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GS\Projects\ECC Dwarka\Deliveries by Contractors\EPC\Programmes\Overall Schedule\Stage Payments\"/>
    </mc:Choice>
  </mc:AlternateContent>
  <bookViews>
    <workbookView xWindow="0" yWindow="0" windowWidth="19200" windowHeight="7236" firstSheet="2" activeTab="2"/>
  </bookViews>
  <sheets>
    <sheet name="Summary" sheetId="1" r:id="rId1"/>
    <sheet name="General Stages" sheetId="6" r:id="rId2"/>
    <sheet name="Engineering Stages" sheetId="2" r:id="rId3"/>
    <sheet name="Procurement Stages" sheetId="4" r:id="rId4"/>
    <sheet name="Construction Stages" sheetId="3" r:id="rId5"/>
    <sheet name="Testing &amp; Commissioning Stages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122" hidden="1">'[1]Rate Analysis'!#REF!</definedName>
    <definedName name="\123" hidden="1">'[2]Basic Rate'!#REF!</definedName>
    <definedName name="\1234" hidden="1">'[2]Basic Rate'!#REF!</definedName>
    <definedName name="\12345" hidden="1">'[2]Basic Rate'!#REF!</definedName>
    <definedName name="_________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______aa1" hidden="1">{"'Bill No. 7'!$A$1:$G$32"}</definedName>
    <definedName name="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12321321423" hidden="1">'[3]Rate Analysis'!#REF!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aa1" hidden="1">{"'Bill No. 7'!$A$1:$G$32"}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a1" hidden="1">{"'Bill No. 7'!$A$1:$G$32"}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a1" hidden="1">{"'Bill No. 7'!$A$1:$G$32"}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a1" hidden="1">{"'Bill No. 7'!$A$1:$G$32"}</definedName>
    <definedName name="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d2" hidden="1">{#N/A,#N/A,FALSE,"mgtsum.XLS";#N/A,#N/A,FALSE,"CAPONE";#N/A,#N/A,FALSE,"CAPTWO";#N/A,#N/A,FALSE,"CAPTHREE"}</definedName>
    <definedName name="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23" hidden="1">'[3]Rate Analysis'!#REF!</definedName>
    <definedName name="___9__123Graph_BCHART_3" hidden="1">[4]CASHFLOWS!#REF!</definedName>
    <definedName name="___aa1" hidden="1">{"'Bill No. 7'!$A$1:$G$32"}</definedName>
    <definedName name="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d2" hidden="1">{#N/A,#N/A,FALSE,"mgtsum.XLS";#N/A,#N/A,FALSE,"CAPONE";#N/A,#N/A,FALSE,"CAPTWO";#N/A,#N/A,FALSE,"CAPTHREE"}</definedName>
    <definedName name="_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s1" hidden="1">{#N/A,#N/A,FALSE,"COVER1.XLS ";#N/A,#N/A,FALSE,"RACT1.XLS";#N/A,#N/A,FALSE,"RACT2.XLS";#N/A,#N/A,FALSE,"ECCMP";#N/A,#N/A,FALSE,"WELDER.XLS"}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hinkcell11wvTEL6W0W2zDrq5o.quA" hidden="1">#REF!</definedName>
    <definedName name="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_123Graph_ACHART_3" hidden="1">[4]CASHFLOWS!#REF!</definedName>
    <definedName name="__1__123Graph_ACHART_3" hidden="1">[4]CASHFLOWS!#REF!</definedName>
    <definedName name="__10__123Graph_BCHART_4" hidden="1">[4]CASHFLOWS!#REF!</definedName>
    <definedName name="__11__123Graph_XCHART_3" hidden="1">[4]CASHFLOWS!$B$15:$B$29</definedName>
    <definedName name="__12__123Graph_BCHART_4" hidden="1">[5]CASHFLOWS!#REF!</definedName>
    <definedName name="__12__123Graph_XCHART_4" hidden="1">[4]CASHFLOWS!$B$15:$B$29</definedName>
    <definedName name="__123Graph_A" hidden="1">'[3]Rate Analysis'!#REF!</definedName>
    <definedName name="__123Graph_A1" hidden="1">'[6]hist&amp;proj'!#REF!</definedName>
    <definedName name="__123Graph_ACURRENT" hidden="1">'[2]INFLUENCES ON GM'!#REF!</definedName>
    <definedName name="__123Graph_ACURVE" hidden="1">'[7]1'!$D$20:$D$31</definedName>
    <definedName name="__123Graph_APAY" hidden="1">'[7]1'!$I$20:$I$46</definedName>
    <definedName name="__123Graph_ASTATPROG" hidden="1">[8]COMPLEXALL!#REF!</definedName>
    <definedName name="__123Graph_B" hidden="1">'[3]Rate Analysis'!#REF!</definedName>
    <definedName name="__123Graph_B1" hidden="1">'[6]hist&amp;proj'!#REF!</definedName>
    <definedName name="__123Graph_C" hidden="1">'[3]Rate Analysis'!#REF!</definedName>
    <definedName name="__123Graph_D" hidden="1">'[3]Rate Analysis'!#REF!</definedName>
    <definedName name="__123Graph_E" hidden="1">'[3]Rate Analysis'!#REF!</definedName>
    <definedName name="__123Graph_F" hidden="1">'[3]Rate Analysis'!#REF!</definedName>
    <definedName name="__123Graph_LBL_A" hidden="1">[9]Data!$D$35:$D$35</definedName>
    <definedName name="__123Graph_X" hidden="1">'[3]Rate Analysis'!#REF!</definedName>
    <definedName name="__123Graph_XCURVE" hidden="1">'[7]1'!$B$20:$B$31</definedName>
    <definedName name="__123Graph_XPAY" hidden="1">'[7]1'!$B$20:$B$46</definedName>
    <definedName name="__123Graph_XSTATPROG" hidden="1">[8]COMPLEXALL!#REF!</definedName>
    <definedName name="__13__123Graph_XCHART_3" hidden="1">[5]CASHFLOWS!$B$15:$B$29</definedName>
    <definedName name="__14__123Graph_XCHART_4" hidden="1">[5]CASHFLOWS!$B$15:$B$29</definedName>
    <definedName name="__16___123Graph_BCHART_4" hidden="1">[4]CASHFLOWS!#REF!</definedName>
    <definedName name="__17___123Graph_XCHART_3" hidden="1">[4]CASHFLOWS!$B$15:$B$29</definedName>
    <definedName name="__18___123Graph_XCHART_4" hidden="1">[4]CASHFLOWS!$B$15:$B$29</definedName>
    <definedName name="__2___123Graph_ACHART_4" hidden="1">[4]CASHFLOWS!#REF!</definedName>
    <definedName name="__2__123Graph_ACHART_4" hidden="1">[4]CASHFLOWS!#REF!</definedName>
    <definedName name="__3___123Graph_BCHART_3" hidden="1">[4]CASHFLOWS!#REF!</definedName>
    <definedName name="__3__123Graph_ACHART_3" hidden="1">[5]CASHFLOWS!#REF!</definedName>
    <definedName name="__3__123Graph_BCHART_3" hidden="1">[4]CASHFLOWS!#REF!</definedName>
    <definedName name="__4___123Graph_BCHART_4" hidden="1">[4]CASHFLOWS!#REF!</definedName>
    <definedName name="__4__123Graph_BCHART_4" hidden="1">[4]CASHFLOWS!#REF!</definedName>
    <definedName name="__5___123Graph_XCHART_3" hidden="1">[4]CASHFLOWS!$B$15:$B$29</definedName>
    <definedName name="__5__123Graph_XCHART_3" hidden="1">[4]CASHFLOWS!$B$15:$B$29</definedName>
    <definedName name="__6___123Graph_XCHART_4" hidden="1">[4]CASHFLOWS!$B$15:$B$29</definedName>
    <definedName name="__6__123Graph_ACHART_4" hidden="1">[5]CASHFLOWS!#REF!</definedName>
    <definedName name="__6__123Graph_XCHART_4" hidden="1">[4]CASHFLOWS!$B$15:$B$29</definedName>
    <definedName name="__7__123Graph_ACHART_3" hidden="1">[4]CASHFLOWS!#REF!</definedName>
    <definedName name="__8__123Graph_ACHART_4" hidden="1">[4]CASHFLOWS!#REF!</definedName>
    <definedName name="__9__123Graph_BCHART_3" hidden="1">[4]CASHFLOWS!#REF!</definedName>
    <definedName name="__a3" hidden="1">{#N/A,#N/A,TRUE,"Financials";#N/A,#N/A,TRUE,"Operating Statistics";#N/A,#N/A,TRUE,"Capex &amp; Depreciation";#N/A,#N/A,TRUE,"Debt"}</definedName>
    <definedName name="__aa1" hidden="1">{"'Bill No. 7'!$A$1:$G$32"}</definedName>
    <definedName name="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d2" hidden="1">{#N/A,#N/A,FALSE,"mgtsum.XLS";#N/A,#N/A,FALSE,"CAPONE";#N/A,#N/A,FALSE,"CAPTWO";#N/A,#N/A,FALSE,"CAPTHREE"}</definedName>
    <definedName name="__FDS_HYPERLINK_TOGGLE_STATE__" hidden="1">"ON"</definedName>
    <definedName name="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_________________________________________123Graph_ACHART_3" hidden="1">[4]CASHFLOWS!#REF!</definedName>
    <definedName name="_1_____123Graph_ACHART_3" hidden="1">[4]CASHFLOWS!#REF!</definedName>
    <definedName name="_1____123Graph_ACHART_3" hidden="1">[4]CASHFLOWS!#REF!</definedName>
    <definedName name="_1___123Graph_ACHART_3" hidden="1">[4]CASHFLOWS!#REF!</definedName>
    <definedName name="_1__123Graph_ACHART_3" hidden="1">[4]CASHFLOWS!#REF!</definedName>
    <definedName name="_10___________________________________________123Graph_ACHART_4" hidden="1">[4]CASHFLOWS!#REF!</definedName>
    <definedName name="_10____123Graph_BCHART_4" hidden="1">[4]CASHFLOWS!#REF!</definedName>
    <definedName name="_10___123Graph_ACHART_3" hidden="1">[4]CASHFLOWS!#REF!</definedName>
    <definedName name="_10___123Graph_ACHART_4" hidden="1">[4]CASHFLOWS!#REF!</definedName>
    <definedName name="_10___123Graph_XCHART_4" hidden="1">[4]CASHFLOWS!$B$15:$B$29</definedName>
    <definedName name="_10__123Graph_ACHART_3" hidden="1">[4]CASHFLOWS!#REF!</definedName>
    <definedName name="_10__123Graph_BCHART_4" hidden="1">[4]CASHFLOWS!#REF!</definedName>
    <definedName name="_10__123Graph_XCHART_4" hidden="1">[4]CASHFLOWS!$B$15:$B$29</definedName>
    <definedName name="_103__________________________123Graph_XCHART_3" hidden="1">[4]CASHFLOWS!$B$15:$B$29</definedName>
    <definedName name="_104__________________________123Graph_XCHART_4" hidden="1">[4]CASHFLOWS!$B$15:$B$29</definedName>
    <definedName name="_105_________________________123Graph_ACHART_3" hidden="1">[4]CASHFLOWS!#REF!</definedName>
    <definedName name="_106_________________________123Graph_ACHART_4" hidden="1">[4]CASHFLOWS!#REF!</definedName>
    <definedName name="_107_________________________123Graph_BCHART_3" hidden="1">[4]CASHFLOWS!#REF!</definedName>
    <definedName name="_108_________________________123Graph_BCHART_4" hidden="1">[4]CASHFLOWS!#REF!</definedName>
    <definedName name="_109_________________________123Graph_XCHART_3" hidden="1">[4]CASHFLOWS!$B$15:$B$29</definedName>
    <definedName name="_10E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" hidden="1">'[3]Rate Analysis'!#REF!</definedName>
    <definedName name="_11___________________________________________123Graph_BCHART_3" hidden="1">[4]CASHFLOWS!#REF!</definedName>
    <definedName name="_11____123Graph_XCHART_3" hidden="1">[4]CASHFLOWS!$B$15:$B$29</definedName>
    <definedName name="_11__123Graph_BCHART_4" hidden="1">[4]CASHFLOWS!#REF!</definedName>
    <definedName name="_11__123Graph_XCHART_3" hidden="1">[4]CASHFLOWS!$B$15:$B$29</definedName>
    <definedName name="_110_________________________123Graph_XCHART_4" hidden="1">[4]CASHFLOWS!$B$15:$B$29</definedName>
    <definedName name="_1147____________123Graph_XCHART_3" hidden="1">[4]CASHFLOWS!$B$15:$B$29</definedName>
    <definedName name="_1148____________123Graph_XCHART_4" hidden="1">[4]CASHFLOWS!$B$15:$B$29</definedName>
    <definedName name="_115________________________123Graph_XCHART_3" hidden="1">[4]CASHFLOWS!$B$15:$B$29</definedName>
    <definedName name="_116________________________123Graph_XCHART_4" hidden="1">[4]CASHFLOWS!$B$15:$B$29</definedName>
    <definedName name="_117_______________________123Graph_ACHART_3" hidden="1">[4]CASHFLOWS!#REF!</definedName>
    <definedName name="_118_______________________123Graph_ACHART_4" hidden="1">[4]CASHFLOWS!#REF!</definedName>
    <definedName name="_119_______________________123Graph_BCHART_3" hidden="1">[4]CASHFLOWS!#REF!</definedName>
    <definedName name="_12___________________________________________123Graph_BCHART_4" hidden="1">[4]CASHFLOWS!#REF!</definedName>
    <definedName name="_12____123Graph_XCHART_4" hidden="1">[4]CASHFLOWS!$B$15:$B$29</definedName>
    <definedName name="_12___123Graph_ACHART_4" hidden="1">[4]CASHFLOWS!#REF!</definedName>
    <definedName name="_12__123Graph_ACHART_3" hidden="1">[4]CASHFLOWS!#REF!</definedName>
    <definedName name="_12__123Graph_BCHART_4" hidden="1">[4]CASHFLOWS!#REF!</definedName>
    <definedName name="_12__123Graph_XCHART_4" hidden="1">[4]CASHFLOWS!$B$15:$B$29</definedName>
    <definedName name="_120_______________________123Graph_BCHART_4" hidden="1">[4]CASHFLOWS!#REF!</definedName>
    <definedName name="_121_______________________123Graph_XCHART_3" hidden="1">[4]CASHFLOWS!$B$15:$B$29</definedName>
    <definedName name="_122_______________________123Graph_XCHART_4" hidden="1">[4]CASHFLOWS!$B$15:$B$29</definedName>
    <definedName name="_123______________________123Graph_ACHART_3" hidden="1">[4]CASHFLOWS!#REF!</definedName>
    <definedName name="_1234" hidden="1">'[10]Core Data'!#REF!</definedName>
    <definedName name="_124______________________123Graph_ACHART_4" hidden="1">[4]CASHFLOWS!#REF!</definedName>
    <definedName name="_125______________________123Graph_BCHART_3" hidden="1">[4]CASHFLOWS!#REF!</definedName>
    <definedName name="_126______________________123Graph_BCHART_4" hidden="1">[4]CASHFLOWS!#REF!</definedName>
    <definedName name="_127______________________123Graph_XCHART_3" hidden="1">[4]CASHFLOWS!$B$15:$B$29</definedName>
    <definedName name="_128______________________123Graph_XCHART_4" hidden="1">[4]CASHFLOWS!$B$15:$B$29</definedName>
    <definedName name="_13__________________________________________123Graph_ACHART_3" hidden="1">[4]CASHFLOWS!#REF!</definedName>
    <definedName name="_13___123Graph_ACHART_3" hidden="1">[4]CASHFLOWS!#REF!</definedName>
    <definedName name="_13___123Graph_BCHART_3" hidden="1">[4]CASHFLOWS!#REF!</definedName>
    <definedName name="_13__123Graph_ACHART_4" hidden="1">[4]CASHFLOWS!#REF!</definedName>
    <definedName name="_13__123Graph_XCHART_3" hidden="1">[4]CASHFLOWS!$B$15:$B$29</definedName>
    <definedName name="_1301___________123Graph_ACHART_3" hidden="1">[4]CASHFLOWS!#REF!</definedName>
    <definedName name="_1302___________123Graph_ACHART_4" hidden="1">[4]CASHFLOWS!#REF!</definedName>
    <definedName name="_1303___________123Graph_BCHART_3" hidden="1">[4]CASHFLOWS!#REF!</definedName>
    <definedName name="_1304___________123Graph_BCHART_4" hidden="1">[4]CASHFLOWS!#REF!</definedName>
    <definedName name="_1305___________123Graph_XCHART_3" hidden="1">[4]CASHFLOWS!$B$15:$B$29</definedName>
    <definedName name="_1306___________123Graph_XCHART_4" hidden="1">[4]CASHFLOWS!$B$15:$B$29</definedName>
    <definedName name="_132_____________________123Graph_ACHART_3" hidden="1">[4]CASHFLOWS!#REF!</definedName>
    <definedName name="_133_____________________123Graph_ACHART_4" hidden="1">[4]CASHFLOWS!#REF!</definedName>
    <definedName name="_134_____________________123Graph_BCHART_3" hidden="1">[4]CASHFLOWS!#REF!</definedName>
    <definedName name="_135_____________________123Graph_BCHART_4" hidden="1">[4]CASHFLOWS!#REF!</definedName>
    <definedName name="_136_____________________123Graph_XCHART_3" hidden="1">[4]CASHFLOWS!$B$15:$B$29</definedName>
    <definedName name="_137_____________________123Graph_XCHART_4" hidden="1">[4]CASHFLOWS!$B$15:$B$29</definedName>
    <definedName name="_14__________________________________________123Graph_ACHART_4" hidden="1">[4]CASHFLOWS!#REF!</definedName>
    <definedName name="_14___123Graph_ACHART_4" hidden="1">[4]CASHFLOWS!#REF!</definedName>
    <definedName name="_14___123Graph_BCHART_3" hidden="1">[4]CASHFLOWS!#REF!</definedName>
    <definedName name="_14__123Graph_ACHART_4" hidden="1">[4]CASHFLOWS!#REF!</definedName>
    <definedName name="_14__123Graph_XCHART_4" hidden="1">[4]CASHFLOWS!$B$15:$B$29</definedName>
    <definedName name="_1463__________123Graph_XCHART_3" hidden="1">[4]CASHFLOWS!$B$15:$B$29</definedName>
    <definedName name="_1464__________123Graph_XCHART_4" hidden="1">[4]CASHFLOWS!$B$15:$B$29</definedName>
    <definedName name="_14aa3_" hidden="1">{"'장비'!$A$3:$M$12"}</definedName>
    <definedName name="_15__________________________________________123Graph_BCHART_3" hidden="1">[4]CASHFLOWS!#REF!</definedName>
    <definedName name="_15___123Graph_BCHART_3" hidden="1">[4]CASHFLOWS!#REF!</definedName>
    <definedName name="_15__123Graph_XCHART_3" hidden="1">[4]CASHFLOWS!$B$15:$B$29</definedName>
    <definedName name="_16__________________________________________123Graph_BCHART_4" hidden="1">[4]CASHFLOWS!#REF!</definedName>
    <definedName name="_16___123Graph_BCHART_4" hidden="1">[4]CASHFLOWS!#REF!</definedName>
    <definedName name="_16__123Graph_BCHART_3" hidden="1">[4]CASHFLOWS!#REF!</definedName>
    <definedName name="_16__123Graph_XCHART_4" hidden="1">[4]CASHFLOWS!$B$15:$B$29</definedName>
    <definedName name="_1617_________123Graph_ACHART_3" hidden="1">[4]CASHFLOWS!#REF!</definedName>
    <definedName name="_1618_________123Graph_ACHART_4" hidden="1">[4]CASHFLOWS!#REF!</definedName>
    <definedName name="_1619_________123Graph_BCHART_3" hidden="1">[4]CASHFLOWS!#REF!</definedName>
    <definedName name="_1620_________123Graph_BCHART_4" hidden="1">[4]CASHFLOWS!#REF!</definedName>
    <definedName name="_1621_________123Graph_XCHART_3" hidden="1">[4]CASHFLOWS!$B$15:$B$29</definedName>
    <definedName name="_1622_________123Graph_XCHART_4" hidden="1">[4]CASHFLOWS!$B$15:$B$29</definedName>
    <definedName name="_17_________________________________________123Graph_ACHART_3" hidden="1">[4]CASHFLOWS!#REF!</definedName>
    <definedName name="_17___123Graph_XCHART_3" hidden="1">[4]CASHFLOWS!$B$15:$B$29</definedName>
    <definedName name="_1779________123Graph_XCHART_3" hidden="1">[4]CASHFLOWS!$B$15:$B$29</definedName>
    <definedName name="_1780________123Graph_XCHART_4" hidden="1">[4]CASHFLOWS!$B$15:$B$29</definedName>
    <definedName name="_18_________________________________________123Graph_ACHART_4" hidden="1">[4]CASHFLOWS!#REF!</definedName>
    <definedName name="_18___123Graph_XCHART_4" hidden="1">[4]CASHFLOWS!$B$15:$B$29</definedName>
    <definedName name="_18__123Graph_BCHART_4" hidden="1">[4]CASHFLOWS!#REF!</definedName>
    <definedName name="_186____________________123Graph_ACHART_3" hidden="1">[4]CASHFLOWS!#REF!</definedName>
    <definedName name="_187____________________123Graph_ACHART_4" hidden="1">[4]CASHFLOWS!#REF!</definedName>
    <definedName name="_188____________________123Graph_BCHART_3" hidden="1">[4]CASHFLOWS!#REF!</definedName>
    <definedName name="_189____________________123Graph_BCHART_4" hidden="1">[4]CASHFLOWS!#REF!</definedName>
    <definedName name="_19_________________________________________123Graph_BCHART_3" hidden="1">[4]CASHFLOWS!#REF!</definedName>
    <definedName name="_19__123Graph_BCHART_4" hidden="1">[4]CASHFLOWS!#REF!</definedName>
    <definedName name="_19__123Graph_XCHART_3" hidden="1">[4]CASHFLOWS!$B$15:$B$29</definedName>
    <definedName name="_190____________________123Graph_XCHART_3" hidden="1">[4]CASHFLOWS!$B$15:$B$29</definedName>
    <definedName name="_191____________________123Graph_XCHART_4" hidden="1">[4]CASHFLOWS!$B$15:$B$29</definedName>
    <definedName name="_2_____________________________________________123Graph_ACHART_4" hidden="1">[4]CASHFLOWS!#REF!</definedName>
    <definedName name="_2_____123Graph_ACHART_4" hidden="1">[4]CASHFLOWS!#REF!</definedName>
    <definedName name="_2____123Graph_ACHART_3" hidden="1">[4]CASHFLOWS!#REF!</definedName>
    <definedName name="_2____123Graph_ACHART_4" hidden="1">[4]CASHFLOWS!#REF!</definedName>
    <definedName name="_2___123Graph_ACHART_3" hidden="1">[4]CASHFLOWS!#REF!</definedName>
    <definedName name="_2___123Graph_ACHART_4" hidden="1">[4]CASHFLOWS!#REF!</definedName>
    <definedName name="_2__123Graph_ACHART_3" hidden="1">[4]CASHFLOWS!#REF!</definedName>
    <definedName name="_2__123Graph_ACHART_4" hidden="1">[4]CASHFLOWS!#REF!</definedName>
    <definedName name="_20_________________________________________123Graph_BCHART_4" hidden="1">[4]CASHFLOWS!#REF!</definedName>
    <definedName name="_20__123Graph_ACHART_3" hidden="1">[4]CASHFLOWS!#REF!</definedName>
    <definedName name="_20__123Graph_XCHART_3" hidden="1">[4]CASHFLOWS!$B$15:$B$29</definedName>
    <definedName name="_20__123Graph_XCHART_4" hidden="1">[4]CASHFLOWS!$B$15:$B$29</definedName>
    <definedName name="_21________________________________________123Graph_ACHART_3" hidden="1">[4]CASHFLOWS!#REF!</definedName>
    <definedName name="_21__123Graph_XCHART_4" hidden="1">[4]CASHFLOWS!$B$15:$B$29</definedName>
    <definedName name="_22________________________________________123Graph_ACHART_4" hidden="1">[4]CASHFLOWS!#REF!</definedName>
    <definedName name="_22__123Graph_ACHART_4" hidden="1">[4]CASHFLOWS!#REF!</definedName>
    <definedName name="_23________________________________________123Graph_BCHART_3" hidden="1">[4]CASHFLOWS!#REF!</definedName>
    <definedName name="_23__123Graph_ACHART_3" hidden="1">[4]CASHFLOWS!#REF!</definedName>
    <definedName name="_24________________________________________123Graph_BCHART_4" hidden="1">[4]CASHFLOWS!#REF!</definedName>
    <definedName name="_24__123Graph_ACHART_3" hidden="1">[4]CASHFLOWS!#REF!</definedName>
    <definedName name="_24__123Graph_BCHART_3" hidden="1">[4]CASHFLOWS!#REF!</definedName>
    <definedName name="_240___________________123Graph_ACHART_3" hidden="1">[4]CASHFLOWS!#REF!</definedName>
    <definedName name="_241___________________123Graph_ACHART_4" hidden="1">[4]CASHFLOWS!#REF!</definedName>
    <definedName name="_242___________________123Graph_BCHART_3" hidden="1">[4]CASHFLOWS!#REF!</definedName>
    <definedName name="_243___________________123Graph_BCHART_4" hidden="1">[4]CASHFLOWS!#REF!</definedName>
    <definedName name="_244___________________123Graph_XCHART_3" hidden="1">[4]CASHFLOWS!$B$15:$B$29</definedName>
    <definedName name="_245___________________123Graph_XCHART_4" hidden="1">[4]CASHFLOWS!$B$15:$B$29</definedName>
    <definedName name="_25_______________________________________123Graph_ACHART_3" hidden="1">[4]CASHFLOWS!#REF!</definedName>
    <definedName name="_26_______________________________________123Graph_ACHART_4" hidden="1">[4]CASHFLOWS!#REF!</definedName>
    <definedName name="_26__123Graph_BCHART_4" hidden="1">[4]CASHFLOWS!#REF!</definedName>
    <definedName name="_27_______________________________________123Graph_BCHART_3" hidden="1">[4]CASHFLOWS!#REF!</definedName>
    <definedName name="_27__123Graph_XCHART_3" hidden="1">[4]CASHFLOWS!$B$15:$B$29</definedName>
    <definedName name="_28_______________________________________123Graph_BCHART_4" hidden="1">[4]CASHFLOWS!#REF!</definedName>
    <definedName name="_28__123Graph_ACHART_4" hidden="1">[4]CASHFLOWS!#REF!</definedName>
    <definedName name="_28__123Graph_XCHART_4" hidden="1">[4]CASHFLOWS!$B$15:$B$29</definedName>
    <definedName name="_29______________________________________123Graph_ACHART_3" hidden="1">[4]CASHFLOWS!#REF!</definedName>
    <definedName name="_298__________________123Graph_XCHART_3" hidden="1">[4]CASHFLOWS!$B$15:$B$29</definedName>
    <definedName name="_299__________________123Graph_XCHART_4" hidden="1">[4]CASHFLOWS!$B$15:$B$29</definedName>
    <definedName name="_2F" hidden="1">'[11]집계표(OPTION)'!#REF!</definedName>
    <definedName name="_3_____________________________________________123Graph_BCHART_3" hidden="1">[4]CASHFLOWS!#REF!</definedName>
    <definedName name="_3_____123Graph_BCHART_3" hidden="1">[4]CASHFLOWS!#REF!</definedName>
    <definedName name="_3____123Graph_BCHART_3" hidden="1">[4]CASHFLOWS!#REF!</definedName>
    <definedName name="_3___123Graph_ACHART_4" hidden="1">[4]CASHFLOWS!#REF!</definedName>
    <definedName name="_3___123Graph_BCHART_3" hidden="1">[4]CASHFLOWS!#REF!</definedName>
    <definedName name="_3__123Graph_ACHART_3" hidden="1">[4]CASHFLOWS!#REF!</definedName>
    <definedName name="_3__123Graph_BCHART_3" hidden="1">[4]CASHFLOWS!#REF!</definedName>
    <definedName name="_3_0_0_F" hidden="1">'[11]집계표(OPTION)'!#REF!</definedName>
    <definedName name="_30______________________________________123Graph_ACHART_4" hidden="1">[4]CASHFLOWS!#REF!</definedName>
    <definedName name="_30__123Graph_ACHART_4" hidden="1">[4]CASHFLOWS!#REF!</definedName>
    <definedName name="_31______________________________________123Graph_BCHART_3" hidden="1">[4]CASHFLOWS!#REF!</definedName>
    <definedName name="_32______________________________________123Graph_BCHART_4" hidden="1">[4]CASHFLOWS!#REF!</definedName>
    <definedName name="_33_____________________________________123Graph_ACHART_3" hidden="1">[4]CASHFLOWS!#REF!</definedName>
    <definedName name="_33__123Graph_BCHART_3" hidden="1">[4]CASHFLOWS!#REF!</definedName>
    <definedName name="_34_____________________________________123Graph_ACHART_4" hidden="1">[4]CASHFLOWS!#REF!</definedName>
    <definedName name="_35_____________________________________123Graph_BCHART_3" hidden="1">[4]CASHFLOWS!#REF!</definedName>
    <definedName name="_353_________________123Graph_ACHART_3" hidden="1">[4]CASHFLOWS!#REF!</definedName>
    <definedName name="_354_________________123Graph_ACHART_4" hidden="1">[4]CASHFLOWS!#REF!</definedName>
    <definedName name="_355_________________123Graph_BCHART_3" hidden="1">[4]CASHFLOWS!#REF!</definedName>
    <definedName name="_356_________________123Graph_BCHART_4" hidden="1">[4]CASHFLOWS!#REF!</definedName>
    <definedName name="_357_________________123Graph_XCHART_3" hidden="1">[4]CASHFLOWS!$B$15:$B$29</definedName>
    <definedName name="_358_________________123Graph_XCHART_4" hidden="1">[4]CASHFLOWS!$B$15:$B$29</definedName>
    <definedName name="_36_____________________________________123Graph_BCHART_4" hidden="1">[4]CASHFLOWS!#REF!</definedName>
    <definedName name="_36__123Graph_BCHART_3" hidden="1">[4]CASHFLOWS!#REF!</definedName>
    <definedName name="_37_____________________________________123Graph_XCHART_3" hidden="1">[4]CASHFLOWS!$B$15:$B$29</definedName>
    <definedName name="_38_____________________________________123Graph_XCHART_4" hidden="1">[4]CASHFLOWS!$B$15:$B$29</definedName>
    <definedName name="_38__123Graph_BCHART_4" hidden="1">[4]CASHFLOWS!#REF!</definedName>
    <definedName name="_39____________________________________123Graph_ACHART_3" hidden="1">[4]CASHFLOWS!#REF!</definedName>
    <definedName name="_39__123Graph_XCHART_3" hidden="1">[4]CASHFLOWS!$B$15:$B$29</definedName>
    <definedName name="_4_____________________________________________123Graph_BCHART_4" hidden="1">[4]CASHFLOWS!#REF!</definedName>
    <definedName name="_4_____123Graph_BCHART_4" hidden="1">[4]CASHFLOWS!#REF!</definedName>
    <definedName name="_4____123Graph_ACHART_4" hidden="1">[4]CASHFLOWS!#REF!</definedName>
    <definedName name="_4____123Graph_BCHART_4" hidden="1">[4]CASHFLOWS!#REF!</definedName>
    <definedName name="_4___123Graph_ACHART_4" hidden="1">[4]CASHFLOWS!#REF!</definedName>
    <definedName name="_4___123Graph_BCHART_3" hidden="1">[4]CASHFLOWS!#REF!</definedName>
    <definedName name="_4___123Graph_BCHART_4" hidden="1">[4]CASHFLOWS!#REF!</definedName>
    <definedName name="_4__123Graph_ACHART_3" hidden="1">[4]CASHFLOWS!#REF!</definedName>
    <definedName name="_4__123Graph_ACHART_4" hidden="1">[4]CASHFLOWS!#REF!</definedName>
    <definedName name="_4__123Graph_BCHART_4" hidden="1">[4]CASHFLOWS!#REF!</definedName>
    <definedName name="_40____________________________________123Graph_ACHART_4" hidden="1">[4]CASHFLOWS!#REF!</definedName>
    <definedName name="_40__123Graph_XCHART_4" hidden="1">[4]CASHFLOWS!$B$15:$B$29</definedName>
    <definedName name="_41____________________________________123Graph_BCHART_3" hidden="1">[4]CASHFLOWS!#REF!</definedName>
    <definedName name="_42____________________________________123Graph_BCHART_4" hidden="1">[4]CASHFLOWS!#REF!</definedName>
    <definedName name="_42__123Graph_BCHART_4" hidden="1">[4]CASHFLOWS!#REF!</definedName>
    <definedName name="_43____________________________________123Graph_XCHART_3" hidden="1">[4]CASHFLOWS!$B$15:$B$29</definedName>
    <definedName name="_43__123Graph_XCHART_3" hidden="1">[4]CASHFLOWS!$B$15:$B$29</definedName>
    <definedName name="_44____________________________________123Graph_XCHART_4" hidden="1">[4]CASHFLOWS!$B$15:$B$29</definedName>
    <definedName name="_44__123Graph_XCHART_4" hidden="1">[4]CASHFLOWS!$B$15:$B$29</definedName>
    <definedName name="_45___________________________________123Graph_ACHART_3" hidden="1">[4]CASHFLOWS!#REF!</definedName>
    <definedName name="_46___________________________________123Graph_ACHART_4" hidden="1">[4]CASHFLOWS!#REF!</definedName>
    <definedName name="_47___________________________________123Graph_BCHART_3" hidden="1">[4]CASHFLOWS!#REF!</definedName>
    <definedName name="_48___________________________________123Graph_BCHART_4" hidden="1">[4]CASHFLOWS!#REF!</definedName>
    <definedName name="_49___________________________________123Graph_XCHART_3" hidden="1">[4]CASHFLOWS!$B$15:$B$29</definedName>
    <definedName name="_4aa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____________________________________________123Graph_ACHART_3" hidden="1">[4]CASHFLOWS!#REF!</definedName>
    <definedName name="_5_____123Graph_XCHART_3" hidden="1">[4]CASHFLOWS!$B$15:$B$29</definedName>
    <definedName name="_5___123Graph_BCHART_4" hidden="1">[4]CASHFLOWS!#REF!</definedName>
    <definedName name="_5___123Graph_XCHART_3" hidden="1">[4]CASHFLOWS!$B$15:$B$29</definedName>
    <definedName name="_5__123Graph_XCHART_3" hidden="1">[4]CASHFLOWS!$B$15:$B$29</definedName>
    <definedName name="_50___________________________________123Graph_XCHART_4" hidden="1">[4]CASHFLOWS!$B$15:$B$29</definedName>
    <definedName name="_51__________________________________123Graph_ACHART_3" hidden="1">[4]CASHFLOWS!#REF!</definedName>
    <definedName name="_515________________123Graph_XCHART_3" hidden="1">[4]CASHFLOWS!$B$15:$B$29</definedName>
    <definedName name="_516________________123Graph_XCHART_4" hidden="1">[4]CASHFLOWS!$B$15:$B$29</definedName>
    <definedName name="_52__________________________________123Graph_ACHART_4" hidden="1">[4]CASHFLOWS!#REF!</definedName>
    <definedName name="_53__________________________________123Graph_BCHART_3" hidden="1">[4]CASHFLOWS!#REF!</definedName>
    <definedName name="_54__________________________________123Graph_BCHART_4" hidden="1">[4]CASHFLOWS!#REF!</definedName>
    <definedName name="_54545454" hidden="1">'[3]Rate Analysis'!#REF!</definedName>
    <definedName name="_55__________________________________123Graph_XCHART_3" hidden="1">[4]CASHFLOWS!$B$15:$B$29</definedName>
    <definedName name="_56__________________________________123Graph_XCHART_4" hidden="1">[4]CASHFLOWS!$B$15:$B$29</definedName>
    <definedName name="_57_________________________________123Graph_ACHART_3" hidden="1">[4]CASHFLOWS!#REF!</definedName>
    <definedName name="_58_________________________________123Graph_ACHART_4" hidden="1">[4]CASHFLOWS!#REF!</definedName>
    <definedName name="_59_________________________________123Graph_BCHART_3" hidden="1">[4]CASHFLOWS!#REF!</definedName>
    <definedName name="_5aa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____________________________________________123Graph_ACHART_4" hidden="1">[4]CASHFLOWS!#REF!</definedName>
    <definedName name="_6_____123Graph_XCHART_4" hidden="1">[4]CASHFLOWS!$B$15:$B$29</definedName>
    <definedName name="_6____123Graph_BCHART_3" hidden="1">[4]CASHFLOWS!#REF!</definedName>
    <definedName name="_6___123Graph_BCHART_3" hidden="1">[4]CASHFLOWS!#REF!</definedName>
    <definedName name="_6___123Graph_XCHART_3" hidden="1">[4]CASHFLOWS!$B$15:$B$29</definedName>
    <definedName name="_6___123Graph_XCHART_4" hidden="1">[4]CASHFLOWS!$B$15:$B$29</definedName>
    <definedName name="_6__123Graph_ACHART_4" hidden="1">[4]CASHFLOWS!#REF!</definedName>
    <definedName name="_6__123Graph_BCHART_3" hidden="1">[4]CASHFLOWS!#REF!</definedName>
    <definedName name="_6__123Graph_XCHART_4" hidden="1">[4]CASHFLOWS!$B$15:$B$29</definedName>
    <definedName name="_60_________________________________123Graph_BCHART_4" hidden="1">[4]CASHFLOWS!#REF!</definedName>
    <definedName name="_61_________________________________123Graph_XCHART_3" hidden="1">[4]CASHFLOWS!$B$15:$B$29</definedName>
    <definedName name="_62_________________________________123Graph_XCHART_4" hidden="1">[4]CASHFLOWS!$B$15:$B$29</definedName>
    <definedName name="_63________________________________123Graph_ACHART_3" hidden="1">[4]CASHFLOWS!#REF!</definedName>
    <definedName name="_64________________________________123Graph_ACHART_4" hidden="1">[4]CASHFLOWS!#REF!</definedName>
    <definedName name="_65________________________________123Graph_BCHART_3" hidden="1">[4]CASHFLOWS!#REF!</definedName>
    <definedName name="_66________________________________123Graph_BCHART_4" hidden="1">[4]CASHFLOWS!#REF!</definedName>
    <definedName name="_669_______________123Graph_ACHART_3" hidden="1">[4]CASHFLOWS!#REF!</definedName>
    <definedName name="_67________________________________123Graph_XCHART_3" hidden="1">[4]CASHFLOWS!$B$15:$B$29</definedName>
    <definedName name="_670_______________123Graph_ACHART_4" hidden="1">[4]CASHFLOWS!#REF!</definedName>
    <definedName name="_671_______________123Graph_BCHART_3" hidden="1">[4]CASHFLOWS!#REF!</definedName>
    <definedName name="_672_______________123Graph_BCHART_4" hidden="1">[4]CASHFLOWS!#REF!</definedName>
    <definedName name="_673_______________123Graph_XCHART_3" hidden="1">[4]CASHFLOWS!$B$15:$B$29</definedName>
    <definedName name="_674_______________123Graph_XCHART_4" hidden="1">[4]CASHFLOWS!$B$15:$B$29</definedName>
    <definedName name="_68________________________________123Graph_XCHART_4" hidden="1">[4]CASHFLOWS!$B$15:$B$29</definedName>
    <definedName name="_69_______________________________123Graph_ACHART_3" hidden="1">[4]CASHFLOWS!#REF!</definedName>
    <definedName name="_6aa3_" hidden="1">{"'장비'!$A$3:$M$12"}</definedName>
    <definedName name="_7____________________________________________123Graph_BCHART_3" hidden="1">[4]CASHFLOWS!#REF!</definedName>
    <definedName name="_7____123Graph_ACHART_3" hidden="1">[4]CASHFLOWS!#REF!</definedName>
    <definedName name="_7___123Graph_ACHART_3" hidden="1">[4]CASHFLOWS!#REF!</definedName>
    <definedName name="_7___123Graph_XCHART_4" hidden="1">[4]CASHFLOWS!$B$15:$B$29</definedName>
    <definedName name="_7__123Graph_ACHART_3" hidden="1">[4]CASHFLOWS!#REF!</definedName>
    <definedName name="_70_______________________________123Graph_ACHART_4" hidden="1">[4]CASHFLOWS!#REF!</definedName>
    <definedName name="_71_______________________________123Graph_BCHART_3" hidden="1">[4]CASHFLOWS!#REF!</definedName>
    <definedName name="_72_______________________________123Graph_BCHART_4" hidden="1">[4]CASHFLOWS!#REF!</definedName>
    <definedName name="_73_______________________________123Graph_XCHART_3" hidden="1">[4]CASHFLOWS!$B$15:$B$29</definedName>
    <definedName name="_74_______________________________123Graph_XCHART_4" hidden="1">[4]CASHFLOWS!$B$15:$B$29</definedName>
    <definedName name="_75______________________________123Graph_ACHART_3" hidden="1">[4]CASHFLOWS!#REF!</definedName>
    <definedName name="_76______________________________123Graph_ACHART_4" hidden="1">[4]CASHFLOWS!#REF!</definedName>
    <definedName name="_77______________________________123Graph_BCHART_3" hidden="1">[4]CASHFLOWS!#REF!</definedName>
    <definedName name="_78______________________________123Graph_BCHART_4" hidden="1">[4]CASHFLOWS!#REF!</definedName>
    <definedName name="_79______________________________123Graph_XCHART_3" hidden="1">[4]CASHFLOWS!$B$15:$B$29</definedName>
    <definedName name="_7a" hidden="1">#REF!</definedName>
    <definedName name="_7aa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____________________________________________123Graph_BCHART_4" hidden="1">[4]CASHFLOWS!#REF!</definedName>
    <definedName name="_8____123Graph_ACHART_4" hidden="1">[4]CASHFLOWS!#REF!</definedName>
    <definedName name="_8____123Graph_BCHART_4" hidden="1">[4]CASHFLOWS!#REF!</definedName>
    <definedName name="_8___123Graph_BCHART_4" hidden="1">[4]CASHFLOWS!#REF!</definedName>
    <definedName name="_8__123Graph_ACHART_4" hidden="1">[4]CASHFLOWS!#REF!</definedName>
    <definedName name="_8__123Graph_BCHART_4" hidden="1">[4]CASHFLOWS!#REF!</definedName>
    <definedName name="_80______________________________123Graph_XCHART_4" hidden="1">[4]CASHFLOWS!$B$15:$B$29</definedName>
    <definedName name="_81_____________________________123Graph_ACHART_3" hidden="1">[4]CASHFLOWS!#REF!</definedName>
    <definedName name="_82_____________________________123Graph_ACHART_4" hidden="1">[4]CASHFLOWS!#REF!</definedName>
    <definedName name="_83_____________________________123Graph_BCHART_3" hidden="1">[4]CASHFLOWS!#REF!</definedName>
    <definedName name="_831______________123Graph_XCHART_3" hidden="1">[4]CASHFLOWS!$B$15:$B$29</definedName>
    <definedName name="_832______________123Graph_XCHART_4" hidden="1">[4]CASHFLOWS!$B$15:$B$29</definedName>
    <definedName name="_84_____________________________123Graph_BCHART_4" hidden="1">[4]CASHFLOWS!#REF!</definedName>
    <definedName name="_85_____________________________123Graph_XCHART_3" hidden="1">[4]CASHFLOWS!$B$15:$B$29</definedName>
    <definedName name="_86_____________________________123Graph_XCHART_4" hidden="1">[4]CASHFLOWS!$B$15:$B$29</definedName>
    <definedName name="_87____________________________123Graph_ACHART_3" hidden="1">[4]CASHFLOWS!#REF!</definedName>
    <definedName name="_88____________________________123Graph_ACHART_4" hidden="1">[4]CASHFLOWS!#REF!</definedName>
    <definedName name="_89____________________________123Graph_BCHART_3" hidden="1">[4]CASHFLOWS!#REF!</definedName>
    <definedName name="_8aa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___________________________________________123Graph_ACHART_3" hidden="1">[4]CASHFLOWS!#REF!</definedName>
    <definedName name="_9____123Graph_BCHART_3" hidden="1">[4]CASHFLOWS!#REF!</definedName>
    <definedName name="_9___123Graph_XCHART_3" hidden="1">[4]CASHFLOWS!$B$15:$B$29</definedName>
    <definedName name="_9__123Graph_BCHART_3" hidden="1">[4]CASHFLOWS!#REF!</definedName>
    <definedName name="_9__123Graph_XCHART_3" hidden="1">[4]CASHFLOWS!$B$15:$B$29</definedName>
    <definedName name="_90____________________________123Graph_BCHART_4" hidden="1">[4]CASHFLOWS!#REF!</definedName>
    <definedName name="_91____________________________123Graph_XCHART_3" hidden="1">[4]CASHFLOWS!$B$15:$B$29</definedName>
    <definedName name="_92____________________________123Graph_XCHART_4" hidden="1">[4]CASHFLOWS!$B$15:$B$29</definedName>
    <definedName name="_93___________________________123Graph_ACHART_3" hidden="1">[4]CASHFLOWS!#REF!</definedName>
    <definedName name="_94___________________________123Graph_ACHART_4" hidden="1">[4]CASHFLOWS!#REF!</definedName>
    <definedName name="_95___________________________123Graph_BCHART_3" hidden="1">[4]CASHFLOWS!#REF!</definedName>
    <definedName name="_96___________________________123Graph_BCHART_4" hidden="1">[4]CASHFLOWS!#REF!</definedName>
    <definedName name="_97___________________________123Graph_XCHART_3" hidden="1">[4]CASHFLOWS!$B$15:$B$29</definedName>
    <definedName name="_98___________________________123Graph_XCHART_4" hidden="1">[4]CASHFLOWS!$B$15:$B$29</definedName>
    <definedName name="_985_____________123Graph_ACHART_3" hidden="1">[4]CASHFLOWS!#REF!</definedName>
    <definedName name="_986_____________123Graph_ACHART_4" hidden="1">[4]CASHFLOWS!#REF!</definedName>
    <definedName name="_987_____________123Graph_BCHART_3" hidden="1">[4]CASHFLOWS!#REF!</definedName>
    <definedName name="_988_____________123Graph_BCHART_4" hidden="1">[4]CASHFLOWS!#REF!</definedName>
    <definedName name="_989_____________123Graph_XCHART_3" hidden="1">[4]CASHFLOWS!$B$15:$B$29</definedName>
    <definedName name="_990_____________123Graph_XCHART_4" hidden="1">[4]CASHFLOWS!$B$15:$B$29</definedName>
    <definedName name="_9aa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3" hidden="1">{#N/A,#N/A,TRUE,"Financials";#N/A,#N/A,TRUE,"Operating Statistics";#N/A,#N/A,TRUE,"Capex &amp; Depreciation";#N/A,#N/A,TRUE,"Debt"}</definedName>
    <definedName name="_aa1" hidden="1">{"'Bill No. 7'!$A$1:$G$32"}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d2" hidden="1">{#N/A,#N/A,FALSE,"mgtsum.XLS";#N/A,#N/A,FALSE,"CAPONE";#N/A,#N/A,FALSE,"CAPTWO";#N/A,#N/A,FALSE,"CAPTHREE"}</definedName>
    <definedName name="_Dist_Values" hidden="1">#REF!</definedName>
    <definedName name="_dk1" hidden="1">{#N/A,#N/A,FALSE,"COVER.XLS";#N/A,#N/A,FALSE,"RACT1.XLS";#N/A,#N/A,FALSE,"RACT2.XLS";#N/A,#N/A,FALSE,"ECCMP";#N/A,#N/A,FALSE,"WELDER.XLS"}</definedName>
    <definedName name="_f3" hidden="1">{#N/A,#N/A,FALSE,"Aging Summary";#N/A,#N/A,FALSE,"Ratio Analysis";#N/A,#N/A,FALSE,"Test 120 Day Accts";#N/A,#N/A,FALSE,"Tickmarks"}</definedName>
    <definedName name="_f4" hidden="1">{#N/A,#N/A,FALSE,"Aging Summary";#N/A,#N/A,FALSE,"Ratio Analysis";#N/A,#N/A,FALSE,"Test 120 Day Accts";#N/A,#N/A,FALSE,"Tickmarks"}</definedName>
    <definedName name="_fco2" hidden="1">{#N/A,#N/A,FALSE,"gc (2)"}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ill" hidden="1">#REF!</definedName>
    <definedName name="_Fill1" hidden="1">[12]BHANDUP!#REF!</definedName>
    <definedName name="_xlnm._FilterDatabase" localSheetId="4" hidden="1">'Construction Stages'!$A$1:$C$184</definedName>
    <definedName name="_xlnm._FilterDatabase" hidden="1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[13]SEW4!#REF!</definedName>
    <definedName name="_Key2" hidden="1">[13]SEW4!#REF!</definedName>
    <definedName name="_KEY3" hidden="1">'[14]SC Cost FEB 03'!#REF!</definedName>
    <definedName name="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1" hidden="1">{#N/A,#N/A,FALSE,"mgtsum.XLS";#N/A,#N/A,FALSE,"CAPONE";#N/A,#N/A,FALSE,"CAPTWO";#N/A,#N/A,FALSE,"CAPTHREE"}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tInverse_In" hidden="1">#REF!</definedName>
    <definedName name="_Order1" hidden="1">1</definedName>
    <definedName name="_Order1_1" hidden="1">1</definedName>
    <definedName name="_Order2" hidden="1">1</definedName>
    <definedName name="_Parse_In" hidden="1">[15]PriceSummary!#REF!</definedName>
    <definedName name="_Parse_Out" hidden="1">#REF!</definedName>
    <definedName name="_ppa1" hidden="1">{#N/A,#N/A,FALSE,"Aging Summary";#N/A,#N/A,FALSE,"Ratio Analysis";#N/A,#N/A,FALSE,"Test 120 Day Accts";#N/A,#N/A,FALSE,"Tickmarks"}</definedName>
    <definedName name="_PRN1" hidden="1">{#N/A,#N/A,FALSE,"COVER.XLS";#N/A,#N/A,FALSE,"RACT1.XLS";#N/A,#N/A,FALSE,"RACT2.XLS";#N/A,#N/A,FALSE,"ECCMP";#N/A,#N/A,FALSE,"WELDER.XLS"}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[16]Internet!#REF!</definedName>
    <definedName name="_S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41" hidden="1">{"form-D1",#N/A,FALSE,"FORM-D1";"form-D1_amt",#N/A,FALSE,"FORM-D1"}</definedName>
    <definedName name="_s41_1" hidden="1">{"form-D1",#N/A,FALSE,"FORM-D1";"form-D1_amt",#N/A,FALSE,"FORM-D1"}</definedName>
    <definedName name="_Sort" hidden="1">#REF!</definedName>
    <definedName name="_sti02" hidden="1">{#N/A,#N/A,FALSE,"gc (2)"}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1" hidden="1">{#N/A,#N/A,FALSE,"Kalk"}</definedName>
    <definedName name="_wrn1_1" hidden="1">{#N/A,#N/A,FALSE,"Kalk"}</definedName>
    <definedName name="_wrn2" hidden="1">{"Kalk_druck",#N/A,FALSE,"Kalk";#N/A,#N/A,FALSE,"Risiken";"AllgKost_Druck",#N/A,FALSE,"AllgKost";"KompKost_Druck",#N/A,FALSE,"KompKost"}</definedName>
    <definedName name="_wrn2_1" hidden="1">{"Kalk_druck",#N/A,FALSE,"Kalk";#N/A,#N/A,FALSE,"Risiken";"AllgKost_Druck",#N/A,FALSE,"AllgKost";"KompKost_Druck",#N/A,FALSE,"KompKost"}</definedName>
    <definedName name="_wrn3" hidden="1">{#N/A,#N/A,FALSE,"Kalk"}</definedName>
    <definedName name="_wrn3_1" hidden="1">{#N/A,#N/A,FALSE,"Kalk"}</definedName>
    <definedName name="a2a2" hidden="1">{#N/A,#N/A,TRUE,"Financials";#N/A,#N/A,TRUE,"Operating Statistics";#N/A,#N/A,TRUE,"Capex &amp; Depreciation";#N/A,#N/A,TRUE,"Debt"}</definedName>
    <definedName name="AAA_DOCTOPS" hidden="1">"AAA_SET"</definedName>
    <definedName name="AAA_duser" hidden="1">"OFF"</definedName>
    <definedName name="aaaaa" hidden="1">{#N/A,#N/A,FALSE,"이정표"}</definedName>
    <definedName name="aaafff" hidden="1">{"'장비'!$A$3:$M$12"}</definedName>
    <definedName name="AAB_Addin5" hidden="1">"AAB_Description for addin 5,Description for addin 5,Description for addin 5,Description for addin 5,Description for addin 5,Description for addin 5"</definedName>
    <definedName name="aaffa" hidden="1">{#N/A,#N/A,FALSE,"COVER.XLS";#N/A,#N/A,FALSE,"RACT1.XLS";#N/A,#N/A,FALSE,"RACT2.XLS";#N/A,#N/A,FALSE,"ECCMP";#N/A,#N/A,FALSE,"WELDER.XLS"}</definedName>
    <definedName name="aakdf" hidden="1">{#N/A,#N/A,FALSE,"mgtsum.XLS";#N/A,#N/A,FALSE,"CAPONE";#N/A,#N/A,FALSE,"CAPTWO";#N/A,#N/A,FALSE,"CAPTHREE"}</definedName>
    <definedName name="aas" hidden="1">{"'Bill No. 7'!$A$1:$G$32"}</definedName>
    <definedName name="aba" hidden="1">{#N/A,#N/A,FALSE,"COVER1.XLS ";#N/A,#N/A,FALSE,"RACT1.XLS";#N/A,#N/A,FALSE,"RACT2.XLS";#N/A,#N/A,FALSE,"ECCMP";#N/A,#N/A,FALSE,"WELDER.XLS"}</definedName>
    <definedName name="abc" hidden="1">{#N/A,#N/A,FALSE,"Sheet1";#N/A,#N/A,FALSE,"Sheet1";#N/A,#N/A,FALSE,"Sheet1";#N/A,#N/A,FALSE,"Sheet1"}</definedName>
    <definedName name="abcdefg" hidden="1">{#N/A,#N/A,FALSE,"mgtsum.XLS";#N/A,#N/A,FALSE,"CAPONE";#N/A,#N/A,FALSE,"CAPTWO";#N/A,#N/A,FALSE,"CAPTHREE"}</definedName>
    <definedName name="abcxyz" hidden="1">{#N/A,#N/A,FALSE,"mgtsum.XLS";#N/A,#N/A,FALSE,"CAPONE";#N/A,#N/A,FALSE,"CAPTWO";#N/A,#N/A,FALSE,"CAPTHREE"}</definedName>
    <definedName name="Abs" hidden="1">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essDatabase" hidden="1">"D:\MIS\TALLY  31.09.04 sep\AS PER TALLY 31.09.04.mdb"</definedName>
    <definedName name="accomation" hidden="1">#REF!</definedName>
    <definedName name="aD" hidden="1">{#N/A,#N/A,FALSE,"mgtsum.XLS";#N/A,#N/A,FALSE,"CAPONE";#N/A,#N/A,FALSE,"CAPTWO";#N/A,#N/A,FALSE,"CAPTHREE"}</definedName>
    <definedName name="ada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d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add" hidden="1">{#N/A,#N/A,FALSE,"COVER1.XLS ";#N/A,#N/A,FALSE,"RACT1.XLS";#N/A,#N/A,FALSE,"RACT2.XLS";#N/A,#N/A,FALSE,"ECCMP";#N/A,#N/A,FALSE,"WELDER.XLS"}</definedName>
    <definedName name="adf" hidden="1">{#N/A,#N/A,FALSE,"COVER1.XLS ";#N/A,#N/A,FALSE,"RACT1.XLS";#N/A,#N/A,FALSE,"RACT2.XLS";#N/A,#N/A,FALSE,"ECCMP";#N/A,#N/A,FALSE,"WELDER.XLS"}</definedName>
    <definedName name="ADITION" hidden="1">{"'장비'!$A$3:$M$12"}</definedName>
    <definedName name="ads" hidden="1">{#N/A,#N/A,FALSE,"COVER1.XLS ";#N/A,#N/A,FALSE,"RACT1.XLS";#N/A,#N/A,FALSE,"RACT2.XLS";#N/A,#N/A,FALSE,"ECCMP";#N/A,#N/A,FALSE,"WELDER.XLS"}</definedName>
    <definedName name="agfg" hidden="1">{"'장비'!$A$3:$M$12"}</definedName>
    <definedName name="ajslk" hidden="1">{"form-D1",#N/A,FALSE,"FORM-D1";"form-D1_amt",#N/A,FALSE,"FORM-D1"}</definedName>
    <definedName name="ajslk_1" hidden="1">{"form-D1",#N/A,FALSE,"FORM-D1";"form-D1_amt",#N/A,FALSE,"FORM-D1"}</definedName>
    <definedName name="aksj" hidden="1">{"form-D1",#N/A,FALSE,"FORM-D1";"form-D1_amt",#N/A,FALSE,"FORM-D1"}</definedName>
    <definedName name="aksj_1" hidden="1">{"form-D1",#N/A,FALSE,"FORM-D1";"form-D1_amt",#N/A,FALSE,"FORM-D1"}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QWE" hidden="1">{#N/A,#N/A,FALSE,"mpph1";#N/A,#N/A,FALSE,"mpmseb";#N/A,#N/A,FALSE,"mpph2"}</definedName>
    <definedName name="ARUN" hidden="1">#REF!</definedName>
    <definedName name="A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S2DocOpenMode" hidden="1">"AS2DocumentEdit"</definedName>
    <definedName name="asa" hidden="1">{#N/A,#N/A,FALSE,"COVER1.XLS ";#N/A,#N/A,FALSE,"RACT1.XLS";#N/A,#N/A,FALSE,"RACT2.XLS";#N/A,#N/A,FALSE,"ECCMP";#N/A,#N/A,FALSE,"WELDER.XLS"}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asd" hidden="1">{#N/A,#N/A,FALSE,"Aging Summary";#N/A,#N/A,FALSE,"Ratio Analysis";#N/A,#N/A,FALSE,"Test 120 Day Accts";#N/A,#N/A,FALSE,"Tickmarks"}</definedName>
    <definedName name="asdasddfguer" hidden="1">#N/A</definedName>
    <definedName name="asdfsa" hidden="1">#REF!</definedName>
    <definedName name="ASDFSDFF" hidden="1">{#N/A,#N/A,FALSE,"mgtsum.XLS";#N/A,#N/A,FALSE,"CAPONE";#N/A,#N/A,FALSE,"CAPTWO";#N/A,#N/A,FALSE,"CAPTHREE"}</definedName>
    <definedName name="ASFS" hidden="1">{#N/A,#N/A,FALSE,"mgtsum.XLS";#N/A,#N/A,FALSE,"CAPONE";#N/A,#N/A,FALSE,"CAPTWO";#N/A,#N/A,FALSE,"CAPTHREE"}</definedName>
    <definedName name="asjk" hidden="1">{"form-D1",#N/A,FALSE,"FORM-D1";"form-D1_amt",#N/A,FALSE,"FORM-D1"}</definedName>
    <definedName name="asjk_1" hidden="1">{"form-D1",#N/A,FALSE,"FORM-D1";"form-D1_amt",#N/A,FALSE,"FORM-D1"}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dg" hidden="1">#REF!</definedName>
    <definedName name="ass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ADWE" hidden="1">{#N/A,#N/A,FALSE,"mpph1";#N/A,#N/A,FALSE,"mpmseb";#N/A,#N/A,FALSE,"mpph2"}</definedName>
    <definedName name="ban" hidden="1">{#N/A,#N/A,FALSE,"5YRASSPl - consol'd";#N/A,#N/A,FALSE,"5YRASSPl - hotel";#N/A,#N/A,FALSE,"5YRASSPl - excl htl";#N/A,#N/A,FALSE,"VarReport";#N/A,#N/A,FALSE,"Sensitivity";#N/A,#N/A,FALSE,"House View ";#N/A,#N/A,FALSE,"KPI"}</definedName>
    <definedName name="bargroup1" hidden="1">OR([17]SCHEDULE!$J1=0,[17]SCHEDULE!$J1=99)</definedName>
    <definedName name="bargroup2" hidden="1">OR([17]SCHEDULE!$J1=11,[17]SCHEDULE!$J1=33)</definedName>
    <definedName name="bargroup3" hidden="1">OR([17]SCHEDULE!$J1=21,[17]SCHEDULE!$J1=15,[17]SCHEDULE!$J1=13,[17]SCHEDULE!$J1=51,[17]SCHEDULE!$J1=77)</definedName>
    <definedName name="bargroup4" hidden="1">OR([17]SCHEDULE!$J1=26,[17]SCHEDULE!$J1=31)</definedName>
    <definedName name="bargroup5" hidden="1">OR([17]SCHEDULE!$J1=46,[17]SCHEDULE!$J1=25,[17]SCHEDULE!$J1=44,[17]SCHEDULE!$J1=41)</definedName>
    <definedName name="bargroup6" hidden="1">[17]SCHEDULE!$J1=67</definedName>
    <definedName name="bargroup7" hidden="1">[17]SCHEDULE!$J1=12</definedName>
    <definedName name="BB" hidden="1">[18]analysis!#REF!</definedName>
    <definedName name="bbb" hidden="1">{#N/A,#N/A,FALSE,"COVER.XLS";#N/A,#N/A,FALSE,"RACT1.XLS";#N/A,#N/A,FALSE,"RACT2.XLS";#N/A,#N/A,FALSE,"ECCMP";#N/A,#N/A,FALSE,"WELDER.XLS"}</definedName>
    <definedName name="bbbbbbbbbb" hidden="1">#REF!</definedName>
    <definedName name="BC" hidden="1">[18]analysis!#REF!</definedName>
    <definedName name="BD" hidden="1">[18]analysis!#REF!</definedName>
    <definedName name="BE" hidden="1">[18]analysis!#REF!</definedName>
    <definedName name="Beijing" hidden="1">{"All Except Totals",#N/A,TRUE,"Recap";"Totals Page",#N/A,TRUE,"Recap"}</definedName>
    <definedName name="BF" hidden="1">[18]analysis!#REF!</definedName>
    <definedName name="BG" hidden="1">[18]analysis!#REF!</definedName>
    <definedName name="BH" hidden="1">[18]analysis!#REF!</definedName>
    <definedName name="bhbd" hidden="1">'[19]final abstract'!#REF!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" hidden="1">[18]analysis!#REF!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OQ" hidden="1">#REF!</definedName>
    <definedName name="bvcc" hidden="1">{"'Bill No. 7'!$A$1:$G$32"}</definedName>
    <definedName name="CATS.Project" hidden="1">"Z1132"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u" hidden="1">{#N/A,#N/A,FALSE,"COVER.XLS";#N/A,#N/A,FALSE,"RACT1.XLS";#N/A,#N/A,FALSE,"RACT2.XLS";#N/A,#N/A,FALSE,"ECCMP";#N/A,#N/A,FALSE,"WELDER.XLS"}</definedName>
    <definedName name="CENTER" hidden="1">#REF!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a" hidden="1">{#N/A,#N/A,FALSE,"gc (2)"}</definedName>
    <definedName name="ci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de" hidden="1">#REF!</definedName>
    <definedName name="Column1" hidden="1">{"'Bill No. 7'!$A$1:$G$32"}</definedName>
    <definedName name="com" hidden="1">{#N/A,#N/A,FALSE,"mpph1";#N/A,#N/A,FALSE,"mpmseb";#N/A,#N/A,FALSE,"mpph2"}</definedName>
    <definedName name="COMP" hidden="1">#REF!</definedName>
    <definedName name="COMPARISON" hidden="1">{#N/A,#N/A,FALSE,"mpph1";#N/A,#N/A,FALSE,"mpmseb";#N/A,#N/A,FALSE,"mpph2"}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sr" hidden="1">[18]analysis!#REF!</definedName>
    <definedName name="crsr1" hidden="1">[18]analysis!#REF!</definedName>
    <definedName name="crsr2" hidden="1">[18]analysis!#REF!</definedName>
    <definedName name="crsr3" hidden="1">[18]analysis!#REF!</definedName>
    <definedName name="CSDCSDSAS" hidden="1">#REF!</definedName>
    <definedName name="CURVE" hidden="1">{#N/A,#N/A,FALSE,"COVER1.XLS ";#N/A,#N/A,FALSE,"RACT1.XLS";#N/A,#N/A,FALSE,"RACT2.XLS";#N/A,#N/A,FALSE,"ECCMP";#N/A,#N/A,FALSE,"WELDER.XLS"}</definedName>
    <definedName name="c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31z" hidden="1">{#N/A,#N/A,FALSE,"mgtsum.XLS";#N/A,#N/A,FALSE,"CAPONE";#N/A,#N/A,FALSE,"CAPTWO";#N/A,#N/A,FALSE,"CAPTHREE"}</definedName>
    <definedName name="da" hidden="1">{#N/A,#N/A,FALSE,"Kalk"}</definedName>
    <definedName name="da_1" hidden="1">{#N/A,#N/A,FALSE,"Kalk"}</definedName>
    <definedName name="DAdsaD" hidden="1">'[1]Rate Analysis'!#REF!</definedName>
    <definedName name="data1" hidden="1">#REF!</definedName>
    <definedName name="data2" hidden="1">#REF!</definedName>
    <definedName name="data3" hidden="1">#REF!</definedName>
    <definedName name="dbbbd" hidden="1">[18]analysis!#REF!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f" hidden="1">{"'장비'!$A$3:$M$12"}</definedName>
    <definedName name="DEBIT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BITE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epereciation" hidden="1">{"'Furniture&amp; O.E'!$A$4:$D$27"}</definedName>
    <definedName name="detail" hidden="1">{#N/A,#N/A,FALSE,"Kalk"}</definedName>
    <definedName name="detail_1" hidden="1">{#N/A,#N/A,FALSE,"Kalk"}</definedName>
    <definedName name="detailkalk1" hidden="1">{#N/A,#N/A,FALSE,"Kalk"}</definedName>
    <definedName name="detailkalk1_1" hidden="1">{#N/A,#N/A,FALSE,"Kalk"}</definedName>
    <definedName name="dfaf" hidden="1">{"'장비'!$A$3:$M$12"}</definedName>
    <definedName name="d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f" hidden="1">{"'장비'!$A$3:$M$12"}</definedName>
    <definedName name="DFF" hidden="1">'[3]Rate Analysis'!#REF!</definedName>
    <definedName name="dfg" hidden="1">{#N/A,#N/A,FALSE,"gc (2)"}</definedName>
    <definedName name="dfgg" hidden="1">{#N/A,#N/A,FALSE,"gc (2)"}</definedName>
    <definedName name="DFL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GDGF" hidden="1">'[3]Rate Analysis'!#REF!</definedName>
    <definedName name="dgfgfd" hidden="1">{#N/A,#N/A,FALSE,"COVER.XLS";#N/A,#N/A,FALSE,"RACT1.XLS";#N/A,#N/A,FALSE,"RACT2.XLS";#N/A,#N/A,FALSE,"ECCMP";#N/A,#N/A,FALSE,"WELDER.XLS"}</definedName>
    <definedName name="DGRS" hidden="1">{"form-D1",#N/A,FALSE,"FORM-D1";"form-D1_amt",#N/A,FALSE,"FORM-D1"}</definedName>
    <definedName name="DHTML" hidden="1">{"'Sheet1'!$A$4386:$N$4591"}</definedName>
    <definedName name="DHTML_1" hidden="1">{"'Sheet1'!$A$4386:$N$4591"}</definedName>
    <definedName name="Discount" hidden="1">#REF!</definedName>
    <definedName name="display_area_2" hidden="1">#REF!</definedName>
    <definedName name="Div" hidden="1">{#N/A,#N/A,FALSE,"Occ and Rate";#N/A,#N/A,FALSE,"PF Input";#N/A,#N/A,FALSE,"Capital Input";#N/A,#N/A,FALSE,"Proforma Five Yr";#N/A,#N/A,FALSE,"Calculations";#N/A,#N/A,FALSE,"Transaction Summary-DTW"}</definedName>
    <definedName name="DL" hidden="1">{#N/A,#N/A,FALSE,"이정표"}</definedName>
    <definedName name="dn" hidden="1">{#N/A,#N/A,FALSE,"COVER1.XLS ";#N/A,#N/A,FALSE,"RACT1.XLS";#N/A,#N/A,FALSE,"RACT2.XLS";#N/A,#N/A,FALSE,"ECCMP";#N/A,#N/A,FALSE,"WELDER.XLS"}</definedName>
    <definedName name="DPFLSDPFL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dsadaD" hidden="1">{#N/A,#N/A,FALSE,"COVER1.XLS ";#N/A,#N/A,FALSE,"RACT1.XLS";#N/A,#N/A,FALSE,"RACT2.XLS";#N/A,#N/A,FALSE,"ECCMP";#N/A,#N/A,FALSE,"WELDER.XLS"}</definedName>
    <definedName name="dsfj" hidden="1">#REF!</definedName>
    <definedName name="dsfkljsd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sgsdgsd" hidden="1">{#N/A,#N/A,FALSE,"5YRASSPl - consol'd";#N/A,#N/A,FALSE,"5YRASSPl - hotel";#N/A,#N/A,FALSE,"5YRASSPl - excl htl";#N/A,#N/A,FALSE,"VarReport";#N/A,#N/A,FALSE,"Sensitivity";#N/A,#N/A,FALSE,"House View ";#N/A,#N/A,FALSE,"KPI"}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" hidden="1">{#N/A,#N/A,FALSE,"Kalk"}</definedName>
    <definedName name="dy_1" hidden="1">{#N/A,#N/A,FALSE,"Kalk"}</definedName>
    <definedName name="er" hidden="1">{"'장비'!$A$3:$M$12"}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t" hidden="1">{"'장비'!$A$3:$M$12"}</definedName>
    <definedName name="ertxg" hidden="1">{"'장비'!$A$3:$M$12"}</definedName>
    <definedName name="erty" hidden="1">{"'장비'!$A$3:$M$12"}</definedName>
    <definedName name="ESCALATION1" hidden="1">'[20]Rate Analysis'!#REF!</definedName>
    <definedName name="FC" hidden="1">{#N/A,#N/A,FALSE,"gc (2)"}</definedName>
    <definedName name="FCode" hidden="1">#REF!</definedName>
    <definedName name="fds" hidden="1">[18]analysis!#REF!</definedName>
    <definedName name="ffff" hidden="1">{"'장비'!$A$3:$M$12"}</definedName>
    <definedName name="fffffffg" hidden="1">{"'장비'!$A$3:$M$12"}</definedName>
    <definedName name="fffffg" hidden="1">{"form-D1",#N/A,FALSE,"FORM-D1";"form-D1_amt",#N/A,FALSE,"FORM-D1"}</definedName>
    <definedName name="fffffg_1" hidden="1">{"form-D1",#N/A,FALSE,"FORM-D1";"form-D1_amt",#N/A,FALSE,"FORM-D1"}</definedName>
    <definedName name="ffgfg" hidden="1">{"'장비'!$A$3:$M$12"}</definedName>
    <definedName name="fgfdg" hidden="1">#REF!</definedName>
    <definedName name="fgh" hidden="1">[18]analysis!#REF!</definedName>
    <definedName name="FGHM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fhhhh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il" hidden="1">#REF!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hidden="1">#REF!</definedName>
    <definedName name="fill." hidden="1">[21]Set!#REF!</definedName>
    <definedName name="FLAT" hidden="1">{"'Bill No. 7'!$A$1:$G$32"}</definedName>
    <definedName name="Form" hidden="1">{"'Sheet1'!$L$16"}</definedName>
    <definedName name="fsd" hidden="1">{#N/A,#N/A,FALSE,"mgtsum.XLS";#N/A,#N/A,FALSE,"CAPONE";#N/A,#N/A,FALSE,"CAPTWO";#N/A,#N/A,FALSE,"CAPTHREE"}</definedName>
    <definedName name="fsdd" hidden="1">'[1]Rate Analysis'!#REF!</definedName>
    <definedName name="fsds" hidden="1">{#N/A,#N/A,FALSE,"mgtsum.XLS";#N/A,#N/A,FALSE,"CAPONE";#N/A,#N/A,FALSE,"CAPTWO";#N/A,#N/A,FALSE,"CAPTHREE"}</definedName>
    <definedName name="GFD" hidden="1">{"'장비'!$A$3:$M$12"}</definedName>
    <definedName name="GG" hidden="1">'[3]Rate Analysis'!#REF!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hidden="1">{"'장비'!$A$3:$M$12"}</definedName>
    <definedName name="ggggg" hidden="1">{"'장비'!$A$3:$M$12"}</definedName>
    <definedName name="ghj" hidden="1">{#N/A,#N/A,FALSE,"gc (2)"}</definedName>
    <definedName name="GKGF" hidden="1">{"'장비'!$A$3:$M$12"}</definedName>
    <definedName name="glbalances_1" hidden="1">{#N/A,#N/A,FALSE,"Aging Summary";#N/A,#N/A,FALSE,"Ratio Analysis";#N/A,#N/A,FALSE,"Test 120 Day Accts";#N/A,#N/A,FALSE,"Tickmarks"}</definedName>
    <definedName name="grfd" hidden="1">{"'장비'!$A$3:$M$12"}</definedName>
    <definedName name="groo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haha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ap" hidden="1">{#N/A,#N/A,FALSE,"COVER1.XLS ";#N/A,#N/A,FALSE,"RACT1.XLS";#N/A,#N/A,FALSE,"RACT2.XLS";#N/A,#N/A,FALSE,"ECCMP";#N/A,#N/A,FALSE,"WELDER.XLS"}</definedName>
    <definedName name="hgrgnigmwog" hidden="1">'[3]Rate Analysis'!#REF!</definedName>
    <definedName name="hh" hidden="1">{"'Sheet1'!$L$16"}</definedName>
    <definedName name="hhh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hjtn" hidden="1">'[3]Rate Analysis'!#REF!</definedName>
    <definedName name="HiddenRows" hidden="1">#REF!</definedName>
    <definedName name="hjjjjjj" hidden="1">{"form-D1",#N/A,FALSE,"FORM-D1";"form-D1_amt",#N/A,FALSE,"FORM-D1"}</definedName>
    <definedName name="hjjjjjj_1" hidden="1">{"form-D1",#N/A,FALSE,"FORM-D1";"form-D1_amt",#N/A,FALSE,"FORM-D1"}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P" hidden="1">{"form-D1",#N/A,FALSE,"FORM-D1";"form-D1_amt",#N/A,FALSE,"FORM-D1"}</definedName>
    <definedName name="HP_1" hidden="1">{"form-D1",#N/A,FALSE,"FORM-D1";"form-D1_amt",#N/A,FALSE,"FORM-D1"}</definedName>
    <definedName name="HTML" hidden="1">{"'장비'!$A$3:$M$12"}</definedName>
    <definedName name="HTML_CodePage" hidden="1">1252</definedName>
    <definedName name="HTML_Control" hidden="1">{"'Furniture&amp; O.E'!$A$4:$D$27"}</definedName>
    <definedName name="HTML_Control_1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TML1" hidden="1">{"'장비'!$A$3:$M$12"}</definedName>
    <definedName name="HTML1_10" hidden="1">"charles_l_blake@ccm.rr.intel.com"</definedName>
    <definedName name="HTML1_11" hidden="1">1</definedName>
    <definedName name="HTML1_12" hidden="1">"C:\CWeb\P858VFCPA\9712\timeline.htm"</definedName>
    <definedName name="HTML1_2" hidden="1">1</definedName>
    <definedName name="HTML1_3" hidden="1">"P858 VF CPA Time Line"</definedName>
    <definedName name="HTML1_4" hidden="1">"Schedule"</definedName>
    <definedName name="HTML1_5" hidden="1">""</definedName>
    <definedName name="HTML1_6" hidden="1">1</definedName>
    <definedName name="HTML1_7" hidden="1">1</definedName>
    <definedName name="HTML1_8" hidden="1">"10/20/97"</definedName>
    <definedName name="HTML1_9" hidden="1">"Charlie Blake"</definedName>
    <definedName name="HTMLCount" hidden="1">1</definedName>
    <definedName name="HTR" hidden="1">{"'장비'!$A$3:$M$12"}</definedName>
    <definedName name="huy" hidden="1">{"'Sheet1'!$L$16"}</definedName>
    <definedName name="Hy" hidden="1">[13]SEW4!#REF!</definedName>
    <definedName name="I" hidden="1">'[22]Basic Rate'!#REF!</definedName>
    <definedName name="idiot" hidden="1">{"dep. full detail",#N/A,FALSE,"annex";"3cd annex",#N/A,FALSE,"annex";"co. dep.",#N/A,FALSE,"annex"}</definedName>
    <definedName name="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curr" hidden="1">{#N/A,#N/A,FALSE,"gc (2)"}</definedName>
    <definedName name="Infara2" hidden="1">{"form-D1",#N/A,FALSE,"FORM-D1";"form-D1_amt",#N/A,FALSE,"FORM-D1"}</definedName>
    <definedName name="infr_old_budget" hidden="1">#REF!</definedName>
    <definedName name="Infra" hidden="1">{"form-D1",#N/A,FALSE,"FORM-D1";"form-D1_amt",#N/A,FALSE,"FORM-D1"}</definedName>
    <definedName name="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39451.7949652778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hidden="1">{#N/A,#N/A,TRUE,"Financials";#N/A,#N/A,TRUE,"Operating Statistics";#N/A,#N/A,TRUE,"Capex &amp; Depreciation";#N/A,#N/A,TRUE,"Debt"}</definedName>
    <definedName name="J_WT" hidden="1">'[23] '!$B$127</definedName>
    <definedName name="jaghsdjas" hidden="1">[18]analysis!#REF!</definedName>
    <definedName name="ja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y" hidden="1">{#N/A,#N/A,FALSE,"gc (2)"}</definedName>
    <definedName name="jjj" hidden="1">{"'장비'!$A$3:$M$12"}</definedName>
    <definedName name="JJJJ" hidden="1">'[23] '!$B$127:$I$181</definedName>
    <definedName name="jjjjjj" hidden="1">{"form-D1",#N/A,FALSE,"FORM-D1";"form-D1_amt",#N/A,FALSE,"FORM-D1"}</definedName>
    <definedName name="jjjjjj_1" hidden="1">{"form-D1",#N/A,FALSE,"FORM-D1";"form-D1_amt",#N/A,FALSE,"FORM-D1"}</definedName>
    <definedName name="jjjjjjjjj" hidden="1">{"form-D1",#N/A,FALSE,"FORM-D1";"form-D1_amt",#N/A,FALSE,"FORM-D1"}</definedName>
    <definedName name="jjjjjjjjj_1" hidden="1">{"form-D1",#N/A,FALSE,"FORM-D1";"form-D1_amt",#N/A,FALSE,"FORM-D1"}</definedName>
    <definedName name="jjjjjjjjjjjj" hidden="1">{"form-D1",#N/A,FALSE,"FORM-D1";"form-D1_amt",#N/A,FALSE,"FORM-D1"}</definedName>
    <definedName name="jjjjjjjjjjjj_1" hidden="1">{"form-D1",#N/A,FALSE,"FORM-D1";"form-D1_amt",#N/A,FALSE,"FORM-D1"}</definedName>
    <definedName name="job.no" hidden="1">[17]Database!$C$6:$C$26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lk1" hidden="1">{"Kalk_druck",#N/A,FALSE,"Kalk";#N/A,#N/A,FALSE,"Risiken";"AllgKost_Druck",#N/A,FALSE,"AllgKost";"KompKost_Druck",#N/A,FALSE,"KompKost"}</definedName>
    <definedName name="kalk1_1" hidden="1">{"Kalk_druck",#N/A,FALSE,"Kalk";#N/A,#N/A,FALSE,"Risiken";"AllgKost_Druck",#N/A,FALSE,"AllgKost";"KompKost_Druck",#N/A,FALSE,"KompKost"}</definedName>
    <definedName name="kalk3" hidden="1">{"Kalk_druck",#N/A,FALSE,"Kalk";#N/A,#N/A,FALSE,"Risiken";"AllgKost_Druck",#N/A,FALSE,"AllgKost";"KompKost_Druck",#N/A,FALSE,"KompKost"}</definedName>
    <definedName name="kalk3_1" hidden="1">{"Kalk_druck",#N/A,FALSE,"Kalk";#N/A,#N/A,FALSE,"Risiken";"AllgKost_Druck",#N/A,FALSE,"AllgKost";"KompKost_Druck",#N/A,FALSE,"KompKost"}</definedName>
    <definedName name="KAMAL" hidden="1">{"form-D1",#N/A,FALSE,"FORM-D1";"form-D1_amt",#N/A,FALSE,"FORM-D1"}</definedName>
    <definedName name="KAMAL_1" hidden="1">{"form-D1",#N/A,FALSE,"FORM-D1";"form-D1_amt",#N/A,FALSE,"FORM-D1"}</definedName>
    <definedName name="kaml" hidden="1">{"form-D1",#N/A,FALSE,"FORM-D1";"form-D1_amt",#N/A,FALSE,"FORM-D1"}</definedName>
    <definedName name="kaml_1" hidden="1">{"form-D1",#N/A,FALSE,"FORM-D1";"form-D1_amt",#N/A,FALSE,"FORM-D1"}</definedName>
    <definedName name="K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y" hidden="1">'[24]Cash Flow Working'!#REF!</definedName>
    <definedName name="KFG" hidden="1">{"'장비'!$A$3:$M$12"}</definedName>
    <definedName name="khongtruotgia" hidden="1">{"'Sheet1'!$L$16"}</definedName>
    <definedName name="KJDFSHKJWEHFKQ" hidden="1">#REF!</definedName>
    <definedName name="kjkgh" hidden="1">{"'장비'!$A$3:$M$12"}</definedName>
    <definedName name="kkk" hidden="1">{#N/A,#N/A,FALSE,"COVER1.XLS ";#N/A,#N/A,FALSE,"RACT1.XLS";#N/A,#N/A,FALSE,"RACT2.XLS";#N/A,#N/A,FALSE,"ECCMP";#N/A,#N/A,FALSE,"WELDER.XLS"}</definedName>
    <definedName name="Kondhwa.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Kondhwa_Div" hidden="1">{#N/A,#N/A,FALSE,"Occ and Rate";#N/A,#N/A,FALSE,"PF Input";#N/A,#N/A,FALSE,"Capital Input";#N/A,#N/A,FALSE,"Proforma Five Yr";#N/A,#N/A,FALSE,"Calculations";#N/A,#N/A,FALSE,"Transaction Summary-DTW"}</definedName>
    <definedName name="Kondhwa_O" hidden="1">{#N/A,#N/A,FALSE,"New Depr Sch-150% DB";#N/A,#N/A,FALSE,"Cash Flows RLP";#N/A,#N/A,FALSE,"IRR";#N/A,#N/A,FALSE,"Proforma IS";#N/A,#N/A,FALSE,"Assumptions"}</definedName>
    <definedName name="Kondhwa_wrn.Aging._.and._.Trend._.Analysis." hidden="1">{#N/A,#N/A,FALSE,"Aging Summary";#N/A,#N/A,FALSE,"Ratio Analysis";#N/A,#N/A,FALSE,"Test 120 Day Accts";#N/A,#N/A,FALSE,"Tickmarks"}</definedName>
    <definedName name="Kondhwa_wrn.ALL." hidden="1">{#N/A,#N/A,FALSE,"מאזן";#N/A,#N/A,FALSE,"רווהפ";#N/A,#N/A,FALSE,"שינויים בהון";#N/A,#N/A,FALSE,"תזרים";#N/A,#N/A,FALSE,"נספח - התאמות";#N/A,#N/A,FALSE,"ני""ע לתזרים";#N/A,#N/A,FALSE,"פירוטים לדוחות"}</definedName>
    <definedName name="Kondhwa_wrn.Basic._.Report." hidden="1">{#N/A,#N/A,FALSE,"New Depr Sch-150% DB";#N/A,#N/A,FALSE,"Cash Flows RLP";#N/A,#N/A,FALSE,"IRR";#N/A,#N/A,FALSE,"Proforma IS";#N/A,#N/A,FALSE,"Assumptions"}</definedName>
    <definedName name="Kondhwa_wrn.Complete._.Report." hidden="1">{#N/A,#N/A,FALSE,"Assumptions";#N/A,#N/A,FALSE,"Proforma IS";#N/A,#N/A,FALSE,"Cash Flows RLP";#N/A,#N/A,FALSE,"IRR";#N/A,#N/A,FALSE,"New Depr Sch-150% DB";#N/A,#N/A,FALSE,"Comments"}</definedName>
    <definedName name="Kondhwa_wrn.Complete._.Review." hidden="1">{#N/A,#N/A,FALSE,"Occ and Rate";#N/A,#N/A,FALSE,"PF Input";#N/A,#N/A,FALSE,"Capital Input";#N/A,#N/A,FALSE,"Proforma Five Yr";#N/A,#N/A,FALSE,"Calculations";#N/A,#N/A,FALSE,"Transaction Summary-DTW"}</definedName>
    <definedName name="Kondhwa_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Kondhwa_wrn.Investment._.Review." hidden="1">{#N/A,#N/A,FALSE,"Proforma Five Yr";#N/A,#N/A,FALSE,"Capital Input";#N/A,#N/A,FALSE,"Calculations";#N/A,#N/A,FALSE,"Transaction Summary-DTW"}</definedName>
    <definedName name="Kondhwa_wrn.Operation._.Review." hidden="1">{#N/A,#N/A,FALSE,"Proforma Five Yr";#N/A,#N/A,FALSE,"Occ and Rate";#N/A,#N/A,FALSE,"PF Input";#N/A,#N/A,FALSE,"Hotcomps"}</definedName>
    <definedName name="Kondhwa_wrn.Phase._.I." hidden="1">{#N/A,#N/A,FALSE,"Transaction Summary-DTW";#N/A,#N/A,FALSE,"Proforma Five Yr";#N/A,#N/A,FALSE,"Occ and Rate"}</definedName>
    <definedName name="Kondhwa_wrn.print" hidden="1">{#N/A,#N/A,FALSE,"Japan 2003";#N/A,#N/A,FALSE,"Sheet2"}</definedName>
    <definedName name="Kondhwa_wrn.Proforma._.Review" hidden="1">{#N/A,#N/A,FALSE,"Occ and Rate";#N/A,#N/A,FALSE,"PF Input";#N/A,#N/A,FALSE,"Proforma Five Yr";#N/A,#N/A,FALSE,"Hotcomps"}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skk" hidden="1">{#N/A,#N/A,FALSE,"COVER.XLS";#N/A,#N/A,FALSE,"RACT1.XLS";#N/A,#N/A,FALSE,"RACT2.XLS";#N/A,#N/A,FALSE,"ECCMP";#N/A,#N/A,FALSE,"WELDER.XLS"}</definedName>
    <definedName name="kvs" hidden="1">{#N/A,#N/A,FALSE,"COVER1.XLS ";#N/A,#N/A,FALSE,"RACT1.XLS";#N/A,#N/A,FALSE,"RACT2.XLS";#N/A,#N/A,FALSE,"ECCMP";#N/A,#N/A,FALSE,"WELDER.XLS"}</definedName>
    <definedName name="kyd.ChngCell.01." hidden="1">#REF!</definedName>
    <definedName name="kyd.ChngCell.01.BKC" hidden="1">#REF!</definedName>
    <definedName name="kyd.CounterLimitCell.01." hidden="1">"x"</definedName>
    <definedName name="kyd.Dim.01." hidden="1">"tm1serv:company"</definedName>
    <definedName name="kyd.ElementList.01." hidden="1">#REF!</definedName>
    <definedName name="kyd.ElementList01.BKC" hidden="1">#REF!</definedName>
    <definedName name="kyd.ElementType.01." hidden="1">1</definedName>
    <definedName name="kyd.ItemType.01." hidden="1">2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oCtrlNum." hidden="1">0</definedName>
    <definedName name="kyd.MemoSortHide." hidden="1">FALSE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1</definedName>
    <definedName name="kyd.PrintToWbk." hidden="1">FALSE</definedName>
    <definedName name="kyd.ProcessInCycle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SortHide." hidden="1">FALSE</definedName>
    <definedName name="kyd.StopRow." hidden="1">65536</definedName>
    <definedName name="kyd.WriteMemWhenOptn." hidden="1">3</definedName>
    <definedName name="level" hidden="1">{"'장비'!$A$3:$M$12"}</definedName>
    <definedName name="level1" hidden="1">{"'장비'!$A$3:$M$12"}</definedName>
    <definedName name="limcount" hidden="1">1</definedName>
    <definedName name="LINTEL" hidden="1">{"'Bill No. 7'!$A$1:$G$32"}</definedName>
    <definedName name="ListOffset" hidden="1">1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k" hidden="1">#REF!</definedName>
    <definedName name="mani" hidden="1">{"form-D1",#N/A,FALSE,"FORM-D1";"form-D1_amt",#N/A,FALSE,"FORM-D1"}</definedName>
    <definedName name="mani_1" hidden="1">{"form-D1",#N/A,FALSE,"FORM-D1";"form-D1_amt",#N/A,FALSE,"FORM-D1"}</definedName>
    <definedName name="Manish" hidden="1">{"form-D1",#N/A,FALSE,"FORM-D1";"form-D1_amt",#N/A,FALSE,"FORM-D1"}</definedName>
    <definedName name="Manish_1" hidden="1">{"form-D1",#N/A,FALSE,"FORM-D1";"form-D1_amt",#N/A,FALSE,"FORM-D1"}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CBDB" hidden="1">{#N/A,#N/A,FALSE,"mpph1";#N/A,#N/A,FALSE,"mpmseb";#N/A,#N/A,FALSE,"mpph2"}</definedName>
    <definedName name="meas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dian." hidden="1">{"'Bill No. 7'!$A$1:$G$32"}</definedName>
    <definedName name="ME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hidden="1">{"'장비'!$A$3:$M$12"}</definedName>
    <definedName name="m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" hidden="1">#REF!</definedName>
    <definedName name="NEW" hidden="1">#REF!</definedName>
    <definedName name="NEWNA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oi" hidden="1">{"'장비'!$A$3:$M$12"}</definedName>
    <definedName name="okay" hidden="1">{#N/A,#N/A,FALSE,"mgtsum.XLS";#N/A,#N/A,FALSE,"CAPONE";#N/A,#N/A,FALSE,"CAPTWO";#N/A,#N/A,FALSE,"CAPTHREE"}</definedName>
    <definedName name="old" hidden="1">[4]CASHFLOWS!#REF!</definedName>
    <definedName name="one" hidden="1">{#N/A,#N/A,FALSE,"One Pager";#N/A,#N/A,FALSE,"Technical"}</definedName>
    <definedName name="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osdnvkls" hidden="1">'[25]Labor abs-NMR'!$I$1:$I$7</definedName>
    <definedName name="overhaul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overhaul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p_RateAnalysis" hidden="1">'[19]final abstract'!#REF!</definedName>
    <definedName name="Pal_Workbook_GUID" hidden="1">"8C9FWPDC58HV91KMPNBD5P58"</definedName>
    <definedName name="PConc" hidden="1">'[19]final abstract'!#REF!</definedName>
    <definedName name="phot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ot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u" hidden="1">{"'Sheet1'!$L$16"}</definedName>
    <definedName name="p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j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pl" hidden="1">{#N/A,#N/A,FALSE,"gc (2)"}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limnari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pared.by" hidden="1">[17]Database!$D$6:$D$26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" hidden="1">{#N/A,#N/A,FALSE,"Sheet1";#N/A,#N/A,FALSE,"Sheet1";#N/A,#N/A,FALSE,"Sheet1";#N/A,#N/A,FALSE,"Sheet1"}</definedName>
    <definedName name="_xlnm.Print_Area" localSheetId="4">'Construction Stages'!$A$1:$I$184</definedName>
    <definedName name="_xlnm.Print_Titles" localSheetId="4">'Construction Stages'!$1:$1</definedName>
    <definedName name="ProdForm" hidden="1">#REF!</definedName>
    <definedName name="Product" hidden="1">#REF!</definedName>
    <definedName name="q" hidden="1">[4]CASHFLOWS!#REF!</definedName>
    <definedName name="qa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ater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ewr" hidden="1">[18]analysis!#REF!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{"'Sheet1'!$L$16"}</definedName>
    <definedName name="QQQQQ" hidden="1">#N/A</definedName>
    <definedName name="qrewgewqrg" hidden="1">'[26]Basic Rate'!#REF!</definedName>
    <definedName name="qw" hidden="1">{#N/A,#N/A,FALSE,"Fund-II"}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ff" hidden="1">{#N/A,#N/A,FALSE,"Fund-II"}</definedName>
    <definedName name="Raj" hidden="1">{"'Sheet1'!$A$4386:$N$4591"}</definedName>
    <definedName name="Raj_1" hidden="1">{"'Sheet1'!$A$4386:$N$4591"}</definedName>
    <definedName name="ram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m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Area" hidden="1">#REF!</definedName>
    <definedName name="rd" hidden="1">{#N/A,#N/A,FALSE,"One Pager";#N/A,#N/A,FALSE,"Technical"}</definedName>
    <definedName name="RDN" hidden="1">{#N/A,#N/A,FALSE,"COVER.XLS";#N/A,#N/A,FALSE,"RACT1.XLS";#N/A,#N/A,FALSE,"RACT2.XLS";#N/A,#N/A,FALSE,"ECCMP";#N/A,#N/A,FALSE,"WELDER.XLS"}</definedName>
    <definedName name="RECON" hidden="1">{"form-D1",#N/A,FALSE,"FORM-D1";"form-D1_amt",#N/A,FALSE,"FORM-D1"}</definedName>
    <definedName name="RECON_1" hidden="1">{"form-D1",#N/A,FALSE,"FORM-D1";"form-D1_amt",#N/A,FALSE,"FORM-D1"}</definedName>
    <definedName name="Regional" hidden="1">{#N/A,#N/A,FALSE,"mgtsum.XLS";#N/A,#N/A,FALSE,"CAPONE";#N/A,#N/A,FALSE,"CAPTWO";#N/A,#N/A,FALSE,"CAPTHREE"}</definedName>
    <definedName name="renamedetailcalk" hidden="1">{#N/A,#N/A,FALSE,"Kalk"}</definedName>
    <definedName name="renamedetailcalk_1" hidden="1">{#N/A,#N/A,FALSE,"Kalk"}</definedName>
    <definedName name="res_sum" hidden="1">{#N/A,#N/A,FALSE,"COVER1.XLS ";#N/A,#N/A,FALSE,"RACT1.XLS";#N/A,#N/A,FALSE,"RACT2.XLS";#N/A,#N/A,FALSE,"ECCMP";#N/A,#N/A,FALSE,"WELDER.XLS"}</definedName>
    <definedName name="reu" hidden="1">{#N/A,#N/A,FALSE,"gc (2)"}</definedName>
    <definedName name="reuse" hidden="1">{#N/A,#N/A,FALSE,"mgtsum.XLS";#N/A,#N/A,FALSE,"CAPONE";#N/A,#N/A,FALSE,"CAPTWO";#N/A,#N/A,FALSE,"CAPTHREE"}</definedName>
    <definedName name="Revised_Price_EOT" hidden="1">{#N/A,#N/A,FALSE,"Sheet1";#N/A,#N/A,FALSE,"Sheet1";#N/A,#N/A,FALSE,"Sheet1";#N/A,#N/A,FALSE,"Sheet1"}</definedName>
    <definedName name="rex" hidden="1">{"'장비'!$A$3:$M$12"}</definedName>
    <definedName name="reya" hidden="1">{"office ltcg",#N/A,FALSE,"gain01";"IT LTCG",#N/A,FALSE,"gain01"}</definedName>
    <definedName name="ripal" hidden="1">{#N/A,#N/A,FALSE,"gc (2)"}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NAO" hidden="1">{"'장비'!$A$3:$M$12"}</definedName>
    <definedName name="rrrrrrrrrr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trt" hidden="1">{"form-D1",#N/A,FALSE,"FORM-D1";"form-D1_amt",#N/A,FALSE,"FORM-D1"}</definedName>
    <definedName name="rttrt_1" hidden="1">{"form-D1",#N/A,FALSE,"FORM-D1";"form-D1_amt",#N/A,FALSE,"FORM-D1"}</definedName>
    <definedName name="RTTRTRT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rtued" hidden="1">{"'장비'!$A$3:$M$12"}</definedName>
    <definedName name="rtytry" hidden="1">{"'장비'!$A$3:$M$12"}</definedName>
    <definedName name="rule" hidden="1">'[27]final abstract'!#REF!</definedName>
    <definedName name="rwe" hidden="1">[18]analysis!#REF!</definedName>
    <definedName name="rwere" hidden="1">{#N/A,#N/A,FALSE,"COVER1.XLS ";#N/A,#N/A,FALSE,"RACT1.XLS";#N/A,#N/A,FALSE,"RACT2.XLS";#N/A,#N/A,FALSE,"ECCMP";#N/A,#N/A,FALSE,"WELDER.XLS"}</definedName>
    <definedName name="saa" hidden="1">{"form-D1",#N/A,FALSE,"FORM-D1";"form-D1_amt",#N/A,FALSE,"FORM-D1"}</definedName>
    <definedName name="saa_1" hidden="1">{"form-D1",#N/A,FALSE,"FORM-D1";"form-D1_amt",#N/A,FALSE,"FORM-D1"}</definedName>
    <definedName name="sadfdasf" hidden="1">#REF!</definedName>
    <definedName name="SAFSF" hidden="1">{#N/A,#N/A,FALSE,"mgtsum.XLS";#N/A,#N/A,FALSE,"CAPONE";#N/A,#N/A,FALSE,"CAPTWO";#N/A,#N/A,FALSE,"CAPTHREE"}</definedName>
    <definedName name="sagdhag" hidden="1">{#N/A,#N/A,FALSE,"COVER1.XLS ";#N/A,#N/A,FALSE,"RACT1.XLS";#N/A,#N/A,FALSE,"RACT2.XLS";#N/A,#N/A,FALSE,"ECCMP";#N/A,#N/A,FALSE,"WELDER.XLS"}</definedName>
    <definedName name="sa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s" hidden="1">[4]CASHFLOWS!#REF!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folding" hidden="1">#REF!</definedName>
    <definedName name="schedule.nos" hidden="1">'[17]schedule nos'!$A$1:$A$99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d" hidden="1">#N/A</definedName>
    <definedName name="SDAF" hidden="1">{#N/A,#N/A,FALSE,"mgtsum.XLS";#N/A,#N/A,FALSE,"CAPONE";#N/A,#N/A,FALSE,"CAPTWO";#N/A,#N/A,FALSE,"CAPTHREE"}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" hidden="1">{#N/A,#N/A,FALSE,"One Pager";#N/A,#N/A,FALSE,"Technical"}</definedName>
    <definedName name="sdfdf" hidden="1">{"'장비'!$A$3:$M$12"}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ncount" hidden="1">1</definedName>
    <definedName name="sep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ssf" hidden="1">'[28]Labor abs-NMR'!$I$1:$I$7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rg" hidden="1">#REF!</definedName>
    <definedName name="shape.codes" hidden="1">[17]SCHEDULE!$BC$9:$BS$9</definedName>
    <definedName name="Shee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ort" hidden="1">{#N/A,#N/A,FALSE,"COVER1.XLS ";#N/A,#N/A,FALSE,"RACT1.XLS";#N/A,#N/A,FALSE,"RACT2.XLS";#N/A,#N/A,FALSE,"ECCMP";#N/A,#N/A,FALSE,"WELDER.XLS"}</definedName>
    <definedName name="simu" hidden="1">{#N/A,#N/A,FALSE,"ENG'G(보호계전기)"}</definedName>
    <definedName name="simu_1" hidden="1">{#N/A,#N/A,FALSE,"ENG'G(보호계전기)"}</definedName>
    <definedName name="simulator" hidden="1">{#N/A,#N/A,FALSE,"ENG'G(보호계전기)"}</definedName>
    <definedName name="simulator_1" hidden="1">{#N/A,#N/A,FALSE,"ENG'G(보호계전기)"}</definedName>
    <definedName name="site.ref" hidden="1">[17]Database!$B$6:$B$26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lab_p" hidden="1">{"form-D1",#N/A,FALSE,"FORM-D1";"form-D1_amt",#N/A,FALSE,"FORM-D1"}</definedName>
    <definedName name="slab_p_1" hidden="1">{"form-D1",#N/A,FALSE,"FORM-D1";"form-D1_amt",#N/A,FALSE,"FORM-D1"}</definedName>
    <definedName name="soasia" hidden="1">#REF!</definedName>
    <definedName name="SON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N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o" hidden="1">#REF!</definedName>
    <definedName name="SpecialPrice" hidden="1">#REF!</definedName>
    <definedName name="SRB" hidden="1">{"'Sheet1'!$A$4386:$N$4591"}</definedName>
    <definedName name="SRB_1" hidden="1">{"'Sheet1'!$A$4386:$N$4591"}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" hidden="1">{"'Sheet1'!$L$16"}</definedName>
    <definedName name="ssfdfd" hidden="1">{#N/A,#N/A,FALSE,"Sheet1";#N/A,#N/A,FALSE,"Sheet1";#N/A,#N/A,FALSE,"Sheet1";#N/A,#N/A,FALSE,"Sheet1"}</definedName>
    <definedName name="sssss" hidden="1">#REF!</definedName>
    <definedName name="sssssssss" hidden="1">{"form-D1",#N/A,FALSE,"FORM-D1";"form-D1_amt",#N/A,FALSE,"FORM-D1"}</definedName>
    <definedName name="sssssssss_1" hidden="1">{"form-D1",#N/A,FALSE,"FORM-D1";"form-D1_amt",#N/A,FALSE,"FORM-D1"}</definedName>
    <definedName name="sssssssssssss" hidden="1">{"form-D1",#N/A,FALSE,"FORM-D1";"form-D1_amt",#N/A,FALSE,"FORM-D1"}</definedName>
    <definedName name="sssssssssssss_1" hidden="1">{"form-D1",#N/A,FALSE,"FORM-D1";"form-D1_amt",#N/A,FALSE,"FORM-D1"}</definedName>
    <definedName name="sssssssssssssas" hidden="1">{"form-D1",#N/A,FALSE,"FORM-D1";"form-D1_amt",#N/A,FALSE,"FORM-D1"}</definedName>
    <definedName name="sssssssssssssas_1" hidden="1">{"form-D1",#N/A,FALSE,"FORM-D1";"form-D1_amt",#N/A,FALSE,"FORM-D1"}</definedName>
    <definedName name="SSWEWE" hidden="1">#REF!</definedName>
    <definedName name="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dWorking" hidden="1">#REF!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ock02" hidden="1">{#N/A,#N/A,FALSE,"gc (2)"}</definedName>
    <definedName name="succ" hidden="1">{#N/A,#N/A,FALSE,"COVER1.XLS ";#N/A,#N/A,FALSE,"RACT1.XLS";#N/A,#N/A,FALSE,"RACT2.XLS";#N/A,#N/A,FALSE,"ECCMP";#N/A,#N/A,FALSE,"WELDER.XLS"}</definedName>
    <definedName name="SUMM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ra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axCalculation" hidden="1">#REF!</definedName>
    <definedName name="tbl_ProdInfo" hidden="1">#REF!</definedName>
    <definedName name="t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ch" hidden="1">{#N/A,#N/A,FALSE,"Sheet1";#N/A,#N/A,FALSE,"Sheet1";#N/A,#N/A,FALSE,"Sheet1";#N/A,#N/A,FALSE,"Sheet1"}</definedName>
    <definedName name="tech_dg70_15" hidden="1">{#N/A,#N/A,FALSE,"Sheet1";#N/A,#N/A,FALSE,"Sheet1";#N/A,#N/A,FALSE,"Sheet1";#N/A,#N/A,FALSE,"Sheet1"}</definedName>
    <definedName name="techspec" hidden="1">{#N/A,#N/A,FALSE,"Sheet1";#N/A,#N/A,FALSE,"Sheet1";#N/A,#N/A,FALSE,"Sheet1";#N/A,#N/A,FALSE,"Sheet1"}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[18]analysis!#REF!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st11" hidden="1">{#N/A,#N/A,FALSE,"Fund-II"}</definedName>
    <definedName name="the" hidden="1">{#N/A,#N/A,FALSE,"gc (2)"}</definedName>
    <definedName name="Topsheet" hidden="1">#REF!</definedName>
    <definedName name="tresd" hidden="1">{"'장비'!$A$3:$M$12"}</definedName>
    <definedName name="trrrrrrrrrrrrr" hidden="1">{"form-D1",#N/A,FALSE,"FORM-D1";"form-D1_amt",#N/A,FALSE,"FORM-D1"}</definedName>
    <definedName name="trrrrrrrrrrrrr_1" hidden="1">{"form-D1",#N/A,FALSE,"FORM-D1";"form-D1_amt",#N/A,FALSE,"FORM-D1"}</definedName>
    <definedName name="tru" hidden="1">{"'장비'!$A$3:$M$12"}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" hidden="1">{"'장비'!$A$3:$M$12"}</definedName>
    <definedName name="tyt" hidden="1">{"'장비'!$A$3:$M$12"}</definedName>
    <definedName name="tyyuy" hidden="1">{"'장비'!$A$3:$M$12"}</definedName>
    <definedName name="ui" hidden="1">{"'장비'!$A$3:$M$12"}</definedName>
    <definedName name="uma" hidden="1">{#N/A,#N/A,FALSE,"COVER1.XLS ";#N/A,#N/A,FALSE,"RACT1.XLS";#N/A,#N/A,FALSE,"RACT2.XLS";#N/A,#N/A,FALSE,"ECCMP";#N/A,#N/A,FALSE,"WELDER.XLS"}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TPI" hidden="1">{"'장비'!$A$3:$M$12"}</definedName>
    <definedName name="UTR" hidden="1">{"'장비'!$A$3:$M$12"}</definedName>
    <definedName name="uuuuuu" hidden="1">{"'장비'!$A$3:$M$12"}</definedName>
    <definedName name="uy" hidden="1">{"'장비'!$A$3:$M$12"}</definedName>
    <definedName name="V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v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no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vsasgfsghxa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{"form-D1",#N/A,FALSE,"FORM-D1";"form-D1_amt",#N/A,FALSE,"FORM-D1"}</definedName>
    <definedName name="wer_1" hidden="1">{"form-D1",#N/A,FALSE,"FORM-D1";"form-D1_amt",#N/A,FALSE,"FORM-D1"}</definedName>
    <definedName name="wjs" hidden="1">{"'장비'!$A$3:$M$12"}</definedName>
    <definedName name="wqd" hidden="1">{#N/A,#N/A,FALSE,"mgtsum.XLS";#N/A,#N/A,FALSE,"CAPONE";#N/A,#N/A,FALSE,"CAPTWO";#N/A,#N/A,FALSE,"CAPTHREE"}</definedName>
    <definedName name="wr" hidden="1">{#N/A,#N/A,FALSE,"COVER1.XLS ";#N/A,#N/A,FALSE,"RACT1.XLS";#N/A,#N/A,FALSE,"RACT2.XLS";#N/A,#N/A,FALSE,"ECCMP";#N/A,#N/A,FALSE,"WELDER.XLS"}</definedName>
    <definedName name="wrn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1." hidden="1">{#N/A,#N/A,FALSE,"17MAY";#N/A,#N/A,FALSE,"24MAY"}</definedName>
    <definedName name="wrn.123." hidden="1">{#N/A,#N/A,FALSE,"Sheet1";#N/A,#N/A,FALSE,"Sheet1";#N/A,#N/A,FALSE,"Sheet1";#N/A,#N/A,FALSE,"Sheet1"}</definedName>
    <definedName name="wrn.2.2" hidden="1">{#N/A,#N/A,FALSE,"17MAY";#N/A,#N/A,FALSE,"24MAY"}</definedName>
    <definedName name="wrn.892A._.II." hidden="1">{#N/A,#N/A,FALSE,"Fund-II"}</definedName>
    <definedName name="wrn.892B._.II." hidden="1">{#N/A,#N/A,FALSE,"Fund-II"}</definedName>
    <definedName name="wrn.892C._.II." hidden="1">{#N/A,#N/A,FALSE,"Fund-II"}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Sheets." hidden="1">{#N/A,#N/A,FALSE,"Sheet5";#N/A,#N/A,FALSE,"Sheet4";#N/A,#N/A,FALSE,"Sheet2";#N/A,#N/A,FALSE,"Sheet6";#N/A,#N/A,FALSE,"Sheet7";#N/A,#N/A,FALSE,"Sheet8";#N/A,#N/A,FALSE,"Sheet9";#N/A,#N/A,FALSE,"Sheet10"}</definedName>
    <definedName name="wrn.Basic._.Report." hidden="1">{#N/A,#N/A,FALSE,"New Depr Sch-150% DB";#N/A,#N/A,FALSE,"Cash Flows RLP";#N/A,#N/A,FALSE,"IRR";#N/A,#N/A,FALSE,"Proforma IS";#N/A,#N/A,FALSE,"Assumptions"}</definedName>
    <definedName name="wrn.budget." hidden="1">{"form-D1",#N/A,FALSE,"FORM-D1";"form-D1_amt",#N/A,FALSE,"FORM-D1"}</definedName>
    <definedName name="wrn.budget._1" hidden="1">{"form-D1",#N/A,FALSE,"FORM-D1";"form-D1_amt",#N/A,FALSE,"FORM-D1"}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coII._.I." hidden="1">{#N/A,#N/A,FALSE,"Fund-I"}</definedName>
    <definedName name="wrn.CoIV._.II." hidden="1">{#N/A,#N/A,FALSE,"Fund-II"}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Data._.and._.Totals." hidden="1">{"All Except Totals",#N/A,TRUE,"Recap";"Totals Page",#N/A,TRUE,"Recap"}</definedName>
    <definedName name="wrn.dep." hidden="1">{"dep. full detail",#N/A,FALSE,"annex";"3cd annex",#N/A,FALSE,"annex";"co. dep.",#N/A,FALSE,"annex"}</definedName>
    <definedName name="wrn.Detail." hidden="1">{"Detail",#N/A,FALSE,"Assump";"Detail",#N/A,FALSE,"Muni";"Detail",#N/A,FALSE,"Proj";"Detail",#N/A,FALSE,"Calc";"Present",#N/A,FALSE,"Cover"}</definedName>
    <definedName name="wrn.Detailkalk." hidden="1">{#N/A,#N/A,FALSE,"Kalk"}</definedName>
    <definedName name="wrn.Detailkalk._1" hidden="1">{#N/A,#N/A,FALSE,"Kalk"}</definedName>
    <definedName name="wrn.detailkalk01." hidden="1">{#N/A,#N/A,FALSE,"Kalk"}</definedName>
    <definedName name="wrn.detailkalk01._1" hidden="1">{#N/A,#N/A,FALSE,"Kalk"}</definedName>
    <definedName name="wrn.detailkalk1." hidden="1">{#N/A,#N/A,FALSE,"Kalk"}</definedName>
    <definedName name="wrn.detailkalk1._1" hidden="1">{#N/A,#N/A,FALSE,"Kalk"}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wrn.Full._.Financials." hidden="1">{#N/A,#N/A,TRUE,"Financials";#N/A,#N/A,TRUE,"Operating Statistics";#N/A,#N/A,TRUE,"Capex &amp; Depreciation";#N/A,#N/A,TRUE,"Debt"}</definedName>
    <definedName name="wrn.Full._.Model." hidden="1">{#N/A,#N/A,TRUE,"Cover Sheet ";#N/A,#N/A,TRUE,"INPUTS";#N/A,#N/A,TRUE,"OUTPUTS"}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G.C.P.L.." hidden="1">{#N/A,#N/A,FALSE,"gc (2)"}</definedName>
    <definedName name="wrn.GENSERV." hidden="1">{#N/A,#N/A,FALSE,"VISTAF"}</definedName>
    <definedName name="wrn.Investment._.Review." hidden="1">{#N/A,#N/A,FALSE,"Proforma Five Yr";#N/A,#N/A,FALSE,"Capital Input";#N/A,#N/A,FALSE,"Calculations";#N/A,#N/A,FALSE,"Transaction Summary-DTW"}</definedName>
    <definedName name="wrn.Investors._.II." hidden="1">{#N/A,#N/A,FALSE,"Fund-II"}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Kalk." hidden="1">{"Kalk_druck",#N/A,FALSE,"Kalk";#N/A,#N/A,FALSE,"Risiken";"AllgKost_Druck",#N/A,FALSE,"AllgKost";"KompKost_Druck",#N/A,FALSE,"KompKost"}</definedName>
    <definedName name="wrn.Kalk._1" hidden="1">{"Kalk_druck",#N/A,FALSE,"Kalk";#N/A,#N/A,FALSE,"Risiken";"AllgKost_Druck",#N/A,FALSE,"AllgKost";"KompKost_Druck",#N/A,FALSE,"KompKost"}</definedName>
    <definedName name="wrn.kalk01." hidden="1">{"Kalk_druck",#N/A,FALSE,"Kalk";#N/A,#N/A,FALSE,"Risiken";"AllgKost_Druck",#N/A,FALSE,"AllgKost";"KompKost_Druck",#N/A,FALSE,"KompKost"}</definedName>
    <definedName name="wrn.kalk01._1" hidden="1">{"Kalk_druck",#N/A,FALSE,"Kalk";#N/A,#N/A,FALSE,"Risiken";"AllgKost_Druck",#N/A,FALSE,"AllgKost";"KompKost_Druck",#N/A,FALSE,"KompKost"}</definedName>
    <definedName name="wrn.kalk1." hidden="1">{"Kalk_druck",#N/A,FALSE,"Kalk";#N/A,#N/A,FALSE,"Risiken";"AllgKost_Druck",#N/A,FALSE,"AllgKost";"KompKost_Druck",#N/A,FALSE,"KompKost"}</definedName>
    <definedName name="wrn.kalk1._1" hidden="1">{"Kalk_druck",#N/A,FALSE,"Kalk";#N/A,#N/A,FALSE,"Risiken";"AllgKost_Druck",#N/A,FALSE,"AllgKost";"KompKost_Druck",#N/A,FALSE,"KompKost"}</definedName>
    <definedName name="wrn.Kuwait._.1." hidden="1">{#N/A,#N/A,FALSE,"Fund-I"}</definedName>
    <definedName name="wrn.LTCG." hidden="1">{"office ltcg",#N/A,FALSE,"gain01";"IT LTCG",#N/A,FALSE,"gain01"}</definedName>
    <definedName name="wrn.MARGIN." hidden="1">{#N/A,#N/A,FALSE,"VISTAF"}</definedName>
    <definedName name="wrn.mhrfcst." hidden="1">{#N/A,#N/A,FALSE,"MANHR FCST-BASE"}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One._.Pager._.plus._.Technicals." hidden="1">{#N/A,#N/A,FALSE,"One Pager";#N/A,#N/A,FALSE,"Technical"}</definedName>
    <definedName name="wrn.Operations._.Review." hidden="1">{#N/A,#N/A,FALSE,"Proforma Five Yr";#N/A,#N/A,FALSE,"Occ and Rate";#N/A,#N/A,FALSE,"PF Input";#N/A,#N/A,FALSE,"Hotcomps"}</definedName>
    <definedName name="wrn.P854._.ADDENDUM." hidden="1">{#N/A,#N/A,FALSE,"mgtsum.XLS";#N/A,#N/A,FALSE,"CAPONE";#N/A,#N/A,FALSE,"CAPTWO";#N/A,#N/A,FALSE,"CAPTHREE"}</definedName>
    <definedName name="wrn.p854._.addendum2" hidden="1">{#N/A,#N/A,FALSE,"mgtsum.XLS";#N/A,#N/A,FALSE,"CAPONE";#N/A,#N/A,FALSE,"CAPTWO";#N/A,#N/A,FALSE,"CAPTHREE"}</definedName>
    <definedName name="wrn.p854._.addendum3" hidden="1">{#N/A,#N/A,FALSE,"mgtsum.XLS";#N/A,#N/A,FALSE,"CAPONE";#N/A,#N/A,FALSE,"CAPTWO";#N/A,#N/A,FALSE,"CAPTHREE"}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hase._.I." hidden="1">{#N/A,#N/A,FALSE,"Transaction Summary-DTW";#N/A,#N/A,FALSE,"Proforma Five Yr";#N/A,#N/A,FALSE,"Occ and Rate"}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resent." hidden="1">{"Present",#N/A,FALSE,"Assump";"Present",#N/A,FALSE,"Calc";"Present",#N/A,FALSE,"Cover"}</definedName>
    <definedName name="wrn.print." hidden="1">{#N/A,#N/A,FALSE,"Japan 2003";#N/A,#N/A,FALSE,"Sheet2"}</definedName>
    <definedName name="wrn.Profitability." hidden="1">{#N/A,"Good",TRUE,"Sheet1";#N/A,"Normal",TRUE,"Sheet1";#N/A,"Bad",TRUE,"Sheet1"}</definedName>
    <definedName name="wrn.Proforma._.Review." hidden="1">{#N/A,#N/A,FALSE,"Occ and Rate";#N/A,#N/A,FALSE,"PF Input";#N/A,#N/A,FALSE,"Proforma Five Yr";#N/A,#N/A,FALSE,"Hotcomps"}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isk._.Analysis._.Report._.1." hidden="1">{#N/A,#N/A,FALSE,"Sheet2";#N/A,#N/A,FALSE,"Sheet4";#N/A,#N/A,FALSE,"Sheet5"}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{#N/A,#N/A,FALSE,"COVER1.XLS ";#N/A,#N/A,FALSE,"RACT1.XLS";#N/A,#N/A,FALSE,"RACT2.XLS";#N/A,#N/A,FALSE,"ECCMP";#N/A,#N/A,FALSE,"WELDER.XLS"}</definedName>
    <definedName name="wrn.TAX._.COMPUTATION." hidden="1">{#N/A,#N/A,FALSE,"TAX COMPUTATION";#N/A,#N/A,FALSE,"TAX SCHEDULE";#N/A,#N/A,FALSE,"ADDITIONS";#N/A,#N/A,FALSE,"W &amp; T"}</definedName>
    <definedName name="wrn.Test._.Report." hidden="1">{#N/A,#N/A,FALSE,"DATA D.I.";#N/A,#N/A,FALSE,"DATA C.I."}</definedName>
    <definedName name="wrn.trial." hidden="1">{#N/A,#N/A,FALSE,"mpph1";#N/A,#N/A,FALSE,"mpmseb";#N/A,#N/A,FALSE,"mpph2"}</definedName>
    <definedName name="wrn.ventana." hidden="1">{#N/A,#N/A,FALSE,"Cash Flow";#N/A,#N/A,FALSE,"scenario 1"}</definedName>
    <definedName name="wrn.ventana.BKC" hidden="1">{#N/A,#N/A,FALSE,"Cash Flow";#N/A,#N/A,FALSE,"scenario 1"}</definedName>
    <definedName name="wrn.VESSEL및N2._.구입사양서.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VESSEL및N2._.구입사양서.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구조2." hidden="1">{#N/A,#N/A,FALSE,"구조2"}</definedName>
    <definedName name="wrn.배수1." hidden="1">{#N/A,#N/A,FALSE,"배수1"}</definedName>
    <definedName name="wrn.배수2." hidden="1">{#N/A,#N/A,FALSE,"배수2"}</definedName>
    <definedName name="wrn.보호계전기." hidden="1">{#N/A,#N/A,FALSE,"ENG'G(보호계전기)"}</definedName>
    <definedName name="wrn.보호계전기._1" hidden="1">{#N/A,#N/A,FALSE,"ENG'G(보호계전기)"}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이정표." hidden="1">{#N/A,#N/A,FALSE,"이정표"}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0" hidden="1">{#N/A,#N/A,FALSE,"COVER1.XLS ";#N/A,#N/A,FALSE,"RACT1.XLS";#N/A,#N/A,FALSE,"RACT2.XLS";#N/A,#N/A,FALSE,"ECCMP";#N/A,#N/A,FALSE,"WELDER.XLS"}</definedName>
    <definedName name="WRN2.P854._.addendum." hidden="1">{#N/A,#N/A,FALSE,"mgtsum.XLS";#N/A,#N/A,FALSE,"CAPONE";#N/A,#N/A,FALSE,"CAPTWO";#N/A,#N/A,FALSE,"CAPTHREE"}</definedName>
    <definedName name="wrn3.p854._.addendum." hidden="1">{#N/A,#N/A,FALSE,"mgtsum.XLS";#N/A,#N/A,FALSE,"CAPONE";#N/A,#N/A,FALSE,"CAPTWO";#N/A,#N/A,FALSE,"CAPTHREE"}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gz" hidden="1">{#N/A,#N/A,FALSE,"COVER1.XLS ";#N/A,#N/A,FALSE,"RACT1.XLS";#N/A,#N/A,FALSE,"RACT2.XLS";#N/A,#N/A,FALSE,"ECCMP";#N/A,#N/A,FALSE,"WELDER.XLS"}</definedName>
    <definedName name="WWWW" hidden="1">{#N/A,#N/A,FALSE,"COVER.XLS";#N/A,#N/A,FALSE,"RACT1.XLS";#N/A,#N/A,FALSE,"RACT2.XLS";#N/A,#N/A,FALSE,"ECCMP";#N/A,#N/A,FALSE,"WELDER.XLS"}</definedName>
    <definedName name="wwwww" hidden="1">#REF!</definedName>
    <definedName name="xc" hidden="1">{"form-D1",#N/A,FALSE,"FORM-D1";"form-D1_amt",#N/A,FALSE,"FORM-D1"}</definedName>
    <definedName name="xc_1" hidden="1">{"form-D1",#N/A,FALSE,"FORM-D1";"form-D1_amt",#N/A,FALSE,"FORM-D1"}</definedName>
    <definedName name="xdfd" hidden="1">#REF!</definedName>
    <definedName name="xfd" hidden="1">'[3]Rate Analysis'!#REF!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yz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" hidden="1">{"'장비'!$A$3:$M$12"}</definedName>
    <definedName name="yu" hidden="1">{"'장비'!$A$3:$M$12"}</definedName>
    <definedName name="YUI" hidden="1">{"'장비'!$A$3:$M$12"}</definedName>
    <definedName name="yuyu" hidden="1">{"'장비'!$A$3:$M$12"}</definedName>
    <definedName name="yuyuyu" hidden="1">{"'장비'!$A$3:$M$12"}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" hidden="1">{"'장비'!$A$3:$M$12"}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1EEECA8_52E8_4BA6_B221_CB6D3C468C80_.wvu.Cols" hidden="1">#REF!</definedName>
    <definedName name="Z_01EEECA8_52E8_4BA6_B221_CB6D3C468C80_.wvu.FilterData" hidden="1">#REF!</definedName>
    <definedName name="Z_0B3EF283_BAAE_40DA_B109_606B8002D5D4_.wvu.FilterData" hidden="1">#REF!</definedName>
    <definedName name="Z_0C509CAE_4B28_497F_9463_E056D87AE422_.wvu.Rows" hidden="1">[29]Micro!#REF!</definedName>
    <definedName name="Z_1337E53C_970D_4073_B72A_371A64539D54_.wvu.Cols" hidden="1">#REF!</definedName>
    <definedName name="Z_1337E53C_970D_4073_B72A_371A64539D54_.wvu.PrintArea" hidden="1">#REF!</definedName>
    <definedName name="Z_1337E53C_970D_4073_B72A_371A64539D54_.wvu.Rows" hidden="1">#REF!</definedName>
    <definedName name="Z_32DE5C65_0ED6_11D3_A535_008048FCDF23_.wvu.Cols" hidden="1">'[30]Wag&amp;Sal'!#REF!,'[30]Wag&amp;Sal'!#REF!,'[30]Wag&amp;Sal'!$E$1:$P$65536,'[30]Wag&amp;Sal'!$Q$1:$T$65536,'[30]Wag&amp;Sal'!$V$1:$Y$65536,'[30]Wag&amp;Sal'!$AB$1:$AB$65536</definedName>
    <definedName name="Z_5A4CDE39_BC84_48C0_8208_6970E7A71896_.wvu.Cols" hidden="1">'[31]GM &amp; TA'!$F$1:$F$65536,'[31]GM &amp; TA'!$G$1:$G$65536,'[31]GM &amp; TA'!$I$1:$T$65536</definedName>
    <definedName name="Z_64FBE21F_D610_4122_B662_C1CA556F0E6B_.wvu.Rows" hidden="1">[29]Macro!$A$9:$IV$47,[29]Macro!$A$49:$IV$49</definedName>
    <definedName name="Z_67879F2D_A365_4C5F_ACA2_06A222DC585F_.wvu.FilterData" hidden="1">#REF!</definedName>
    <definedName name="Z_6CDCF69B_5AF1_4147_8314_DDC51BBAE13A_.wvu.FilterData" hidden="1">#REF!</definedName>
    <definedName name="Z_821080B5_A53F_46D5_A7A8_C550E9A6DB8E_.wvu.Rows" hidden="1">'[29]Scaff-Rose'!#REF!</definedName>
    <definedName name="Z_89FC4C3A_6586_42BA_B0E6_F0959042E6A0_.wvu.Rows" hidden="1">'[29]Scaff-Rose'!#REF!</definedName>
    <definedName name="Z_8FCC9949_BB10_48DD_835F_9D6E68B3AE12_.wvu.PrintTitles" hidden="1">#REF!</definedName>
    <definedName name="Z_8FCC9949_BB10_48DD_835F_9D6E68B3AE12_.wvu.Rows" hidden="1">'[31]GM &amp; TA'!#REF!,'[31]GM &amp; TA'!#REF!</definedName>
    <definedName name="Z_97AF8B62_D04D_48F2_A853_93998C7922D6_.wvu.FilterData" hidden="1">#REF!</definedName>
    <definedName name="Z_9F278A40_BF82_4E3D_9E8B_F7A34E58042E_.wvu.FilterData" hidden="1">#REF!</definedName>
    <definedName name="Z_B69AE2F6_CB28_11D2_A535_008048FCDF23_.wvu.Cols" hidden="1">'[30]Wag&amp;Sal'!#REF!,'[30]Wag&amp;Sal'!#REF!,'[30]Wag&amp;Sal'!$E$1:$P$65536,'[30]Wag&amp;Sal'!$Q$1:$T$65536,'[30]Wag&amp;Sal'!$V$1:$Y$65536,'[30]Wag&amp;Sal'!$AB$1:$AB$65536</definedName>
    <definedName name="Z_B69AE2F6_CB28_11D2_A535_008048FCDF23_.wvu.Rows" hidden="1">'[30]Wag&amp;Sal'!#REF!,'[30]Wag&amp;Sal'!#REF!</definedName>
    <definedName name="Z_E61184E6_4A82_48AD_BD46_AD03682B9E61_.wvu.Rows" hidden="1">[29]Micro!#REF!</definedName>
    <definedName name="Z_EA424862_9DB5_4158_B57E_464B76E20666_.wvu.FilterData" hidden="1">#REF!</definedName>
    <definedName name="Z_F56F135F_44F3_478B_BCC3_5E739B702BEF_.wvu.Cols" hidden="1">#REF!</definedName>
    <definedName name="Z_F56F135F_44F3_478B_BCC3_5E739B702BEF_.wvu.FilterData" hidden="1">#REF!</definedName>
    <definedName name="Z_F56F135F_44F3_478B_BCC3_5E739B702BEF_.wvu.PrintTitles" hidden="1">#REF!,#REF!</definedName>
    <definedName name="Z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ENAN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z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ZZ" hidden="1">'[20]Rate Analysis'!#REF!</definedName>
    <definedName name="ZZZZZZZZZZZZZZ" hidden="1">#REF!</definedName>
    <definedName name="っｋ" hidden="1">#REF!</definedName>
    <definedName name="간접비1" hidden="1">{#N/A,#N/A,FALSE,"ENG'G(보호계전기)"}</definedName>
    <definedName name="간접비1_1" hidden="1">{#N/A,#N/A,FALSE,"ENG'G(보호계전기)"}</definedName>
    <definedName name="검토배경" hidden="1">{#N/A,#N/A,FALSE,"ENG'G(보호계전기)"}</definedName>
    <definedName name="검토배경_1" hidden="1">{#N/A,#N/A,FALSE,"ENG'G(보호계전기)"}</definedName>
    <definedName name="견적가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가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품의서" hidden="1">{"'장비'!$A$3:$M$12"}</definedName>
    <definedName name="계산" hidden="1">{#N/A,#N/A,FALSE,"ENG'G(보호계전기)"}</definedName>
    <definedName name="계산_1" hidden="1">{#N/A,#N/A,FALSE,"ENG'G(보호계전기)"}</definedName>
    <definedName name="광양1소결합리화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광양1소결합리화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구조물공" hidden="1">{#N/A,#N/A,FALSE,"이정표"}</definedName>
    <definedName name="물가" hidden="1">{#N/A,#N/A,FALSE,"ENG'G(보호계전기)"}</definedName>
    <definedName name="물가_1" hidden="1">{#N/A,#N/A,FALSE,"ENG'G(보호계전기)"}</definedName>
    <definedName name="물가기준" hidden="1">{#N/A,#N/A,FALSE,"ENG'G(보호계전기)"}</definedName>
    <definedName name="물가기준_1" hidden="1">{#N/A,#N/A,FALSE,"ENG'G(보호계전기)"}</definedName>
    <definedName name="뭉" hidden="1">{"'장비'!$A$3:$M$12"}</definedName>
    <definedName name="배수공" hidden="1">{#N/A,#N/A,FALSE,"부대1"}</definedName>
    <definedName name="보호" hidden="1">{#N/A,#N/A,FALSE,"ENG'G(보호계전기)"}</definedName>
    <definedName name="보호_1" hidden="1">{#N/A,#N/A,FALSE,"ENG'G(보호계전기)"}</definedName>
    <definedName name="시장동향" hidden="1">{#N/A,#N/A,FALSE,"ENG'G(보호계전기)"}</definedName>
    <definedName name="시장동향_1" hidden="1">{#N/A,#N/A,FALSE,"ENG'G(보호계전기)"}</definedName>
    <definedName name="이이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이이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ㅈㅈ" hidden="1">{"'장비'!$A$3:$M$12"}</definedName>
    <definedName name="ㅈㅈㅈㅈㅈ" hidden="1">{"'장비'!$A$3:$M$12"}</definedName>
    <definedName name="전기구" hidden="1">{"'장비'!$A$3:$M$12"}</definedName>
    <definedName name="전기기기" hidden="1">{"'장비'!$A$3:$M$12"}</definedName>
    <definedName name="제작비용" hidden="1">{#N/A,#N/A,FALSE,"ENG'G(보호계전기)"}</definedName>
    <definedName name="제작비용_1" hidden="1">{#N/A,#N/A,FALSE,"ENG'G(보호계전기)"}</definedName>
    <definedName name="종합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종합1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추가분" hidden="1">{"'장비'!$A$3:$M$12"}</definedName>
    <definedName name="토건" hidden="1">{"'장비'!$A$3:$M$12"}</definedName>
    <definedName name="토건공사비대비r" hidden="1">{"'장비'!$A$3:$M$12"}</definedName>
    <definedName name="토건업체" hidden="1">{"'장비'!$A$3:$M$12"}</definedName>
    <definedName name="토건집계표r" hidden="1">{"'장비'!$A$3:$M$12"}</definedName>
    <definedName name="토목변경" hidden="1">{"'장비'!$A$3:$M$12"}</definedName>
    <definedName name="토목실행예산" hidden="1">{"'장비'!$A$3:$M$12"}</definedName>
    <definedName name="토목조정분" hidden="1">{"'장비'!$A$3:$M$12"}</definedName>
    <definedName name="투찰예정가50" hidden="1">{"'장비'!$A$3:$M$12"}</definedName>
    <definedName name="투찰예정본부장" hidden="1">{"'장비'!$A$3:$M$12"}</definedName>
    <definedName name="향후계획" hidden="1">{#N/A,#N/A,FALSE,"ENG'G(보호계전기)"}</definedName>
    <definedName name="향후계획_1" hidden="1">{#N/A,#N/A,FALSE,"ENG'G(보호계전기)"}</definedName>
    <definedName name="향후추진계획" hidden="1">{#N/A,#N/A,FALSE,"ENG'G(보호계전기)"}</definedName>
    <definedName name="향후추진계획_1" hidden="1">{#N/A,#N/A,FALSE,"ENG'G(보호계전기)"}</definedName>
    <definedName name="현기술분석" hidden="1">{#N/A,#N/A,FALSE,"ENG'G(보호계전기)"}</definedName>
    <definedName name="현기술분석_1" hidden="1">{#N/A,#N/A,FALSE,"ENG'G(보호계전기)"}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ㅗㅗㅗ" hidden="1">{"'장비'!$A$3:$M$12"}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74" i="3" l="1"/>
  <c r="H83" i="3" l="1"/>
  <c r="H88" i="3"/>
  <c r="H85" i="3"/>
  <c r="H84" i="3"/>
  <c r="H82" i="3"/>
  <c r="H81" i="3"/>
  <c r="H79" i="3"/>
  <c r="H78" i="3"/>
  <c r="G86" i="3"/>
  <c r="I85" i="3"/>
  <c r="G85" i="3"/>
  <c r="I84" i="3"/>
  <c r="G84" i="3"/>
  <c r="G83" i="3"/>
  <c r="I82" i="3"/>
  <c r="G82" i="3"/>
  <c r="I81" i="3"/>
  <c r="G81" i="3"/>
  <c r="G80" i="3"/>
  <c r="I79" i="3"/>
  <c r="G79" i="3"/>
  <c r="I78" i="3"/>
  <c r="G78" i="3"/>
  <c r="I44" i="3" l="1"/>
  <c r="G44" i="3"/>
  <c r="H44" i="3"/>
  <c r="H49" i="3" l="1"/>
  <c r="H48" i="3"/>
  <c r="H47" i="3"/>
  <c r="H51" i="3"/>
  <c r="H46" i="3"/>
  <c r="H45" i="3"/>
  <c r="H43" i="3"/>
  <c r="H42" i="3"/>
  <c r="I49" i="3"/>
  <c r="G49" i="3"/>
  <c r="I48" i="3"/>
  <c r="G48" i="3"/>
  <c r="I47" i="3"/>
  <c r="G47" i="3"/>
  <c r="I46" i="3"/>
  <c r="G46" i="3"/>
  <c r="I45" i="3"/>
  <c r="G45" i="3"/>
  <c r="I43" i="3"/>
  <c r="G43" i="3"/>
  <c r="I42" i="3"/>
  <c r="G42" i="3"/>
  <c r="I38" i="3"/>
  <c r="H38" i="3"/>
  <c r="H31" i="3"/>
  <c r="G32" i="3"/>
  <c r="I32" i="3"/>
  <c r="H35" i="3" l="1"/>
  <c r="H39" i="3"/>
  <c r="H37" i="3"/>
  <c r="H36" i="3"/>
  <c r="H34" i="3"/>
  <c r="H33" i="3"/>
  <c r="H32" i="3"/>
  <c r="H30" i="3"/>
  <c r="I37" i="3"/>
  <c r="G37" i="3"/>
  <c r="I36" i="3"/>
  <c r="G36" i="3"/>
  <c r="I35" i="3"/>
  <c r="G35" i="3"/>
  <c r="I34" i="3"/>
  <c r="G34" i="3"/>
  <c r="I33" i="3"/>
  <c r="G33" i="3"/>
  <c r="I31" i="3"/>
  <c r="G31" i="3"/>
  <c r="I30" i="3"/>
  <c r="G30" i="3"/>
  <c r="I20" i="3"/>
  <c r="H23" i="3" l="1"/>
  <c r="H27" i="3"/>
  <c r="H25" i="3"/>
  <c r="H24" i="3"/>
  <c r="H22" i="3"/>
  <c r="H21" i="3"/>
  <c r="H20" i="3"/>
  <c r="G20" i="3"/>
  <c r="H19" i="3"/>
  <c r="H18" i="3"/>
  <c r="I25" i="3"/>
  <c r="G25" i="3"/>
  <c r="I24" i="3"/>
  <c r="G24" i="3"/>
  <c r="I23" i="3"/>
  <c r="G23" i="3"/>
  <c r="I22" i="3"/>
  <c r="G22" i="3"/>
  <c r="I21" i="3"/>
  <c r="G21" i="3"/>
  <c r="I19" i="3"/>
  <c r="G19" i="3"/>
  <c r="I18" i="3"/>
  <c r="G18" i="3"/>
  <c r="H26" i="3"/>
  <c r="I26" i="3"/>
  <c r="H14" i="3"/>
  <c r="H11" i="3" l="1"/>
  <c r="H15" i="3"/>
  <c r="H13" i="3"/>
  <c r="H12" i="3"/>
  <c r="H10" i="3"/>
  <c r="H9" i="3"/>
  <c r="H8" i="3"/>
  <c r="H7" i="3"/>
  <c r="H6" i="3"/>
  <c r="I15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A1" i="6" l="1"/>
  <c r="G99" i="3" l="1"/>
  <c r="I99" i="3"/>
  <c r="I87" i="3"/>
  <c r="G87" i="3"/>
  <c r="G50" i="3"/>
  <c r="I50" i="3"/>
  <c r="G38" i="3"/>
  <c r="G26" i="3" l="1"/>
  <c r="I14" i="3"/>
  <c r="G14" i="3"/>
  <c r="G184" i="3" l="1"/>
  <c r="G183" i="3"/>
  <c r="G182" i="3"/>
  <c r="G180" i="3"/>
  <c r="G179" i="3"/>
  <c r="G178" i="3"/>
  <c r="I180" i="3"/>
  <c r="I179" i="3"/>
  <c r="I178" i="3"/>
  <c r="G125" i="3" l="1"/>
  <c r="G122" i="3"/>
  <c r="I122" i="3"/>
  <c r="G121" i="3"/>
  <c r="G119" i="3"/>
  <c r="G118" i="3"/>
  <c r="I125" i="3"/>
  <c r="I121" i="3"/>
  <c r="I119" i="3"/>
  <c r="I118" i="3"/>
  <c r="G101" i="3" l="1"/>
  <c r="I101" i="3"/>
  <c r="G98" i="3"/>
  <c r="G97" i="3"/>
  <c r="G95" i="3"/>
  <c r="I95" i="3"/>
  <c r="G94" i="3" l="1"/>
  <c r="G92" i="3"/>
  <c r="G91" i="3"/>
  <c r="I98" i="3"/>
  <c r="I94" i="3"/>
  <c r="I97" i="3"/>
  <c r="I92" i="3"/>
  <c r="I91" i="3"/>
  <c r="I114" i="3" l="1"/>
  <c r="G115" i="3"/>
  <c r="G111" i="3"/>
  <c r="G110" i="3"/>
  <c r="G108" i="3"/>
  <c r="G107" i="3"/>
  <c r="G106" i="3"/>
  <c r="G105" i="3"/>
  <c r="G104" i="3"/>
  <c r="I106" i="3" l="1"/>
  <c r="I111" i="3"/>
  <c r="I108" i="3"/>
  <c r="I107" i="3"/>
  <c r="I110" i="3"/>
  <c r="I105" i="3"/>
  <c r="I104" i="3"/>
  <c r="G152" i="3" l="1"/>
  <c r="G151" i="3"/>
  <c r="G150" i="3"/>
  <c r="G149" i="3"/>
  <c r="G148" i="3"/>
  <c r="G145" i="3"/>
  <c r="G143" i="3"/>
  <c r="H152" i="3"/>
  <c r="H151" i="3"/>
  <c r="H150" i="3"/>
  <c r="H149" i="3"/>
  <c r="H148" i="3"/>
  <c r="H145" i="3"/>
  <c r="H143" i="3"/>
  <c r="I152" i="3"/>
  <c r="I151" i="3"/>
  <c r="I150" i="3"/>
  <c r="I149" i="3"/>
  <c r="I148" i="3"/>
  <c r="I145" i="3"/>
  <c r="I143" i="3"/>
  <c r="G137" i="3"/>
  <c r="I137" i="3"/>
  <c r="H137" i="3"/>
  <c r="G136" i="3"/>
  <c r="I136" i="3"/>
  <c r="I133" i="3"/>
  <c r="F138" i="3"/>
  <c r="H138" i="3"/>
  <c r="F134" i="3"/>
  <c r="H134" i="3"/>
  <c r="G133" i="3"/>
  <c r="H133" i="3"/>
  <c r="I165" i="3"/>
  <c r="I164" i="3"/>
  <c r="I74" i="3" l="1"/>
  <c r="I138" i="3" s="1"/>
  <c r="G74" i="3"/>
  <c r="G71" i="3"/>
  <c r="I72" i="3"/>
  <c r="I73" i="3"/>
  <c r="I70" i="3"/>
  <c r="I134" i="3" s="1"/>
  <c r="I69" i="3"/>
  <c r="G70" i="3"/>
  <c r="H136" i="3"/>
  <c r="F131" i="3"/>
  <c r="H131" i="3"/>
  <c r="I67" i="3"/>
  <c r="I131" i="3" s="1"/>
  <c r="G67" i="3" l="1"/>
  <c r="G73" i="3" l="1"/>
  <c r="G72" i="3"/>
  <c r="G69" i="3"/>
  <c r="G68" i="3"/>
  <c r="I66" i="3"/>
  <c r="G66" i="3"/>
  <c r="C6" i="1" l="1"/>
  <c r="C5" i="1"/>
  <c r="C4" i="1"/>
  <c r="A4" i="1"/>
  <c r="A5" i="1" s="1"/>
  <c r="A6" i="1" s="1"/>
  <c r="C3" i="1"/>
  <c r="A3" i="1"/>
  <c r="C2" i="1"/>
  <c r="C7" i="1" l="1"/>
  <c r="I63" i="3"/>
  <c r="I62" i="3"/>
  <c r="I61" i="3"/>
  <c r="I60" i="3"/>
  <c r="I59" i="3"/>
  <c r="I58" i="3"/>
  <c r="I57" i="3"/>
  <c r="I56" i="3"/>
  <c r="I55" i="3"/>
  <c r="I54" i="3"/>
  <c r="H62" i="3"/>
  <c r="H59" i="3"/>
  <c r="H63" i="3"/>
  <c r="H61" i="3"/>
  <c r="H60" i="3"/>
  <c r="H58" i="3"/>
  <c r="H57" i="3"/>
  <c r="H56" i="3"/>
  <c r="H55" i="3"/>
  <c r="H54" i="3"/>
  <c r="G62" i="3"/>
  <c r="G61" i="3"/>
  <c r="G60" i="3"/>
  <c r="G59" i="3"/>
  <c r="G58" i="3"/>
  <c r="G57" i="3"/>
  <c r="G56" i="3"/>
  <c r="G55" i="3"/>
  <c r="G54" i="3"/>
  <c r="H175" i="3" l="1"/>
  <c r="H174" i="3"/>
  <c r="H173" i="3"/>
  <c r="H172" i="3"/>
  <c r="H171" i="3"/>
  <c r="H170" i="3"/>
  <c r="H169" i="3"/>
  <c r="H168" i="3"/>
  <c r="H167" i="3"/>
  <c r="H163" i="3"/>
  <c r="H162" i="3"/>
  <c r="H161" i="3"/>
  <c r="H160" i="3"/>
  <c r="H158" i="3"/>
  <c r="H157" i="3"/>
  <c r="H156" i="3"/>
  <c r="B2" i="4" l="1"/>
  <c r="B1" i="4"/>
  <c r="C181" i="3" l="1"/>
  <c r="C177" i="3"/>
  <c r="G177" i="3" l="1"/>
  <c r="G166" i="3"/>
  <c r="G142" i="3"/>
  <c r="G141" i="3" s="1"/>
  <c r="G129" i="3"/>
  <c r="G117" i="3"/>
  <c r="G103" i="3"/>
  <c r="G90" i="3"/>
  <c r="G65" i="3"/>
  <c r="G77" i="3"/>
  <c r="G176" i="3" l="1"/>
  <c r="G53" i="3"/>
  <c r="G41" i="3" l="1"/>
  <c r="G29" i="3"/>
  <c r="G17" i="3"/>
  <c r="G5" i="3"/>
  <c r="C166" i="3"/>
  <c r="C142" i="3"/>
  <c r="C129" i="3"/>
  <c r="C117" i="3"/>
  <c r="C103" i="3"/>
  <c r="C90" i="3"/>
  <c r="C77" i="3"/>
  <c r="C65" i="3"/>
  <c r="C53" i="3"/>
  <c r="C41" i="3"/>
  <c r="C29" i="3"/>
  <c r="C17" i="3"/>
  <c r="C5" i="3"/>
  <c r="C141" i="3" l="1"/>
  <c r="G4" i="3"/>
  <c r="G3" i="3" s="1"/>
  <c r="C4" i="3"/>
  <c r="C176" i="3" l="1"/>
  <c r="C3" i="3" s="1"/>
</calcChain>
</file>

<file path=xl/sharedStrings.xml><?xml version="1.0" encoding="utf-8"?>
<sst xmlns="http://schemas.openxmlformats.org/spreadsheetml/2006/main" count="1027" uniqueCount="331">
  <si>
    <r>
      <rPr>
        <b/>
        <sz val="11"/>
        <rFont val="Times New Roman"/>
        <family val="1"/>
      </rPr>
      <t xml:space="preserve">Sr.
</t>
    </r>
    <r>
      <rPr>
        <b/>
        <sz val="11"/>
        <rFont val="Times New Roman"/>
        <family val="1"/>
      </rPr>
      <t>No.</t>
    </r>
  </si>
  <si>
    <r>
      <rPr>
        <b/>
        <sz val="11"/>
        <rFont val="Times New Roman"/>
        <family val="1"/>
      </rPr>
      <t>ITEM DESCRIPTION</t>
    </r>
  </si>
  <si>
    <t>Price Bid Value
INR (Crore)</t>
  </si>
  <si>
    <r>
      <rPr>
        <b/>
        <sz val="11"/>
        <rFont val="Times New Roman"/>
        <family val="1"/>
      </rPr>
      <t>Exhibition Hall No. 1</t>
    </r>
  </si>
  <si>
    <r>
      <rPr>
        <sz val="11"/>
        <rFont val="Times New Roman"/>
        <family val="1"/>
      </rPr>
      <t>Civil works including structural steel, roofing complete</t>
    </r>
  </si>
  <si>
    <r>
      <rPr>
        <sz val="11"/>
        <rFont val="Times New Roman"/>
        <family val="1"/>
      </rPr>
      <t>Internal Finishing including Acoustics and Special Finishes complete</t>
    </r>
  </si>
  <si>
    <r>
      <rPr>
        <sz val="11"/>
        <rFont val="Times New Roman"/>
        <family val="1"/>
      </rPr>
      <t>External Finishes including Façade, Special Finishes</t>
    </r>
  </si>
  <si>
    <r>
      <rPr>
        <sz val="11"/>
        <rFont val="Times New Roman"/>
        <family val="1"/>
      </rPr>
      <t>Plumbing works</t>
    </r>
  </si>
  <si>
    <r>
      <rPr>
        <sz val="11"/>
        <rFont val="Times New Roman"/>
        <family val="1"/>
      </rPr>
      <t>Electrical works</t>
    </r>
  </si>
  <si>
    <r>
      <rPr>
        <sz val="11"/>
        <rFont val="Times New Roman"/>
        <family val="1"/>
      </rPr>
      <t>Lift, Escalators &amp; travellators</t>
    </r>
  </si>
  <si>
    <r>
      <rPr>
        <sz val="11"/>
        <rFont val="Times New Roman"/>
        <family val="1"/>
      </rPr>
      <t>HVAC works</t>
    </r>
  </si>
  <si>
    <r>
      <rPr>
        <sz val="11"/>
        <rFont val="Times New Roman"/>
        <family val="1"/>
      </rPr>
      <t>Firefighting works</t>
    </r>
  </si>
  <si>
    <r>
      <rPr>
        <sz val="11"/>
        <rFont val="Times New Roman"/>
        <family val="1"/>
      </rPr>
      <t>ICT, AV system, Security &amp; Surveillance</t>
    </r>
  </si>
  <si>
    <r>
      <rPr>
        <sz val="11"/>
        <rFont val="Times New Roman"/>
        <family val="1"/>
      </rPr>
      <t>Lighting</t>
    </r>
  </si>
  <si>
    <r>
      <rPr>
        <sz val="11"/>
        <rFont val="Times New Roman"/>
        <family val="1"/>
      </rPr>
      <t>Misc. works</t>
    </r>
  </si>
  <si>
    <r>
      <rPr>
        <b/>
        <sz val="11"/>
        <rFont val="Times New Roman"/>
        <family val="1"/>
      </rPr>
      <t>Exhibition Hall No. 2</t>
    </r>
  </si>
  <si>
    <r>
      <rPr>
        <sz val="11"/>
        <rFont val="Times New Roman"/>
        <family val="1"/>
      </rPr>
      <t>Civil works including structural steel</t>
    </r>
  </si>
  <si>
    <r>
      <rPr>
        <sz val="11"/>
        <rFont val="Times New Roman"/>
        <family val="1"/>
      </rPr>
      <t>Internal Finishing including Acoustics and Special Finishes</t>
    </r>
  </si>
  <si>
    <r>
      <rPr>
        <sz val="11"/>
        <rFont val="Times New Roman"/>
        <family val="1"/>
      </rPr>
      <t>ICT  &amp; AV system</t>
    </r>
  </si>
  <si>
    <r>
      <rPr>
        <b/>
        <sz val="11"/>
        <rFont val="Times New Roman"/>
        <family val="1"/>
      </rPr>
      <t>Foyer including Basement in front of Exhibition Hall No. 1</t>
    </r>
  </si>
  <si>
    <r>
      <rPr>
        <b/>
        <sz val="11"/>
        <rFont val="Times New Roman"/>
        <family val="1"/>
      </rPr>
      <t>Foyer including Basement in front of Exhibition Hall No. 2</t>
    </r>
  </si>
  <si>
    <r>
      <rPr>
        <b/>
        <sz val="11"/>
        <rFont val="Times New Roman"/>
        <family val="1"/>
      </rPr>
      <t>Convention Centre</t>
    </r>
  </si>
  <si>
    <r>
      <rPr>
        <b/>
        <sz val="11"/>
        <rFont val="Times New Roman"/>
        <family val="1"/>
      </rPr>
      <t>Exhibition hall -3 ( basement )</t>
    </r>
  </si>
  <si>
    <r>
      <rPr>
        <b/>
        <sz val="11"/>
        <rFont val="Times New Roman"/>
        <family val="1"/>
      </rPr>
      <t>Basement adjacent to Convention Centre</t>
    </r>
  </si>
  <si>
    <r>
      <rPr>
        <sz val="11"/>
        <rFont val="Times New Roman"/>
        <family val="1"/>
      </rPr>
      <t>Pneumatic Solid waste Plant</t>
    </r>
  </si>
  <si>
    <r>
      <rPr>
        <b/>
        <sz val="11"/>
        <rFont val="Times New Roman"/>
        <family val="1"/>
      </rPr>
      <t>Electrical Substation</t>
    </r>
  </si>
  <si>
    <r>
      <rPr>
        <sz val="11"/>
        <rFont val="Times New Roman"/>
        <family val="1"/>
      </rPr>
      <t>Transformers</t>
    </r>
  </si>
  <si>
    <r>
      <rPr>
        <b/>
        <sz val="11"/>
        <rFont val="Times New Roman"/>
        <family val="1"/>
      </rPr>
      <t>DG Building</t>
    </r>
  </si>
  <si>
    <r>
      <rPr>
        <sz val="11"/>
        <rFont val="Times New Roman"/>
        <family val="1"/>
      </rPr>
      <t>Diesel Generators</t>
    </r>
  </si>
  <si>
    <r>
      <rPr>
        <sz val="11"/>
        <rFont val="Times New Roman"/>
        <family val="1"/>
      </rPr>
      <t>Cooling Towers</t>
    </r>
  </si>
  <si>
    <r>
      <rPr>
        <b/>
        <sz val="11"/>
        <rFont val="Times New Roman"/>
        <family val="1"/>
      </rPr>
      <t>Fire Station &amp; Disaster Management Building including Medical Centre</t>
    </r>
  </si>
  <si>
    <r>
      <rPr>
        <b/>
        <sz val="11"/>
        <rFont val="Times New Roman"/>
        <family val="1"/>
      </rPr>
      <t>Plant Room &amp; Service Gallery</t>
    </r>
  </si>
  <si>
    <r>
      <rPr>
        <b/>
        <sz val="11"/>
        <rFont val="Times New Roman"/>
        <family val="1"/>
      </rPr>
      <t>Service Gallery</t>
    </r>
  </si>
  <si>
    <t>Finishes</t>
  </si>
  <si>
    <r>
      <rPr>
        <sz val="11"/>
        <rFont val="Times New Roman"/>
        <family val="1"/>
      </rPr>
      <t>HSD Distribution line</t>
    </r>
  </si>
  <si>
    <r>
      <rPr>
        <sz val="11"/>
        <rFont val="Times New Roman"/>
        <family val="1"/>
      </rPr>
      <t>PNG line</t>
    </r>
  </si>
  <si>
    <t>Solid Waste pipe Network</t>
  </si>
  <si>
    <t>ICT  &amp; AV system</t>
  </si>
  <si>
    <t>Lighting</t>
  </si>
  <si>
    <t>Misc. works</t>
  </si>
  <si>
    <t>Central Control &amp; Command Centre</t>
  </si>
  <si>
    <t>Electrical Equipment (High Side) including Cabling upto the buildings</t>
  </si>
  <si>
    <r>
      <rPr>
        <sz val="11"/>
        <rFont val="Times New Roman"/>
        <family val="1"/>
      </rPr>
      <t>HVAC Equipments (High Side) including chilled
Water, hot Water and condenser Piping upto the buildings</t>
    </r>
  </si>
  <si>
    <r>
      <rPr>
        <sz val="11"/>
        <rFont val="Times New Roman"/>
        <family val="1"/>
      </rPr>
      <t>External  Plumbing  and  Mechanical  Equipment
including  Piping  upto  the  buildings  and  within complex</t>
    </r>
  </si>
  <si>
    <r>
      <rPr>
        <sz val="11"/>
        <rFont val="Times New Roman"/>
        <family val="1"/>
      </rPr>
      <t>External Fire-fighting and Mechanical Equipment
including  Piping  upto  the  buildings  and  within complex and Yard Hydrants for the whole complex</t>
    </r>
  </si>
  <si>
    <t>External Sewage System upto the STP</t>
  </si>
  <si>
    <t>External Storm Water drainage including Rain Water Harvesting System</t>
  </si>
  <si>
    <t>Pneumatic Solid Waste Management system including inlets and piping,</t>
  </si>
  <si>
    <t>Solid Waste Plant and Compost Plant including Transport Vehicles,</t>
  </si>
  <si>
    <t>STP and Pumps</t>
  </si>
  <si>
    <t>WTP and Pumps</t>
  </si>
  <si>
    <t>Landscaping</t>
  </si>
  <si>
    <t>Softscape &amp; Hard scape, Horticulture</t>
  </si>
  <si>
    <t>Irrigation &amp; drainage</t>
  </si>
  <si>
    <r>
      <rPr>
        <sz val="11"/>
        <rFont val="Times New Roman"/>
        <family val="1"/>
      </rPr>
      <t>water bodies, Fountain</t>
    </r>
  </si>
  <si>
    <r>
      <rPr>
        <sz val="11"/>
        <rFont val="Times New Roman"/>
        <family val="1"/>
      </rPr>
      <t>Plazas, Pergolas &amp; Canopies</t>
    </r>
  </si>
  <si>
    <r>
      <rPr>
        <sz val="11"/>
        <rFont val="Times New Roman"/>
        <family val="1"/>
      </rPr>
      <t>Street Furniture</t>
    </r>
  </si>
  <si>
    <r>
      <rPr>
        <sz val="11"/>
        <rFont val="Times New Roman"/>
        <family val="1"/>
      </rPr>
      <t>Pathways &amp; Walkway</t>
    </r>
  </si>
  <si>
    <r>
      <rPr>
        <sz val="11"/>
        <rFont val="Times New Roman"/>
        <family val="1"/>
      </rPr>
      <t>Open Exhibition Area</t>
    </r>
  </si>
  <si>
    <r>
      <rPr>
        <sz val="11"/>
        <rFont val="Times New Roman"/>
        <family val="1"/>
      </rPr>
      <t>Roads, Ramps, Tunnels</t>
    </r>
  </si>
  <si>
    <r>
      <rPr>
        <sz val="11"/>
        <rFont val="Times New Roman"/>
        <family val="1"/>
      </rPr>
      <t>External area Lighting</t>
    </r>
  </si>
  <si>
    <r>
      <rPr>
        <sz val="11"/>
        <rFont val="Times New Roman"/>
        <family val="1"/>
      </rPr>
      <t>Convention Centre</t>
    </r>
  </si>
  <si>
    <r>
      <rPr>
        <sz val="11"/>
        <rFont val="Times New Roman"/>
        <family val="1"/>
      </rPr>
      <t>Exhibition Hall</t>
    </r>
  </si>
  <si>
    <r>
      <rPr>
        <sz val="11"/>
        <rFont val="Times New Roman"/>
        <family val="1"/>
      </rPr>
      <t>LED on External Facade</t>
    </r>
  </si>
  <si>
    <t>Sliding folding / Vertical Partitions (Automatic)</t>
  </si>
  <si>
    <r>
      <rPr>
        <sz val="11"/>
        <rFont val="Times New Roman"/>
        <family val="1"/>
      </rPr>
      <t>Sliding/Folding Acoustic Partitions.</t>
    </r>
  </si>
  <si>
    <r>
      <rPr>
        <sz val="11"/>
        <rFont val="Times New Roman"/>
        <family val="1"/>
      </rPr>
      <t>Vertically Retractable Non Acoustic, Partitions</t>
    </r>
  </si>
  <si>
    <r>
      <rPr>
        <sz val="11"/>
        <rFont val="Times New Roman"/>
        <family val="1"/>
      </rPr>
      <t>Internal / External Signage</t>
    </r>
  </si>
  <si>
    <t>Construction Stage</t>
  </si>
  <si>
    <t>No of Stages</t>
  </si>
  <si>
    <t>Incomplete by EPCC</t>
  </si>
  <si>
    <t>To be Reviewed by EE</t>
  </si>
  <si>
    <t>NA</t>
  </si>
  <si>
    <t>Zone</t>
  </si>
  <si>
    <t>Zone-01</t>
  </si>
  <si>
    <t>Zone-02</t>
  </si>
  <si>
    <t>Zone-03</t>
  </si>
  <si>
    <t>Zone-04</t>
  </si>
  <si>
    <t>Zone-05</t>
  </si>
  <si>
    <t>Zone-06</t>
  </si>
  <si>
    <t>Zone-07</t>
  </si>
  <si>
    <t>Stage Status</t>
  </si>
  <si>
    <t>% Breakup Status</t>
  </si>
  <si>
    <t>Final File for Stage</t>
  </si>
  <si>
    <t>Final File for % Breakup</t>
  </si>
  <si>
    <t>Pending</t>
  </si>
  <si>
    <t>Pending by EPCC</t>
  </si>
  <si>
    <t>Pending by EPCC, % Breakup for CC provided by EE on 18 June 18</t>
  </si>
  <si>
    <t>Completed, % Breakup awaited for Review</t>
  </si>
  <si>
    <t>Included in 2a</t>
  </si>
  <si>
    <t>Included in 3a</t>
  </si>
  <si>
    <t>Included in 1a</t>
  </si>
  <si>
    <t>Included in 4a</t>
  </si>
  <si>
    <t>Zone-08</t>
  </si>
  <si>
    <t>PROJECT TOTAL</t>
  </si>
  <si>
    <t>COST OF BUILDING WORKS 
(Fully facilitated as per Scope, Design Basis Report, Technical Specifications, Design Intent, Tender Drawings &amp; Tender Documents in complete)</t>
  </si>
  <si>
    <t>Retractable seating (Automatic)</t>
  </si>
  <si>
    <t>A</t>
  </si>
  <si>
    <t>A.01</t>
  </si>
  <si>
    <t>A.01.a</t>
  </si>
  <si>
    <t>A.01.b</t>
  </si>
  <si>
    <t>A.01.c</t>
  </si>
  <si>
    <t>A.01.d</t>
  </si>
  <si>
    <t>A.01.e</t>
  </si>
  <si>
    <t>A.01.f</t>
  </si>
  <si>
    <t>A.01.g</t>
  </si>
  <si>
    <t>A.01.h</t>
  </si>
  <si>
    <t>A.01.i</t>
  </si>
  <si>
    <t>A.01.j</t>
  </si>
  <si>
    <t>A.01.k</t>
  </si>
  <si>
    <t>A.02</t>
  </si>
  <si>
    <t>A.02.a</t>
  </si>
  <si>
    <t>A.02.b</t>
  </si>
  <si>
    <t>A.02.c</t>
  </si>
  <si>
    <t>A.02.d</t>
  </si>
  <si>
    <t>A.02.e</t>
  </si>
  <si>
    <t>A.02.f</t>
  </si>
  <si>
    <t>A.02.g</t>
  </si>
  <si>
    <t>A.02.h</t>
  </si>
  <si>
    <t>A.02.i</t>
  </si>
  <si>
    <t>A.02.j</t>
  </si>
  <si>
    <t>A.02.k</t>
  </si>
  <si>
    <t>A.03</t>
  </si>
  <si>
    <t>A.03.a</t>
  </si>
  <si>
    <t>A.03.b</t>
  </si>
  <si>
    <t>A.03.c</t>
  </si>
  <si>
    <t>A.03.d</t>
  </si>
  <si>
    <t>A.03.e</t>
  </si>
  <si>
    <t>A.03.f</t>
  </si>
  <si>
    <t>A.03.g</t>
  </si>
  <si>
    <t>A.03.h</t>
  </si>
  <si>
    <t>A.03.i</t>
  </si>
  <si>
    <t>A.03.j</t>
  </si>
  <si>
    <t>A.03.k</t>
  </si>
  <si>
    <t>A.04</t>
  </si>
  <si>
    <t>A.04.a</t>
  </si>
  <si>
    <t>A.04.b</t>
  </si>
  <si>
    <t>A.04.c</t>
  </si>
  <si>
    <t>A.04.d</t>
  </si>
  <si>
    <t>A.04.e</t>
  </si>
  <si>
    <t>A.04.f</t>
  </si>
  <si>
    <t>A.04.g</t>
  </si>
  <si>
    <t>A.04.h</t>
  </si>
  <si>
    <t>A.04.i</t>
  </si>
  <si>
    <t>A.04.j</t>
  </si>
  <si>
    <t>A.04.k</t>
  </si>
  <si>
    <t>A.05</t>
  </si>
  <si>
    <t>A.05.a</t>
  </si>
  <si>
    <t>A.05.b</t>
  </si>
  <si>
    <t>A.05.c</t>
  </si>
  <si>
    <t>A.05.d</t>
  </si>
  <si>
    <t>A.05.e</t>
  </si>
  <si>
    <t>A.05.f</t>
  </si>
  <si>
    <t>A.05.g</t>
  </si>
  <si>
    <t>A.05.h</t>
  </si>
  <si>
    <t>A.05.i</t>
  </si>
  <si>
    <t>A.05.j</t>
  </si>
  <si>
    <t>A.05.k</t>
  </si>
  <si>
    <t>A.06</t>
  </si>
  <si>
    <t>A.06.a</t>
  </si>
  <si>
    <t>A.06.b</t>
  </si>
  <si>
    <t>A.06.c</t>
  </si>
  <si>
    <t>A.06.d</t>
  </si>
  <si>
    <t>A.06.e</t>
  </si>
  <si>
    <t>A.06.f</t>
  </si>
  <si>
    <t>A.06.g</t>
  </si>
  <si>
    <t>A.06.h</t>
  </si>
  <si>
    <t>A.06.i</t>
  </si>
  <si>
    <t>A.06.j</t>
  </si>
  <si>
    <t>A.06.k</t>
  </si>
  <si>
    <t>A.07</t>
  </si>
  <si>
    <t>A.07.a</t>
  </si>
  <si>
    <t>A.07.b</t>
  </si>
  <si>
    <t>A.07.c</t>
  </si>
  <si>
    <t>A.07.d</t>
  </si>
  <si>
    <t>A.07.e</t>
  </si>
  <si>
    <t>A.07.f</t>
  </si>
  <si>
    <t>A.07.g</t>
  </si>
  <si>
    <t>A.07.h</t>
  </si>
  <si>
    <t>A.07.i</t>
  </si>
  <si>
    <t>A.07.j</t>
  </si>
  <si>
    <t>A.07.k</t>
  </si>
  <si>
    <t>A.07.l</t>
  </si>
  <si>
    <t>A.08</t>
  </si>
  <si>
    <t>A.08.a</t>
  </si>
  <si>
    <t>A.08.b</t>
  </si>
  <si>
    <t>A.08.c</t>
  </si>
  <si>
    <t>A.08.d</t>
  </si>
  <si>
    <t>A.08.e</t>
  </si>
  <si>
    <t>A.08.f</t>
  </si>
  <si>
    <t>A.08.g</t>
  </si>
  <si>
    <t>A.08.h</t>
  </si>
  <si>
    <t>A.08.i</t>
  </si>
  <si>
    <t>A.08.j</t>
  </si>
  <si>
    <t>A.08.k</t>
  </si>
  <si>
    <t>A.08.l</t>
  </si>
  <si>
    <t>A.09</t>
  </si>
  <si>
    <t>A.09.a</t>
  </si>
  <si>
    <t>A.09.b</t>
  </si>
  <si>
    <t>A.09.c</t>
  </si>
  <si>
    <t>A.09.d</t>
  </si>
  <si>
    <t>A.09.e</t>
  </si>
  <si>
    <t>A.09.f</t>
  </si>
  <si>
    <t>A.09.g</t>
  </si>
  <si>
    <t>A.09.h</t>
  </si>
  <si>
    <t>A.09.i</t>
  </si>
  <si>
    <t>A.09.j</t>
  </si>
  <si>
    <t>A.09.k</t>
  </si>
  <si>
    <t>A.09.l</t>
  </si>
  <si>
    <t>A.09.m</t>
  </si>
  <si>
    <t>A.10</t>
  </si>
  <si>
    <t>A.10.a</t>
  </si>
  <si>
    <t>A.10.b</t>
  </si>
  <si>
    <t>A.10.c</t>
  </si>
  <si>
    <t>A.10.d</t>
  </si>
  <si>
    <t>A.10.e</t>
  </si>
  <si>
    <t>A.10.f</t>
  </si>
  <si>
    <t>A.10.g</t>
  </si>
  <si>
    <t>A.10.h</t>
  </si>
  <si>
    <t>A.10.i</t>
  </si>
  <si>
    <t>A.10.j</t>
  </si>
  <si>
    <t>A.10.k</t>
  </si>
  <si>
    <t>A.11</t>
  </si>
  <si>
    <t>A.11.a</t>
  </si>
  <si>
    <t>A.11.b</t>
  </si>
  <si>
    <t>A.11.c</t>
  </si>
  <si>
    <t>A.11.d</t>
  </si>
  <si>
    <t>A.11.e</t>
  </si>
  <si>
    <t>A.11.f</t>
  </si>
  <si>
    <t>A.11.g</t>
  </si>
  <si>
    <t>A.11.h</t>
  </si>
  <si>
    <t>A.11.i</t>
  </si>
  <si>
    <t>A.11.j</t>
  </si>
  <si>
    <t>A.11.k</t>
  </si>
  <si>
    <t>B</t>
  </si>
  <si>
    <t>B.01</t>
  </si>
  <si>
    <t>B.01.a</t>
  </si>
  <si>
    <t>B.01.b</t>
  </si>
  <si>
    <t>B.01.c</t>
  </si>
  <si>
    <t>B.01.d</t>
  </si>
  <si>
    <t>B.01.e</t>
  </si>
  <si>
    <t>B.01.f</t>
  </si>
  <si>
    <t>B.01.g</t>
  </si>
  <si>
    <t>B.01.h</t>
  </si>
  <si>
    <t>B.01.i</t>
  </si>
  <si>
    <t>B.01.j</t>
  </si>
  <si>
    <t>B.01.k</t>
  </si>
  <si>
    <t>B.01.l</t>
  </si>
  <si>
    <t>B.02</t>
  </si>
  <si>
    <t>B.03</t>
  </si>
  <si>
    <t>B.04</t>
  </si>
  <si>
    <t>B.05</t>
  </si>
  <si>
    <t>B.06</t>
  </si>
  <si>
    <t>B.07</t>
  </si>
  <si>
    <t>B.08</t>
  </si>
  <si>
    <t>B.09</t>
  </si>
  <si>
    <t>B.10</t>
  </si>
  <si>
    <t>B.11</t>
  </si>
  <si>
    <t>B.12</t>
  </si>
  <si>
    <t>B.13</t>
  </si>
  <si>
    <t>B.13.a</t>
  </si>
  <si>
    <t>B.13.b</t>
  </si>
  <si>
    <t>B.13.c</t>
  </si>
  <si>
    <t>B.13.d</t>
  </si>
  <si>
    <t>B.13.e</t>
  </si>
  <si>
    <t>B.14</t>
  </si>
  <si>
    <t>B.15</t>
  </si>
  <si>
    <t>B.16</t>
  </si>
  <si>
    <t>B.17</t>
  </si>
  <si>
    <t>C</t>
  </si>
  <si>
    <t>C.01</t>
  </si>
  <si>
    <t>C.01.a</t>
  </si>
  <si>
    <t>C.01.b</t>
  </si>
  <si>
    <t>C.02</t>
  </si>
  <si>
    <t>C.03</t>
  </si>
  <si>
    <t>C.03.a</t>
  </si>
  <si>
    <t>C.03.b</t>
  </si>
  <si>
    <t>C.04</t>
  </si>
  <si>
    <t>PART-B: COST OF INFRASTRUCTURE</t>
  </si>
  <si>
    <t>Part-C: Cost of Specialised Works</t>
  </si>
  <si>
    <t>Zone-01 to Zone-08</t>
  </si>
  <si>
    <t>Zone-09</t>
  </si>
  <si>
    <t>Zone-08, Zone-09</t>
  </si>
  <si>
    <t>Zone-02, Zone-09</t>
  </si>
  <si>
    <t>Percentage Breakup not linked with Stage Payment</t>
  </si>
  <si>
    <t>No. of Stages</t>
  </si>
  <si>
    <t>Link to Final Working File</t>
  </si>
  <si>
    <t>Inlcuded</t>
  </si>
  <si>
    <t>Included</t>
  </si>
  <si>
    <t>External Finishes including Façade, Special Finishes</t>
  </si>
  <si>
    <t>Included in 6.e</t>
  </si>
  <si>
    <t>Included in 8e</t>
  </si>
  <si>
    <t>Included in 7e</t>
  </si>
  <si>
    <t>Percentage breakup to be provided</t>
  </si>
  <si>
    <t>Sr. No.</t>
  </si>
  <si>
    <t>Item Description</t>
  </si>
  <si>
    <t>Weighatge for the project</t>
  </si>
  <si>
    <t>Preliminaries</t>
  </si>
  <si>
    <t xml:space="preserve">Design </t>
  </si>
  <si>
    <t>Procurement</t>
  </si>
  <si>
    <t>Construction</t>
  </si>
  <si>
    <t>T&amp;C</t>
  </si>
  <si>
    <t>Total</t>
  </si>
  <si>
    <t>Percentage Breakup Pending</t>
  </si>
  <si>
    <t>Stages Prepared, but can be revied after Percentage Breakup submission</t>
  </si>
  <si>
    <t>Included in 6b</t>
  </si>
  <si>
    <t>Included in 6e</t>
  </si>
  <si>
    <t>Stages included in EH3 but not provided</t>
  </si>
  <si>
    <t>Stages for Plant Room not Provided</t>
  </si>
  <si>
    <t>Included in 6i</t>
  </si>
  <si>
    <t>Stages can be reviewed after Percentage Breakup</t>
  </si>
  <si>
    <t>Plant Room Stages to be made separate. Presently combined</t>
  </si>
  <si>
    <t>Zone-08 (SG)</t>
  </si>
  <si>
    <t>As per Price Bid B &amp; C it is fully in Zone 8 than why Bid reference says part</t>
  </si>
  <si>
    <t>Zone-8 DG Building</t>
  </si>
  <si>
    <t>Zone-8 Fire Station</t>
  </si>
  <si>
    <t xml:space="preserve">Zone-8 ESS 1 &amp; 2   </t>
  </si>
  <si>
    <t>Included in a.9.e</t>
  </si>
  <si>
    <t>Included in 10.e</t>
  </si>
  <si>
    <t>Zone-01, Zone-02 &amp; Zone-03</t>
  </si>
  <si>
    <t>Stage Description not OK and does not identify the works</t>
  </si>
  <si>
    <t>Zone-09, Pending</t>
  </si>
  <si>
    <t>Submitted, Final Review Required</t>
  </si>
  <si>
    <t>File to be merged with Zone-02 File</t>
  </si>
  <si>
    <t>File to be merged with Zone-03 File</t>
  </si>
  <si>
    <t>Stages in separate Sheet to be combined with other items</t>
  </si>
  <si>
    <t>Percentage Breakup Pending, Reviewed on 7 Jul 18</t>
  </si>
  <si>
    <t>B.03, B.04, B.05, B.06, B.07, B.08, B.09, B.10, B.11, B.12, B.13</t>
  </si>
  <si>
    <t>Engineering Stage</t>
  </si>
  <si>
    <t>Engineering Stages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</si>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</sst>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5" fillId="0" borderId="2" xfId="2" applyFont="1" applyFill="1" applyBorder="1" applyAlignment="1">
      <alignment horizontal="left" vertical="center" wrapText="1"/>
    </xf>
    <xf numFmtId="4" fontId="3" fillId="3" borderId="1" xfId="0" applyNumberFormat="1" applyFont="1" applyFill="1" applyBorder="1"/>
    <xf numFmtId="0" fontId="9" fillId="0" borderId="2" xfId="2" applyFont="1" applyFill="1" applyBorder="1" applyAlignment="1">
      <alignment horizontal="left" vertical="center" wrapText="1"/>
    </xf>
    <xf numFmtId="4" fontId="0" fillId="0" borderId="1" xfId="0" applyNumberFormat="1" applyBorder="1"/>
    <xf numFmtId="0" fontId="9" fillId="0" borderId="2" xfId="2" applyFont="1" applyFill="1" applyBorder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5" xfId="2" applyFont="1" applyFill="1" applyBorder="1" applyAlignment="1">
      <alignment horizontal="left" vertical="center"/>
    </xf>
    <xf numFmtId="4" fontId="3" fillId="2" borderId="7" xfId="0" applyNumberFormat="1" applyFont="1" applyFill="1" applyBorder="1"/>
    <xf numFmtId="0" fontId="4" fillId="0" borderId="8" xfId="2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4" fillId="0" borderId="5" xfId="2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 indent="2"/>
    </xf>
    <xf numFmtId="0" fontId="6" fillId="2" borderId="5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left" vertical="center"/>
    </xf>
    <xf numFmtId="4" fontId="3" fillId="4" borderId="7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4" fontId="12" fillId="3" borderId="1" xfId="0" applyNumberFormat="1" applyFont="1" applyFill="1" applyBorder="1"/>
    <xf numFmtId="0" fontId="5" fillId="3" borderId="2" xfId="2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/>
    </xf>
    <xf numFmtId="43" fontId="0" fillId="0" borderId="1" xfId="1" applyFont="1" applyFill="1" applyBorder="1" applyAlignment="1">
      <alignment horizontal="right" vertical="center"/>
    </xf>
    <xf numFmtId="0" fontId="3" fillId="0" borderId="0" xfId="0" applyFont="1"/>
    <xf numFmtId="4" fontId="11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/>
    <xf numFmtId="4" fontId="12" fillId="2" borderId="7" xfId="0" applyNumberFormat="1" applyFont="1" applyFill="1" applyBorder="1"/>
    <xf numFmtId="43" fontId="0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Fill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4" fontId="3" fillId="4" borderId="7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Border="1" applyAlignment="1">
      <alignment vertical="center" wrapText="1"/>
    </xf>
    <xf numFmtId="4" fontId="3" fillId="2" borderId="7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Fill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4" fontId="0" fillId="5" borderId="1" xfId="0" applyNumberFormat="1" applyFill="1" applyBorder="1" applyAlignment="1">
      <alignment vertical="center" wrapText="1"/>
    </xf>
    <xf numFmtId="4" fontId="14" fillId="5" borderId="1" xfId="0" applyNumberFormat="1" applyFont="1" applyFill="1" applyBorder="1" applyAlignment="1">
      <alignment vertical="center" wrapText="1"/>
    </xf>
    <xf numFmtId="4" fontId="13" fillId="3" borderId="1" xfId="0" applyNumberFormat="1" applyFont="1" applyFill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left" vertical="center"/>
    </xf>
    <xf numFmtId="10" fontId="16" fillId="0" borderId="1" xfId="0" applyNumberFormat="1" applyFont="1" applyBorder="1"/>
    <xf numFmtId="0" fontId="16" fillId="7" borderId="1" xfId="0" applyFont="1" applyFill="1" applyBorder="1" applyAlignment="1">
      <alignment horizontal="center" vertical="center"/>
    </xf>
    <xf numFmtId="10" fontId="8" fillId="0" borderId="1" xfId="0" applyNumberFormat="1" applyFont="1" applyBorder="1"/>
    <xf numFmtId="4" fontId="11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/>
    </xf>
    <xf numFmtId="4" fontId="11" fillId="0" borderId="1" xfId="0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horizontal="left" vertical="center"/>
    </xf>
    <xf numFmtId="4" fontId="11" fillId="0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 applyAlignment="1">
      <alignment horizontal="left" vertical="center" wrapText="1"/>
    </xf>
    <xf numFmtId="0" fontId="4" fillId="8" borderId="8" xfId="2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4" fillId="8" borderId="5" xfId="2" applyFill="1" applyBorder="1" applyAlignment="1">
      <alignment horizontal="center" vertical="center" wrapText="1"/>
    </xf>
    <xf numFmtId="0" fontId="5" fillId="8" borderId="10" xfId="2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17" xfId="2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DOCUME~1\shiva\LOCALS~1\Temp\Temporary%20Directory%202%20for%20BOQ%20APRICOT.xls-R11.zip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-sites.web.gs.com/TEMP/4QP_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-7\c\PRD\Surve\Link%20desig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z01\C\cwco\CWCOMAR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athura\My%20Documents\Palm%20District%20Cooling%20Documents\BOQ\TOWER\ITP38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-fs-01.me.cyrilsweett.com\group$\BHOOMESH\Tech%20Zone\Lt%20panels%20Quotes\PRASAD\Est%20HUDA%20Sports%20comple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Documents%20and%20Settings\mspl50\Local%20Settings\Temporary%20Internet%20Files\Content.IE5\AXH2BULG\Barsched%208666.xl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srr\AppData\Local\Microsoft\Windows\Temporary%20Internet%20Files\Content.Outlook\04LMAZDC\ACE%20REV%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AMB\UAE%202007\Emirates%20Bank%20International%20PJSC\Hor%20Al%20Anz\analysis\Documents%20and%20Settings\Administrator\Local%20Settings\Temp\Water%20Front\WINDOWS\TEMP\dubai%20marina\RATE%20ANALYSI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bhaskar\LOCALS~1\Temp\Temporary%20Directory%201%20for%20Consolidated%20Financials%20-%20Feb%2006%2006.zip\DOCUME~1\vishal\LOCALS~1\Temp\DOCUME~1\WADKAR~1.OBE\LOCALS~1\Temp\Oberoi%20Mal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v\Documents\My%20Received%20Files\Gowtham%20MC5\MC52010\MC5%20submission%2025%20Oct%202010\ACE%20REV%2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UHATI-PROJECT\Measurments\NRL-BOQ-%20ESTIMATE-17.01.08-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3\BANDF-ACTIVEPRJ\User\SMPY\Housing\Operating%20Jobs\Southcity%20at%20Siruseri\DESIGN%20FILES\Sumps\Wall%20and%20BASE%20Sla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7.56\Shared%20Folder\Shared\A.Shishir\AQ%20RESIDENCE\COM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LS\A.Budget%2002-03\A.Budget%2002-03%20expens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180525%20(EPCC%20Working)/Modified/Weightage/L1%20Weightages%20&amp;%20Procurement%20Breaku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General%20Submissio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Engineering%20Submissi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(Procurement%20Stages)/Procurement%20Stage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ICT%20for%20All%20Zone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3%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02\projects%20(e)\DATA\Projects\1997\200_299\97_207&amp;208%20Western%20PGU&amp;SECU\Contract%20admin\Cost%20reports\97_207COSRP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1%20Submiss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C_Zone-04%20R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7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Z-08-ESS%2007072018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DG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Fire_Station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07072018\Z-08-SG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7%20(For%20Zone%208)/Zone%2008%20&amp;%20Zone%2009%20Percentage%20Breakup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PArt%20C%20Stage%20pay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%20...I%20Mantri%20Swastic%20at%20Bengaluru\Implementation\Pre%20Contract\Swastik%20Metro%20BOQ%20for%20Civil%20&amp;%20Structural%20Works%20-Commercial%20buil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lalibej\LOCALS~1\Temp\10\Radisson%20Resort%20Parkway\WSC%20MODELS\CORRESP.WRK\HYALBB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e\CM\PROJ\TIC\Alex%20Hargreaves\13.08.09\Meeting%20in%20London\New%20Template%20WIP\Example\New%20Template%20WIP\cashflow%20TEST%20Ver%2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My%20Documents\OVERALL\Complex_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My%20Documents/mcp/commercial/cashflows/cashflow%20-%2021-0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IDC"/>
      <sheetName val="Misc. points"/>
      <sheetName val="qty abst"/>
      <sheetName val="Programe"/>
      <sheetName val="LABOUR"/>
      <sheetName val="Iron Steel &amp; handrails"/>
      <sheetName val="Top Sheet"/>
      <sheetName val="ANALYSIS"/>
      <sheetName val="Publicbui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Data"/>
      <sheetName val="4QP (Summary)"/>
      <sheetName val="4QP pg 2 (QTD)"/>
      <sheetName val="4QP pg 3 (MBD)"/>
      <sheetName val="4QP change"/>
      <sheetName val="4Q Projections"/>
      <sheetName val="EPS Analysis"/>
      <sheetName val="4QP pg 4 (vs budget)"/>
      <sheetName val="Module1"/>
      <sheetName val="xlMain"/>
      <sheetName val="xlTypeArray"/>
      <sheetName val="xlUserCreated"/>
      <sheetName val="Declarations"/>
      <sheetName val="Module2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집계표_OPTION_"/>
      <sheetName val="_REF"/>
      <sheetName val="당초"/>
      <sheetName val="단가(자재)"/>
      <sheetName val="단가(노임)"/>
      <sheetName val="기초목록"/>
      <sheetName val="노임단가"/>
      <sheetName val="???"/>
      <sheetName val="VC2 10.99"/>
      <sheetName val="예산"/>
      <sheetName val="inter"/>
      <sheetName val="Sheet1"/>
      <sheetName val="KP1590_E"/>
      <sheetName val="영업2"/>
      <sheetName val="1월"/>
      <sheetName val="영업3"/>
      <sheetName val="공문"/>
      <sheetName val="ERECIN"/>
      <sheetName val="INPUT DATA"/>
      <sheetName val="BQMPALOC"/>
      <sheetName val="금액내역서"/>
      <sheetName val="12CGOU"/>
      <sheetName val="경영혁신본부"/>
      <sheetName val="집계표 (25,26ဩ"/>
      <sheetName val="??"/>
      <sheetName val="BQ_Utl_Off"/>
      <sheetName val="연돌일위집계"/>
      <sheetName val="BD集計用"/>
      <sheetName val="95삼성급(본사)"/>
      <sheetName val="___"/>
      <sheetName val="»ê±Ù"/>
      <sheetName val="Final(1)summary"/>
      <sheetName val="수입"/>
      <sheetName val="DESCRIPTION"/>
      <sheetName val="갑지"/>
      <sheetName val="세금자료"/>
      <sheetName val="Form 0"/>
      <sheetName val="COVER"/>
      <sheetName val="General Data"/>
      <sheetName val="Form D-1"/>
      <sheetName val="Form B-1"/>
      <sheetName val="Form F-1"/>
      <sheetName val="Assist(B-1)"/>
      <sheetName val="Form 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__"/>
      <sheetName val="LABOR &amp; 자재"/>
      <sheetName val="제작도"/>
      <sheetName val="입출재고현황 (2)"/>
      <sheetName val="SANDAN"/>
      <sheetName val="뜃맟뭁돽띿맟?-BLDG"/>
      <sheetName val="DHEQSUPT"/>
      <sheetName val="SALA-002"/>
      <sheetName val="DRUM"/>
      <sheetName val="eq_data"/>
      <sheetName val="INPUT_DATA"/>
      <sheetName val="General_Data"/>
      <sheetName val="집계표_(25,26ဩ"/>
      <sheetName val="Form_0"/>
      <sheetName val="간접비 총괄"/>
      <sheetName val="CB"/>
      <sheetName val="주간기성"/>
      <sheetName val="M-EQPT-Z"/>
      <sheetName val="ESCON"/>
      <sheetName val="뜃맟뭁돽띿맟_-BLDG"/>
      <sheetName val="기성내역"/>
      <sheetName val="POWER"/>
      <sheetName val="TTL"/>
      <sheetName val="내역ࠜĀ_x0000_M4)"/>
      <sheetName val="3.공통공사대비"/>
      <sheetName val="???(OPTION)"/>
      <sheetName val="B"/>
      <sheetName val="당진1,2호기전선관설치및접지4차공사내역서-을지"/>
      <sheetName val="Price Schedule"/>
      <sheetName val="간접비내역-1"/>
      <sheetName val="Lup2"/>
      <sheetName val="노임단가표"/>
      <sheetName val="BOROUGE2"/>
      <sheetName val="h-013211-2"/>
      <sheetName val="내역서 耰&quot;_x0000__x0000_"/>
      <sheetName val="_x0008_"/>
      <sheetName val="비교검토"/>
      <sheetName val="合成単価作成表-BLDG"/>
      <sheetName val="INSTR"/>
      <sheetName val="CAL."/>
      <sheetName val="EQT-ESTN"/>
      <sheetName val="PRICES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Rate Analysis"/>
      <sheetName val="표지"/>
      <sheetName val="Q&amp;pl-V"/>
      <sheetName val="CTEMCOST"/>
      <sheetName val="IN"/>
      <sheetName val="6PILE  (돌출)"/>
      <sheetName val="Cash2"/>
      <sheetName val="Z"/>
      <sheetName val="WE'T"/>
      <sheetName val="A"/>
      <sheetName val="PBS"/>
      <sheetName val="내역ࠜĀ?M4)"/>
      <sheetName val="F4-F7"/>
      <sheetName val="내역서 耰&quot;??"/>
      <sheetName val="24V"/>
      <sheetName val="EQUIPMENT -2"/>
      <sheetName val="LEGEND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SOURCE"/>
      <sheetName val="실행"/>
      <sheetName val="EQUIP"/>
      <sheetName val="공사비 내역 (가)"/>
      <sheetName val="jobhist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Static Equip"/>
      <sheetName val="CAT_5"/>
      <sheetName val="Form A "/>
      <sheetName val="PROCURE"/>
      <sheetName val="당초내역서"/>
      <sheetName val="내역ࠜĀ"/>
      <sheetName val="___(OPTION)"/>
      <sheetName val="___¡§____"/>
      <sheetName val="____¢ç¢®¡¿____"/>
      <sheetName val="__________¢ç______"/>
      <sheetName val="_______¢ç¢®¢¯____"/>
      <sheetName val="_______®¡¿____"/>
      <sheetName val="__________________"/>
      <sheetName val="Sheet6"/>
      <sheetName val="갑지(추정)"/>
      <sheetName val="ELEC_DCI"/>
      <sheetName val="INST_DCI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01"/>
      <sheetName val="General_Data1"/>
      <sheetName val="Form_D-1"/>
      <sheetName val="Form_B-1"/>
      <sheetName val="Form_F-1"/>
      <sheetName val="Form_A"/>
      <sheetName val="LABOR_&amp;_자재"/>
      <sheetName val="입출재고현황_(2)"/>
      <sheetName val="3_공통공사대비"/>
      <sheetName val="Compare"/>
      <sheetName val="3.Breakdown Direct Paint"/>
      <sheetName val="Spl"/>
      <sheetName val="BID"/>
      <sheetName val="Quantity"/>
      <sheetName val="내역서 耰&quot;__"/>
      <sheetName val="Summary Sheets"/>
      <sheetName val="DATA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간접비_총괄"/>
      <sheetName val="Price_Schedule"/>
      <sheetName val="내역서_耰&quot;"/>
      <sheetName val=""/>
      <sheetName val="EQUIPMENT_-2"/>
      <sheetName val="CAL_"/>
      <sheetName val="Rate_Analysis"/>
      <sheetName val="내역서_耰&quot;??"/>
      <sheetName val="경영혁신본뷀"/>
      <sheetName val="electrical"/>
      <sheetName val="2.2 STAFF 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일위대가"/>
      <sheetName val="WTP"/>
      <sheetName val="structurewise"/>
      <sheetName val="balance Work"/>
      <sheetName val="balance_Work"/>
      <sheetName val="PROCTOR"/>
      <sheetName val="Evaluate"/>
      <sheetName val="SAP架設-2005.12.31"/>
      <sheetName val="LOCAL RATES"/>
      <sheetName val="SAP架設-2005_12_31"/>
      <sheetName val="BOQ"/>
      <sheetName val="S-Curve (2)"/>
      <sheetName val="Final Basic rate"/>
      <sheetName val="Labour"/>
      <sheetName val="Steel-Circular"/>
      <sheetName val="Coalmine"/>
      <sheetName val="월별"/>
      <sheetName val="Materials Cost"/>
      <sheetName val="REL"/>
      <sheetName val="Back"/>
      <sheetName val="공사비집계"/>
      <sheetName val="Material "/>
      <sheetName val="21-Rate Analysis-1"/>
      <sheetName val="SOR"/>
      <sheetName val="Analysis"/>
      <sheetName val="Process"/>
      <sheetName val="final abstract"/>
      <sheetName val="GC-15"/>
      <sheetName val="C &amp; G RHS"/>
      <sheetName val="data"/>
      <sheetName val="ICICI"/>
      <sheetName val="HDFC"/>
      <sheetName val="90101"/>
      <sheetName val="A"/>
      <sheetName val="Materials Cost(PCC)"/>
      <sheetName val="Bank Guarante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Original"/>
      <sheetName val="Closing"/>
      <sheetName val="Risk Te. Co."/>
      <sheetName val="Informa."/>
      <sheetName val="pile Fabric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00"/>
      <sheetName val="SEW4"/>
      <sheetName val="phasing"/>
      <sheetName val="extra"/>
      <sheetName val="Sheet1"/>
      <sheetName val="Alternatives"/>
      <sheetName val="Partwane(final)"/>
      <sheetName val="n"/>
      <sheetName val="Toran &amp; Fish(final)"/>
      <sheetName val="Billing"/>
      <sheetName val="Bedding(mmt final)"/>
      <sheetName val="Bedding(mmt final) (2)"/>
      <sheetName val="DSLP"/>
      <sheetName val="A1-Continuous"/>
      <sheetName val="Report"/>
      <sheetName val="TBAL9697 -group wise  sdpl"/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beam id's"/>
      <sheetName val="slab barnos"/>
      <sheetName val="Wall"/>
      <sheetName val="ge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MAR 03"/>
      <sheetName val="CWCO MAR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MAR03 LEDGER"/>
      <sheetName val="MAR03 LEDGER (2)"/>
      <sheetName val="FEB03 LEDGER (2)"/>
      <sheetName val="JAN 03 LEDGER (2)"/>
      <sheetName val="CP distribution for CEMA"/>
      <sheetName val="Sheet1"/>
      <sheetName val="CP FEB 03"/>
      <sheetName val="CWCO FEB 03"/>
      <sheetName val="FEB03 LEDGER"/>
      <sheetName val="BHANDUP"/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WPR-IV"/>
      <sheetName val="S1BOQ"/>
      <sheetName val="WAGES"/>
      <sheetName val="VENDOR CODE WO NO"/>
      <sheetName val="Master Item List"/>
      <sheetName val="VENDER DETAIL"/>
      <sheetName val="Steel Summary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In Door Stad"/>
      <sheetName val="Internet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  <sheetName val="LABOUR RATE"/>
      <sheetName val="Material Rate"/>
      <sheetName val="B'Sheet"/>
      <sheetName val="Asmp"/>
      <sheetName val="SUMMARY"/>
      <sheetName val="RA-markate"/>
    </sheetNames>
    <sheetDataSet>
      <sheetData sheetId="0">
        <row r="9">
          <cell r="BC9">
            <v>0</v>
          </cell>
          <cell r="BD9">
            <v>11</v>
          </cell>
          <cell r="BE9">
            <v>12</v>
          </cell>
          <cell r="BF9">
            <v>13</v>
          </cell>
          <cell r="BG9">
            <v>15</v>
          </cell>
          <cell r="BH9">
            <v>21</v>
          </cell>
          <cell r="BI9">
            <v>25</v>
          </cell>
          <cell r="BJ9">
            <v>26</v>
          </cell>
          <cell r="BK9">
            <v>31</v>
          </cell>
          <cell r="BL9">
            <v>33</v>
          </cell>
          <cell r="BM9">
            <v>41</v>
          </cell>
          <cell r="BN9">
            <v>44</v>
          </cell>
          <cell r="BO9">
            <v>46</v>
          </cell>
          <cell r="BP9">
            <v>51</v>
          </cell>
          <cell r="BQ9">
            <v>67</v>
          </cell>
          <cell r="BR9">
            <v>77</v>
          </cell>
          <cell r="BS9">
            <v>99</v>
          </cell>
        </row>
      </sheetData>
      <sheetData sheetId="1"/>
      <sheetData sheetId="2">
        <row r="7">
          <cell r="B7" t="str">
            <v>Example Job 1</v>
          </cell>
          <cell r="C7">
            <v>990001</v>
          </cell>
          <cell r="D7" t="str">
            <v>ABC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sign"/>
      <sheetName val="detail'02"/>
      <sheetName val="PointNo.5"/>
      <sheetName val="Stress Calculation"/>
      <sheetName val="banilad"/>
      <sheetName val="Mactan"/>
      <sheetName val="Mandaue"/>
      <sheetName val="GUT (2)"/>
      <sheetName val="ACE-OUT"/>
      <sheetName val="Detail"/>
      <sheetName val="PRECAST lightconc-II"/>
      <sheetName val="Tender Summary"/>
      <sheetName val=" Net Break Down"/>
      <sheetName val="BHANDUP"/>
      <sheetName val="Sheet1"/>
      <sheetName val="#REF"/>
      <sheetName val="Sheet3"/>
      <sheetName val="data"/>
      <sheetName val="SPT vs PHI"/>
      <sheetName val="K.Ajeet"/>
      <sheetName val="p&amp;m"/>
      <sheetName val="Civil-main_building2"/>
      <sheetName val="Civil-amenities_buildings2"/>
      <sheetName val="Roads-pavement-path_ways2"/>
      <sheetName val="C-Wall_BOQ2"/>
      <sheetName val="GR_slab-reinft2"/>
      <sheetName val="Civil-main_building"/>
      <sheetName val="Civil-amenities_buildings"/>
      <sheetName val="Roads-pavement-path_ways"/>
      <sheetName val="C-Wall_BOQ"/>
      <sheetName val="GR_slab-reinft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boq"/>
      <sheetName val="Labels"/>
      <sheetName val="Citrix"/>
      <sheetName val="Bill No 2 to 8 (Rev)"/>
      <sheetName val="Fill this out first..."/>
      <sheetName val="GF Columns"/>
      <sheetName val="Assumption Inputs"/>
      <sheetName val="Bill 3 - Site Works"/>
      <sheetName val="FINOLEX"/>
      <sheetName val="Labour"/>
      <sheetName val="VCH-SLC"/>
      <sheetName val="Supplier"/>
      <sheetName val="BSH num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SILICATE"/>
      <sheetName val="AutoOpen Stub Data"/>
      <sheetName val="공장별판관비배부"/>
      <sheetName val="4 Annex 1 Basic rate"/>
      <sheetName val="Fin Sum"/>
      <sheetName val="Build-up"/>
      <sheetName val="HPL"/>
      <sheetName val="Estimation"/>
      <sheetName val="INDIGINEOUS ITEMS "/>
      <sheetName val="07016, Master List-Major Minor"/>
      <sheetName val="Staff Acco."/>
      <sheetName val="PRECAST_lightconc-II"/>
      <sheetName val="PointNo_5"/>
      <sheetName val="PCC"/>
      <sheetName val="cidcoanalysis"/>
      <sheetName val="C Sum"/>
      <sheetName val="A Sum"/>
      <sheetName val="IO List"/>
      <sheetName val="labour coeff"/>
      <sheetName val="Flooring"/>
      <sheetName val="ELEC_BOQ"/>
      <sheetName val="Detail In Door Stad"/>
      <sheetName val="Bank Guarantee"/>
      <sheetName val="Bridges RB"/>
      <sheetName val="Analysis Justi "/>
      <sheetName val="Qty Esti -TCS"/>
      <sheetName val="INPUT"/>
      <sheetName val="Abst Jo"/>
      <sheetName val="Debits as on 12.04.08"/>
      <sheetName val="Vind-BtB"/>
      <sheetName val="Requirements"/>
      <sheetName val="Storage"/>
      <sheetName val="Financial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FORM7"/>
      <sheetName val="macros"/>
      <sheetName val="PROGRAMME"/>
      <sheetName val="PROG SUMMARY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Basis"/>
      <sheetName val="CLAY"/>
      <sheetName val="Ratio"/>
      <sheetName val="S &amp; A"/>
      <sheetName val="Groupings-final"/>
      <sheetName val="Sched"/>
      <sheetName val="Trial"/>
      <sheetName val="FA_Final"/>
      <sheetName val="Break up Sheet"/>
      <sheetName val="GBW"/>
      <sheetName val="Deduction of assets"/>
      <sheetName val="Assumptions"/>
      <sheetName val="매크로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Deckblatt"/>
      <sheetName val="Sludge Cal"/>
      <sheetName val="COLUMN"/>
      <sheetName val="5 NOT REQUIRED"/>
      <sheetName val="Introduction"/>
      <sheetName val="Old"/>
      <sheetName val="Operating Statistics"/>
      <sheetName val="Financials"/>
      <sheetName val="Rate analysis"/>
      <sheetName val="Machinery"/>
      <sheetName val="s"/>
      <sheetName val="NLD - Assum"/>
      <sheetName val="Capex-fixed"/>
      <sheetName val="Material"/>
      <sheetName val="RA"/>
      <sheetName val="3cd Annexure"/>
      <sheetName val="合成単価作成表-BLDG"/>
      <sheetName val="INDEX"/>
      <sheetName val="AREAS"/>
      <sheetName val="BLOCK-A (MEA.SHEET)"/>
      <sheetName val="Basement Budget"/>
      <sheetName val="strain"/>
      <sheetName val="keyword"/>
      <sheetName val="C-Wadl_BOQ2"/>
      <sheetName val="FITZ MORT 94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Makro1"/>
      <sheetName val="Balance sheet DCCDL Nov 06"/>
      <sheetName val=" COP 100%"/>
      <sheetName val="BOQ (2)"/>
      <sheetName val="NC-CM"/>
      <sheetName val="Ave.wtd.rates"/>
      <sheetName val="Material "/>
      <sheetName val="A.O.R r1Str"/>
      <sheetName val="A.O.R r1"/>
      <sheetName val="A.O.R (2)"/>
      <sheetName val="factors"/>
      <sheetName val="INPUT SHEET"/>
      <sheetName val="RES-PLANNING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IDCCALHYD-GOO"/>
      <sheetName val="Story Drift-Part 2"/>
      <sheetName val="Indices"/>
      <sheetName val="4_Annex_1_Basic_rate"/>
      <sheetName val="Detail_In_Door_Stad"/>
      <sheetName val="5_NOT_REQUIRED"/>
      <sheetName val="Bank_Guarantee"/>
      <sheetName val="Basic Rates"/>
      <sheetName val="PARAMETRES"/>
      <sheetName val="ecc_res"/>
      <sheetName val="jobhist"/>
      <sheetName val="Bechtel Norms"/>
      <sheetName val="CS PIPING"/>
      <sheetName val="TECH DATA"/>
      <sheetName val="SCHEDULE"/>
      <sheetName val="Database"/>
      <sheetName val="schedule nos"/>
      <sheetName val="RA-markate"/>
      <sheetName val="RCC,Ret. Wall"/>
      <sheetName val="hyperstatic"/>
      <sheetName val="ENCL9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A-Property"/>
      <sheetName val="lookups"/>
      <sheetName val="ref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Labour &amp; Plant"/>
      <sheetName val="9. Package split - Cost "/>
      <sheetName val="strand"/>
      <sheetName val="Annex"/>
      <sheetName val="Legend"/>
      <sheetName val="AoR Finishing"/>
      <sheetName val="DETAILED  BOQ"/>
      <sheetName val="Control"/>
      <sheetName val="HEAD"/>
      <sheetName val="CASHFLOWS"/>
      <sheetName val="Works - Quote Sheet"/>
      <sheetName val="LABOUR RATE"/>
      <sheetName val="Material Rate"/>
      <sheetName val="MASTER_RATE ANALYSIS"/>
      <sheetName val="PA- Consutant "/>
      <sheetName val="annx-1(Boq)"/>
      <sheetName val="IRP all H2s"/>
      <sheetName val="Allg. Angaben"/>
      <sheetName val="Auswahl"/>
    </sheetNames>
    <sheetDataSet>
      <sheetData sheetId="0"/>
      <sheetData sheetId="1"/>
      <sheetData sheetId="2"/>
      <sheetData sheetId="3"/>
      <sheetData sheetId="4">
        <row r="81">
          <cell r="H81">
            <v>222.566</v>
          </cell>
        </row>
      </sheetData>
      <sheetData sheetId="5"/>
      <sheetData sheetId="6"/>
      <sheetData sheetId="7"/>
      <sheetData sheetId="8">
        <row r="944">
          <cell r="H944">
            <v>439.20800000000003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>
        <row r="944">
          <cell r="H944">
            <v>439.20800000000003</v>
          </cell>
        </row>
      </sheetData>
      <sheetData sheetId="388">
        <row r="81">
          <cell r="H81">
            <v>222.566</v>
          </cell>
        </row>
      </sheetData>
      <sheetData sheetId="389">
        <row r="944">
          <cell r="H944">
            <v>439.20800000000003</v>
          </cell>
        </row>
      </sheetData>
      <sheetData sheetId="390">
        <row r="81">
          <cell r="H81">
            <v>222.566</v>
          </cell>
        </row>
      </sheetData>
      <sheetData sheetId="391">
        <row r="944">
          <cell r="H944">
            <v>439.20800000000003</v>
          </cell>
        </row>
      </sheetData>
      <sheetData sheetId="392">
        <row r="81">
          <cell r="H81">
            <v>222.566</v>
          </cell>
        </row>
      </sheetData>
      <sheetData sheetId="393">
        <row r="944">
          <cell r="H944">
            <v>439.20800000000003</v>
          </cell>
        </row>
      </sheetData>
      <sheetData sheetId="394"/>
      <sheetData sheetId="395">
        <row r="944">
          <cell r="H944">
            <v>439.20800000000003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  <sheetName val="Rate analysis"/>
      <sheetName val="Fee Rate Summary"/>
      <sheetName val="Basement Budget"/>
      <sheetName val="RECAPITULATION"/>
      <sheetName val="Old"/>
      <sheetName val="Materials Cost"/>
      <sheetName val="10. &amp; 11. Rate Code &amp; BQ"/>
      <sheetName val="Main-Material"/>
      <sheetName val="Break up Sheet"/>
      <sheetName val="COLUMN"/>
      <sheetName val="B &amp; C - M - ccp"/>
      <sheetName val="RES STEEL TO"/>
      <sheetName val="SUmmary-RMZ"/>
      <sheetName val="RMZ Summary"/>
      <sheetName val="Field Values"/>
      <sheetName val="sept-plan"/>
      <sheetName val="RA-markate"/>
      <sheetName val="Structure Bills Qty"/>
      <sheetName val="Fin Sum"/>
      <sheetName val="Fill this out first..."/>
      <sheetName val="Micro"/>
      <sheetName val="Macro"/>
      <sheetName val="Scaff-Rose"/>
      <sheetName val="Builtup Area"/>
      <sheetName val="analysis"/>
      <sheetName val="Headings"/>
      <sheetName val="MASTER_RATE ANALYSIS"/>
      <sheetName val="cubes_M20"/>
      <sheetName val="A"/>
      <sheetName val="Cop -VGN"/>
      <sheetName val="CASHFLOWS"/>
      <sheetName val="SUMMARY"/>
      <sheetName val="Site Dev BOQ"/>
      <sheetName val="Staff Forecast spread"/>
      <sheetName val="Sheet2"/>
      <sheetName val="dyes"/>
      <sheetName val="Sheet3"/>
      <sheetName val="UTILITY"/>
      <sheetName val="경비공통"/>
      <sheetName val="IO List"/>
      <sheetName val="BOQ_Direct_selling cost"/>
      <sheetName val="Stress Calculation"/>
      <sheetName val="Costing"/>
      <sheetName val="VIWSCo1"/>
      <sheetName val="database"/>
      <sheetName val="Input"/>
      <sheetName val="Activity"/>
      <sheetName val="Crew"/>
      <sheetName val="Piping"/>
      <sheetName val="Pipe Supports"/>
      <sheetName val="S1BOQ"/>
      <sheetName val="2gii"/>
      <sheetName val="Manpower"/>
      <sheetName val="HPL"/>
      <sheetName val="월선수금"/>
      <sheetName val="Materials "/>
      <sheetName val="strand"/>
      <sheetName val="MN T.B."/>
      <sheetName val="A1-Continuous"/>
      <sheetName val="Coalmine"/>
      <sheetName val="Preside"/>
      <sheetName val="Summary_Local"/>
      <sheetName val="factor sheet"/>
      <sheetName val="RA"/>
      <sheetName val="Factor_Sheet"/>
      <sheetName val="Exp."/>
      <sheetName val="Factors"/>
      <sheetName val="INDIGINEOUS ITEMS "/>
      <sheetName val="THK"/>
      <sheetName val="TBAL9697 -group wise  sdpl"/>
      <sheetName val="Data"/>
      <sheetName val="Lead"/>
      <sheetName val="Analy_7-10"/>
      <sheetName val="INDORAMA Group June 02"/>
      <sheetName val="starter"/>
      <sheetName val="BLK2"/>
      <sheetName val="BLK3"/>
      <sheetName val="E &amp; R"/>
      <sheetName val="radar"/>
      <sheetName val="UG"/>
      <sheetName val="Config"/>
      <sheetName val="Break Dw"/>
      <sheetName val="Load Details(B1)"/>
      <sheetName val="SPT vs PHI"/>
      <sheetName val="Civil Boq"/>
      <sheetName val="Design"/>
      <sheetName val="Debits as on 12.04.08"/>
      <sheetName val="FitOutConfCentre"/>
      <sheetName val="Sheet1"/>
      <sheetName val="MES-SEC"/>
      <sheetName val="For Bill-04 PS"/>
      <sheetName val="Build-up"/>
      <sheetName val="FORM7"/>
      <sheetName val="RCC,Ret. Wall"/>
      <sheetName val="RA 4 Challan Summary "/>
      <sheetName val="p&amp;m"/>
      <sheetName val="Labour productivity"/>
      <sheetName val="labour coeff"/>
      <sheetName val="COST"/>
      <sheetName val="Formulas"/>
      <sheetName val="BOQ (2)"/>
      <sheetName val="GBW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目录"/>
      <sheetName val="PART-I_(2)"/>
      <sheetName val="final_abstract"/>
      <sheetName val="PA- Consutant "/>
      <sheetName val="Sheet3 (2)"/>
      <sheetName val="ORDER BOO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asso"/>
      <sheetName val="Wd"/>
      <sheetName val="Ndcpl"/>
      <sheetName val="Oepl"/>
      <sheetName val="Rsedpl(119)"/>
      <sheetName val="Rsedpl(120)"/>
      <sheetName val="MJ47,48"/>
      <sheetName val="Gupta"/>
      <sheetName val="Ocpl-53"/>
      <sheetName val="Opd"/>
      <sheetName val="Curvature"/>
      <sheetName val="Cash Flow - OMPL"/>
      <sheetName val="OMPL"/>
      <sheetName val="beam-reinft-IIInd floor"/>
      <sheetName val="WORK"/>
      <sheetName val="Sheet3 (2)"/>
      <sheetName val="beam-reinft-machine rm"/>
      <sheetName val="fco"/>
      <sheetName val="Vind-BtB"/>
      <sheetName val="analysis"/>
      <sheetName val="Break_Up"/>
      <sheetName val="RESULT"/>
      <sheetName val="F1a-Pile"/>
      <sheetName val="Design"/>
      <sheetName val="Sheet 1"/>
      <sheetName val="Fin Sum"/>
      <sheetName val="GBW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BOQ"/>
      <sheetName val="BOQ_CHK_DA"/>
      <sheetName val="REV-EST"/>
      <sheetName val="EST-SER"/>
      <sheetName val="RA-MKT"/>
      <sheetName val="RA-MKT-REV"/>
      <sheetName val="RA-CPWD"/>
      <sheetName val="RA-CPWD-REV"/>
      <sheetName val="BOQ"/>
      <sheetName val="Meas.-FIN"/>
      <sheetName val="Meas.-STRUCT"/>
      <sheetName val="PILING-11.12.07"/>
      <sheetName val="SUB-STRUCT-11.12.07"/>
      <sheetName val="SUPER-STRUCT-11.12.07"/>
      <sheetName val="ESTIMATE"/>
      <sheetName val="Builtup Area"/>
      <sheetName val="Assumptions"/>
      <sheetName val="Lead"/>
      <sheetName val="Cash Flow Working"/>
      <sheetName val="BASIS -DEC 08"/>
      <sheetName val="BLOCK-A (MEA.SHEET)"/>
      <sheetName val="Headings"/>
      <sheetName val="Meas.-Hotel Part"/>
      <sheetName val="Door &amp; Window"/>
      <sheetName val="Cov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  <sheetName val="RA_markate"/>
      <sheetName val="Sheet3 (2)"/>
      <sheetName val="Portfolio Summary"/>
      <sheetName val="Builtup Area"/>
      <sheetName val="Inc.St.-Link"/>
      <sheetName val="MASTER_RATE ANALYSIS"/>
      <sheetName val="BLOCK-A (MEA.SHEET)"/>
      <sheetName val="MM"/>
      <sheetName val="Headings"/>
      <sheetName val="TBAL9697 -group wise  sdpl"/>
      <sheetName val="Names&amp;Cases"/>
      <sheetName val="COST"/>
      <sheetName val="Meas.-Hotel Part"/>
      <sheetName val="Results"/>
      <sheetName val="PLGroupings"/>
      <sheetName val="purpose&amp;input"/>
      <sheetName val="SCHEDULE"/>
      <sheetName val="BOQ"/>
      <sheetName val="VAL"/>
      <sheetName val="9. Package split - Cost "/>
      <sheetName val="10. &amp; 11. Rate Code &amp; BQ"/>
      <sheetName val="Pay_Sep06"/>
      <sheetName val="BASIS -DEC 08"/>
      <sheetName val="Fill this out first..."/>
      <sheetName val="TBAL9697 _group wise  sdpl"/>
      <sheetName val="Comparative_statement"/>
      <sheetName val="Staff Acco."/>
      <sheetName val="List"/>
      <sheetName val="Project Budget Worksheet"/>
      <sheetName val="Labor abs-NMR"/>
      <sheetName val="Labour productivity"/>
      <sheetName val="nVision"/>
      <sheetName val="(Basement to 2nd)-BUA"/>
      <sheetName val="oresreqsum"/>
      <sheetName val="BOQ_Direct_selling cost"/>
      <sheetName val="Desgn(zone I)"/>
      <sheetName val="7 Other Costs"/>
      <sheetName val="RECAPITULATION"/>
      <sheetName val="A-General"/>
      <sheetName val="Break up Sheet"/>
      <sheetName val="Field Values"/>
      <sheetName val="Cashflow"/>
      <sheetName val="BLOCK_A _MEA_SHEET_"/>
      <sheetName val="RA_EIL"/>
      <sheetName val="RA_MKT_QUOTE"/>
      <sheetName val="SILICATE"/>
      <sheetName val="PRECAST lightconc-II"/>
      <sheetName val="factors"/>
      <sheetName val="Contract Night Staff"/>
      <sheetName val="Contract Day Staff"/>
      <sheetName val="Day Shift"/>
      <sheetName val="Night Shift"/>
      <sheetName val="Cat A Change Control"/>
      <sheetName val="2nd "/>
      <sheetName val="Build-up"/>
      <sheetName val="Quotation"/>
      <sheetName val="Rate_Analysis"/>
      <sheetName val="PCC"/>
      <sheetName val="conc-foot-gradeslab"/>
      <sheetName val="AK-Offertstammblatt"/>
      <sheetName val="Approved MTD Proj #'s"/>
      <sheetName val="Abstract Sheet"/>
      <sheetName val="COLUMN"/>
      <sheetName val="Pile cap"/>
      <sheetName val="lmp &amp; salse"/>
      <sheetName val="ord-lost_98&amp;99"/>
      <sheetName val="REVENUES &amp; BS"/>
      <sheetName val="bs BP 04 SA"/>
      <sheetName val="Fin Sum"/>
      <sheetName val="Sheet1"/>
    </sheetNames>
    <sheetDataSet>
      <sheetData sheetId="0">
        <row r="389">
          <cell r="A389" t="str">
            <v>SECTION</v>
          </cell>
        </row>
      </sheetData>
      <sheetData sheetId="1" refreshError="1"/>
      <sheetData sheetId="2">
        <row r="389">
          <cell r="A389" t="str">
            <v>SECTION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ure"/>
      <sheetName val="Wall"/>
      <sheetName val="BASE"/>
      <sheetName val="Crackwidth at base"/>
      <sheetName val="Crackwidth at midsection"/>
      <sheetName val="Basic Rate"/>
      <sheetName val="INFLUENCES ON GM"/>
      <sheetName val="acevsSp (ABC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(2)"/>
      <sheetName val="Fin Sum"/>
      <sheetName val="final abstract"/>
      <sheetName val="RA-markate"/>
      <sheetName val="Rate analysis"/>
      <sheetName val="BOQ_Direct_selling cost"/>
      <sheetName val="RA_markate"/>
      <sheetName val="Cul_detail"/>
      <sheetName val="CABLE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Break up Sheet"/>
      <sheetName val="Form 6"/>
      <sheetName val="WORK TABLE"/>
      <sheetName val="BOQ_Direct_selling cost"/>
      <sheetName val="RCC,Ret. Wall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Main-Material"/>
      <sheetName val="Detailed Summary (5)"/>
      <sheetName val="Mat.-Rates"/>
      <sheetName val="SUMMARY"/>
      <sheetName val="Boq"/>
      <sheetName val="WWR"/>
      <sheetName val="BOQ_SERENO"/>
      <sheetName val="Aseet1998"/>
      <sheetName val="SITE OVERHEADS"/>
      <sheetName val="Labour"/>
      <sheetName val="Site Dev BOQ"/>
      <sheetName val="Sheet2"/>
      <sheetName val="Rate analysis"/>
      <sheetName val="calcul"/>
      <sheetName val="labour coeff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seT"/>
      <sheetName val="Fin Sum"/>
      <sheetName val="Break up Sheet"/>
      <sheetName val="est"/>
      <sheetName val="Boq_ structure "/>
      <sheetName val="wordsdata"/>
      <sheetName val="細目"/>
      <sheetName val="Analy_7-10"/>
      <sheetName val="Pile cap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Wag&amp;Sal"/>
      <sheetName val="Quote Sheet"/>
      <sheetName val="Totowa commitment"/>
      <sheetName val="Sheet1"/>
      <sheetName val="Load Details(B1)"/>
      <sheetName val="analysis-superstructure"/>
      <sheetName val="keyword"/>
      <sheetName val="Parametry"/>
      <sheetName val="RateAnalysis"/>
      <sheetName val="Data sheet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Steel Summary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int hire"/>
      <sheetName val="Abs Sheet(Fuel oil area)JAN"/>
      <sheetName val="WDA_Sept'13"/>
      <sheetName val="Basis"/>
      <sheetName val="STAFFSCHED "/>
      <sheetName val="Sheet2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Ph 1 -ESM Pipe, Bitumen"/>
      <sheetName val="ETC Panorama"/>
      <sheetName val="RA Format"/>
      <sheetName val="Measurement-ID works"/>
      <sheetName val="1"/>
      <sheetName val="sept-plan"/>
      <sheetName val="Data"/>
      <sheetName val="Site Dev BOQ"/>
      <sheetName val="Ref_Lists_SER"/>
      <sheetName val="pol-60"/>
      <sheetName val="Progress"/>
      <sheetName val="MORGACTS"/>
      <sheetName val="IO List"/>
      <sheetName val="PRECAST lightconc-II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Sludge Cal"/>
      <sheetName val="Stress Calculation"/>
      <sheetName val="2gii"/>
      <sheetName val="Assumption Inputs"/>
      <sheetName val="Rates"/>
      <sheetName val="Lead"/>
      <sheetName val="dummy"/>
      <sheetName val="Unit Rat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Rehab podium footing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Input"/>
      <sheetName val="合成単価作成表-BLDG"/>
      <sheetName val="MLAP"/>
      <sheetName val="Sheet1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Design"/>
      <sheetName val="gen"/>
      <sheetName val="ABP inputs"/>
      <sheetName val="Synergy Sales Budget"/>
      <sheetName val="ABSTRACT"/>
      <sheetName val="Staff Forecast spread"/>
      <sheetName val="Recon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Main-Material"/>
      <sheetName val="AoR Finishing"/>
      <sheetName val="P4-B"/>
      <sheetName val="d-safe DELUXE"/>
      <sheetName val="Calc_ISC"/>
      <sheetName val="std.wt."/>
      <sheetName val="RATE ANALYSIS."/>
      <sheetName val="COMPLEXALL"/>
      <sheetName val=""/>
      <sheetName val="Build-up"/>
      <sheetName val="SPT vs PHI"/>
      <sheetName val="omm-add"/>
      <sheetName val="Breakdown"/>
      <sheetName val="Cover"/>
      <sheetName val="Total Amount"/>
      <sheetName val="Revised Summary"/>
      <sheetName val="RMC April 16"/>
      <sheetName val="Assumption_Inputs"/>
      <sheetName val="Code"/>
      <sheetName val="Assumption_Inputs1"/>
      <sheetName val="Stress_Calculation1"/>
      <sheetName val="STAFFSCHED_2"/>
      <sheetName val="Drain_Work2"/>
      <sheetName val="Non-BOQ_summary2"/>
      <sheetName val="Curing_Bund_for_Sep'132"/>
      <sheetName val="Assumption_Inputs2"/>
      <sheetName val="Stress_Calculation2"/>
      <sheetName val="Misc__points6"/>
      <sheetName val="qty_abst6"/>
      <sheetName val="basic_6"/>
      <sheetName val="Rate_Analysis6"/>
      <sheetName val="Top_Sheet6"/>
      <sheetName val="Iron_Steel_&amp;_handrails6"/>
      <sheetName val="STAFFSCHED_3"/>
      <sheetName val="IS_Summary3"/>
      <sheetName val="Work_Done_Bill_(2)3"/>
      <sheetName val="VENDOR_CODE_WO_NO3"/>
      <sheetName val="Master_Item_List3"/>
      <sheetName val="VENDER_DETAIL3"/>
      <sheetName val="General_preliminaries3"/>
      <sheetName val="Drain_Work3"/>
      <sheetName val="Non-BOQ_summary3"/>
      <sheetName val="Curing_Bund_for_Sep'133"/>
      <sheetName val="Site_Dev_BOQ3"/>
      <sheetName val="Assumption_Inputs3"/>
      <sheetName val="Stress_Calculation3"/>
      <sheetName val="Name Manager"/>
      <sheetName val="Input Rates"/>
      <sheetName val="Detailed Areas"/>
      <sheetName val="Misc__points7"/>
      <sheetName val="qty_abst7"/>
      <sheetName val="basic_7"/>
      <sheetName val="Rate_Analysis7"/>
      <sheetName val="Top_Sheet7"/>
      <sheetName val="Iron_Steel_&amp;_handrails7"/>
      <sheetName val="STAFFSCHED_4"/>
      <sheetName val="IS_Summary4"/>
      <sheetName val="Civil_Boq4"/>
      <sheetName val="Work_Done_Bill_(2)4"/>
      <sheetName val="VENDOR_CODE_WO_NO4"/>
      <sheetName val="Master_Item_List4"/>
      <sheetName val="VENDER_DETAIL4"/>
      <sheetName val="Main_Summary4"/>
      <sheetName val="Summary_(G_H_Bachlor_C)4"/>
      <sheetName val="General_preliminaries4"/>
      <sheetName val="Drain_Work4"/>
      <sheetName val="Non-BOQ_summary4"/>
      <sheetName val="Curing_Bund_for_Sep'134"/>
      <sheetName val="Site_Dev_BOQ4"/>
      <sheetName val="Assumption_Inputs4"/>
      <sheetName val="Stress_Calculation4"/>
      <sheetName val="Ph_1_-ESM_Pipe,_Bitumen"/>
      <sheetName val="RA_Format"/>
      <sheetName val="Measurement-ID_works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Civil_Boq5"/>
      <sheetName val="Work_Done_Bill_(2)5"/>
      <sheetName val="VENDOR_CODE_WO_NO5"/>
      <sheetName val="Master_Item_List5"/>
      <sheetName val="VENDER_DETAIL5"/>
      <sheetName val="Main_Summary5"/>
      <sheetName val="Summary_(G_H_Bachlor_C)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h_1_-ESM_Pipe,_Bitumen1"/>
      <sheetName val="RA_Format1"/>
      <sheetName val="Measurement-ID_works1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Basic_Rate3"/>
      <sheetName val="INFLUENCES_ON_GM3"/>
      <sheetName val="acevsSp_(ABC)3"/>
      <sheetName val="Legal_Risk_Analysis2"/>
      <sheetName val="Steel_Summary3"/>
      <sheetName val="RA_Format2"/>
      <sheetName val="Measurement-ID_works2"/>
      <sheetName val="int_hire2"/>
      <sheetName val="IO_List2"/>
      <sheetName val="major_qty2"/>
      <sheetName val="Major_P&amp;M_deployment2"/>
      <sheetName val="p&amp;m_L&amp;T_Hire2"/>
      <sheetName val="PRECAST_lightconc-II3"/>
      <sheetName val="Unit_Rate2"/>
      <sheetName val="PointNo_52"/>
      <sheetName val="Monthly_Format_ATH_(ro)revised3"/>
      <sheetName val="Abs_Sheet(Fuel_oil_area)JAN3"/>
      <sheetName val="BOQ_Direct_selling_cost2"/>
      <sheetName val="Drop_Down_(Fixed)2"/>
      <sheetName val="Drop_Down2"/>
      <sheetName val="E_&amp;_R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d-safe_DELUXE2"/>
      <sheetName val="ABP_inputs2"/>
      <sheetName val="Synergy_Sales_Budget2"/>
      <sheetName val="upa"/>
      <sheetName val="P+M - Tower Crane"/>
      <sheetName val="Voucher"/>
      <sheetName val="20 mm aggregates "/>
      <sheetName val="3cd Annexure"/>
      <sheetName val="LMR PF"/>
      <sheetName val="REL"/>
      <sheetName val="Process"/>
      <sheetName val="On-Costs"/>
      <sheetName val="beam-reinft-IIInd flo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IN_BUD"/>
      <sheetName val="RawMat"/>
      <sheetName val="Excise"/>
      <sheetName val="dyes "/>
      <sheetName val="Stors"/>
      <sheetName val="Utility"/>
      <sheetName val="Wag&amp;Sal"/>
      <sheetName val="Man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 t="str">
            <v>Direct Wages</v>
          </cell>
          <cell r="K2" t="str">
            <v>Indirect Wages</v>
          </cell>
          <cell r="Q2" t="str">
            <v>Clerical Salaries</v>
          </cell>
          <cell r="V2" t="str">
            <v>Mgt.&amp; Super.Salaries</v>
          </cell>
          <cell r="AB2" t="str">
            <v>GRAND TOTAL</v>
          </cell>
        </row>
        <row r="4">
          <cell r="I4" t="str">
            <v>Fringe</v>
          </cell>
          <cell r="O4" t="str">
            <v>Fringe</v>
          </cell>
          <cell r="T4" t="str">
            <v>Fringe</v>
          </cell>
          <cell r="Y4" t="str">
            <v>Fringe</v>
          </cell>
        </row>
        <row r="5">
          <cell r="E5" t="str">
            <v>Nos</v>
          </cell>
          <cell r="F5" t="str">
            <v>Basic</v>
          </cell>
          <cell r="G5" t="str">
            <v>V.D.F.A</v>
          </cell>
          <cell r="H5" t="str">
            <v>HWP</v>
          </cell>
          <cell r="I5" t="str">
            <v>Benefits</v>
          </cell>
          <cell r="J5" t="str">
            <v>Total</v>
          </cell>
          <cell r="K5" t="str">
            <v>Nos</v>
          </cell>
          <cell r="L5" t="str">
            <v>Basic</v>
          </cell>
          <cell r="M5" t="str">
            <v>V.D.F.A</v>
          </cell>
          <cell r="N5" t="str">
            <v>HWP</v>
          </cell>
          <cell r="O5" t="str">
            <v>Benefits</v>
          </cell>
          <cell r="P5" t="str">
            <v>Total</v>
          </cell>
          <cell r="Q5" t="str">
            <v>Nos</v>
          </cell>
          <cell r="R5" t="str">
            <v>Basic</v>
          </cell>
          <cell r="S5" t="str">
            <v>V.D.F.A</v>
          </cell>
          <cell r="T5" t="str">
            <v>Benefits</v>
          </cell>
          <cell r="V5" t="str">
            <v>Nos</v>
          </cell>
          <cell r="W5" t="str">
            <v>Basic</v>
          </cell>
          <cell r="X5" t="str">
            <v>V.D.F.A</v>
          </cell>
          <cell r="Y5" t="str">
            <v>Benefits</v>
          </cell>
          <cell r="AB5" t="str">
            <v>Nos</v>
          </cell>
        </row>
        <row r="7">
          <cell r="E7">
            <v>1282</v>
          </cell>
          <cell r="F7">
            <v>18.97467</v>
          </cell>
          <cell r="G7">
            <v>73.976680000000002</v>
          </cell>
          <cell r="H7">
            <v>7.0271220599999999</v>
          </cell>
          <cell r="I7">
            <v>40.991173544599995</v>
          </cell>
          <cell r="J7">
            <v>140.9696456046</v>
          </cell>
          <cell r="K7">
            <v>680</v>
          </cell>
          <cell r="L7">
            <v>9.5829799999999992</v>
          </cell>
          <cell r="M7">
            <v>38.567300000000003</v>
          </cell>
          <cell r="N7">
            <v>3.6401611679999997</v>
          </cell>
          <cell r="O7">
            <v>21.404080878880002</v>
          </cell>
          <cell r="P7">
            <v>73.194522046879996</v>
          </cell>
          <cell r="Q7">
            <v>46</v>
          </cell>
          <cell r="R7">
            <v>1.5146999999999999</v>
          </cell>
          <cell r="S7">
            <v>3.0414500000000002</v>
          </cell>
          <cell r="T7">
            <v>2.3754375350000001</v>
          </cell>
          <cell r="V7">
            <v>120</v>
          </cell>
          <cell r="W7">
            <v>6.9354500000000003</v>
          </cell>
          <cell r="X7">
            <v>4.51288</v>
          </cell>
          <cell r="Y7">
            <v>9.5881406649999992</v>
          </cell>
          <cell r="AB7">
            <v>2128</v>
          </cell>
        </row>
        <row r="8">
          <cell r="E8">
            <v>1295</v>
          </cell>
          <cell r="F8">
            <v>18.941880000000001</v>
          </cell>
          <cell r="G8">
            <v>73.113749999999996</v>
          </cell>
          <cell r="H8">
            <v>6.9594056279999998</v>
          </cell>
          <cell r="I8">
            <v>40.596164607479999</v>
          </cell>
          <cell r="J8">
            <v>139.61120023548</v>
          </cell>
          <cell r="K8">
            <v>689</v>
          </cell>
          <cell r="L8">
            <v>9.2866599999999995</v>
          </cell>
          <cell r="M8">
            <v>37.179569999999998</v>
          </cell>
          <cell r="N8">
            <v>3.5128469880000002</v>
          </cell>
          <cell r="O8">
            <v>20.661421565080001</v>
          </cell>
          <cell r="P8">
            <v>70.640498553079993</v>
          </cell>
          <cell r="Q8">
            <v>48</v>
          </cell>
          <cell r="R8">
            <v>1.5793299999999999</v>
          </cell>
          <cell r="S8">
            <v>3.19401</v>
          </cell>
          <cell r="T8">
            <v>2.4581652060000003</v>
          </cell>
          <cell r="V8">
            <v>120</v>
          </cell>
          <cell r="W8">
            <v>6.9430899999999998</v>
          </cell>
          <cell r="X8">
            <v>4.5462499999999997</v>
          </cell>
          <cell r="Y8">
            <v>9.6121250979999981</v>
          </cell>
          <cell r="AB8">
            <v>2152</v>
          </cell>
        </row>
        <row r="9">
          <cell r="E9">
            <v>1285</v>
          </cell>
          <cell r="F9">
            <v>19.649360000000001</v>
          </cell>
          <cell r="G9">
            <v>76.143950000000004</v>
          </cell>
          <cell r="H9">
            <v>7.2419742359999999</v>
          </cell>
          <cell r="I9">
            <v>42.244466536759994</v>
          </cell>
          <cell r="J9">
            <v>145.27975077276</v>
          </cell>
          <cell r="K9">
            <v>691</v>
          </cell>
          <cell r="L9">
            <v>9.4815500000000004</v>
          </cell>
          <cell r="M9">
            <v>38.140160000000002</v>
          </cell>
          <cell r="N9">
            <v>3.6002012759999995</v>
          </cell>
          <cell r="O9">
            <v>21.170983623160005</v>
          </cell>
          <cell r="P9">
            <v>72.392894899160012</v>
          </cell>
          <cell r="Q9">
            <v>46</v>
          </cell>
          <cell r="R9">
            <v>1.52356</v>
          </cell>
          <cell r="S9">
            <v>3.0819999999999999</v>
          </cell>
          <cell r="T9">
            <v>2.394257804</v>
          </cell>
          <cell r="V9">
            <v>120</v>
          </cell>
          <cell r="W9">
            <v>6.9441300000000004</v>
          </cell>
          <cell r="X9">
            <v>4.5720299999999998</v>
          </cell>
          <cell r="Y9">
            <v>9.6269136880000001</v>
          </cell>
          <cell r="AB9">
            <v>2142</v>
          </cell>
        </row>
        <row r="10">
          <cell r="E10">
            <v>1292</v>
          </cell>
          <cell r="F10">
            <v>19.163329999999998</v>
          </cell>
          <cell r="G10">
            <v>74.576639999999998</v>
          </cell>
          <cell r="H10">
            <v>7.0867417319999992</v>
          </cell>
          <cell r="I10">
            <v>41.338951810120001</v>
          </cell>
          <cell r="J10">
            <v>142.16566354212</v>
          </cell>
          <cell r="K10">
            <v>684</v>
          </cell>
          <cell r="L10">
            <v>9.3144200000000001</v>
          </cell>
          <cell r="M10">
            <v>37.623890000000003</v>
          </cell>
          <cell r="N10">
            <v>3.5485362360000003</v>
          </cell>
          <cell r="O10">
            <v>20.869606956760002</v>
          </cell>
          <cell r="P10">
            <v>71.35645319276</v>
          </cell>
          <cell r="Q10">
            <v>48</v>
          </cell>
          <cell r="R10">
            <v>1.60514</v>
          </cell>
          <cell r="S10">
            <v>3.2513299999999998</v>
          </cell>
          <cell r="T10">
            <v>2.4898294229999998</v>
          </cell>
          <cell r="V10">
            <v>120</v>
          </cell>
          <cell r="W10">
            <v>6.9451599999999996</v>
          </cell>
          <cell r="X10">
            <v>4.59781</v>
          </cell>
          <cell r="Y10">
            <v>9.6416940410000009</v>
          </cell>
          <cell r="AB10">
            <v>2144</v>
          </cell>
        </row>
        <row r="11">
          <cell r="E11">
            <v>1288.5</v>
          </cell>
          <cell r="F11">
            <v>19.182310000000001</v>
          </cell>
          <cell r="G11">
            <v>74.452754999999996</v>
          </cell>
          <cell r="H11">
            <v>7.078810914</v>
          </cell>
          <cell r="I11">
            <v>41.292689124739994</v>
          </cell>
          <cell r="J11">
            <v>142.00656503874001</v>
          </cell>
          <cell r="K11">
            <v>686</v>
          </cell>
          <cell r="L11">
            <v>9.4164024999999985</v>
          </cell>
          <cell r="M11">
            <v>37.87773</v>
          </cell>
          <cell r="N11">
            <v>3.5754364170000001</v>
          </cell>
          <cell r="O11">
            <v>21.026523255970002</v>
          </cell>
          <cell r="P11">
            <v>71.89609217297</v>
          </cell>
          <cell r="Q11">
            <v>47</v>
          </cell>
          <cell r="R11">
            <v>1.5556825000000001</v>
          </cell>
          <cell r="S11">
            <v>3.1421975</v>
          </cell>
          <cell r="T11">
            <v>2.429422492</v>
          </cell>
          <cell r="V11">
            <v>120</v>
          </cell>
          <cell r="W11">
            <v>6.9419575000000009</v>
          </cell>
          <cell r="X11">
            <v>4.5572425000000001</v>
          </cell>
          <cell r="Y11">
            <v>9.617218373</v>
          </cell>
          <cell r="AB11">
            <v>2141.5</v>
          </cell>
        </row>
        <row r="13">
          <cell r="E13">
            <v>605</v>
          </cell>
          <cell r="F13">
            <v>8.2568300000000008</v>
          </cell>
          <cell r="G13">
            <v>39.243980000000001</v>
          </cell>
          <cell r="H13">
            <v>3.5910612359999998</v>
          </cell>
          <cell r="I13">
            <v>20.646225166467602</v>
          </cell>
          <cell r="J13">
            <v>71.738096402467605</v>
          </cell>
          <cell r="K13">
            <v>412</v>
          </cell>
          <cell r="L13">
            <v>4.4533100000000001</v>
          </cell>
          <cell r="M13">
            <v>24.766660000000002</v>
          </cell>
          <cell r="N13">
            <v>2.2090297319999999</v>
          </cell>
          <cell r="O13">
            <v>12.910458791701201</v>
          </cell>
          <cell r="P13">
            <v>44.339458523701204</v>
          </cell>
          <cell r="Q13">
            <v>28</v>
          </cell>
          <cell r="R13">
            <v>0.90805999999999998</v>
          </cell>
          <cell r="S13">
            <v>1.9350400000000001</v>
          </cell>
          <cell r="T13">
            <v>1.18218216</v>
          </cell>
          <cell r="V13">
            <v>103</v>
          </cell>
          <cell r="W13">
            <v>5.1599500000000003</v>
          </cell>
          <cell r="X13">
            <v>4.2183700000000002</v>
          </cell>
          <cell r="Y13">
            <v>6.755198107</v>
          </cell>
          <cell r="AB13">
            <v>1148</v>
          </cell>
        </row>
        <row r="14">
          <cell r="E14">
            <v>612</v>
          </cell>
          <cell r="F14">
            <v>8.0204199999999997</v>
          </cell>
          <cell r="G14">
            <v>38.455329999999996</v>
          </cell>
          <cell r="H14">
            <v>3.5135666999999997</v>
          </cell>
          <cell r="I14">
            <v>20.200682878470001</v>
          </cell>
          <cell r="J14">
            <v>70.189999578469994</v>
          </cell>
          <cell r="K14">
            <v>419</v>
          </cell>
          <cell r="L14">
            <v>4.3928599999999998</v>
          </cell>
          <cell r="M14">
            <v>24.673179999999999</v>
          </cell>
          <cell r="N14">
            <v>2.1973926239999999</v>
          </cell>
          <cell r="O14">
            <v>12.843553123358401</v>
          </cell>
          <cell r="P14">
            <v>44.106985747358394</v>
          </cell>
          <cell r="Q14">
            <v>28</v>
          </cell>
          <cell r="R14">
            <v>0.91449000000000003</v>
          </cell>
          <cell r="S14">
            <v>1.94981</v>
          </cell>
          <cell r="T14">
            <v>1.1901024800000002</v>
          </cell>
          <cell r="V14">
            <v>103</v>
          </cell>
          <cell r="W14">
            <v>5.1599000000000004</v>
          </cell>
          <cell r="X14">
            <v>4.2531400000000001</v>
          </cell>
          <cell r="Y14">
            <v>6.774974619</v>
          </cell>
          <cell r="AB14">
            <v>1162</v>
          </cell>
        </row>
        <row r="15">
          <cell r="E15">
            <v>648</v>
          </cell>
          <cell r="F15">
            <v>8.6844400000000004</v>
          </cell>
          <cell r="G15">
            <v>42.314149999999998</v>
          </cell>
          <cell r="H15">
            <v>3.8554934039999997</v>
          </cell>
          <cell r="I15">
            <v>22.166535103556402</v>
          </cell>
          <cell r="J15">
            <v>77.020618507556406</v>
          </cell>
          <cell r="K15">
            <v>416</v>
          </cell>
          <cell r="L15">
            <v>4.5053099999999997</v>
          </cell>
          <cell r="M15">
            <v>25.391719999999999</v>
          </cell>
          <cell r="N15">
            <v>2.2602154680000002</v>
          </cell>
          <cell r="O15">
            <v>13.204742893618802</v>
          </cell>
          <cell r="P15">
            <v>45.361988361618799</v>
          </cell>
          <cell r="Q15">
            <v>28</v>
          </cell>
          <cell r="R15">
            <v>0.92152999999999996</v>
          </cell>
          <cell r="S15">
            <v>1.96089</v>
          </cell>
          <cell r="T15">
            <v>1.1968721119999999</v>
          </cell>
          <cell r="V15">
            <v>103</v>
          </cell>
          <cell r="W15">
            <v>5.1598100000000002</v>
          </cell>
          <cell r="X15">
            <v>4.3013899999999996</v>
          </cell>
          <cell r="Y15">
            <v>6.802406555000001</v>
          </cell>
          <cell r="AB15">
            <v>1195</v>
          </cell>
        </row>
        <row r="16">
          <cell r="E16">
            <v>650</v>
          </cell>
          <cell r="F16">
            <v>8.5004299999999997</v>
          </cell>
          <cell r="G16">
            <v>41.658230000000003</v>
          </cell>
          <cell r="H16">
            <v>3.7919946959999997</v>
          </cell>
          <cell r="I16">
            <v>21.801459562653601</v>
          </cell>
          <cell r="J16">
            <v>75.752114258653606</v>
          </cell>
          <cell r="K16">
            <v>418</v>
          </cell>
          <cell r="L16">
            <v>4.4026500000000004</v>
          </cell>
          <cell r="M16">
            <v>24.952220000000001</v>
          </cell>
          <cell r="N16">
            <v>2.2192281719999998</v>
          </cell>
          <cell r="O16">
            <v>12.969093071305201</v>
          </cell>
          <cell r="P16">
            <v>44.543191243305202</v>
          </cell>
          <cell r="Q16">
            <v>28</v>
          </cell>
          <cell r="R16">
            <v>0.93803000000000003</v>
          </cell>
          <cell r="S16">
            <v>1.97661</v>
          </cell>
          <cell r="T16">
            <v>1.2089095039999997</v>
          </cell>
          <cell r="V16">
            <v>103</v>
          </cell>
          <cell r="W16">
            <v>5.1596399999999996</v>
          </cell>
          <cell r="X16">
            <v>4.2625400000000004</v>
          </cell>
          <cell r="Y16">
            <v>6.7801807630000006</v>
          </cell>
          <cell r="AB16">
            <v>1199</v>
          </cell>
        </row>
        <row r="17">
          <cell r="E17">
            <v>628.75</v>
          </cell>
          <cell r="F17">
            <v>8.3655300000000015</v>
          </cell>
          <cell r="G17">
            <v>40.417922500000003</v>
          </cell>
          <cell r="H17">
            <v>3.6880290090000001</v>
          </cell>
          <cell r="I17">
            <v>21.203725677786903</v>
          </cell>
          <cell r="J17">
            <v>73.675207186786906</v>
          </cell>
          <cell r="K17">
            <v>416.25</v>
          </cell>
          <cell r="L17">
            <v>4.4385325</v>
          </cell>
          <cell r="M17">
            <v>24.945944999999998</v>
          </cell>
          <cell r="N17">
            <v>2.2214664989999999</v>
          </cell>
          <cell r="O17">
            <v>12.981961969995901</v>
          </cell>
          <cell r="P17">
            <v>44.587905968995898</v>
          </cell>
          <cell r="Q17">
            <v>28</v>
          </cell>
          <cell r="R17">
            <v>0.92052750000000005</v>
          </cell>
          <cell r="S17">
            <v>1.9555875</v>
          </cell>
          <cell r="T17">
            <v>1.1945165639999999</v>
          </cell>
          <cell r="V17">
            <v>103</v>
          </cell>
          <cell r="W17">
            <v>5.1598249999999997</v>
          </cell>
          <cell r="X17">
            <v>4.2588600000000003</v>
          </cell>
          <cell r="Y17">
            <v>6.7781900110000004</v>
          </cell>
          <cell r="AB17">
            <v>1176</v>
          </cell>
        </row>
        <row r="19">
          <cell r="E19">
            <v>583.33300000000008</v>
          </cell>
          <cell r="F19">
            <v>5.3954152046571195</v>
          </cell>
          <cell r="G19">
            <v>27.61565582067378</v>
          </cell>
          <cell r="H19">
            <v>2.0672530278917387</v>
          </cell>
          <cell r="I19">
            <v>15.590842002369783</v>
          </cell>
          <cell r="J19">
            <v>50.66916605559242</v>
          </cell>
          <cell r="K19">
            <v>290</v>
          </cell>
          <cell r="L19">
            <v>2.6948178003218684</v>
          </cell>
          <cell r="M19">
            <v>13.813841192361554</v>
          </cell>
          <cell r="N19">
            <v>1.1592555215473865</v>
          </cell>
          <cell r="O19">
            <v>7.723399082294172</v>
          </cell>
          <cell r="P19">
            <v>25.391313596524981</v>
          </cell>
          <cell r="Q19">
            <v>48</v>
          </cell>
          <cell r="R19">
            <v>1.1822165000000002</v>
          </cell>
          <cell r="S19">
            <v>2.8398788000000001</v>
          </cell>
          <cell r="T19">
            <v>1.8734669123317418</v>
          </cell>
          <cell r="V19">
            <v>114</v>
          </cell>
          <cell r="W19">
            <v>7.9582242076388887</v>
          </cell>
          <cell r="X19">
            <v>3.7906274391865082</v>
          </cell>
          <cell r="Y19">
            <v>6.9252844165817447</v>
          </cell>
          <cell r="AB19">
            <v>1035.3330000000001</v>
          </cell>
        </row>
        <row r="20">
          <cell r="E20">
            <v>625.33299999999997</v>
          </cell>
          <cell r="F20">
            <v>5.7734104312937431</v>
          </cell>
          <cell r="G20">
            <v>29.781807344534212</v>
          </cell>
          <cell r="H20">
            <v>2.2569513587001238</v>
          </cell>
          <cell r="I20">
            <v>16.774621630885143</v>
          </cell>
          <cell r="J20">
            <v>54.58679076541322</v>
          </cell>
          <cell r="K20">
            <v>290</v>
          </cell>
          <cell r="L20">
            <v>2.6948178003218684</v>
          </cell>
          <cell r="M20">
            <v>13.919098924874783</v>
          </cell>
          <cell r="N20">
            <v>1.1666563545323743</v>
          </cell>
          <cell r="O20">
            <v>7.7726372034826587</v>
          </cell>
          <cell r="P20">
            <v>25.553210283211687</v>
          </cell>
          <cell r="Q20">
            <v>48</v>
          </cell>
          <cell r="R20">
            <v>1.1822165000000002</v>
          </cell>
          <cell r="S20">
            <v>2.8615162999999999</v>
          </cell>
          <cell r="T20">
            <v>1.8835455249184641</v>
          </cell>
          <cell r="V20">
            <v>114</v>
          </cell>
          <cell r="W20">
            <v>7.9582242076388887</v>
          </cell>
          <cell r="X20">
            <v>3.8195082246031746</v>
          </cell>
          <cell r="Y20">
            <v>6.9420574557063865</v>
          </cell>
          <cell r="AB20">
            <v>1077.3330000000001</v>
          </cell>
        </row>
        <row r="21">
          <cell r="E21">
            <v>722.33299999999997</v>
          </cell>
          <cell r="F21">
            <v>6.6463994070973751</v>
          </cell>
          <cell r="G21">
            <v>34.492966428300335</v>
          </cell>
          <cell r="H21">
            <v>2.6772690085536874</v>
          </cell>
          <cell r="I21">
            <v>19.370585948105621</v>
          </cell>
          <cell r="J21">
            <v>63.187220792057019</v>
          </cell>
          <cell r="K21">
            <v>290</v>
          </cell>
          <cell r="L21">
            <v>2.6948178003218684</v>
          </cell>
          <cell r="M21">
            <v>13.998042024259707</v>
          </cell>
          <cell r="N21">
            <v>1.1722069792711149</v>
          </cell>
          <cell r="O21">
            <v>7.8095656925770287</v>
          </cell>
          <cell r="P21">
            <v>25.674632496429719</v>
          </cell>
          <cell r="Q21">
            <v>48</v>
          </cell>
          <cell r="R21">
            <v>1.1822165000000002</v>
          </cell>
          <cell r="S21">
            <v>2.8777442</v>
          </cell>
          <cell r="T21">
            <v>1.891104379554909</v>
          </cell>
          <cell r="V21">
            <v>114</v>
          </cell>
          <cell r="W21">
            <v>7.9582242076388887</v>
          </cell>
          <cell r="X21">
            <v>3.8411691470238094</v>
          </cell>
          <cell r="Y21">
            <v>6.9546374286536414</v>
          </cell>
          <cell r="AB21">
            <v>1174.3330000000001</v>
          </cell>
        </row>
        <row r="22">
          <cell r="E22">
            <v>674.33299999999997</v>
          </cell>
          <cell r="F22">
            <v>6.2144048623698041</v>
          </cell>
          <cell r="G22">
            <v>32.427218983443275</v>
          </cell>
          <cell r="H22">
            <v>2.4862980244109467</v>
          </cell>
          <cell r="I22">
            <v>18.211171350847124</v>
          </cell>
          <cell r="J22">
            <v>59.339093221071153</v>
          </cell>
          <cell r="K22">
            <v>290</v>
          </cell>
          <cell r="L22">
            <v>2.6948178003218684</v>
          </cell>
          <cell r="M22">
            <v>14.076985123644629</v>
          </cell>
          <cell r="N22">
            <v>1.1777576040098556</v>
          </cell>
          <cell r="O22">
            <v>7.8464941816713996</v>
          </cell>
          <cell r="P22">
            <v>25.796054709647752</v>
          </cell>
          <cell r="Q22">
            <v>48</v>
          </cell>
          <cell r="R22">
            <v>1.1822165000000002</v>
          </cell>
          <cell r="S22">
            <v>2.8939718999999999</v>
          </cell>
          <cell r="T22">
            <v>1.8986631410326011</v>
          </cell>
          <cell r="V22">
            <v>114</v>
          </cell>
          <cell r="W22">
            <v>7.9582242076388887</v>
          </cell>
          <cell r="X22">
            <v>3.8628296770833335</v>
          </cell>
          <cell r="Y22">
            <v>6.9672171737300763</v>
          </cell>
          <cell r="AB22">
            <v>1126.3330000000001</v>
          </cell>
        </row>
        <row r="23">
          <cell r="E23">
            <v>651.33300000000008</v>
          </cell>
          <cell r="F23">
            <v>6.0074074763545102</v>
          </cell>
          <cell r="G23">
            <v>31.079412144237899</v>
          </cell>
          <cell r="H23">
            <v>2.3719428548891242</v>
          </cell>
          <cell r="I23">
            <v>17.486805233051918</v>
          </cell>
          <cell r="J23">
            <v>56.945567708533453</v>
          </cell>
          <cell r="K23">
            <v>290</v>
          </cell>
          <cell r="L23">
            <v>2.6948178003218684</v>
          </cell>
          <cell r="M23">
            <v>13.951991816285169</v>
          </cell>
          <cell r="N23">
            <v>1.1689691148401828</v>
          </cell>
          <cell r="O23">
            <v>7.7880240400063148</v>
          </cell>
          <cell r="P23">
            <v>25.603802771453534</v>
          </cell>
          <cell r="Q23">
            <v>48</v>
          </cell>
          <cell r="R23">
            <v>1.1822165000000002</v>
          </cell>
          <cell r="S23">
            <v>2.8682778</v>
          </cell>
          <cell r="T23">
            <v>1.8866949894594289</v>
          </cell>
          <cell r="V23">
            <v>114</v>
          </cell>
          <cell r="W23">
            <v>7.9582242076388887</v>
          </cell>
          <cell r="X23">
            <v>3.8285336219742061</v>
          </cell>
          <cell r="Y23">
            <v>6.9472991186679627</v>
          </cell>
          <cell r="AB23">
            <v>1103.3330000000001</v>
          </cell>
        </row>
        <row r="25">
          <cell r="E25">
            <v>30</v>
          </cell>
          <cell r="F25">
            <v>0.27941653241021908</v>
          </cell>
          <cell r="G25">
            <v>1.414993686094691</v>
          </cell>
          <cell r="I25">
            <v>0.73198521439412101</v>
          </cell>
          <cell r="J25">
            <v>2.4263954328990311</v>
          </cell>
          <cell r="K25">
            <v>30</v>
          </cell>
          <cell r="L25">
            <v>0.86250000000000004</v>
          </cell>
          <cell r="P25">
            <v>0.86250000000000004</v>
          </cell>
          <cell r="Q25">
            <v>60</v>
          </cell>
          <cell r="R25">
            <v>0.60268859999999991</v>
          </cell>
          <cell r="S25">
            <v>3.51864</v>
          </cell>
          <cell r="T25">
            <v>1.9301495915399995</v>
          </cell>
          <cell r="V25">
            <v>297</v>
          </cell>
          <cell r="W25">
            <v>34.938650000000003</v>
          </cell>
          <cell r="X25">
            <v>0</v>
          </cell>
          <cell r="Y25">
            <v>48.263823691999995</v>
          </cell>
          <cell r="AB25">
            <v>417</v>
          </cell>
        </row>
        <row r="26">
          <cell r="E26">
            <v>30</v>
          </cell>
          <cell r="F26">
            <v>0.27941653241021908</v>
          </cell>
          <cell r="G26">
            <v>1.4250113405095204</v>
          </cell>
          <cell r="I26">
            <v>0.73631284110132755</v>
          </cell>
          <cell r="J26">
            <v>2.4407407140210671</v>
          </cell>
          <cell r="K26">
            <v>27</v>
          </cell>
          <cell r="L26">
            <v>0.64583333333333337</v>
          </cell>
          <cell r="P26">
            <v>0.64583333333333337</v>
          </cell>
          <cell r="Q26">
            <v>60</v>
          </cell>
          <cell r="R26">
            <v>0.64583333333333337</v>
          </cell>
          <cell r="S26">
            <v>3.51864</v>
          </cell>
          <cell r="T26">
            <v>1.9301495915400002</v>
          </cell>
          <cell r="V26">
            <v>307</v>
          </cell>
          <cell r="W26">
            <v>35.847650000000002</v>
          </cell>
          <cell r="X26">
            <v>0</v>
          </cell>
          <cell r="Y26">
            <v>51.731544569777768</v>
          </cell>
          <cell r="AB26">
            <v>424</v>
          </cell>
        </row>
        <row r="27">
          <cell r="E27">
            <v>30</v>
          </cell>
          <cell r="F27">
            <v>0.27941653241021908</v>
          </cell>
          <cell r="G27">
            <v>1.4325245813206426</v>
          </cell>
          <cell r="I27">
            <v>0.73955856113173224</v>
          </cell>
          <cell r="J27">
            <v>2.4514996748625939</v>
          </cell>
          <cell r="K27">
            <v>38</v>
          </cell>
          <cell r="L27">
            <v>0.71583333333333332</v>
          </cell>
          <cell r="P27">
            <v>0.71583333333333332</v>
          </cell>
          <cell r="Q27">
            <v>60</v>
          </cell>
          <cell r="R27">
            <v>0.71583333333333332</v>
          </cell>
          <cell r="S27">
            <v>3.51864</v>
          </cell>
          <cell r="T27">
            <v>1.9301495915400002</v>
          </cell>
          <cell r="V27">
            <v>307</v>
          </cell>
          <cell r="W27">
            <v>35.847650000000002</v>
          </cell>
          <cell r="X27">
            <v>0</v>
          </cell>
          <cell r="Y27">
            <v>51.736544569777777</v>
          </cell>
          <cell r="AB27">
            <v>435</v>
          </cell>
        </row>
        <row r="28">
          <cell r="E28">
            <v>30</v>
          </cell>
          <cell r="F28">
            <v>0.27941653241021908</v>
          </cell>
          <cell r="G28">
            <v>1.4400378221317649</v>
          </cell>
          <cell r="I28">
            <v>0.74280428116213715</v>
          </cell>
          <cell r="J28">
            <v>2.4622586357041212</v>
          </cell>
          <cell r="K28">
            <v>27</v>
          </cell>
          <cell r="L28">
            <v>0.52183333333333337</v>
          </cell>
          <cell r="P28">
            <v>0.52183333333333337</v>
          </cell>
          <cell r="Q28">
            <v>60</v>
          </cell>
          <cell r="R28">
            <v>0.52183333333333337</v>
          </cell>
          <cell r="S28">
            <v>3.5314899999999998</v>
          </cell>
          <cell r="T28">
            <v>1.9482217616666666</v>
          </cell>
          <cell r="V28">
            <v>307</v>
          </cell>
          <cell r="W28">
            <v>35.847650000000002</v>
          </cell>
          <cell r="X28">
            <v>0</v>
          </cell>
          <cell r="Y28">
            <v>51.736544569777777</v>
          </cell>
          <cell r="AB28">
            <v>424</v>
          </cell>
        </row>
        <row r="29">
          <cell r="E29">
            <v>30</v>
          </cell>
          <cell r="F29">
            <v>0.27941653241021908</v>
          </cell>
          <cell r="G29">
            <v>1.4281418575141547</v>
          </cell>
          <cell r="I29">
            <v>0.73766522444732952</v>
          </cell>
          <cell r="J29">
            <v>2.4452236143717032</v>
          </cell>
          <cell r="K29">
            <v>30.5</v>
          </cell>
          <cell r="L29">
            <v>0.6865</v>
          </cell>
          <cell r="P29">
            <v>0.6865</v>
          </cell>
          <cell r="Q29">
            <v>60</v>
          </cell>
          <cell r="R29">
            <v>0.62154715000000005</v>
          </cell>
          <cell r="S29">
            <v>3.5218525000000001</v>
          </cell>
          <cell r="T29">
            <v>1.9346676340716666</v>
          </cell>
          <cell r="V29">
            <v>304.5</v>
          </cell>
          <cell r="W29">
            <v>35.620400000000004</v>
          </cell>
          <cell r="X29">
            <v>0</v>
          </cell>
          <cell r="Y29">
            <v>50.867114350333331</v>
          </cell>
          <cell r="AB29">
            <v>425</v>
          </cell>
        </row>
        <row r="31">
          <cell r="E31">
            <v>2500.3330000000001</v>
          </cell>
          <cell r="F31">
            <v>32.90633173706734</v>
          </cell>
          <cell r="G31">
            <v>142.25130950676851</v>
          </cell>
          <cell r="H31">
            <v>12.685436323891739</v>
          </cell>
          <cell r="I31">
            <v>77.960225927831488</v>
          </cell>
          <cell r="J31">
            <v>265.80330349555908</v>
          </cell>
          <cell r="K31">
            <v>1412</v>
          </cell>
          <cell r="L31">
            <v>17.59360780032187</v>
          </cell>
          <cell r="M31">
            <v>77.147801192361555</v>
          </cell>
          <cell r="N31">
            <v>7.0084464215473865</v>
          </cell>
          <cell r="O31">
            <v>42.037938752875377</v>
          </cell>
          <cell r="P31">
            <v>143.7877941671062</v>
          </cell>
          <cell r="Q31">
            <v>182</v>
          </cell>
          <cell r="R31">
            <v>4.2076650999999998</v>
          </cell>
          <cell r="S31">
            <v>11.335008800000001</v>
          </cell>
          <cell r="T31">
            <v>7.3612361988717412</v>
          </cell>
          <cell r="V31">
            <v>634</v>
          </cell>
          <cell r="W31">
            <v>54.992274207638893</v>
          </cell>
          <cell r="X31">
            <v>12.521877439186508</v>
          </cell>
          <cell r="Y31">
            <v>71.532446880581745</v>
          </cell>
          <cell r="AB31">
            <v>4728.3330000000005</v>
          </cell>
        </row>
        <row r="32">
          <cell r="E32">
            <v>2562.3330000000001</v>
          </cell>
          <cell r="F32">
            <v>33.015126963703956</v>
          </cell>
          <cell r="G32">
            <v>142.7758986850437</v>
          </cell>
          <cell r="H32">
            <v>12.729923686700122</v>
          </cell>
          <cell r="I32">
            <v>78.30778195793647</v>
          </cell>
          <cell r="J32">
            <v>266.82873129338429</v>
          </cell>
          <cell r="K32">
            <v>1425</v>
          </cell>
          <cell r="L32">
            <v>17.0201711336552</v>
          </cell>
          <cell r="M32">
            <v>75.771848924874789</v>
          </cell>
          <cell r="N32">
            <v>6.8768959665323752</v>
          </cell>
          <cell r="O32">
            <v>41.277611891921062</v>
          </cell>
          <cell r="P32">
            <v>140.94652791698343</v>
          </cell>
          <cell r="Q32">
            <v>184</v>
          </cell>
          <cell r="R32">
            <v>4.3218698333333334</v>
          </cell>
          <cell r="S32">
            <v>11.523976299999999</v>
          </cell>
          <cell r="T32">
            <v>7.4619628024584648</v>
          </cell>
          <cell r="V32">
            <v>644</v>
          </cell>
          <cell r="W32">
            <v>55.908864207638892</v>
          </cell>
          <cell r="X32">
            <v>12.618898224603173</v>
          </cell>
          <cell r="Y32">
            <v>75.060701742484156</v>
          </cell>
          <cell r="AB32">
            <v>4815.3330000000005</v>
          </cell>
        </row>
        <row r="33">
          <cell r="E33">
            <v>2685.3330000000001</v>
          </cell>
          <cell r="F33">
            <v>35.259615939507597</v>
          </cell>
          <cell r="G33">
            <v>154.383591009621</v>
          </cell>
          <cell r="H33">
            <v>13.774736648553688</v>
          </cell>
          <cell r="I33">
            <v>84.521146149553743</v>
          </cell>
          <cell r="J33">
            <v>287.93908974723604</v>
          </cell>
          <cell r="K33">
            <v>1435</v>
          </cell>
          <cell r="L33">
            <v>17.3975111336552</v>
          </cell>
          <cell r="M33">
            <v>77.529922024259704</v>
          </cell>
          <cell r="N33">
            <v>7.0326237232711151</v>
          </cell>
          <cell r="O33">
            <v>42.185292209355836</v>
          </cell>
          <cell r="P33">
            <v>144.14534909054186</v>
          </cell>
          <cell r="Q33">
            <v>182</v>
          </cell>
          <cell r="R33">
            <v>4.3431398333333338</v>
          </cell>
          <cell r="S33">
            <v>11.4392742</v>
          </cell>
          <cell r="T33">
            <v>7.4123838870949088</v>
          </cell>
          <cell r="V33">
            <v>644</v>
          </cell>
          <cell r="W33">
            <v>55.909814207638888</v>
          </cell>
          <cell r="X33">
            <v>12.714589147023808</v>
          </cell>
          <cell r="Y33">
            <v>75.12050224143141</v>
          </cell>
          <cell r="AB33">
            <v>4946.3330000000005</v>
          </cell>
        </row>
        <row r="34">
          <cell r="E34">
            <v>2646.3330000000001</v>
          </cell>
          <cell r="F34">
            <v>34.157581394780017</v>
          </cell>
          <cell r="G34">
            <v>150.10212680557504</v>
          </cell>
          <cell r="H34">
            <v>13.365034452410946</v>
          </cell>
          <cell r="I34">
            <v>82.09438700478286</v>
          </cell>
          <cell r="J34">
            <v>279.71912965754888</v>
          </cell>
          <cell r="K34">
            <v>1419</v>
          </cell>
          <cell r="L34">
            <v>16.933721133655201</v>
          </cell>
          <cell r="M34">
            <v>76.653095123644633</v>
          </cell>
          <cell r="N34">
            <v>6.9455220120098549</v>
          </cell>
          <cell r="O34">
            <v>41.685194209736608</v>
          </cell>
          <cell r="P34">
            <v>142.21753247904627</v>
          </cell>
          <cell r="Q34">
            <v>184</v>
          </cell>
          <cell r="R34">
            <v>4.2472198333333333</v>
          </cell>
          <cell r="S34">
            <v>11.6534019</v>
          </cell>
          <cell r="T34">
            <v>7.5456238296992675</v>
          </cell>
          <cell r="V34">
            <v>644</v>
          </cell>
          <cell r="W34">
            <v>55.910674207638891</v>
          </cell>
          <cell r="X34">
            <v>12.723179677083333</v>
          </cell>
          <cell r="Y34">
            <v>75.125636547507852</v>
          </cell>
          <cell r="AB34">
            <v>4893.3330000000005</v>
          </cell>
        </row>
        <row r="35">
          <cell r="E35">
            <v>2598.5830000000001</v>
          </cell>
          <cell r="F35">
            <v>33.834664008764726</v>
          </cell>
          <cell r="G35">
            <v>147.37823150175205</v>
          </cell>
          <cell r="H35">
            <v>13.138782777889125</v>
          </cell>
          <cell r="I35">
            <v>80.720885260026137</v>
          </cell>
          <cell r="J35">
            <v>275.07256354843207</v>
          </cell>
          <cell r="K35">
            <v>1422.75</v>
          </cell>
          <cell r="L35">
            <v>17.236252800321868</v>
          </cell>
          <cell r="M35">
            <v>76.775666816285167</v>
          </cell>
          <cell r="N35">
            <v>6.9658720308401829</v>
          </cell>
          <cell r="O35">
            <v>41.796509265972219</v>
          </cell>
          <cell r="P35">
            <v>142.77430091341944</v>
          </cell>
          <cell r="Q35">
            <v>183</v>
          </cell>
          <cell r="R35">
            <v>4.2799736500000005</v>
          </cell>
          <cell r="S35">
            <v>11.487915299999999</v>
          </cell>
          <cell r="T35">
            <v>7.4453016795310951</v>
          </cell>
          <cell r="V35">
            <v>641.5</v>
          </cell>
          <cell r="W35">
            <v>55.680406707638888</v>
          </cell>
          <cell r="X35">
            <v>12.644636121974205</v>
          </cell>
          <cell r="Y35">
            <v>74.209821853001287</v>
          </cell>
          <cell r="AB35">
            <v>4845.8330000000005</v>
          </cell>
        </row>
        <row r="37">
          <cell r="J37" t="str">
            <v>Wages</v>
          </cell>
          <cell r="K37" t="str">
            <v>pm</v>
          </cell>
          <cell r="P37" t="str">
            <v>pa</v>
          </cell>
        </row>
        <row r="38">
          <cell r="J38" t="str">
            <v>Direct</v>
          </cell>
          <cell r="K38">
            <v>275.07256354843207</v>
          </cell>
          <cell r="P38">
            <v>3300.8707625811849</v>
          </cell>
        </row>
        <row r="39">
          <cell r="J39" t="str">
            <v>Indirect</v>
          </cell>
          <cell r="K39">
            <v>142.77430091341944</v>
          </cell>
          <cell r="P39">
            <v>1713.2916109610333</v>
          </cell>
        </row>
        <row r="40">
          <cell r="K40">
            <v>417.84686446185151</v>
          </cell>
          <cell r="P40">
            <v>5014.1623735422181</v>
          </cell>
        </row>
        <row r="41">
          <cell r="J41" t="str">
            <v>Clerks</v>
          </cell>
          <cell r="K41">
            <v>23.213190629531098</v>
          </cell>
          <cell r="P41">
            <v>278.55828755437318</v>
          </cell>
        </row>
        <row r="42">
          <cell r="J42" t="str">
            <v>Tech/Sup</v>
          </cell>
          <cell r="K42">
            <v>142.5348646826144</v>
          </cell>
          <cell r="P42">
            <v>1710.4183761913728</v>
          </cell>
        </row>
        <row r="43">
          <cell r="J43" t="str">
            <v>Contract</v>
          </cell>
          <cell r="K43">
            <v>25.534461166666667</v>
          </cell>
          <cell r="P43">
            <v>306.41353400000003</v>
          </cell>
        </row>
        <row r="44">
          <cell r="J44" t="str">
            <v>Total</v>
          </cell>
          <cell r="K44">
            <v>609.12938094066362</v>
          </cell>
          <cell r="P44">
            <v>7309.5525712879644</v>
          </cell>
        </row>
      </sheetData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T-Working"/>
      <sheetName val="L1 Weightage"/>
      <sheetName val="Procurement L2 Percentage "/>
      <sheetName val="Procurement L2 Amount"/>
      <sheetName val="Sheet1"/>
      <sheetName val="Working  (2)"/>
    </sheetNames>
    <sheetDataSet>
      <sheetData sheetId="0" refreshError="1"/>
      <sheetData sheetId="1" refreshError="1"/>
      <sheetData sheetId="2">
        <row r="200">
          <cell r="P200">
            <v>9.9999999999999985E-3</v>
          </cell>
          <cell r="Q200">
            <v>3.0000000000000006E-2</v>
          </cell>
          <cell r="R200">
            <v>0.2749650622035113</v>
          </cell>
          <cell r="S200">
            <v>0.63503493779648867</v>
          </cell>
          <cell r="T200">
            <v>5.0000000000000017E-2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ference(Correction made RAB1"/>
    </sheetNames>
    <sheetDataSet>
      <sheetData sheetId="0"/>
      <sheetData sheetId="1">
        <row r="6">
          <cell r="A6" t="str">
            <v>Stage Payment Statement for General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 Payment"/>
      <sheetName val="Detail from Aecom"/>
      <sheetName val="Detail for P6"/>
      <sheetName val="Sheet2"/>
    </sheetNames>
    <sheetDataSet>
      <sheetData sheetId="0" refreshError="1"/>
      <sheetData sheetId="1">
        <row r="1">
          <cell r="B1" t="str">
            <v>Percentage Breakup</v>
          </cell>
        </row>
      </sheetData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1 Weightage"/>
      <sheetName val="Procurement L2 Percentage"/>
      <sheetName val="Procurement L2 Amount"/>
      <sheetName val="Procurement "/>
      <sheetName val="Working  (2)"/>
    </sheetNames>
    <sheetDataSet>
      <sheetData sheetId="0"/>
      <sheetData sheetId="1"/>
      <sheetData sheetId="2"/>
      <sheetData sheetId="3"/>
      <sheetData sheetId="4">
        <row r="1">
          <cell r="C1" t="str">
            <v>PROCUREMENT STAGES</v>
          </cell>
        </row>
        <row r="3">
          <cell r="D3">
            <v>59618670.985851876</v>
          </cell>
        </row>
        <row r="4">
          <cell r="D4">
            <v>59618670.985851876</v>
          </cell>
        </row>
        <row r="5">
          <cell r="D5">
            <v>59618670.985851876</v>
          </cell>
        </row>
        <row r="6">
          <cell r="D6">
            <v>59618670.985851876</v>
          </cell>
        </row>
        <row r="7">
          <cell r="D7">
            <v>59618670.985851876</v>
          </cell>
        </row>
        <row r="8">
          <cell r="D8">
            <v>59618670.985851876</v>
          </cell>
        </row>
        <row r="9">
          <cell r="D9">
            <v>59618670.985851876</v>
          </cell>
        </row>
        <row r="10">
          <cell r="D10">
            <v>59618670.985851876</v>
          </cell>
        </row>
        <row r="11">
          <cell r="D11">
            <v>59618670.985851876</v>
          </cell>
        </row>
        <row r="12">
          <cell r="D12">
            <v>59618670.985851876</v>
          </cell>
        </row>
        <row r="13">
          <cell r="D13">
            <v>59618670.985851876</v>
          </cell>
        </row>
        <row r="14">
          <cell r="D14">
            <v>59618670.985851876</v>
          </cell>
        </row>
        <row r="15">
          <cell r="D15">
            <v>59618670.985851876</v>
          </cell>
        </row>
        <row r="16">
          <cell r="D16">
            <v>59618670.985851876</v>
          </cell>
        </row>
        <row r="17">
          <cell r="D17">
            <v>59618670.985851876</v>
          </cell>
        </row>
        <row r="18">
          <cell r="D18">
            <v>59618670.985851876</v>
          </cell>
        </row>
        <row r="19">
          <cell r="D19">
            <v>59618670.985851876</v>
          </cell>
        </row>
        <row r="20">
          <cell r="D20">
            <v>59618670.985851876</v>
          </cell>
        </row>
        <row r="21">
          <cell r="D21">
            <v>59618670.985851876</v>
          </cell>
        </row>
        <row r="22">
          <cell r="D22">
            <v>59618670.985851876</v>
          </cell>
        </row>
        <row r="24">
          <cell r="D24">
            <v>74443749.747523889</v>
          </cell>
        </row>
        <row r="25">
          <cell r="D25">
            <v>74443749.747523889</v>
          </cell>
        </row>
        <row r="26">
          <cell r="D26">
            <v>74443749.747523889</v>
          </cell>
        </row>
        <row r="27">
          <cell r="D27">
            <v>74443749.747523889</v>
          </cell>
        </row>
        <row r="28">
          <cell r="D28">
            <v>74443749.747523889</v>
          </cell>
        </row>
        <row r="29">
          <cell r="D29">
            <v>74443749.747523889</v>
          </cell>
        </row>
        <row r="30">
          <cell r="D30">
            <v>74443749.747523889</v>
          </cell>
        </row>
        <row r="31">
          <cell r="D31">
            <v>74443749.747523889</v>
          </cell>
        </row>
        <row r="32">
          <cell r="D32">
            <v>74443749.747523889</v>
          </cell>
        </row>
        <row r="33">
          <cell r="D33">
            <v>74443749.747523889</v>
          </cell>
        </row>
        <row r="34">
          <cell r="D34">
            <v>74443749.747523889</v>
          </cell>
        </row>
        <row r="35">
          <cell r="D35">
            <v>74443749.747523889</v>
          </cell>
        </row>
        <row r="36">
          <cell r="D36">
            <v>74443749.747523889</v>
          </cell>
        </row>
        <row r="37">
          <cell r="D37">
            <v>74443749.747523889</v>
          </cell>
        </row>
        <row r="38">
          <cell r="D38">
            <v>74443749.747523889</v>
          </cell>
        </row>
        <row r="39">
          <cell r="D39">
            <v>74443749.747523889</v>
          </cell>
        </row>
        <row r="40">
          <cell r="D40">
            <v>74443749.747523889</v>
          </cell>
        </row>
        <row r="41">
          <cell r="D41">
            <v>74443749.747523889</v>
          </cell>
        </row>
        <row r="42">
          <cell r="D42">
            <v>74443749.747523889</v>
          </cell>
        </row>
        <row r="43">
          <cell r="D43">
            <v>74443749.747523889</v>
          </cell>
        </row>
        <row r="45">
          <cell r="D45">
            <v>29319083.124248482</v>
          </cell>
        </row>
        <row r="46">
          <cell r="D46">
            <v>29319083.124248482</v>
          </cell>
        </row>
        <row r="47">
          <cell r="D47">
            <v>29319083.124248482</v>
          </cell>
        </row>
        <row r="48">
          <cell r="D48">
            <v>29319083.124248482</v>
          </cell>
        </row>
        <row r="49">
          <cell r="D49">
            <v>29319083.124248482</v>
          </cell>
        </row>
        <row r="50">
          <cell r="D50">
            <v>29319083.124248482</v>
          </cell>
        </row>
        <row r="51">
          <cell r="D51">
            <v>29319083.124248482</v>
          </cell>
        </row>
        <row r="52">
          <cell r="D52">
            <v>29319083.124248482</v>
          </cell>
        </row>
        <row r="53">
          <cell r="D53">
            <v>29319083.124248482</v>
          </cell>
        </row>
        <row r="54">
          <cell r="D54">
            <v>29319083.124248482</v>
          </cell>
        </row>
        <row r="56">
          <cell r="D56">
            <v>3943205.8772126189</v>
          </cell>
        </row>
        <row r="57">
          <cell r="D57">
            <v>3943205.8772126189</v>
          </cell>
        </row>
        <row r="58">
          <cell r="D58">
            <v>3943205.8772126189</v>
          </cell>
        </row>
        <row r="59">
          <cell r="D59">
            <v>3943205.8772126189</v>
          </cell>
        </row>
        <row r="60">
          <cell r="D60">
            <v>3943205.8772126189</v>
          </cell>
        </row>
        <row r="61">
          <cell r="D61">
            <v>3943205.8772126189</v>
          </cell>
        </row>
        <row r="62">
          <cell r="D62">
            <v>3943205.8772126189</v>
          </cell>
        </row>
        <row r="63">
          <cell r="D63">
            <v>3943205.8772126189</v>
          </cell>
        </row>
        <row r="64">
          <cell r="D64">
            <v>3943205.8772126189</v>
          </cell>
        </row>
        <row r="65">
          <cell r="D65">
            <v>3943205.8772126189</v>
          </cell>
        </row>
        <row r="67">
          <cell r="D67">
            <v>1624790.9366712987</v>
          </cell>
        </row>
        <row r="68">
          <cell r="D68">
            <v>1624790.9366712987</v>
          </cell>
        </row>
        <row r="69">
          <cell r="D69">
            <v>1624790.9366712987</v>
          </cell>
        </row>
        <row r="70">
          <cell r="D70">
            <v>1624790.9366712987</v>
          </cell>
        </row>
        <row r="71">
          <cell r="D71">
            <v>1624790.9366712987</v>
          </cell>
        </row>
        <row r="72">
          <cell r="D72">
            <v>1624790.9366712987</v>
          </cell>
        </row>
        <row r="73">
          <cell r="D73">
            <v>1624790.9366712987</v>
          </cell>
        </row>
        <row r="74">
          <cell r="D74">
            <v>1624790.9366712987</v>
          </cell>
        </row>
        <row r="75">
          <cell r="D75">
            <v>1624790.9366712987</v>
          </cell>
        </row>
        <row r="76">
          <cell r="D76">
            <v>1624790.9366712987</v>
          </cell>
        </row>
        <row r="79">
          <cell r="D79">
            <v>932607.11111111112</v>
          </cell>
        </row>
        <row r="81">
          <cell r="D81">
            <v>1641309.6284518561</v>
          </cell>
        </row>
        <row r="82">
          <cell r="D82">
            <v>1641309.6284518561</v>
          </cell>
        </row>
        <row r="83">
          <cell r="D83">
            <v>1641309.6284518561</v>
          </cell>
        </row>
        <row r="84">
          <cell r="D84">
            <v>1641309.6284518561</v>
          </cell>
        </row>
        <row r="85">
          <cell r="D85">
            <v>1641309.6284518561</v>
          </cell>
        </row>
        <row r="86">
          <cell r="D86">
            <v>1641309.6284518561</v>
          </cell>
        </row>
        <row r="87">
          <cell r="D87">
            <v>1641309.6284518561</v>
          </cell>
        </row>
        <row r="88">
          <cell r="D88">
            <v>1641309.6284518561</v>
          </cell>
        </row>
        <row r="89">
          <cell r="D89">
            <v>1641309.6284518561</v>
          </cell>
        </row>
        <row r="90">
          <cell r="D90">
            <v>1641309.6284518561</v>
          </cell>
        </row>
        <row r="92">
          <cell r="D92">
            <v>2175442.0335531156</v>
          </cell>
        </row>
        <row r="93">
          <cell r="D93">
            <v>2175442.0335531156</v>
          </cell>
        </row>
        <row r="94">
          <cell r="D94">
            <v>2175442.0335531156</v>
          </cell>
        </row>
        <row r="95">
          <cell r="D95">
            <v>2175442.0335531156</v>
          </cell>
        </row>
        <row r="96">
          <cell r="D96">
            <v>2175442.0335531156</v>
          </cell>
        </row>
        <row r="97">
          <cell r="D97">
            <v>2175442.0335531156</v>
          </cell>
        </row>
        <row r="98">
          <cell r="D98">
            <v>2175442.0335531156</v>
          </cell>
        </row>
        <row r="99">
          <cell r="D99">
            <v>2175442.0335531156</v>
          </cell>
        </row>
        <row r="100">
          <cell r="D100">
            <v>2175442.0335531156</v>
          </cell>
        </row>
        <row r="101">
          <cell r="D101">
            <v>2175442.0335531156</v>
          </cell>
        </row>
        <row r="103">
          <cell r="D103">
            <v>11509240.675000003</v>
          </cell>
        </row>
        <row r="104">
          <cell r="D104">
            <v>11509240.675000003</v>
          </cell>
        </row>
        <row r="105">
          <cell r="D105">
            <v>11509240.675000003</v>
          </cell>
        </row>
        <row r="106">
          <cell r="D106">
            <v>11509240.675000003</v>
          </cell>
        </row>
        <row r="107">
          <cell r="D107">
            <v>11509240.675000003</v>
          </cell>
        </row>
        <row r="108">
          <cell r="D108">
            <v>11509240.675000003</v>
          </cell>
        </row>
        <row r="109">
          <cell r="D109">
            <v>11509240.675000003</v>
          </cell>
        </row>
        <row r="110">
          <cell r="D110">
            <v>11509240.675000003</v>
          </cell>
        </row>
        <row r="111">
          <cell r="D111">
            <v>11509240.675000003</v>
          </cell>
        </row>
        <row r="112">
          <cell r="D112">
            <v>11509240.675000003</v>
          </cell>
        </row>
        <row r="114">
          <cell r="D114">
            <v>21870447.734999999</v>
          </cell>
        </row>
        <row r="115">
          <cell r="D115">
            <v>21870447.734999999</v>
          </cell>
        </row>
        <row r="116">
          <cell r="D116">
            <v>21870447.734999999</v>
          </cell>
        </row>
        <row r="117">
          <cell r="D117">
            <v>21870447.734999999</v>
          </cell>
        </row>
        <row r="118">
          <cell r="D118">
            <v>21870447.734999999</v>
          </cell>
        </row>
        <row r="119">
          <cell r="D119">
            <v>21870447.734999999</v>
          </cell>
        </row>
        <row r="120">
          <cell r="D120">
            <v>21870447.734999999</v>
          </cell>
        </row>
        <row r="121">
          <cell r="D121">
            <v>21870447.734999999</v>
          </cell>
        </row>
        <row r="122">
          <cell r="D122">
            <v>21870447.734999999</v>
          </cell>
        </row>
        <row r="123">
          <cell r="D123">
            <v>21870447.734999999</v>
          </cell>
        </row>
        <row r="124">
          <cell r="D124">
            <v>21870447.734999999</v>
          </cell>
        </row>
        <row r="125">
          <cell r="D125">
            <v>21870447.734999999</v>
          </cell>
        </row>
        <row r="126">
          <cell r="D126">
            <v>21870447.734999999</v>
          </cell>
        </row>
        <row r="127">
          <cell r="D127">
            <v>21870447.734999999</v>
          </cell>
        </row>
        <row r="128">
          <cell r="D128">
            <v>21870447.734999999</v>
          </cell>
        </row>
        <row r="129">
          <cell r="D129">
            <v>21870447.734999999</v>
          </cell>
        </row>
        <row r="130">
          <cell r="D130">
            <v>21870447.734999999</v>
          </cell>
        </row>
        <row r="131">
          <cell r="D131">
            <v>21870447.734999999</v>
          </cell>
        </row>
        <row r="132">
          <cell r="D132">
            <v>21870447.734999999</v>
          </cell>
        </row>
        <row r="133">
          <cell r="D133">
            <v>21870447.734999999</v>
          </cell>
        </row>
        <row r="135">
          <cell r="D135">
            <v>22354714.555000003</v>
          </cell>
        </row>
        <row r="136">
          <cell r="D136">
            <v>22354714.555000003</v>
          </cell>
        </row>
        <row r="137">
          <cell r="D137">
            <v>22354714.555000003</v>
          </cell>
        </row>
        <row r="138">
          <cell r="D138">
            <v>22354714.555000003</v>
          </cell>
        </row>
        <row r="139">
          <cell r="D139">
            <v>22354714.555000003</v>
          </cell>
        </row>
        <row r="140">
          <cell r="D140">
            <v>22354714.555000003</v>
          </cell>
        </row>
        <row r="141">
          <cell r="D141">
            <v>22354714.555000003</v>
          </cell>
        </row>
        <row r="142">
          <cell r="D142">
            <v>22354714.555000003</v>
          </cell>
        </row>
        <row r="143">
          <cell r="D143">
            <v>22354714.555000003</v>
          </cell>
        </row>
        <row r="144">
          <cell r="D144">
            <v>22354714.555000003</v>
          </cell>
        </row>
        <row r="145">
          <cell r="D145">
            <v>22354714.555000003</v>
          </cell>
        </row>
        <row r="146">
          <cell r="D146">
            <v>22354714.555000003</v>
          </cell>
        </row>
        <row r="147">
          <cell r="D147">
            <v>22354714.555000003</v>
          </cell>
        </row>
        <row r="148">
          <cell r="D148">
            <v>22354714.555000003</v>
          </cell>
        </row>
        <row r="149">
          <cell r="D149">
            <v>22354714.555000003</v>
          </cell>
        </row>
        <row r="150">
          <cell r="D150">
            <v>22354714.555000003</v>
          </cell>
        </row>
        <row r="151">
          <cell r="D151">
            <v>22354714.555000003</v>
          </cell>
        </row>
        <row r="152">
          <cell r="D152">
            <v>22354714.555000003</v>
          </cell>
        </row>
        <row r="153">
          <cell r="D153">
            <v>22354714.555000003</v>
          </cell>
        </row>
        <row r="154">
          <cell r="D154">
            <v>22354714.555000003</v>
          </cell>
        </row>
        <row r="156">
          <cell r="D156">
            <v>7441689.6422166117</v>
          </cell>
        </row>
        <row r="157">
          <cell r="D157">
            <v>7441689.6422166117</v>
          </cell>
        </row>
        <row r="158">
          <cell r="D158">
            <v>7441689.6422166117</v>
          </cell>
        </row>
        <row r="159">
          <cell r="D159">
            <v>7441689.6422166117</v>
          </cell>
        </row>
        <row r="160">
          <cell r="D160">
            <v>7441689.6422166117</v>
          </cell>
        </row>
        <row r="161">
          <cell r="D161">
            <v>7441689.6422166117</v>
          </cell>
        </row>
        <row r="162">
          <cell r="D162">
            <v>7441689.6422166117</v>
          </cell>
        </row>
        <row r="163">
          <cell r="D163">
            <v>7441689.6422166117</v>
          </cell>
        </row>
        <row r="164">
          <cell r="D164">
            <v>7441689.6422166117</v>
          </cell>
        </row>
        <row r="165">
          <cell r="D165">
            <v>7441689.6422166117</v>
          </cell>
        </row>
        <row r="167">
          <cell r="D167">
            <v>1884193.4227833899</v>
          </cell>
        </row>
        <row r="168">
          <cell r="D168">
            <v>1884193.4227833899</v>
          </cell>
        </row>
        <row r="169">
          <cell r="D169">
            <v>1884193.4227833899</v>
          </cell>
        </row>
        <row r="170">
          <cell r="D170">
            <v>1884193.4227833899</v>
          </cell>
        </row>
        <row r="171">
          <cell r="D171">
            <v>1884193.4227833899</v>
          </cell>
        </row>
        <row r="172">
          <cell r="D172">
            <v>1884193.4227833899</v>
          </cell>
        </row>
        <row r="173">
          <cell r="D173">
            <v>1884193.4227833899</v>
          </cell>
        </row>
        <row r="174">
          <cell r="D174">
            <v>1884193.4227833899</v>
          </cell>
        </row>
        <row r="175">
          <cell r="D175">
            <v>1884193.4227833899</v>
          </cell>
        </row>
        <row r="176">
          <cell r="D176">
            <v>1884193.4227833899</v>
          </cell>
        </row>
        <row r="178">
          <cell r="D178">
            <v>25497850.275000006</v>
          </cell>
        </row>
        <row r="179">
          <cell r="D179">
            <v>25497850.275000006</v>
          </cell>
        </row>
        <row r="180">
          <cell r="D180">
            <v>25497850.275000006</v>
          </cell>
        </row>
        <row r="181">
          <cell r="D181">
            <v>25497850.275000006</v>
          </cell>
        </row>
        <row r="182">
          <cell r="D182">
            <v>25497850.275000006</v>
          </cell>
        </row>
        <row r="183">
          <cell r="D183">
            <v>25497850.275000006</v>
          </cell>
        </row>
        <row r="184">
          <cell r="D184">
            <v>25497850.275000006</v>
          </cell>
        </row>
        <row r="185">
          <cell r="D185">
            <v>25497850.275000006</v>
          </cell>
        </row>
        <row r="186">
          <cell r="D186">
            <v>25497850.275000006</v>
          </cell>
        </row>
        <row r="187">
          <cell r="D187">
            <v>25497850.275000006</v>
          </cell>
        </row>
        <row r="189">
          <cell r="D189">
            <v>24910641.280000001</v>
          </cell>
        </row>
        <row r="190">
          <cell r="D190">
            <v>24910641.280000001</v>
          </cell>
        </row>
        <row r="191">
          <cell r="D191">
            <v>24910641.280000001</v>
          </cell>
        </row>
        <row r="192">
          <cell r="D192">
            <v>24910641.280000001</v>
          </cell>
        </row>
        <row r="193">
          <cell r="D193">
            <v>24910641.280000001</v>
          </cell>
        </row>
        <row r="194">
          <cell r="D194">
            <v>24910641.280000001</v>
          </cell>
        </row>
        <row r="195">
          <cell r="D195">
            <v>24910641.280000001</v>
          </cell>
        </row>
        <row r="196">
          <cell r="D196">
            <v>24910641.280000001</v>
          </cell>
        </row>
        <row r="197">
          <cell r="D197">
            <v>24910641.280000001</v>
          </cell>
        </row>
        <row r="198">
          <cell r="D198">
            <v>24910641.280000001</v>
          </cell>
        </row>
        <row r="200">
          <cell r="D200">
            <v>14713935.989999998</v>
          </cell>
        </row>
        <row r="201">
          <cell r="D201">
            <v>14713935.989999998</v>
          </cell>
        </row>
        <row r="202">
          <cell r="D202">
            <v>14713935.989999998</v>
          </cell>
        </row>
        <row r="203">
          <cell r="D203">
            <v>14713935.989999998</v>
          </cell>
        </row>
        <row r="204">
          <cell r="D204">
            <v>14713935.989999998</v>
          </cell>
        </row>
        <row r="205">
          <cell r="D205">
            <v>14713935.989999998</v>
          </cell>
        </row>
        <row r="206">
          <cell r="D206">
            <v>14713935.989999998</v>
          </cell>
        </row>
        <row r="207">
          <cell r="D207">
            <v>14713935.989999998</v>
          </cell>
        </row>
        <row r="208">
          <cell r="D208">
            <v>14713935.989999998</v>
          </cell>
        </row>
        <row r="209">
          <cell r="D209">
            <v>14713935.989999998</v>
          </cell>
        </row>
        <row r="211">
          <cell r="D211">
            <v>1886402.05</v>
          </cell>
        </row>
        <row r="212">
          <cell r="D212">
            <v>1886402.05</v>
          </cell>
        </row>
        <row r="213">
          <cell r="D213">
            <v>1886402.05</v>
          </cell>
        </row>
        <row r="214">
          <cell r="D214">
            <v>1886402.05</v>
          </cell>
        </row>
        <row r="215">
          <cell r="D215">
            <v>1886402.05</v>
          </cell>
        </row>
        <row r="216">
          <cell r="D216">
            <v>1886402.05</v>
          </cell>
        </row>
        <row r="217">
          <cell r="D217">
            <v>1886402.05</v>
          </cell>
        </row>
        <row r="218">
          <cell r="D218">
            <v>1886402.05</v>
          </cell>
        </row>
        <row r="219">
          <cell r="D219">
            <v>1886402.05</v>
          </cell>
        </row>
        <row r="220">
          <cell r="D220">
            <v>1886402.05</v>
          </cell>
        </row>
        <row r="222">
          <cell r="D222">
            <v>1463473.4873717995</v>
          </cell>
        </row>
        <row r="223">
          <cell r="D223">
            <v>1463473.4873717995</v>
          </cell>
        </row>
        <row r="224">
          <cell r="D224">
            <v>1463473.4873717995</v>
          </cell>
        </row>
        <row r="225">
          <cell r="D225">
            <v>1463473.4873717995</v>
          </cell>
        </row>
        <row r="226">
          <cell r="D226">
            <v>1463473.4873717995</v>
          </cell>
        </row>
        <row r="227">
          <cell r="D227">
            <v>1463473.4873717995</v>
          </cell>
        </row>
        <row r="228">
          <cell r="D228">
            <v>1463473.4873717995</v>
          </cell>
        </row>
        <row r="229">
          <cell r="D229">
            <v>1463473.4873717995</v>
          </cell>
        </row>
        <row r="230">
          <cell r="D230">
            <v>1463473.4873717995</v>
          </cell>
        </row>
        <row r="231">
          <cell r="D231">
            <v>1463473.4873717995</v>
          </cell>
        </row>
        <row r="233">
          <cell r="D233">
            <v>7892768.6252564033</v>
          </cell>
        </row>
        <row r="234">
          <cell r="D234">
            <v>7892768.6252564033</v>
          </cell>
        </row>
        <row r="235">
          <cell r="D235">
            <v>7892768.6252564033</v>
          </cell>
        </row>
        <row r="236">
          <cell r="D236">
            <v>7892768.6252564033</v>
          </cell>
        </row>
        <row r="237">
          <cell r="D237">
            <v>7892768.6252564033</v>
          </cell>
        </row>
        <row r="238">
          <cell r="D238">
            <v>7892768.6252564033</v>
          </cell>
        </row>
        <row r="239">
          <cell r="D239">
            <v>7892768.6252564033</v>
          </cell>
        </row>
        <row r="240">
          <cell r="D240">
            <v>7892768.6252564033</v>
          </cell>
        </row>
        <row r="241">
          <cell r="D241">
            <v>7892768.6252564033</v>
          </cell>
        </row>
        <row r="242">
          <cell r="D242">
            <v>7892768.6252564033</v>
          </cell>
        </row>
        <row r="244">
          <cell r="D244">
            <v>1463473.4873717995</v>
          </cell>
        </row>
        <row r="245">
          <cell r="D245">
            <v>1463473.4873717995</v>
          </cell>
        </row>
        <row r="246">
          <cell r="D246">
            <v>1463473.4873717995</v>
          </cell>
        </row>
        <row r="247">
          <cell r="D247">
            <v>1463473.4873717995</v>
          </cell>
        </row>
        <row r="248">
          <cell r="D248">
            <v>1463473.4873717995</v>
          </cell>
        </row>
        <row r="249">
          <cell r="D249">
            <v>1463473.4873717995</v>
          </cell>
        </row>
        <row r="250">
          <cell r="D250">
            <v>1463473.4873717995</v>
          </cell>
        </row>
        <row r="251">
          <cell r="D251">
            <v>1463473.4873717995</v>
          </cell>
        </row>
        <row r="252">
          <cell r="D252">
            <v>1463473.4873717995</v>
          </cell>
        </row>
        <row r="253">
          <cell r="D253">
            <v>1463473.4873717995</v>
          </cell>
        </row>
        <row r="255">
          <cell r="D255">
            <v>10668194.300000001</v>
          </cell>
        </row>
        <row r="256">
          <cell r="D256">
            <v>10668194.300000001</v>
          </cell>
        </row>
        <row r="257">
          <cell r="D257">
            <v>10668194.300000001</v>
          </cell>
        </row>
        <row r="258">
          <cell r="D258">
            <v>10668194.300000001</v>
          </cell>
        </row>
        <row r="259">
          <cell r="D259">
            <v>10668194.300000001</v>
          </cell>
        </row>
        <row r="260">
          <cell r="D260">
            <v>10668194.300000001</v>
          </cell>
        </row>
        <row r="261">
          <cell r="D261">
            <v>10668194.300000001</v>
          </cell>
        </row>
        <row r="262">
          <cell r="D262">
            <v>10668194.300000001</v>
          </cell>
        </row>
        <row r="263">
          <cell r="D263">
            <v>10668194.300000001</v>
          </cell>
        </row>
        <row r="264">
          <cell r="D264">
            <v>10668194.300000001</v>
          </cell>
        </row>
        <row r="266">
          <cell r="D266">
            <v>341523.00000000006</v>
          </cell>
        </row>
        <row r="267">
          <cell r="D267">
            <v>37947</v>
          </cell>
        </row>
        <row r="268">
          <cell r="D268">
            <v>37947</v>
          </cell>
        </row>
        <row r="269">
          <cell r="D269">
            <v>341523.00000000006</v>
          </cell>
        </row>
        <row r="271">
          <cell r="D271">
            <v>1139290.9650000001</v>
          </cell>
        </row>
        <row r="272">
          <cell r="D272">
            <v>1139290.9650000001</v>
          </cell>
        </row>
        <row r="273">
          <cell r="D273">
            <v>1139290.9650000001</v>
          </cell>
        </row>
        <row r="274">
          <cell r="D274">
            <v>1139290.9650000001</v>
          </cell>
        </row>
        <row r="275">
          <cell r="D275">
            <v>1139290.9650000001</v>
          </cell>
        </row>
        <row r="276">
          <cell r="D276">
            <v>1139290.9650000001</v>
          </cell>
        </row>
        <row r="277">
          <cell r="D277">
            <v>1139290.9650000001</v>
          </cell>
        </row>
        <row r="278">
          <cell r="D278">
            <v>1139290.9650000001</v>
          </cell>
        </row>
        <row r="279">
          <cell r="D279">
            <v>1139290.9650000001</v>
          </cell>
        </row>
        <row r="280">
          <cell r="D280">
            <v>1139290.9650000001</v>
          </cell>
        </row>
        <row r="282">
          <cell r="D282">
            <v>1139290.9650000001</v>
          </cell>
        </row>
        <row r="283">
          <cell r="D283">
            <v>1139290.9650000001</v>
          </cell>
        </row>
        <row r="284">
          <cell r="D284">
            <v>1139290.9650000001</v>
          </cell>
        </row>
        <row r="285">
          <cell r="D285">
            <v>1139290.9650000001</v>
          </cell>
        </row>
        <row r="286">
          <cell r="D286">
            <v>1139290.9650000001</v>
          </cell>
        </row>
        <row r="287">
          <cell r="D287">
            <v>1139290.9650000001</v>
          </cell>
        </row>
        <row r="288">
          <cell r="D288">
            <v>1139290.9650000001</v>
          </cell>
        </row>
        <row r="289">
          <cell r="D289">
            <v>1139290.9650000001</v>
          </cell>
        </row>
        <row r="290">
          <cell r="D290">
            <v>1139290.9650000001</v>
          </cell>
        </row>
        <row r="291">
          <cell r="D291">
            <v>1139290.9650000001</v>
          </cell>
        </row>
        <row r="293">
          <cell r="D293">
            <v>60195617.649999991</v>
          </cell>
        </row>
        <row r="294">
          <cell r="D294">
            <v>60195617.649999991</v>
          </cell>
        </row>
        <row r="295">
          <cell r="D295">
            <v>60195617.649999991</v>
          </cell>
        </row>
        <row r="296">
          <cell r="D296">
            <v>60195617.649999991</v>
          </cell>
        </row>
        <row r="297">
          <cell r="D297">
            <v>60195617.649999991</v>
          </cell>
        </row>
        <row r="298">
          <cell r="D298">
            <v>60195617.649999991</v>
          </cell>
        </row>
        <row r="299">
          <cell r="D299">
            <v>60195617.649999991</v>
          </cell>
        </row>
        <row r="300">
          <cell r="D300">
            <v>60195617.649999991</v>
          </cell>
        </row>
        <row r="301">
          <cell r="D301">
            <v>60195617.649999991</v>
          </cell>
        </row>
        <row r="302">
          <cell r="D302">
            <v>60195617.649999991</v>
          </cell>
        </row>
        <row r="303">
          <cell r="D303">
            <v>60195617.649999991</v>
          </cell>
        </row>
        <row r="304">
          <cell r="D304">
            <v>60195617.649999991</v>
          </cell>
        </row>
        <row r="305">
          <cell r="D305">
            <v>60195617.649999991</v>
          </cell>
        </row>
        <row r="306">
          <cell r="D306">
            <v>60195617.649999991</v>
          </cell>
        </row>
        <row r="307">
          <cell r="D307">
            <v>60195617.649999991</v>
          </cell>
        </row>
        <row r="308">
          <cell r="D308">
            <v>60195617.649999991</v>
          </cell>
        </row>
        <row r="309">
          <cell r="D309">
            <v>60195617.649999991</v>
          </cell>
        </row>
        <row r="310">
          <cell r="D310">
            <v>60195617.649999991</v>
          </cell>
        </row>
        <row r="311">
          <cell r="D311">
            <v>60195617.649999991</v>
          </cell>
        </row>
        <row r="312">
          <cell r="D312">
            <v>60195617.649999991</v>
          </cell>
        </row>
        <row r="314">
          <cell r="D314">
            <v>5727178.7150000008</v>
          </cell>
        </row>
        <row r="315">
          <cell r="D315">
            <v>5727178.7150000008</v>
          </cell>
        </row>
        <row r="316">
          <cell r="D316">
            <v>5727178.7150000008</v>
          </cell>
        </row>
        <row r="317">
          <cell r="D317">
            <v>5727178.7150000008</v>
          </cell>
        </row>
        <row r="318">
          <cell r="D318">
            <v>5727178.7150000008</v>
          </cell>
        </row>
        <row r="319">
          <cell r="D319">
            <v>5727178.7150000008</v>
          </cell>
        </row>
        <row r="320">
          <cell r="D320">
            <v>5727178.7150000008</v>
          </cell>
        </row>
        <row r="321">
          <cell r="D321">
            <v>5727178.7150000008</v>
          </cell>
        </row>
        <row r="322">
          <cell r="D322">
            <v>5727178.7150000008</v>
          </cell>
        </row>
        <row r="323">
          <cell r="D323">
            <v>5727178.7150000008</v>
          </cell>
        </row>
        <row r="325">
          <cell r="D325">
            <v>3069809.8500000006</v>
          </cell>
        </row>
        <row r="326">
          <cell r="D326">
            <v>3069809.8500000006</v>
          </cell>
        </row>
        <row r="327">
          <cell r="D327">
            <v>3069809.8500000006</v>
          </cell>
        </row>
        <row r="328">
          <cell r="D328">
            <v>3069809.8500000006</v>
          </cell>
        </row>
        <row r="329">
          <cell r="D329">
            <v>3069809.8500000006</v>
          </cell>
        </row>
        <row r="330">
          <cell r="D330">
            <v>3069809.8500000006</v>
          </cell>
        </row>
        <row r="331">
          <cell r="D331">
            <v>3069809.8500000006</v>
          </cell>
        </row>
        <row r="332">
          <cell r="D332">
            <v>3069809.8500000006</v>
          </cell>
        </row>
        <row r="333">
          <cell r="D333">
            <v>3069809.8500000006</v>
          </cell>
        </row>
        <row r="334">
          <cell r="D334">
            <v>3069809.8500000006</v>
          </cell>
        </row>
        <row r="336">
          <cell r="D336">
            <v>45489600</v>
          </cell>
        </row>
        <row r="337">
          <cell r="D337">
            <v>45489600</v>
          </cell>
        </row>
        <row r="338">
          <cell r="D338">
            <v>45489600</v>
          </cell>
        </row>
        <row r="339">
          <cell r="D339">
            <v>45489600</v>
          </cell>
        </row>
        <row r="340">
          <cell r="D340">
            <v>45489600</v>
          </cell>
        </row>
        <row r="341">
          <cell r="D341">
            <v>45489600</v>
          </cell>
        </row>
        <row r="342">
          <cell r="D342">
            <v>45489600</v>
          </cell>
        </row>
        <row r="343">
          <cell r="D343">
            <v>45489600</v>
          </cell>
        </row>
        <row r="344">
          <cell r="D344">
            <v>45489600</v>
          </cell>
        </row>
        <row r="345">
          <cell r="D345">
            <v>45489600</v>
          </cell>
        </row>
        <row r="346">
          <cell r="D346">
            <v>45489600</v>
          </cell>
        </row>
        <row r="347">
          <cell r="D347">
            <v>45489600</v>
          </cell>
        </row>
        <row r="348">
          <cell r="D348">
            <v>45489600</v>
          </cell>
        </row>
        <row r="349">
          <cell r="D349">
            <v>45489600</v>
          </cell>
        </row>
        <row r="350">
          <cell r="D350">
            <v>45489600</v>
          </cell>
        </row>
        <row r="351">
          <cell r="D351">
            <v>45489600</v>
          </cell>
        </row>
        <row r="352">
          <cell r="D352">
            <v>45489600</v>
          </cell>
        </row>
        <row r="353">
          <cell r="D353">
            <v>45489600</v>
          </cell>
        </row>
        <row r="354">
          <cell r="D354">
            <v>45489600</v>
          </cell>
        </row>
        <row r="355">
          <cell r="D355">
            <v>45489600</v>
          </cell>
        </row>
        <row r="357">
          <cell r="D357">
            <v>19027902.900000002</v>
          </cell>
        </row>
        <row r="358">
          <cell r="D358">
            <v>19027902.900000002</v>
          </cell>
        </row>
        <row r="359">
          <cell r="D359">
            <v>19027902.900000002</v>
          </cell>
        </row>
        <row r="360">
          <cell r="D360">
            <v>19027902.900000002</v>
          </cell>
        </row>
        <row r="361">
          <cell r="D361">
            <v>19027902.900000002</v>
          </cell>
        </row>
        <row r="362">
          <cell r="D362">
            <v>19027902.900000002</v>
          </cell>
        </row>
        <row r="363">
          <cell r="D363">
            <v>19027902.900000002</v>
          </cell>
        </row>
        <row r="364">
          <cell r="D364">
            <v>19027902.900000002</v>
          </cell>
        </row>
        <row r="365">
          <cell r="D365">
            <v>19027902.900000002</v>
          </cell>
        </row>
        <row r="366">
          <cell r="D366">
            <v>19027902.900000002</v>
          </cell>
        </row>
        <row r="368">
          <cell r="D368">
            <v>9072053.9399999995</v>
          </cell>
        </row>
        <row r="369">
          <cell r="D369">
            <v>9072053.9399999995</v>
          </cell>
        </row>
        <row r="370">
          <cell r="D370">
            <v>9072053.9399999995</v>
          </cell>
        </row>
        <row r="371">
          <cell r="D371">
            <v>9072053.9399999995</v>
          </cell>
        </row>
        <row r="372">
          <cell r="D372">
            <v>9072053.9399999995</v>
          </cell>
        </row>
        <row r="373">
          <cell r="D373">
            <v>9072053.9399999995</v>
          </cell>
        </row>
        <row r="374">
          <cell r="D374">
            <v>9072053.9399999995</v>
          </cell>
        </row>
        <row r="375">
          <cell r="D375">
            <v>9072053.9399999995</v>
          </cell>
        </row>
        <row r="376">
          <cell r="D376">
            <v>9072053.9399999995</v>
          </cell>
        </row>
        <row r="377">
          <cell r="D377">
            <v>9072053.9399999995</v>
          </cell>
        </row>
        <row r="379">
          <cell r="D379">
            <v>1591536.08</v>
          </cell>
        </row>
        <row r="380">
          <cell r="D380">
            <v>1591536.08</v>
          </cell>
        </row>
        <row r="381">
          <cell r="D381">
            <v>1591536.08</v>
          </cell>
        </row>
        <row r="382">
          <cell r="D382">
            <v>1591536.08</v>
          </cell>
        </row>
        <row r="383">
          <cell r="D383">
            <v>1591536.08</v>
          </cell>
        </row>
        <row r="384">
          <cell r="D384">
            <v>1591536.08</v>
          </cell>
        </row>
        <row r="385">
          <cell r="D385">
            <v>1591536.08</v>
          </cell>
        </row>
        <row r="386">
          <cell r="D386">
            <v>1591536.08</v>
          </cell>
        </row>
        <row r="387">
          <cell r="D387">
            <v>1591536.08</v>
          </cell>
        </row>
        <row r="388">
          <cell r="D388">
            <v>1591536.08</v>
          </cell>
        </row>
      </sheetData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 "/>
      <sheetName val="Int_Fin% Breakup"/>
      <sheetName val="Ext_Fin% Breakup"/>
      <sheetName val="MEP % Breakup"/>
      <sheetName val="MEP_Act % Breakup as per EE"/>
      <sheetName val="Working"/>
      <sheetName val="Stage Payment"/>
      <sheetName val="From AECOM"/>
      <sheetName val="STRUCTURE"/>
      <sheetName val="Ext_Fn "/>
      <sheetName val="MEP"/>
      <sheetName val="Int_Fn"/>
      <sheetName val="1F-VHT"/>
      <sheetName val="1h FPS"/>
      <sheetName val="1g HVAC"/>
      <sheetName val="1D PHE"/>
      <sheetName val="1e 1j ELECTRICAL"/>
      <sheetName val="DriveWay"/>
    </sheetNames>
    <sheetDataSet>
      <sheetData sheetId="0">
        <row r="4">
          <cell r="B4" t="str">
            <v>Structure % Breakup</v>
          </cell>
        </row>
      </sheetData>
      <sheetData sheetId="1">
        <row r="1">
          <cell r="G1" t="str">
            <v>Internal Finishes</v>
          </cell>
        </row>
      </sheetData>
      <sheetData sheetId="2">
        <row r="1">
          <cell r="B1" t="str">
            <v>External Finishing Percentage Breakup</v>
          </cell>
        </row>
      </sheetData>
      <sheetData sheetId="3">
        <row r="2">
          <cell r="B2" t="str">
            <v>1.E &amp; 1.J ELECTRICAL</v>
          </cell>
          <cell r="H2" t="str">
            <v>1.G HVAC</v>
          </cell>
        </row>
        <row r="13">
          <cell r="B13" t="str">
            <v>1.H FPS</v>
          </cell>
          <cell r="H13" t="str">
            <v>1.D PHE</v>
          </cell>
        </row>
      </sheetData>
      <sheetData sheetId="4">
        <row r="31">
          <cell r="B31" t="str">
            <v>LIFT ESCALATOR &amp; TRAVELLATOR</v>
          </cell>
        </row>
      </sheetData>
      <sheetData sheetId="5">
        <row r="5">
          <cell r="S5">
            <v>3.7131017876388388E-2</v>
          </cell>
        </row>
      </sheetData>
      <sheetData sheetId="6">
        <row r="3">
          <cell r="A3" t="str">
            <v>Structure</v>
          </cell>
          <cell r="B3" t="str">
            <v>Bid Reference</v>
          </cell>
        </row>
        <row r="4">
          <cell r="B4" t="str">
            <v>1A</v>
          </cell>
        </row>
        <row r="5">
          <cell r="B5" t="str">
            <v>1A</v>
          </cell>
        </row>
        <row r="6">
          <cell r="B6" t="str">
            <v>1A</v>
          </cell>
        </row>
        <row r="7">
          <cell r="B7" t="str">
            <v>1A</v>
          </cell>
        </row>
        <row r="8">
          <cell r="B8" t="str">
            <v>1A</v>
          </cell>
        </row>
        <row r="9">
          <cell r="B9" t="str">
            <v>1A</v>
          </cell>
        </row>
        <row r="10">
          <cell r="B10" t="str">
            <v>1A</v>
          </cell>
        </row>
        <row r="11">
          <cell r="B11" t="str">
            <v>1A</v>
          </cell>
        </row>
        <row r="12">
          <cell r="B12" t="str">
            <v>1A</v>
          </cell>
        </row>
        <row r="13">
          <cell r="B13" t="str">
            <v>1A</v>
          </cell>
        </row>
        <row r="14">
          <cell r="B14" t="str">
            <v>1A</v>
          </cell>
        </row>
        <row r="15">
          <cell r="B15" t="str">
            <v>1A</v>
          </cell>
        </row>
        <row r="16">
          <cell r="B16" t="str">
            <v>1A</v>
          </cell>
        </row>
        <row r="17">
          <cell r="B17" t="str">
            <v>1A</v>
          </cell>
        </row>
        <row r="18">
          <cell r="B18" t="str">
            <v>1A</v>
          </cell>
        </row>
        <row r="19">
          <cell r="B19" t="str">
            <v>1A</v>
          </cell>
        </row>
        <row r="20">
          <cell r="B20" t="str">
            <v>1A</v>
          </cell>
        </row>
        <row r="21">
          <cell r="B21" t="str">
            <v>1A</v>
          </cell>
        </row>
        <row r="22">
          <cell r="B22" t="str">
            <v>1A</v>
          </cell>
        </row>
        <row r="23">
          <cell r="B23" t="str">
            <v>1A</v>
          </cell>
        </row>
        <row r="24">
          <cell r="B24" t="str">
            <v>1A</v>
          </cell>
        </row>
        <row r="25">
          <cell r="B25" t="str">
            <v>1A</v>
          </cell>
        </row>
        <row r="26">
          <cell r="B26" t="str">
            <v>1A</v>
          </cell>
        </row>
        <row r="27">
          <cell r="B27" t="str">
            <v>1A</v>
          </cell>
        </row>
        <row r="28">
          <cell r="B28" t="str">
            <v>1A</v>
          </cell>
        </row>
        <row r="29">
          <cell r="B29" t="str">
            <v>1A</v>
          </cell>
        </row>
        <row r="30">
          <cell r="B30" t="str">
            <v>1A</v>
          </cell>
        </row>
        <row r="31">
          <cell r="B31" t="str">
            <v>1A</v>
          </cell>
        </row>
        <row r="32">
          <cell r="B32" t="str">
            <v>1A</v>
          </cell>
        </row>
        <row r="33">
          <cell r="B33" t="str">
            <v>1A</v>
          </cell>
        </row>
        <row r="34">
          <cell r="B34" t="str">
            <v>1A</v>
          </cell>
        </row>
        <row r="35">
          <cell r="B35" t="str">
            <v>1A</v>
          </cell>
        </row>
        <row r="36">
          <cell r="B36" t="str">
            <v>1A</v>
          </cell>
        </row>
        <row r="37">
          <cell r="B37" t="str">
            <v>1A</v>
          </cell>
        </row>
        <row r="38">
          <cell r="B38" t="str">
            <v>1A</v>
          </cell>
        </row>
        <row r="39">
          <cell r="B39" t="str">
            <v>1A</v>
          </cell>
        </row>
        <row r="40">
          <cell r="B40" t="str">
            <v>1A</v>
          </cell>
        </row>
        <row r="41">
          <cell r="B41" t="str">
            <v>1A</v>
          </cell>
        </row>
        <row r="42">
          <cell r="B42" t="str">
            <v>1A</v>
          </cell>
        </row>
        <row r="43">
          <cell r="B43" t="str">
            <v>1A</v>
          </cell>
        </row>
        <row r="44">
          <cell r="B44" t="str">
            <v>1A</v>
          </cell>
        </row>
        <row r="45">
          <cell r="B45" t="str">
            <v>1A</v>
          </cell>
        </row>
        <row r="46">
          <cell r="B46" t="str">
            <v>1A</v>
          </cell>
        </row>
        <row r="47">
          <cell r="B47" t="str">
            <v>1A</v>
          </cell>
        </row>
        <row r="48">
          <cell r="B48" t="str">
            <v>1A</v>
          </cell>
        </row>
        <row r="49">
          <cell r="B49" t="str">
            <v>1A</v>
          </cell>
        </row>
        <row r="50">
          <cell r="B50" t="str">
            <v>1A</v>
          </cell>
        </row>
        <row r="51">
          <cell r="B51" t="str">
            <v>1A</v>
          </cell>
        </row>
        <row r="52">
          <cell r="B52" t="str">
            <v>1A</v>
          </cell>
        </row>
        <row r="53">
          <cell r="B53" t="str">
            <v>1A</v>
          </cell>
        </row>
        <row r="54">
          <cell r="B54" t="str">
            <v>1A</v>
          </cell>
        </row>
        <row r="55">
          <cell r="B55" t="str">
            <v>1A</v>
          </cell>
        </row>
        <row r="56">
          <cell r="B56" t="str">
            <v>1A</v>
          </cell>
        </row>
        <row r="57">
          <cell r="B57" t="str">
            <v>1A</v>
          </cell>
        </row>
        <row r="58">
          <cell r="B58" t="str">
            <v>1A</v>
          </cell>
        </row>
        <row r="59">
          <cell r="B59" t="str">
            <v>1A</v>
          </cell>
        </row>
        <row r="60">
          <cell r="B60" t="str">
            <v>1A</v>
          </cell>
        </row>
        <row r="61">
          <cell r="B61" t="str">
            <v>1A</v>
          </cell>
        </row>
        <row r="62">
          <cell r="B62" t="str">
            <v>1A</v>
          </cell>
        </row>
        <row r="63">
          <cell r="B63" t="str">
            <v>1A</v>
          </cell>
        </row>
        <row r="64">
          <cell r="B64" t="str">
            <v>1A</v>
          </cell>
        </row>
        <row r="65">
          <cell r="B65" t="str">
            <v>1A</v>
          </cell>
        </row>
        <row r="66">
          <cell r="B66" t="str">
            <v>1A</v>
          </cell>
        </row>
        <row r="67">
          <cell r="B67" t="str">
            <v>1A</v>
          </cell>
        </row>
        <row r="68">
          <cell r="B68" t="str">
            <v>1A</v>
          </cell>
        </row>
        <row r="69">
          <cell r="B69" t="str">
            <v>1A</v>
          </cell>
        </row>
        <row r="70">
          <cell r="B70" t="str">
            <v>1A</v>
          </cell>
        </row>
        <row r="71">
          <cell r="B71" t="str">
            <v>1A</v>
          </cell>
        </row>
        <row r="72">
          <cell r="B72" t="str">
            <v>1A</v>
          </cell>
        </row>
        <row r="73">
          <cell r="B73" t="str">
            <v>1A</v>
          </cell>
        </row>
        <row r="74">
          <cell r="B74" t="str">
            <v>1A</v>
          </cell>
        </row>
        <row r="75">
          <cell r="B75" t="str">
            <v>1A</v>
          </cell>
        </row>
        <row r="76">
          <cell r="B76" t="str">
            <v>1A</v>
          </cell>
        </row>
        <row r="77">
          <cell r="B77" t="str">
            <v>1A</v>
          </cell>
        </row>
        <row r="78">
          <cell r="B78" t="str">
            <v>1A</v>
          </cell>
        </row>
        <row r="79">
          <cell r="B79" t="str">
            <v>1A</v>
          </cell>
        </row>
        <row r="80">
          <cell r="B80" t="str">
            <v>1A</v>
          </cell>
        </row>
        <row r="81">
          <cell r="B81" t="str">
            <v>1A</v>
          </cell>
        </row>
        <row r="82">
          <cell r="B82" t="str">
            <v>1A</v>
          </cell>
        </row>
        <row r="83">
          <cell r="B83" t="str">
            <v>1A</v>
          </cell>
        </row>
        <row r="84">
          <cell r="B84" t="str">
            <v>1A</v>
          </cell>
        </row>
        <row r="85">
          <cell r="B85" t="str">
            <v>1A</v>
          </cell>
        </row>
        <row r="86">
          <cell r="B86" t="str">
            <v>1A</v>
          </cell>
        </row>
        <row r="87">
          <cell r="B87" t="str">
            <v>1A</v>
          </cell>
        </row>
        <row r="88">
          <cell r="B88" t="str">
            <v>1A</v>
          </cell>
        </row>
        <row r="89">
          <cell r="B89" t="str">
            <v>1A</v>
          </cell>
        </row>
        <row r="90">
          <cell r="B90" t="str">
            <v>1A</v>
          </cell>
        </row>
        <row r="91">
          <cell r="B91" t="str">
            <v>1A</v>
          </cell>
        </row>
        <row r="92">
          <cell r="B92" t="str">
            <v>1A</v>
          </cell>
        </row>
        <row r="93">
          <cell r="B93" t="str">
            <v>1A</v>
          </cell>
        </row>
        <row r="94">
          <cell r="B94" t="str">
            <v>1A</v>
          </cell>
        </row>
        <row r="95">
          <cell r="B95" t="str">
            <v>1A</v>
          </cell>
        </row>
        <row r="96">
          <cell r="B96" t="str">
            <v>1A</v>
          </cell>
        </row>
        <row r="97">
          <cell r="B97" t="str">
            <v>1A</v>
          </cell>
        </row>
        <row r="98">
          <cell r="B98" t="str">
            <v>1A</v>
          </cell>
        </row>
        <row r="99">
          <cell r="B99" t="str">
            <v>1A</v>
          </cell>
        </row>
        <row r="100">
          <cell r="B100" t="str">
            <v>1A</v>
          </cell>
        </row>
        <row r="101">
          <cell r="B101" t="str">
            <v>1A</v>
          </cell>
        </row>
        <row r="102">
          <cell r="B102" t="str">
            <v>1A</v>
          </cell>
        </row>
        <row r="103">
          <cell r="B103" t="str">
            <v>1A</v>
          </cell>
        </row>
        <row r="104">
          <cell r="B104" t="str">
            <v>1A</v>
          </cell>
        </row>
        <row r="105">
          <cell r="B105" t="str">
            <v>1A</v>
          </cell>
        </row>
        <row r="106">
          <cell r="B106" t="str">
            <v>1A</v>
          </cell>
        </row>
        <row r="107">
          <cell r="B107" t="str">
            <v>1A</v>
          </cell>
        </row>
        <row r="108">
          <cell r="B108" t="str">
            <v>1A</v>
          </cell>
        </row>
        <row r="109">
          <cell r="B109" t="str">
            <v>1A</v>
          </cell>
        </row>
        <row r="110">
          <cell r="B110" t="str">
            <v>1A</v>
          </cell>
        </row>
        <row r="111">
          <cell r="B111" t="str">
            <v>1A</v>
          </cell>
        </row>
        <row r="112">
          <cell r="B112" t="str">
            <v>1A</v>
          </cell>
        </row>
        <row r="113">
          <cell r="B113" t="str">
            <v>1A</v>
          </cell>
        </row>
        <row r="114">
          <cell r="B114" t="str">
            <v>1A</v>
          </cell>
        </row>
        <row r="115">
          <cell r="B115" t="str">
            <v>1A</v>
          </cell>
        </row>
        <row r="116">
          <cell r="B116" t="str">
            <v>1A</v>
          </cell>
        </row>
        <row r="117">
          <cell r="B117" t="str">
            <v>1A</v>
          </cell>
        </row>
        <row r="118">
          <cell r="B118" t="str">
            <v>1A</v>
          </cell>
        </row>
        <row r="119">
          <cell r="B119" t="str">
            <v>1A</v>
          </cell>
        </row>
        <row r="120">
          <cell r="B120" t="str">
            <v>1A</v>
          </cell>
        </row>
        <row r="121">
          <cell r="B121" t="str">
            <v>1A</v>
          </cell>
        </row>
        <row r="122">
          <cell r="B122" t="str">
            <v>1A</v>
          </cell>
        </row>
        <row r="123">
          <cell r="B123" t="str">
            <v>1A</v>
          </cell>
        </row>
        <row r="124">
          <cell r="B124" t="str">
            <v>1A</v>
          </cell>
        </row>
        <row r="125">
          <cell r="B125" t="str">
            <v>1A</v>
          </cell>
        </row>
        <row r="126">
          <cell r="B126" t="str">
            <v>1A</v>
          </cell>
        </row>
        <row r="127">
          <cell r="B127" t="str">
            <v>1A</v>
          </cell>
        </row>
        <row r="128">
          <cell r="B128" t="str">
            <v>1A</v>
          </cell>
        </row>
        <row r="129">
          <cell r="B129" t="str">
            <v>1A</v>
          </cell>
        </row>
        <row r="130">
          <cell r="B130" t="str">
            <v>1A</v>
          </cell>
        </row>
        <row r="131">
          <cell r="B131" t="str">
            <v>1A</v>
          </cell>
        </row>
        <row r="132">
          <cell r="B132" t="str">
            <v>1A</v>
          </cell>
        </row>
        <row r="133">
          <cell r="B133" t="str">
            <v>1A</v>
          </cell>
        </row>
        <row r="134">
          <cell r="B134" t="str">
            <v>1A</v>
          </cell>
        </row>
        <row r="135">
          <cell r="B135" t="str">
            <v>1A</v>
          </cell>
        </row>
        <row r="136">
          <cell r="B136" t="str">
            <v>1A</v>
          </cell>
        </row>
        <row r="137">
          <cell r="B137" t="str">
            <v>1A</v>
          </cell>
        </row>
        <row r="138">
          <cell r="B138" t="str">
            <v>1A</v>
          </cell>
        </row>
        <row r="139">
          <cell r="B139" t="str">
            <v>1A</v>
          </cell>
        </row>
        <row r="140">
          <cell r="B140" t="str">
            <v>1A</v>
          </cell>
        </row>
        <row r="141">
          <cell r="B141" t="str">
            <v>1A</v>
          </cell>
        </row>
        <row r="142">
          <cell r="B142" t="str">
            <v>1A</v>
          </cell>
        </row>
        <row r="143">
          <cell r="B143" t="str">
            <v>1A</v>
          </cell>
        </row>
        <row r="144">
          <cell r="B144" t="str">
            <v>1A</v>
          </cell>
        </row>
        <row r="145">
          <cell r="B145" t="str">
            <v>1A</v>
          </cell>
        </row>
        <row r="146">
          <cell r="B146" t="str">
            <v>1A</v>
          </cell>
        </row>
        <row r="147">
          <cell r="B147" t="str">
            <v>1A</v>
          </cell>
        </row>
        <row r="148">
          <cell r="B148" t="str">
            <v>1A</v>
          </cell>
        </row>
        <row r="149">
          <cell r="B149" t="str">
            <v>1A</v>
          </cell>
        </row>
        <row r="150">
          <cell r="B150" t="str">
            <v>1A</v>
          </cell>
        </row>
        <row r="151">
          <cell r="B151" t="str">
            <v>1A</v>
          </cell>
        </row>
        <row r="152">
          <cell r="B152" t="str">
            <v>1A</v>
          </cell>
        </row>
        <row r="153">
          <cell r="B153" t="str">
            <v>1A</v>
          </cell>
        </row>
        <row r="154">
          <cell r="B154" t="str">
            <v>1A</v>
          </cell>
        </row>
        <row r="155">
          <cell r="B155" t="str">
            <v>1A</v>
          </cell>
        </row>
        <row r="156">
          <cell r="B156" t="str">
            <v>1A</v>
          </cell>
        </row>
        <row r="157">
          <cell r="B157" t="str">
            <v>1A</v>
          </cell>
        </row>
        <row r="158">
          <cell r="B158" t="str">
            <v>1A</v>
          </cell>
        </row>
        <row r="159">
          <cell r="B159" t="str">
            <v>1A</v>
          </cell>
        </row>
        <row r="160">
          <cell r="B160" t="str">
            <v>1A</v>
          </cell>
        </row>
        <row r="161">
          <cell r="B161" t="str">
            <v>1A</v>
          </cell>
        </row>
        <row r="162">
          <cell r="B162" t="str">
            <v>1A</v>
          </cell>
        </row>
        <row r="163">
          <cell r="B163" t="str">
            <v>1A</v>
          </cell>
        </row>
        <row r="164">
          <cell r="B164" t="str">
            <v>1A</v>
          </cell>
        </row>
        <row r="165">
          <cell r="B165" t="str">
            <v>1A</v>
          </cell>
        </row>
        <row r="166">
          <cell r="B166" t="str">
            <v>1A</v>
          </cell>
        </row>
        <row r="167">
          <cell r="B167" t="str">
            <v>1A</v>
          </cell>
        </row>
        <row r="168">
          <cell r="B168" t="str">
            <v>1A</v>
          </cell>
        </row>
        <row r="169">
          <cell r="B169" t="str">
            <v>1A</v>
          </cell>
        </row>
        <row r="170">
          <cell r="B170" t="str">
            <v>1A</v>
          </cell>
        </row>
        <row r="171">
          <cell r="B171" t="str">
            <v>1A</v>
          </cell>
        </row>
        <row r="172">
          <cell r="B172" t="str">
            <v>1A</v>
          </cell>
        </row>
        <row r="173">
          <cell r="B173" t="str">
            <v>1A</v>
          </cell>
        </row>
        <row r="174">
          <cell r="B174" t="str">
            <v>1A</v>
          </cell>
        </row>
        <row r="175">
          <cell r="B175" t="str">
            <v>1A</v>
          </cell>
        </row>
        <row r="176">
          <cell r="B176" t="str">
            <v>1A</v>
          </cell>
        </row>
        <row r="177">
          <cell r="B177" t="str">
            <v>1A</v>
          </cell>
        </row>
        <row r="178">
          <cell r="B178" t="str">
            <v>1A</v>
          </cell>
        </row>
        <row r="179">
          <cell r="B179" t="str">
            <v>1A</v>
          </cell>
        </row>
        <row r="180">
          <cell r="B180" t="str">
            <v>1A</v>
          </cell>
        </row>
        <row r="181">
          <cell r="B181" t="str">
            <v>1A</v>
          </cell>
        </row>
        <row r="182">
          <cell r="B182" t="str">
            <v>1A</v>
          </cell>
        </row>
        <row r="183">
          <cell r="A183" t="str">
            <v>Internal Finish</v>
          </cell>
        </row>
        <row r="184">
          <cell r="B184" t="str">
            <v>1B</v>
          </cell>
        </row>
        <row r="185">
          <cell r="B185" t="str">
            <v>1B</v>
          </cell>
        </row>
        <row r="186">
          <cell r="B186" t="str">
            <v>1B</v>
          </cell>
        </row>
        <row r="187">
          <cell r="B187" t="str">
            <v>1B</v>
          </cell>
        </row>
        <row r="188">
          <cell r="B188" t="str">
            <v>1B</v>
          </cell>
        </row>
        <row r="189">
          <cell r="B189" t="str">
            <v>1B</v>
          </cell>
        </row>
        <row r="190">
          <cell r="B190" t="str">
            <v>1B</v>
          </cell>
        </row>
        <row r="191">
          <cell r="B191" t="str">
            <v>1B</v>
          </cell>
        </row>
        <row r="192">
          <cell r="B192" t="str">
            <v>1B</v>
          </cell>
        </row>
        <row r="193">
          <cell r="B193" t="str">
            <v>1B</v>
          </cell>
        </row>
        <row r="194">
          <cell r="B194" t="str">
            <v>1B</v>
          </cell>
        </row>
        <row r="195">
          <cell r="B195" t="str">
            <v>1B</v>
          </cell>
        </row>
        <row r="196">
          <cell r="B196" t="str">
            <v>1B</v>
          </cell>
        </row>
        <row r="197">
          <cell r="B197" t="str">
            <v>1B</v>
          </cell>
        </row>
        <row r="198">
          <cell r="B198" t="str">
            <v>1B</v>
          </cell>
        </row>
        <row r="199">
          <cell r="B199" t="str">
            <v>1B</v>
          </cell>
        </row>
        <row r="200">
          <cell r="B200" t="str">
            <v>1B</v>
          </cell>
        </row>
        <row r="201">
          <cell r="B201" t="str">
            <v>1B</v>
          </cell>
        </row>
        <row r="202">
          <cell r="B202" t="str">
            <v>1B</v>
          </cell>
        </row>
        <row r="203">
          <cell r="B203" t="str">
            <v>1B</v>
          </cell>
        </row>
        <row r="204">
          <cell r="B204" t="str">
            <v>1B</v>
          </cell>
        </row>
        <row r="205">
          <cell r="B205" t="str">
            <v>1B</v>
          </cell>
        </row>
        <row r="206">
          <cell r="B206" t="str">
            <v>1B</v>
          </cell>
        </row>
        <row r="207">
          <cell r="B207" t="str">
            <v>1B</v>
          </cell>
        </row>
        <row r="208">
          <cell r="B208" t="str">
            <v>1B</v>
          </cell>
        </row>
        <row r="209">
          <cell r="B209" t="str">
            <v>1B</v>
          </cell>
        </row>
        <row r="210">
          <cell r="B210" t="str">
            <v>1B</v>
          </cell>
        </row>
        <row r="211">
          <cell r="B211" t="str">
            <v>1B</v>
          </cell>
        </row>
        <row r="212">
          <cell r="B212" t="str">
            <v>1B</v>
          </cell>
        </row>
        <row r="213">
          <cell r="B213" t="str">
            <v>1B</v>
          </cell>
        </row>
        <row r="214">
          <cell r="B214" t="str">
            <v>1B</v>
          </cell>
        </row>
        <row r="215">
          <cell r="B215" t="str">
            <v>1B</v>
          </cell>
        </row>
        <row r="216">
          <cell r="B216" t="str">
            <v>1B</v>
          </cell>
        </row>
        <row r="217">
          <cell r="B217" t="str">
            <v>1B</v>
          </cell>
        </row>
        <row r="218">
          <cell r="B218" t="str">
            <v>1B</v>
          </cell>
        </row>
        <row r="219">
          <cell r="B219" t="str">
            <v>1B</v>
          </cell>
        </row>
        <row r="220">
          <cell r="B220" t="str">
            <v>1B</v>
          </cell>
        </row>
        <row r="221">
          <cell r="B221" t="str">
            <v>1B</v>
          </cell>
        </row>
        <row r="222">
          <cell r="B222" t="str">
            <v>1B</v>
          </cell>
        </row>
        <row r="223">
          <cell r="B223" t="str">
            <v>1B</v>
          </cell>
        </row>
        <row r="224">
          <cell r="B224" t="str">
            <v>1B</v>
          </cell>
        </row>
        <row r="225">
          <cell r="B225" t="str">
            <v>1B</v>
          </cell>
        </row>
        <row r="226">
          <cell r="B226" t="str">
            <v>1B</v>
          </cell>
        </row>
        <row r="227">
          <cell r="B227" t="str">
            <v>1B</v>
          </cell>
        </row>
        <row r="228">
          <cell r="B228" t="str">
            <v>1B</v>
          </cell>
        </row>
        <row r="229">
          <cell r="B229" t="str">
            <v>1B</v>
          </cell>
        </row>
        <row r="230">
          <cell r="B230" t="str">
            <v>1B</v>
          </cell>
        </row>
        <row r="231">
          <cell r="B231" t="str">
            <v>1B</v>
          </cell>
        </row>
        <row r="232">
          <cell r="B232" t="str">
            <v>1B</v>
          </cell>
        </row>
        <row r="233">
          <cell r="B233" t="str">
            <v>1B</v>
          </cell>
        </row>
        <row r="234">
          <cell r="B234" t="str">
            <v>1B</v>
          </cell>
        </row>
        <row r="235">
          <cell r="B235" t="str">
            <v>1B</v>
          </cell>
        </row>
        <row r="236">
          <cell r="B236" t="str">
            <v>1B</v>
          </cell>
        </row>
        <row r="237">
          <cell r="B237" t="str">
            <v>1B</v>
          </cell>
        </row>
        <row r="238">
          <cell r="B238" t="str">
            <v>1B</v>
          </cell>
        </row>
        <row r="239">
          <cell r="B239" t="str">
            <v>1B</v>
          </cell>
        </row>
        <row r="240">
          <cell r="B240" t="str">
            <v>1B</v>
          </cell>
        </row>
        <row r="241">
          <cell r="B241" t="str">
            <v>1B</v>
          </cell>
        </row>
        <row r="242">
          <cell r="B242" t="str">
            <v>1B</v>
          </cell>
        </row>
        <row r="243">
          <cell r="B243" t="str">
            <v>1B</v>
          </cell>
        </row>
        <row r="244">
          <cell r="B244" t="str">
            <v>1B</v>
          </cell>
        </row>
        <row r="245">
          <cell r="B245" t="str">
            <v>1B</v>
          </cell>
        </row>
        <row r="246">
          <cell r="B246" t="str">
            <v>1B</v>
          </cell>
        </row>
        <row r="247">
          <cell r="B247" t="str">
            <v>1B</v>
          </cell>
        </row>
        <row r="248">
          <cell r="B248" t="str">
            <v>1B</v>
          </cell>
        </row>
        <row r="249">
          <cell r="B249" t="str">
            <v>1B</v>
          </cell>
        </row>
        <row r="250">
          <cell r="B250" t="str">
            <v>1B</v>
          </cell>
        </row>
        <row r="251">
          <cell r="B251" t="str">
            <v>1B</v>
          </cell>
        </row>
        <row r="252">
          <cell r="B252" t="str">
            <v>1B</v>
          </cell>
        </row>
        <row r="253">
          <cell r="B253" t="str">
            <v>1B</v>
          </cell>
        </row>
        <row r="254">
          <cell r="B254" t="str">
            <v>1B</v>
          </cell>
        </row>
        <row r="255">
          <cell r="B255" t="str">
            <v>1B</v>
          </cell>
        </row>
        <row r="256">
          <cell r="B256" t="str">
            <v>1B</v>
          </cell>
        </row>
        <row r="257">
          <cell r="B257" t="str">
            <v>1B</v>
          </cell>
        </row>
        <row r="258">
          <cell r="B258" t="str">
            <v>1B</v>
          </cell>
        </row>
        <row r="259">
          <cell r="B259" t="str">
            <v>1B</v>
          </cell>
        </row>
        <row r="260">
          <cell r="B260" t="str">
            <v>1B</v>
          </cell>
        </row>
        <row r="261">
          <cell r="B261" t="str">
            <v>1B</v>
          </cell>
        </row>
        <row r="262">
          <cell r="B262" t="str">
            <v>1B</v>
          </cell>
        </row>
        <row r="263">
          <cell r="B263" t="str">
            <v>1B</v>
          </cell>
        </row>
        <row r="264">
          <cell r="B264" t="str">
            <v>1B</v>
          </cell>
        </row>
        <row r="265">
          <cell r="B265" t="str">
            <v>1B</v>
          </cell>
        </row>
        <row r="266">
          <cell r="B266" t="str">
            <v>1B</v>
          </cell>
        </row>
        <row r="267">
          <cell r="B267" t="str">
            <v>1B</v>
          </cell>
        </row>
        <row r="268">
          <cell r="B268" t="str">
            <v>1B</v>
          </cell>
        </row>
        <row r="269">
          <cell r="B269" t="str">
            <v>1B</v>
          </cell>
        </row>
        <row r="270">
          <cell r="B270" t="str">
            <v>1B</v>
          </cell>
        </row>
        <row r="271">
          <cell r="B271" t="str">
            <v>1B</v>
          </cell>
        </row>
        <row r="272">
          <cell r="B272" t="str">
            <v>1B</v>
          </cell>
        </row>
        <row r="273">
          <cell r="B273" t="str">
            <v>1B</v>
          </cell>
        </row>
        <row r="274">
          <cell r="B274" t="str">
            <v>1B</v>
          </cell>
        </row>
        <row r="275">
          <cell r="B275" t="str">
            <v>1B</v>
          </cell>
        </row>
        <row r="276">
          <cell r="B276" t="str">
            <v>1B</v>
          </cell>
        </row>
        <row r="277">
          <cell r="B277" t="str">
            <v>1B</v>
          </cell>
        </row>
        <row r="278">
          <cell r="B278" t="str">
            <v>1B</v>
          </cell>
        </row>
        <row r="279">
          <cell r="B279" t="str">
            <v>1B</v>
          </cell>
        </row>
        <row r="280">
          <cell r="B280" t="str">
            <v>1B</v>
          </cell>
        </row>
        <row r="281">
          <cell r="B281" t="str">
            <v>1B</v>
          </cell>
        </row>
        <row r="282">
          <cell r="B282" t="str">
            <v>1B</v>
          </cell>
        </row>
        <row r="283">
          <cell r="B283" t="str">
            <v>1B</v>
          </cell>
        </row>
        <row r="284">
          <cell r="B284" t="str">
            <v>1B</v>
          </cell>
        </row>
        <row r="285">
          <cell r="B285" t="str">
            <v>1B</v>
          </cell>
        </row>
        <row r="286">
          <cell r="B286" t="str">
            <v>1B</v>
          </cell>
        </row>
        <row r="287">
          <cell r="B287" t="str">
            <v>1B</v>
          </cell>
        </row>
        <row r="288">
          <cell r="B288" t="str">
            <v>1B</v>
          </cell>
        </row>
        <row r="289">
          <cell r="B289" t="str">
            <v>1B</v>
          </cell>
        </row>
        <row r="290">
          <cell r="B290" t="str">
            <v>1B</v>
          </cell>
        </row>
        <row r="291">
          <cell r="B291" t="str">
            <v>1B</v>
          </cell>
        </row>
        <row r="292">
          <cell r="B292" t="str">
            <v>1B</v>
          </cell>
        </row>
        <row r="293">
          <cell r="B293" t="str">
            <v>1B</v>
          </cell>
        </row>
        <row r="294">
          <cell r="B294" t="str">
            <v>1B</v>
          </cell>
        </row>
        <row r="295">
          <cell r="B295" t="str">
            <v>1B</v>
          </cell>
        </row>
        <row r="296">
          <cell r="B296" t="str">
            <v>1B</v>
          </cell>
        </row>
        <row r="297">
          <cell r="B297" t="str">
            <v>1B</v>
          </cell>
        </row>
        <row r="298">
          <cell r="B298" t="str">
            <v>1B</v>
          </cell>
        </row>
        <row r="299">
          <cell r="B299" t="str">
            <v>1B</v>
          </cell>
        </row>
        <row r="300">
          <cell r="B300" t="str">
            <v>1B</v>
          </cell>
        </row>
        <row r="301">
          <cell r="B301" t="str">
            <v>1B</v>
          </cell>
        </row>
        <row r="302">
          <cell r="B302" t="str">
            <v>1B</v>
          </cell>
        </row>
        <row r="303">
          <cell r="B303" t="str">
            <v>1B</v>
          </cell>
        </row>
        <row r="304">
          <cell r="B304" t="str">
            <v>1B</v>
          </cell>
        </row>
        <row r="305">
          <cell r="B305" t="str">
            <v>1B</v>
          </cell>
        </row>
        <row r="306">
          <cell r="B306" t="str">
            <v>1B</v>
          </cell>
        </row>
        <row r="307">
          <cell r="B307" t="str">
            <v>1B</v>
          </cell>
        </row>
        <row r="308">
          <cell r="B308" t="str">
            <v>1B</v>
          </cell>
        </row>
        <row r="309">
          <cell r="B309" t="str">
            <v>1B</v>
          </cell>
        </row>
        <row r="310">
          <cell r="B310" t="str">
            <v>1B</v>
          </cell>
        </row>
        <row r="311">
          <cell r="B311" t="str">
            <v>1B</v>
          </cell>
        </row>
        <row r="312">
          <cell r="B312" t="str">
            <v>1B</v>
          </cell>
        </row>
        <row r="313">
          <cell r="B313" t="str">
            <v>1B</v>
          </cell>
        </row>
        <row r="314">
          <cell r="B314" t="str">
            <v>1B</v>
          </cell>
        </row>
        <row r="315">
          <cell r="B315" t="str">
            <v>1B</v>
          </cell>
        </row>
        <row r="316">
          <cell r="B316" t="str">
            <v>1B</v>
          </cell>
        </row>
        <row r="317">
          <cell r="B317" t="str">
            <v>1B</v>
          </cell>
        </row>
        <row r="318">
          <cell r="B318" t="str">
            <v>1B</v>
          </cell>
        </row>
        <row r="319">
          <cell r="B319" t="str">
            <v>1B</v>
          </cell>
        </row>
        <row r="320">
          <cell r="B320" t="str">
            <v>1B</v>
          </cell>
        </row>
        <row r="321">
          <cell r="B321" t="str">
            <v>1B</v>
          </cell>
        </row>
        <row r="322">
          <cell r="B322" t="str">
            <v>1B</v>
          </cell>
        </row>
        <row r="323">
          <cell r="B323" t="str">
            <v>1B</v>
          </cell>
        </row>
        <row r="324">
          <cell r="B324" t="str">
            <v>1B</v>
          </cell>
        </row>
        <row r="325">
          <cell r="B325" t="str">
            <v>1B</v>
          </cell>
        </row>
        <row r="326">
          <cell r="B326" t="str">
            <v>1B</v>
          </cell>
        </row>
        <row r="327">
          <cell r="B327" t="str">
            <v>1B</v>
          </cell>
        </row>
        <row r="328">
          <cell r="B328" t="str">
            <v>1B</v>
          </cell>
        </row>
        <row r="329">
          <cell r="B329" t="str">
            <v>1B</v>
          </cell>
        </row>
        <row r="330">
          <cell r="B330" t="str">
            <v>1B</v>
          </cell>
        </row>
        <row r="331">
          <cell r="B331" t="str">
            <v>1B</v>
          </cell>
        </row>
        <row r="332">
          <cell r="B332" t="str">
            <v>1B</v>
          </cell>
        </row>
        <row r="333">
          <cell r="B333" t="str">
            <v>1B</v>
          </cell>
        </row>
        <row r="334">
          <cell r="B334" t="str">
            <v>1B</v>
          </cell>
        </row>
        <row r="335">
          <cell r="B335" t="str">
            <v>1B</v>
          </cell>
        </row>
        <row r="336">
          <cell r="B336" t="str">
            <v>1B</v>
          </cell>
        </row>
        <row r="337">
          <cell r="B337" t="str">
            <v>1B</v>
          </cell>
        </row>
        <row r="338">
          <cell r="B338" t="str">
            <v>1B</v>
          </cell>
        </row>
        <row r="339">
          <cell r="B339" t="str">
            <v>1B</v>
          </cell>
        </row>
        <row r="340">
          <cell r="B340" t="str">
            <v>1B</v>
          </cell>
        </row>
        <row r="341">
          <cell r="B341" t="str">
            <v>1B</v>
          </cell>
        </row>
        <row r="342">
          <cell r="B342" t="str">
            <v>1B</v>
          </cell>
        </row>
        <row r="343">
          <cell r="B343" t="str">
            <v>1B</v>
          </cell>
        </row>
        <row r="344">
          <cell r="B344" t="str">
            <v>1B</v>
          </cell>
        </row>
        <row r="345">
          <cell r="B345" t="str">
            <v>1B</v>
          </cell>
        </row>
        <row r="346">
          <cell r="B346" t="str">
            <v>1B</v>
          </cell>
        </row>
        <row r="347">
          <cell r="B347" t="str">
            <v>1B</v>
          </cell>
        </row>
        <row r="348">
          <cell r="B348" t="str">
            <v>1B</v>
          </cell>
        </row>
        <row r="349">
          <cell r="B349" t="str">
            <v>1B</v>
          </cell>
        </row>
        <row r="350">
          <cell r="B350" t="str">
            <v>1B</v>
          </cell>
        </row>
        <row r="351">
          <cell r="B351" t="str">
            <v>1B</v>
          </cell>
        </row>
        <row r="352">
          <cell r="B352" t="str">
            <v>1B</v>
          </cell>
        </row>
        <row r="353">
          <cell r="B353" t="str">
            <v>1B</v>
          </cell>
        </row>
        <row r="354">
          <cell r="B354" t="str">
            <v>1B</v>
          </cell>
        </row>
        <row r="355">
          <cell r="B355" t="str">
            <v>1B</v>
          </cell>
        </row>
        <row r="356">
          <cell r="B356" t="str">
            <v>1B</v>
          </cell>
        </row>
        <row r="357">
          <cell r="B357" t="str">
            <v>1B</v>
          </cell>
        </row>
        <row r="358">
          <cell r="B358" t="str">
            <v>1B</v>
          </cell>
        </row>
        <row r="359">
          <cell r="B359" t="str">
            <v>1B</v>
          </cell>
        </row>
        <row r="360">
          <cell r="B360" t="str">
            <v>1B</v>
          </cell>
        </row>
        <row r="361">
          <cell r="B361" t="str">
            <v>1B</v>
          </cell>
        </row>
        <row r="362">
          <cell r="B362" t="str">
            <v>1B</v>
          </cell>
        </row>
        <row r="363">
          <cell r="B363" t="str">
            <v>1B</v>
          </cell>
        </row>
        <row r="364">
          <cell r="B364" t="str">
            <v>1B</v>
          </cell>
        </row>
        <row r="365">
          <cell r="B365" t="str">
            <v>1B</v>
          </cell>
        </row>
        <row r="366">
          <cell r="B366" t="str">
            <v>1B</v>
          </cell>
        </row>
        <row r="367">
          <cell r="B367" t="str">
            <v>1B</v>
          </cell>
        </row>
        <row r="368">
          <cell r="B368" t="str">
            <v>1B</v>
          </cell>
        </row>
        <row r="369">
          <cell r="B369" t="str">
            <v>1B</v>
          </cell>
        </row>
        <row r="370">
          <cell r="B370" t="str">
            <v>1B</v>
          </cell>
        </row>
        <row r="371">
          <cell r="B371" t="str">
            <v>1B</v>
          </cell>
        </row>
        <row r="372">
          <cell r="B372" t="str">
            <v>1B</v>
          </cell>
        </row>
        <row r="373">
          <cell r="B373" t="str">
            <v>1B</v>
          </cell>
        </row>
        <row r="374">
          <cell r="B374" t="str">
            <v>1B</v>
          </cell>
        </row>
        <row r="375">
          <cell r="B375" t="str">
            <v>1B</v>
          </cell>
        </row>
        <row r="376">
          <cell r="B376" t="str">
            <v>1B</v>
          </cell>
        </row>
        <row r="377">
          <cell r="B377" t="str">
            <v>1B</v>
          </cell>
        </row>
        <row r="378">
          <cell r="B378" t="str">
            <v>1B</v>
          </cell>
        </row>
        <row r="379">
          <cell r="B379" t="str">
            <v>1B</v>
          </cell>
        </row>
        <row r="380">
          <cell r="B380" t="str">
            <v>1B</v>
          </cell>
        </row>
        <row r="381">
          <cell r="B381" t="str">
            <v>1B</v>
          </cell>
        </row>
        <row r="382">
          <cell r="B382" t="str">
            <v>1B</v>
          </cell>
        </row>
        <row r="383">
          <cell r="B383" t="str">
            <v>1B</v>
          </cell>
        </row>
        <row r="384">
          <cell r="B384" t="str">
            <v>1B</v>
          </cell>
        </row>
        <row r="385">
          <cell r="B385" t="str">
            <v>1B</v>
          </cell>
        </row>
        <row r="386">
          <cell r="B386" t="str">
            <v>1B</v>
          </cell>
        </row>
        <row r="387">
          <cell r="B387" t="str">
            <v>1B</v>
          </cell>
        </row>
        <row r="388">
          <cell r="B388" t="str">
            <v>1B</v>
          </cell>
        </row>
        <row r="389">
          <cell r="B389" t="str">
            <v>1B</v>
          </cell>
        </row>
        <row r="390">
          <cell r="B390" t="str">
            <v>1B</v>
          </cell>
        </row>
        <row r="391">
          <cell r="B391" t="str">
            <v>1B</v>
          </cell>
        </row>
        <row r="392">
          <cell r="B392" t="str">
            <v>1B</v>
          </cell>
        </row>
        <row r="393">
          <cell r="B393" t="str">
            <v>1B</v>
          </cell>
        </row>
        <row r="394">
          <cell r="B394" t="str">
            <v>1B</v>
          </cell>
        </row>
        <row r="395">
          <cell r="B395" t="str">
            <v>1B</v>
          </cell>
        </row>
        <row r="396">
          <cell r="B396" t="str">
            <v>1B</v>
          </cell>
        </row>
        <row r="397">
          <cell r="B397" t="str">
            <v>1B</v>
          </cell>
        </row>
        <row r="398">
          <cell r="B398" t="str">
            <v>1B</v>
          </cell>
        </row>
        <row r="399">
          <cell r="B399" t="str">
            <v>1B</v>
          </cell>
        </row>
        <row r="400">
          <cell r="B400" t="str">
            <v>1B</v>
          </cell>
        </row>
        <row r="401">
          <cell r="B401" t="str">
            <v>1B</v>
          </cell>
        </row>
        <row r="402">
          <cell r="B402" t="str">
            <v>1B</v>
          </cell>
        </row>
        <row r="403">
          <cell r="B403" t="str">
            <v>1B</v>
          </cell>
        </row>
        <row r="404">
          <cell r="B404" t="str">
            <v>1B</v>
          </cell>
        </row>
        <row r="405">
          <cell r="B405" t="str">
            <v>1B</v>
          </cell>
        </row>
        <row r="406">
          <cell r="B406" t="str">
            <v>1B</v>
          </cell>
        </row>
        <row r="407">
          <cell r="B407" t="str">
            <v>1B</v>
          </cell>
        </row>
        <row r="408">
          <cell r="B408" t="str">
            <v>1B</v>
          </cell>
        </row>
        <row r="409">
          <cell r="B409" t="str">
            <v>1B</v>
          </cell>
        </row>
        <row r="410">
          <cell r="B410" t="str">
            <v>1B</v>
          </cell>
        </row>
        <row r="411">
          <cell r="B411" t="str">
            <v>1B</v>
          </cell>
        </row>
        <row r="412">
          <cell r="B412" t="str">
            <v>1B</v>
          </cell>
        </row>
        <row r="413">
          <cell r="B413" t="str">
            <v>1B</v>
          </cell>
        </row>
        <row r="414">
          <cell r="B414" t="str">
            <v>1B</v>
          </cell>
        </row>
        <row r="415">
          <cell r="B415" t="str">
            <v>1B</v>
          </cell>
        </row>
        <row r="416">
          <cell r="B416" t="str">
            <v>1B</v>
          </cell>
        </row>
        <row r="417">
          <cell r="B417" t="str">
            <v>1B</v>
          </cell>
        </row>
        <row r="418">
          <cell r="B418" t="str">
            <v>1B</v>
          </cell>
        </row>
        <row r="419">
          <cell r="B419" t="str">
            <v>1B</v>
          </cell>
        </row>
        <row r="420">
          <cell r="B420" t="str">
            <v>1B</v>
          </cell>
        </row>
        <row r="421">
          <cell r="B421" t="str">
            <v>1B</v>
          </cell>
        </row>
        <row r="422">
          <cell r="B422" t="str">
            <v>1B</v>
          </cell>
        </row>
        <row r="423">
          <cell r="B423" t="str">
            <v>1B</v>
          </cell>
        </row>
        <row r="424">
          <cell r="B424" t="str">
            <v>1B</v>
          </cell>
        </row>
        <row r="425">
          <cell r="B425" t="str">
            <v>1B</v>
          </cell>
        </row>
        <row r="426">
          <cell r="B426" t="str">
            <v>1B</v>
          </cell>
        </row>
        <row r="427">
          <cell r="B427" t="str">
            <v>1B</v>
          </cell>
        </row>
        <row r="428">
          <cell r="B428" t="str">
            <v>1B</v>
          </cell>
        </row>
        <row r="429">
          <cell r="B429" t="str">
            <v>1B</v>
          </cell>
        </row>
        <row r="430">
          <cell r="B430" t="str">
            <v>1B</v>
          </cell>
        </row>
        <row r="431">
          <cell r="B431" t="str">
            <v>1B</v>
          </cell>
        </row>
        <row r="432">
          <cell r="B432" t="str">
            <v>1B</v>
          </cell>
        </row>
        <row r="433">
          <cell r="B433" t="str">
            <v>1B</v>
          </cell>
        </row>
        <row r="434">
          <cell r="B434" t="str">
            <v>1B</v>
          </cell>
        </row>
        <row r="435">
          <cell r="B435" t="str">
            <v>1B</v>
          </cell>
        </row>
        <row r="436">
          <cell r="B436" t="str">
            <v>1B</v>
          </cell>
        </row>
        <row r="437">
          <cell r="B437" t="str">
            <v>1B</v>
          </cell>
        </row>
        <row r="438">
          <cell r="B438" t="str">
            <v>1B</v>
          </cell>
        </row>
        <row r="439">
          <cell r="B439" t="str">
            <v>1B</v>
          </cell>
        </row>
        <row r="440">
          <cell r="B440" t="str">
            <v>1B</v>
          </cell>
        </row>
        <row r="441">
          <cell r="B441" t="str">
            <v>1B</v>
          </cell>
        </row>
        <row r="442">
          <cell r="B442" t="str">
            <v>1B</v>
          </cell>
        </row>
        <row r="443">
          <cell r="B443" t="str">
            <v>1B</v>
          </cell>
        </row>
        <row r="444">
          <cell r="B444" t="str">
            <v>1B</v>
          </cell>
        </row>
        <row r="445">
          <cell r="B445" t="str">
            <v>1B</v>
          </cell>
        </row>
        <row r="446">
          <cell r="B446" t="str">
            <v>1B</v>
          </cell>
        </row>
        <row r="447">
          <cell r="B447" t="str">
            <v>1B</v>
          </cell>
        </row>
        <row r="448">
          <cell r="B448" t="str">
            <v>1B</v>
          </cell>
        </row>
        <row r="449">
          <cell r="B449" t="str">
            <v>1B</v>
          </cell>
        </row>
        <row r="450">
          <cell r="B450" t="str">
            <v>1B</v>
          </cell>
        </row>
        <row r="451">
          <cell r="B451" t="str">
            <v>1B</v>
          </cell>
        </row>
        <row r="452">
          <cell r="B452" t="str">
            <v>1B</v>
          </cell>
        </row>
        <row r="453">
          <cell r="B453" t="str">
            <v>1B</v>
          </cell>
        </row>
        <row r="454">
          <cell r="B454" t="str">
            <v>1B</v>
          </cell>
        </row>
        <row r="455">
          <cell r="B455" t="str">
            <v>1B</v>
          </cell>
        </row>
        <row r="456">
          <cell r="B456" t="str">
            <v>1B</v>
          </cell>
        </row>
        <row r="457">
          <cell r="B457" t="str">
            <v>1B</v>
          </cell>
        </row>
        <row r="458">
          <cell r="B458" t="str">
            <v>1B</v>
          </cell>
        </row>
        <row r="459">
          <cell r="B459" t="str">
            <v>1B</v>
          </cell>
        </row>
        <row r="460">
          <cell r="B460" t="str">
            <v>1B</v>
          </cell>
        </row>
        <row r="461">
          <cell r="B461" t="str">
            <v>1B</v>
          </cell>
        </row>
        <row r="462">
          <cell r="B462" t="str">
            <v>1B</v>
          </cell>
        </row>
        <row r="463">
          <cell r="B463" t="str">
            <v>1B</v>
          </cell>
        </row>
        <row r="464">
          <cell r="B464" t="str">
            <v>1B</v>
          </cell>
        </row>
        <row r="465">
          <cell r="B465" t="str">
            <v>1B</v>
          </cell>
        </row>
        <row r="466">
          <cell r="B466" t="str">
            <v>1B</v>
          </cell>
        </row>
        <row r="467">
          <cell r="B467" t="str">
            <v>1B</v>
          </cell>
        </row>
        <row r="468">
          <cell r="B468" t="str">
            <v>1B</v>
          </cell>
        </row>
        <row r="469">
          <cell r="B469" t="str">
            <v>1B</v>
          </cell>
        </row>
        <row r="470">
          <cell r="B470" t="str">
            <v>1B</v>
          </cell>
        </row>
        <row r="471">
          <cell r="B471" t="str">
            <v>1B</v>
          </cell>
        </row>
        <row r="472">
          <cell r="B472" t="str">
            <v>1B</v>
          </cell>
        </row>
        <row r="473">
          <cell r="B473" t="str">
            <v>1B</v>
          </cell>
        </row>
        <row r="474">
          <cell r="B474" t="str">
            <v>1B</v>
          </cell>
        </row>
        <row r="475">
          <cell r="B475" t="str">
            <v>1B</v>
          </cell>
        </row>
        <row r="476">
          <cell r="B476" t="str">
            <v>1B</v>
          </cell>
        </row>
        <row r="477">
          <cell r="B477" t="str">
            <v>1B</v>
          </cell>
        </row>
        <row r="478">
          <cell r="B478" t="str">
            <v>1B</v>
          </cell>
        </row>
        <row r="479">
          <cell r="B479" t="str">
            <v>1B</v>
          </cell>
        </row>
        <row r="480">
          <cell r="B480" t="str">
            <v>1B</v>
          </cell>
        </row>
        <row r="481">
          <cell r="B481" t="str">
            <v>1B</v>
          </cell>
        </row>
        <row r="482">
          <cell r="B482" t="str">
            <v>1B</v>
          </cell>
        </row>
        <row r="483">
          <cell r="B483" t="str">
            <v>1B</v>
          </cell>
        </row>
        <row r="484">
          <cell r="B484" t="str">
            <v>1B</v>
          </cell>
        </row>
        <row r="485">
          <cell r="B485" t="str">
            <v>1B</v>
          </cell>
        </row>
        <row r="486">
          <cell r="B486" t="str">
            <v>1B</v>
          </cell>
        </row>
        <row r="487">
          <cell r="A487" t="str">
            <v>External Finishes</v>
          </cell>
        </row>
        <row r="488">
          <cell r="B488" t="str">
            <v>1C</v>
          </cell>
        </row>
        <row r="489">
          <cell r="B489" t="str">
            <v>1C</v>
          </cell>
        </row>
        <row r="490">
          <cell r="B490" t="str">
            <v>1C</v>
          </cell>
        </row>
        <row r="491">
          <cell r="B491" t="str">
            <v>1C</v>
          </cell>
        </row>
        <row r="492">
          <cell r="B492" t="str">
            <v>1C</v>
          </cell>
        </row>
        <row r="493">
          <cell r="B493" t="str">
            <v>1C</v>
          </cell>
        </row>
        <row r="494">
          <cell r="B494" t="str">
            <v>1C</v>
          </cell>
        </row>
        <row r="495">
          <cell r="B495" t="str">
            <v>1C</v>
          </cell>
        </row>
        <row r="496">
          <cell r="B496" t="str">
            <v>1C</v>
          </cell>
        </row>
        <row r="497">
          <cell r="B497" t="str">
            <v>1C</v>
          </cell>
        </row>
        <row r="498">
          <cell r="B498" t="str">
            <v>1C</v>
          </cell>
        </row>
        <row r="499">
          <cell r="B499" t="str">
            <v>1C</v>
          </cell>
        </row>
        <row r="500">
          <cell r="B500" t="str">
            <v>1C</v>
          </cell>
        </row>
        <row r="501">
          <cell r="B501" t="str">
            <v>1C</v>
          </cell>
        </row>
        <row r="502">
          <cell r="B502" t="str">
            <v>1C</v>
          </cell>
        </row>
        <row r="503">
          <cell r="B503" t="str">
            <v>1C</v>
          </cell>
        </row>
        <row r="504">
          <cell r="B504" t="str">
            <v>1C</v>
          </cell>
        </row>
        <row r="505">
          <cell r="B505" t="str">
            <v>1C</v>
          </cell>
        </row>
        <row r="506">
          <cell r="B506" t="str">
            <v>1C</v>
          </cell>
        </row>
        <row r="507">
          <cell r="B507" t="str">
            <v>1C</v>
          </cell>
        </row>
        <row r="508">
          <cell r="B508" t="str">
            <v>1C</v>
          </cell>
        </row>
        <row r="509">
          <cell r="B509" t="str">
            <v>1C</v>
          </cell>
        </row>
        <row r="510">
          <cell r="B510" t="str">
            <v>1C</v>
          </cell>
        </row>
        <row r="511">
          <cell r="B511" t="str">
            <v>1C</v>
          </cell>
        </row>
        <row r="512">
          <cell r="B512" t="str">
            <v>1C</v>
          </cell>
        </row>
        <row r="513">
          <cell r="B513" t="str">
            <v>1C</v>
          </cell>
        </row>
        <row r="514">
          <cell r="B514" t="str">
            <v>1C</v>
          </cell>
        </row>
        <row r="515">
          <cell r="B515" t="str">
            <v>1C</v>
          </cell>
        </row>
        <row r="516">
          <cell r="B516" t="str">
            <v>1C</v>
          </cell>
        </row>
        <row r="517">
          <cell r="B517" t="str">
            <v>1C</v>
          </cell>
        </row>
        <row r="518">
          <cell r="B518" t="str">
            <v>1C</v>
          </cell>
        </row>
        <row r="519">
          <cell r="B519" t="str">
            <v>1C</v>
          </cell>
        </row>
        <row r="520">
          <cell r="B520" t="str">
            <v>1C</v>
          </cell>
        </row>
        <row r="521">
          <cell r="B521" t="str">
            <v>1C</v>
          </cell>
        </row>
        <row r="522">
          <cell r="B522" t="str">
            <v>1C</v>
          </cell>
        </row>
        <row r="523">
          <cell r="B523" t="str">
            <v>1C</v>
          </cell>
        </row>
        <row r="524">
          <cell r="B524" t="str">
            <v>1C</v>
          </cell>
        </row>
        <row r="525">
          <cell r="B525" t="str">
            <v>1C</v>
          </cell>
        </row>
        <row r="526">
          <cell r="B526" t="str">
            <v>1C</v>
          </cell>
        </row>
        <row r="527">
          <cell r="B527" t="str">
            <v>1C</v>
          </cell>
        </row>
        <row r="528">
          <cell r="B528" t="str">
            <v>1C</v>
          </cell>
        </row>
        <row r="529">
          <cell r="B529" t="str">
            <v>1C</v>
          </cell>
        </row>
        <row r="530">
          <cell r="B530" t="str">
            <v>1C</v>
          </cell>
        </row>
        <row r="531">
          <cell r="B531" t="str">
            <v>1C</v>
          </cell>
        </row>
        <row r="532">
          <cell r="B532" t="str">
            <v>1C</v>
          </cell>
        </row>
        <row r="533">
          <cell r="B533" t="str">
            <v>1C</v>
          </cell>
        </row>
        <row r="534">
          <cell r="B534" t="str">
            <v>1C</v>
          </cell>
        </row>
        <row r="535">
          <cell r="B535" t="str">
            <v>1C</v>
          </cell>
        </row>
        <row r="536">
          <cell r="B536" t="str">
            <v>1C</v>
          </cell>
        </row>
        <row r="537">
          <cell r="B537" t="str">
            <v>1C</v>
          </cell>
        </row>
        <row r="538">
          <cell r="B538" t="str">
            <v>1C</v>
          </cell>
        </row>
        <row r="539">
          <cell r="B539" t="str">
            <v>1C</v>
          </cell>
        </row>
        <row r="540">
          <cell r="B540" t="str">
            <v>1C</v>
          </cell>
        </row>
        <row r="541">
          <cell r="B541" t="str">
            <v>1C</v>
          </cell>
        </row>
        <row r="542">
          <cell r="B542" t="str">
            <v>1C</v>
          </cell>
        </row>
        <row r="543">
          <cell r="B543" t="str">
            <v>1C</v>
          </cell>
        </row>
        <row r="544">
          <cell r="B544" t="str">
            <v>1C</v>
          </cell>
        </row>
        <row r="545">
          <cell r="B545" t="str">
            <v>1C</v>
          </cell>
        </row>
        <row r="546">
          <cell r="B546" t="str">
            <v>1C</v>
          </cell>
        </row>
        <row r="547">
          <cell r="B547" t="str">
            <v>1C</v>
          </cell>
        </row>
        <row r="548">
          <cell r="A548" t="str">
            <v>PHE</v>
          </cell>
        </row>
        <row r="549">
          <cell r="B549" t="str">
            <v>1D</v>
          </cell>
        </row>
        <row r="550">
          <cell r="B550" t="str">
            <v>1D</v>
          </cell>
        </row>
        <row r="551">
          <cell r="B551" t="str">
            <v>1D</v>
          </cell>
        </row>
        <row r="552">
          <cell r="B552" t="str">
            <v>1D</v>
          </cell>
        </row>
        <row r="553">
          <cell r="B553" t="str">
            <v>1D</v>
          </cell>
        </row>
        <row r="554">
          <cell r="B554" t="str">
            <v>1D</v>
          </cell>
        </row>
        <row r="555">
          <cell r="B555" t="str">
            <v>1D</v>
          </cell>
        </row>
        <row r="556">
          <cell r="B556" t="str">
            <v>1D</v>
          </cell>
        </row>
        <row r="557">
          <cell r="B557" t="str">
            <v>1D</v>
          </cell>
        </row>
        <row r="558">
          <cell r="B558" t="str">
            <v>1D</v>
          </cell>
        </row>
        <row r="559">
          <cell r="B559" t="str">
            <v>1D</v>
          </cell>
        </row>
        <row r="560">
          <cell r="B560" t="str">
            <v>1D</v>
          </cell>
        </row>
        <row r="561">
          <cell r="B561" t="str">
            <v>1D</v>
          </cell>
        </row>
        <row r="562">
          <cell r="B562" t="str">
            <v>1D</v>
          </cell>
        </row>
        <row r="563">
          <cell r="B563" t="str">
            <v>1D</v>
          </cell>
        </row>
        <row r="564">
          <cell r="B564" t="str">
            <v>1D</v>
          </cell>
        </row>
        <row r="565">
          <cell r="B565" t="str">
            <v>1D</v>
          </cell>
        </row>
        <row r="566">
          <cell r="B566" t="str">
            <v>1D</v>
          </cell>
        </row>
        <row r="567">
          <cell r="B567" t="str">
            <v>1D</v>
          </cell>
        </row>
        <row r="568">
          <cell r="B568" t="str">
            <v>1D</v>
          </cell>
        </row>
        <row r="569">
          <cell r="B569" t="str">
            <v>1D</v>
          </cell>
        </row>
        <row r="570">
          <cell r="B570" t="str">
            <v>1D</v>
          </cell>
        </row>
        <row r="571">
          <cell r="B571" t="str">
            <v>1D</v>
          </cell>
        </row>
        <row r="572">
          <cell r="B572" t="str">
            <v>1D</v>
          </cell>
        </row>
        <row r="573">
          <cell r="B573" t="str">
            <v>1D</v>
          </cell>
        </row>
        <row r="574">
          <cell r="B574" t="str">
            <v>1D</v>
          </cell>
        </row>
        <row r="575">
          <cell r="B575" t="str">
            <v>1D</v>
          </cell>
        </row>
        <row r="576">
          <cell r="B576" t="str">
            <v>1D</v>
          </cell>
        </row>
        <row r="577">
          <cell r="B577" t="str">
            <v>1D</v>
          </cell>
        </row>
        <row r="578">
          <cell r="B578" t="str">
            <v>1D</v>
          </cell>
        </row>
        <row r="579">
          <cell r="B579" t="str">
            <v>1D</v>
          </cell>
        </row>
        <row r="580">
          <cell r="B580" t="str">
            <v>1D</v>
          </cell>
        </row>
        <row r="581">
          <cell r="B581" t="str">
            <v>1D</v>
          </cell>
        </row>
        <row r="582">
          <cell r="B582" t="str">
            <v>1D</v>
          </cell>
        </row>
        <row r="583">
          <cell r="B583" t="str">
            <v>1D</v>
          </cell>
        </row>
        <row r="584">
          <cell r="B584" t="str">
            <v>1D</v>
          </cell>
        </row>
        <row r="585">
          <cell r="B585" t="str">
            <v>1D</v>
          </cell>
        </row>
        <row r="586">
          <cell r="B586" t="str">
            <v>1D</v>
          </cell>
        </row>
        <row r="587">
          <cell r="B587" t="str">
            <v>1D</v>
          </cell>
        </row>
        <row r="588">
          <cell r="B588" t="str">
            <v>1D</v>
          </cell>
        </row>
        <row r="589">
          <cell r="B589" t="str">
            <v>1D</v>
          </cell>
        </row>
        <row r="590">
          <cell r="B590" t="str">
            <v>1D</v>
          </cell>
        </row>
        <row r="591">
          <cell r="A591" t="str">
            <v>ELECTRICAL</v>
          </cell>
        </row>
        <row r="592">
          <cell r="B592" t="str">
            <v>1E &amp; 1J</v>
          </cell>
        </row>
        <row r="593">
          <cell r="B593" t="str">
            <v>1E &amp; 1J</v>
          </cell>
        </row>
        <row r="594">
          <cell r="B594" t="str">
            <v>1E &amp; 1J</v>
          </cell>
        </row>
        <row r="595">
          <cell r="B595" t="str">
            <v>1E &amp; 1J</v>
          </cell>
        </row>
        <row r="596">
          <cell r="B596" t="str">
            <v>1E &amp; 1J</v>
          </cell>
        </row>
        <row r="597">
          <cell r="B597" t="str">
            <v>1E &amp; 1J</v>
          </cell>
        </row>
        <row r="598">
          <cell r="B598" t="str">
            <v>1E &amp; 1J</v>
          </cell>
        </row>
        <row r="599">
          <cell r="B599" t="str">
            <v>1E &amp; 1J</v>
          </cell>
        </row>
        <row r="600">
          <cell r="B600" t="str">
            <v>1E &amp; 1J</v>
          </cell>
        </row>
        <row r="601">
          <cell r="B601" t="str">
            <v>1E &amp; 1J</v>
          </cell>
        </row>
        <row r="602">
          <cell r="B602" t="str">
            <v>1E &amp; 1J</v>
          </cell>
        </row>
        <row r="603">
          <cell r="B603" t="str">
            <v>1E &amp; 1J</v>
          </cell>
        </row>
        <row r="604">
          <cell r="B604" t="str">
            <v>1E &amp; 1J</v>
          </cell>
        </row>
        <row r="605">
          <cell r="B605" t="str">
            <v>1E &amp; 1J</v>
          </cell>
        </row>
        <row r="606">
          <cell r="B606" t="str">
            <v>1E &amp; 1J</v>
          </cell>
        </row>
        <row r="607">
          <cell r="B607" t="str">
            <v>1E &amp; 1J</v>
          </cell>
        </row>
        <row r="608">
          <cell r="B608" t="str">
            <v>1E &amp; 1J</v>
          </cell>
        </row>
        <row r="609">
          <cell r="B609" t="str">
            <v>1E &amp; 1J</v>
          </cell>
        </row>
        <row r="610">
          <cell r="B610" t="str">
            <v>1E &amp; 1J</v>
          </cell>
        </row>
        <row r="611">
          <cell r="B611" t="str">
            <v>1E &amp; 1J</v>
          </cell>
        </row>
        <row r="612">
          <cell r="B612" t="str">
            <v>1E &amp; 1J</v>
          </cell>
        </row>
        <row r="613">
          <cell r="B613" t="str">
            <v>1E &amp; 1J</v>
          </cell>
        </row>
        <row r="614">
          <cell r="B614" t="str">
            <v>1E &amp; 1J</v>
          </cell>
        </row>
        <row r="615">
          <cell r="B615" t="str">
            <v>1E &amp; 1J</v>
          </cell>
        </row>
        <row r="616">
          <cell r="B616" t="str">
            <v>1E &amp; 1J</v>
          </cell>
        </row>
        <row r="617">
          <cell r="B617" t="str">
            <v>1E &amp; 1J</v>
          </cell>
        </row>
        <row r="618">
          <cell r="B618" t="str">
            <v>1E &amp; 1J</v>
          </cell>
        </row>
        <row r="619">
          <cell r="B619" t="str">
            <v>1E &amp; 1J</v>
          </cell>
        </row>
        <row r="620">
          <cell r="B620" t="str">
            <v>1E &amp; 1J</v>
          </cell>
        </row>
        <row r="621">
          <cell r="B621" t="str">
            <v>1E &amp; 1J</v>
          </cell>
        </row>
        <row r="622">
          <cell r="B622" t="str">
            <v>1E &amp; 1J</v>
          </cell>
        </row>
        <row r="623">
          <cell r="B623" t="str">
            <v>1E &amp; 1J</v>
          </cell>
        </row>
        <row r="624">
          <cell r="B624" t="str">
            <v>1E &amp; 1J</v>
          </cell>
        </row>
        <row r="625">
          <cell r="B625" t="str">
            <v>1E &amp; 1J</v>
          </cell>
        </row>
        <row r="626">
          <cell r="B626" t="str">
            <v>1E &amp; 1J</v>
          </cell>
        </row>
        <row r="627">
          <cell r="B627" t="str">
            <v>1E &amp; 1J</v>
          </cell>
        </row>
        <row r="628">
          <cell r="B628" t="str">
            <v>1E &amp; 1J</v>
          </cell>
        </row>
        <row r="629">
          <cell r="B629" t="str">
            <v>1E &amp; 1J</v>
          </cell>
        </row>
        <row r="630">
          <cell r="B630" t="str">
            <v>1E &amp; 1J</v>
          </cell>
        </row>
        <row r="631">
          <cell r="B631" t="str">
            <v>1E &amp; 1J</v>
          </cell>
        </row>
        <row r="632">
          <cell r="B632" t="str">
            <v>1E &amp; 1J</v>
          </cell>
        </row>
        <row r="633">
          <cell r="B633" t="str">
            <v>1E &amp; 1J</v>
          </cell>
        </row>
        <row r="634">
          <cell r="B634" t="str">
            <v>1E &amp; 1J</v>
          </cell>
        </row>
        <row r="635">
          <cell r="B635" t="str">
            <v>1E &amp; 1J</v>
          </cell>
        </row>
        <row r="636">
          <cell r="B636" t="str">
            <v>1E &amp; 1J</v>
          </cell>
        </row>
        <row r="637">
          <cell r="B637" t="str">
            <v>1E &amp; 1J</v>
          </cell>
        </row>
        <row r="638">
          <cell r="B638" t="str">
            <v>1E &amp; 1J</v>
          </cell>
        </row>
        <row r="639">
          <cell r="B639" t="str">
            <v>1E &amp; 1J</v>
          </cell>
        </row>
        <row r="640">
          <cell r="B640" t="str">
            <v>1E &amp; 1J</v>
          </cell>
        </row>
        <row r="641">
          <cell r="B641" t="str">
            <v>1E &amp; 1J</v>
          </cell>
        </row>
        <row r="642">
          <cell r="B642" t="str">
            <v>1E &amp; 1J</v>
          </cell>
        </row>
        <row r="643">
          <cell r="B643" t="str">
            <v>1E &amp; 1J</v>
          </cell>
        </row>
        <row r="644">
          <cell r="B644" t="str">
            <v>1E &amp; 1J</v>
          </cell>
        </row>
        <row r="645">
          <cell r="B645" t="str">
            <v>1E &amp; 1J</v>
          </cell>
        </row>
        <row r="646">
          <cell r="B646" t="str">
            <v>1E &amp; 1J</v>
          </cell>
        </row>
        <row r="647">
          <cell r="B647" t="str">
            <v>1E &amp; 1J</v>
          </cell>
        </row>
        <row r="648">
          <cell r="B648" t="str">
            <v>1E &amp; 1J</v>
          </cell>
        </row>
        <row r="649">
          <cell r="B649" t="str">
            <v>1E &amp; 1J</v>
          </cell>
        </row>
        <row r="650">
          <cell r="B650" t="str">
            <v>1E &amp; 1J</v>
          </cell>
        </row>
        <row r="651">
          <cell r="B651" t="str">
            <v>1E &amp; 1J</v>
          </cell>
        </row>
        <row r="652">
          <cell r="B652" t="str">
            <v>1E &amp; 1J</v>
          </cell>
        </row>
        <row r="653">
          <cell r="B653" t="str">
            <v>1E &amp; 1J</v>
          </cell>
        </row>
        <row r="654">
          <cell r="B654" t="str">
            <v>1E &amp; 1J</v>
          </cell>
        </row>
        <row r="655">
          <cell r="B655" t="str">
            <v>1E &amp; 1J</v>
          </cell>
        </row>
        <row r="656">
          <cell r="B656" t="str">
            <v>1E &amp; 1J</v>
          </cell>
        </row>
        <row r="657">
          <cell r="B657" t="str">
            <v>1E &amp; 1J</v>
          </cell>
        </row>
        <row r="658">
          <cell r="B658" t="str">
            <v>1E &amp; 1J</v>
          </cell>
        </row>
        <row r="659">
          <cell r="B659" t="str">
            <v>1E &amp; 1J</v>
          </cell>
        </row>
        <row r="660">
          <cell r="B660" t="str">
            <v>1E &amp; 1J</v>
          </cell>
        </row>
        <row r="661">
          <cell r="B661" t="str">
            <v>1E &amp; 1J</v>
          </cell>
        </row>
        <row r="662">
          <cell r="B662" t="str">
            <v>1E &amp; 1J</v>
          </cell>
        </row>
        <row r="663">
          <cell r="B663" t="str">
            <v>1E &amp; 1J</v>
          </cell>
        </row>
        <row r="664">
          <cell r="B664" t="str">
            <v>1E &amp; 1J</v>
          </cell>
        </row>
        <row r="665">
          <cell r="B665" t="str">
            <v>1E &amp; 1J</v>
          </cell>
        </row>
        <row r="666">
          <cell r="B666" t="str">
            <v>1E &amp; 1J</v>
          </cell>
        </row>
        <row r="667">
          <cell r="B667" t="str">
            <v>1E &amp; 1J</v>
          </cell>
        </row>
        <row r="668">
          <cell r="B668" t="str">
            <v>1E &amp; 1J</v>
          </cell>
        </row>
        <row r="669">
          <cell r="B669" t="str">
            <v>1E &amp; 1J</v>
          </cell>
        </row>
        <row r="670">
          <cell r="B670" t="str">
            <v>1E &amp; 1J</v>
          </cell>
        </row>
        <row r="671">
          <cell r="B671" t="str">
            <v>1E &amp; 1J</v>
          </cell>
        </row>
        <row r="672">
          <cell r="B672" t="str">
            <v>1E &amp; 1J</v>
          </cell>
        </row>
        <row r="673">
          <cell r="B673" t="str">
            <v>1E &amp; 1J</v>
          </cell>
        </row>
        <row r="674">
          <cell r="B674" t="str">
            <v>1E &amp; 1J</v>
          </cell>
        </row>
        <row r="675">
          <cell r="B675" t="str">
            <v>1E &amp; 1J</v>
          </cell>
        </row>
        <row r="676">
          <cell r="B676" t="str">
            <v>1E &amp; 1J</v>
          </cell>
        </row>
        <row r="677">
          <cell r="B677" t="str">
            <v>1E &amp; 1J</v>
          </cell>
        </row>
        <row r="678">
          <cell r="B678" t="str">
            <v>1E &amp; 1J</v>
          </cell>
        </row>
        <row r="679">
          <cell r="B679" t="str">
            <v>1E &amp; 1J</v>
          </cell>
        </row>
        <row r="680">
          <cell r="B680" t="str">
            <v>1E &amp; 1J</v>
          </cell>
        </row>
        <row r="681">
          <cell r="B681" t="str">
            <v>1E &amp; 1J</v>
          </cell>
        </row>
        <row r="682">
          <cell r="A682" t="str">
            <v>VHT</v>
          </cell>
        </row>
        <row r="683">
          <cell r="B683" t="str">
            <v>1F</v>
          </cell>
        </row>
        <row r="684">
          <cell r="B684" t="str">
            <v>1F</v>
          </cell>
        </row>
        <row r="685">
          <cell r="B685" t="str">
            <v>1F</v>
          </cell>
        </row>
        <row r="686">
          <cell r="B686" t="str">
            <v>1F</v>
          </cell>
        </row>
        <row r="687">
          <cell r="B687" t="str">
            <v>1F</v>
          </cell>
        </row>
        <row r="688">
          <cell r="B688" t="str">
            <v>1F</v>
          </cell>
        </row>
        <row r="689">
          <cell r="A689" t="str">
            <v>HVAC</v>
          </cell>
        </row>
        <row r="690">
          <cell r="B690" t="str">
            <v>1G</v>
          </cell>
        </row>
        <row r="691">
          <cell r="B691" t="str">
            <v>1G</v>
          </cell>
        </row>
        <row r="692">
          <cell r="B692" t="str">
            <v>1G</v>
          </cell>
        </row>
        <row r="693">
          <cell r="B693" t="str">
            <v>1G</v>
          </cell>
        </row>
        <row r="694">
          <cell r="B694" t="str">
            <v>1G</v>
          </cell>
        </row>
        <row r="695">
          <cell r="B695" t="str">
            <v>1G</v>
          </cell>
        </row>
        <row r="696">
          <cell r="B696" t="str">
            <v>1G</v>
          </cell>
        </row>
        <row r="697">
          <cell r="B697" t="str">
            <v>1G</v>
          </cell>
        </row>
        <row r="698">
          <cell r="B698" t="str">
            <v>1G</v>
          </cell>
        </row>
        <row r="699">
          <cell r="B699" t="str">
            <v>1G</v>
          </cell>
        </row>
        <row r="700">
          <cell r="B700" t="str">
            <v>1G</v>
          </cell>
        </row>
        <row r="701">
          <cell r="B701" t="str">
            <v>1G</v>
          </cell>
        </row>
        <row r="702">
          <cell r="B702" t="str">
            <v>1G</v>
          </cell>
        </row>
        <row r="703">
          <cell r="B703" t="str">
            <v>1G</v>
          </cell>
        </row>
        <row r="704">
          <cell r="B704" t="str">
            <v>1G</v>
          </cell>
        </row>
        <row r="705">
          <cell r="B705" t="str">
            <v>1G</v>
          </cell>
        </row>
        <row r="706">
          <cell r="B706" t="str">
            <v>1G</v>
          </cell>
        </row>
        <row r="707">
          <cell r="B707" t="str">
            <v>1G</v>
          </cell>
        </row>
        <row r="708">
          <cell r="B708" t="str">
            <v>1G</v>
          </cell>
        </row>
        <row r="709">
          <cell r="B709" t="str">
            <v>1G</v>
          </cell>
        </row>
        <row r="710">
          <cell r="B710" t="str">
            <v>1G</v>
          </cell>
        </row>
        <row r="711">
          <cell r="B711" t="str">
            <v>1G</v>
          </cell>
        </row>
        <row r="712">
          <cell r="B712" t="str">
            <v>1G</v>
          </cell>
        </row>
        <row r="713">
          <cell r="B713" t="str">
            <v>1G</v>
          </cell>
        </row>
        <row r="714">
          <cell r="B714" t="str">
            <v>1G</v>
          </cell>
        </row>
        <row r="715">
          <cell r="B715" t="str">
            <v>1G</v>
          </cell>
        </row>
        <row r="716">
          <cell r="B716" t="str">
            <v>1G</v>
          </cell>
        </row>
        <row r="717">
          <cell r="B717" t="str">
            <v>1G</v>
          </cell>
        </row>
        <row r="718">
          <cell r="B718" t="str">
            <v>1G</v>
          </cell>
        </row>
        <row r="719">
          <cell r="B719" t="str">
            <v>1G</v>
          </cell>
        </row>
        <row r="720">
          <cell r="B720" t="str">
            <v>1G</v>
          </cell>
        </row>
        <row r="721">
          <cell r="B721" t="str">
            <v>1G</v>
          </cell>
        </row>
        <row r="722">
          <cell r="B722" t="str">
            <v>1G</v>
          </cell>
        </row>
        <row r="723">
          <cell r="B723" t="str">
            <v>1G</v>
          </cell>
        </row>
        <row r="724">
          <cell r="B724" t="str">
            <v>1G</v>
          </cell>
        </row>
        <row r="725">
          <cell r="B725" t="str">
            <v>1G</v>
          </cell>
        </row>
        <row r="726">
          <cell r="B726" t="str">
            <v>1G</v>
          </cell>
        </row>
        <row r="727">
          <cell r="B727" t="str">
            <v>1G</v>
          </cell>
        </row>
        <row r="728">
          <cell r="B728" t="str">
            <v>1G</v>
          </cell>
        </row>
        <row r="729">
          <cell r="B729" t="str">
            <v>1G</v>
          </cell>
        </row>
        <row r="730">
          <cell r="B730" t="str">
            <v>1G</v>
          </cell>
        </row>
        <row r="731">
          <cell r="B731" t="str">
            <v>1G</v>
          </cell>
        </row>
        <row r="732">
          <cell r="B732" t="str">
            <v>1G</v>
          </cell>
        </row>
        <row r="733">
          <cell r="B733" t="str">
            <v>1G</v>
          </cell>
        </row>
        <row r="734">
          <cell r="B734" t="str">
            <v>1G</v>
          </cell>
        </row>
        <row r="735">
          <cell r="B735" t="str">
            <v>1G</v>
          </cell>
        </row>
        <row r="736">
          <cell r="B736" t="str">
            <v>1G</v>
          </cell>
        </row>
        <row r="737">
          <cell r="B737" t="str">
            <v>1G</v>
          </cell>
        </row>
        <row r="738">
          <cell r="B738" t="str">
            <v>1G</v>
          </cell>
        </row>
        <row r="739">
          <cell r="B739" t="str">
            <v>1G</v>
          </cell>
        </row>
        <row r="740">
          <cell r="B740" t="str">
            <v>1G</v>
          </cell>
        </row>
        <row r="741">
          <cell r="B741" t="str">
            <v>1G</v>
          </cell>
        </row>
        <row r="742">
          <cell r="B742" t="str">
            <v>1G</v>
          </cell>
        </row>
        <row r="743">
          <cell r="B743" t="str">
            <v>1G</v>
          </cell>
        </row>
        <row r="744">
          <cell r="A744" t="str">
            <v>FPS</v>
          </cell>
        </row>
        <row r="745">
          <cell r="B745" t="str">
            <v>1H</v>
          </cell>
        </row>
        <row r="746">
          <cell r="B746" t="str">
            <v>1H</v>
          </cell>
        </row>
        <row r="747">
          <cell r="B747" t="str">
            <v>1H</v>
          </cell>
        </row>
        <row r="748">
          <cell r="B748" t="str">
            <v>1H</v>
          </cell>
        </row>
        <row r="749">
          <cell r="B749" t="str">
            <v>1H</v>
          </cell>
        </row>
        <row r="750">
          <cell r="B750" t="str">
            <v>1H</v>
          </cell>
        </row>
        <row r="751">
          <cell r="B751" t="str">
            <v>1H</v>
          </cell>
        </row>
        <row r="752">
          <cell r="B752" t="str">
            <v>1H</v>
          </cell>
        </row>
        <row r="753">
          <cell r="B753" t="str">
            <v>1H</v>
          </cell>
        </row>
        <row r="754">
          <cell r="B754" t="str">
            <v>1H</v>
          </cell>
        </row>
        <row r="755">
          <cell r="B755" t="str">
            <v>1H</v>
          </cell>
        </row>
        <row r="756">
          <cell r="B756" t="str">
            <v>1H</v>
          </cell>
        </row>
        <row r="757">
          <cell r="B757" t="str">
            <v>1H</v>
          </cell>
        </row>
        <row r="758">
          <cell r="B758" t="str">
            <v>1H</v>
          </cell>
        </row>
        <row r="759">
          <cell r="B759" t="str">
            <v>1H</v>
          </cell>
        </row>
        <row r="760">
          <cell r="B760" t="str">
            <v>1H</v>
          </cell>
        </row>
        <row r="761">
          <cell r="B761" t="str">
            <v>1H</v>
          </cell>
        </row>
        <row r="762">
          <cell r="B762" t="str">
            <v>1H</v>
          </cell>
        </row>
        <row r="763">
          <cell r="B763" t="str">
            <v>1H</v>
          </cell>
        </row>
        <row r="764">
          <cell r="B764" t="str">
            <v>1H</v>
          </cell>
        </row>
        <row r="765">
          <cell r="B765" t="str">
            <v>1H</v>
          </cell>
        </row>
        <row r="766">
          <cell r="B766" t="str">
            <v>1H</v>
          </cell>
        </row>
        <row r="767">
          <cell r="B767" t="str">
            <v>1H</v>
          </cell>
        </row>
        <row r="768">
          <cell r="B768" t="str">
            <v>1H</v>
          </cell>
        </row>
        <row r="769">
          <cell r="B769" t="str">
            <v>1H</v>
          </cell>
        </row>
        <row r="770">
          <cell r="B770" t="str">
            <v>1H</v>
          </cell>
        </row>
        <row r="771">
          <cell r="B771" t="str">
            <v>1H</v>
          </cell>
        </row>
        <row r="772">
          <cell r="B772" t="str">
            <v>1H</v>
          </cell>
        </row>
        <row r="773">
          <cell r="B773" t="str">
            <v>1H</v>
          </cell>
        </row>
        <row r="774">
          <cell r="B774" t="str">
            <v>1H</v>
          </cell>
        </row>
        <row r="775">
          <cell r="B775" t="str">
            <v>1H</v>
          </cell>
        </row>
        <row r="776">
          <cell r="B776" t="str">
            <v>1H</v>
          </cell>
        </row>
        <row r="777">
          <cell r="B777" t="str">
            <v>1H</v>
          </cell>
        </row>
        <row r="778">
          <cell r="B778" t="str">
            <v>1H</v>
          </cell>
        </row>
        <row r="779">
          <cell r="B779" t="str">
            <v>1H</v>
          </cell>
        </row>
        <row r="780">
          <cell r="B780" t="str">
            <v>1H</v>
          </cell>
        </row>
        <row r="781">
          <cell r="B781" t="str">
            <v>1H</v>
          </cell>
        </row>
        <row r="782">
          <cell r="B782" t="str">
            <v>1H</v>
          </cell>
        </row>
        <row r="783">
          <cell r="B783" t="str">
            <v>1H</v>
          </cell>
        </row>
        <row r="784">
          <cell r="B784" t="str">
            <v>1H</v>
          </cell>
        </row>
        <row r="785">
          <cell r="B785" t="str">
            <v>1H</v>
          </cell>
        </row>
        <row r="786">
          <cell r="B786" t="str">
            <v>1H</v>
          </cell>
        </row>
        <row r="787">
          <cell r="B787" t="str">
            <v>1H</v>
          </cell>
        </row>
        <row r="788">
          <cell r="B788" t="str">
            <v>1H</v>
          </cell>
        </row>
        <row r="789">
          <cell r="B789" t="str">
            <v>1H</v>
          </cell>
        </row>
        <row r="790">
          <cell r="B790" t="str">
            <v>1H</v>
          </cell>
        </row>
        <row r="791">
          <cell r="B791" t="str">
            <v>1H</v>
          </cell>
        </row>
        <row r="792">
          <cell r="B792" t="str">
            <v>1H</v>
          </cell>
        </row>
        <row r="793">
          <cell r="B793" t="str">
            <v>1H</v>
          </cell>
        </row>
        <row r="794">
          <cell r="B794" t="str">
            <v>1H</v>
          </cell>
        </row>
        <row r="795">
          <cell r="B795" t="str">
            <v>1H</v>
          </cell>
        </row>
        <row r="796">
          <cell r="B796" t="str">
            <v>1H</v>
          </cell>
        </row>
        <row r="797">
          <cell r="B797" t="str">
            <v>1H</v>
          </cell>
        </row>
        <row r="798">
          <cell r="B798" t="str">
            <v>1H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ICT Percentage Breakup - All"/>
      <sheetName val="Zone 1"/>
      <sheetName val="Zone 2"/>
      <sheetName val="Zone 3 "/>
      <sheetName val="Zone 4 L2"/>
      <sheetName val="Zone 4 L1"/>
      <sheetName val="Zone 5 L1"/>
      <sheetName val="Zone 6 L1 "/>
      <sheetName val="Zone 7 L1"/>
      <sheetName val="Zone_08_ESS"/>
      <sheetName val="Zone_08_Service Gallery"/>
    </sheetNames>
    <sheetDataSet>
      <sheetData sheetId="0"/>
      <sheetData sheetId="1">
        <row r="2">
          <cell r="E2" t="str">
            <v>Exhibition Hall-01 &amp; Foyer-01</v>
          </cell>
          <cell r="G2" t="str">
            <v>Exhibition Hall-02 &amp; Foyer-02</v>
          </cell>
        </row>
      </sheetData>
      <sheetData sheetId="2"/>
      <sheetData sheetId="3">
        <row r="1">
          <cell r="C1" t="str">
            <v>Zone 2</v>
          </cell>
        </row>
        <row r="4">
          <cell r="D4">
            <v>725291.47167750006</v>
          </cell>
        </row>
        <row r="5">
          <cell r="D5">
            <v>725291.47167750006</v>
          </cell>
        </row>
        <row r="6">
          <cell r="D6">
            <v>725291.47167750006</v>
          </cell>
        </row>
        <row r="7">
          <cell r="D7">
            <v>725291.47167750006</v>
          </cell>
        </row>
        <row r="8">
          <cell r="D8">
            <v>725291.47167750006</v>
          </cell>
        </row>
        <row r="9">
          <cell r="D9">
            <v>725291.47167750006</v>
          </cell>
        </row>
        <row r="10">
          <cell r="D10">
            <v>725291.47167750006</v>
          </cell>
        </row>
        <row r="11">
          <cell r="D11">
            <v>725291.47167750006</v>
          </cell>
        </row>
        <row r="12">
          <cell r="D12">
            <v>725291.47167750006</v>
          </cell>
        </row>
        <row r="13">
          <cell r="D13">
            <v>725291.47167750006</v>
          </cell>
        </row>
        <row r="14">
          <cell r="D14">
            <v>725291.47167750006</v>
          </cell>
        </row>
        <row r="15">
          <cell r="D15">
            <v>725291.47167750006</v>
          </cell>
        </row>
        <row r="16">
          <cell r="D16">
            <v>725291.47167750006</v>
          </cell>
        </row>
        <row r="17">
          <cell r="D17">
            <v>725291.47167750006</v>
          </cell>
        </row>
        <row r="18">
          <cell r="D18">
            <v>725291.47167750006</v>
          </cell>
        </row>
        <row r="19">
          <cell r="D19">
            <v>725291.47167750006</v>
          </cell>
        </row>
        <row r="20">
          <cell r="D20">
            <v>725291.47167750006</v>
          </cell>
        </row>
        <row r="21">
          <cell r="D21">
            <v>725291.47167750006</v>
          </cell>
        </row>
        <row r="22">
          <cell r="D22">
            <v>725291.47167750006</v>
          </cell>
        </row>
        <row r="23">
          <cell r="D23">
            <v>725291.47167750006</v>
          </cell>
        </row>
        <row r="25">
          <cell r="D25">
            <v>1692346.7672474999</v>
          </cell>
        </row>
        <row r="26">
          <cell r="D26">
            <v>1692346.7672474999</v>
          </cell>
        </row>
        <row r="27">
          <cell r="D27">
            <v>1692346.7672474999</v>
          </cell>
        </row>
        <row r="28">
          <cell r="D28">
            <v>1692346.7672474999</v>
          </cell>
        </row>
        <row r="29">
          <cell r="D29">
            <v>1692346.7672474999</v>
          </cell>
        </row>
        <row r="30">
          <cell r="D30">
            <v>1692346.7672474999</v>
          </cell>
        </row>
        <row r="31">
          <cell r="D31">
            <v>1692346.7672474999</v>
          </cell>
        </row>
        <row r="32">
          <cell r="D32">
            <v>1692346.7672474999</v>
          </cell>
        </row>
        <row r="33">
          <cell r="D33">
            <v>1692346.7672474999</v>
          </cell>
        </row>
        <row r="34">
          <cell r="D34">
            <v>1692346.7672474999</v>
          </cell>
        </row>
        <row r="35">
          <cell r="D35">
            <v>1692346.7672474999</v>
          </cell>
        </row>
        <row r="36">
          <cell r="D36">
            <v>1692346.7672474999</v>
          </cell>
        </row>
        <row r="37">
          <cell r="D37">
            <v>1692346.7672474999</v>
          </cell>
        </row>
        <row r="38">
          <cell r="D38">
            <v>1692346.7672474999</v>
          </cell>
        </row>
        <row r="39">
          <cell r="D39">
            <v>1692346.7672474999</v>
          </cell>
        </row>
        <row r="40">
          <cell r="D40">
            <v>1692346.7672474999</v>
          </cell>
        </row>
        <row r="41">
          <cell r="D41">
            <v>1692346.7672474999</v>
          </cell>
        </row>
        <row r="42">
          <cell r="D42">
            <v>1692346.7672474999</v>
          </cell>
        </row>
        <row r="43">
          <cell r="D43">
            <v>1692346.7672474999</v>
          </cell>
        </row>
        <row r="44">
          <cell r="D44">
            <v>1692346.7672474999</v>
          </cell>
        </row>
        <row r="46">
          <cell r="D46">
            <v>338469.35344950005</v>
          </cell>
        </row>
        <row r="47">
          <cell r="D47">
            <v>338469.35344950005</v>
          </cell>
        </row>
        <row r="48">
          <cell r="D48">
            <v>338469.35344950005</v>
          </cell>
        </row>
        <row r="49">
          <cell r="D49">
            <v>338469.35344950005</v>
          </cell>
        </row>
        <row r="50">
          <cell r="D50">
            <v>338469.35344950005</v>
          </cell>
        </row>
        <row r="51">
          <cell r="D51">
            <v>338469.35344950005</v>
          </cell>
        </row>
        <row r="52">
          <cell r="D52">
            <v>338469.35344950005</v>
          </cell>
        </row>
        <row r="53">
          <cell r="D53">
            <v>338469.35344950005</v>
          </cell>
        </row>
        <row r="54">
          <cell r="D54">
            <v>338469.35344950005</v>
          </cell>
        </row>
        <row r="55">
          <cell r="D55">
            <v>338469.35344950005</v>
          </cell>
        </row>
        <row r="56">
          <cell r="D56">
            <v>338469.35344950005</v>
          </cell>
        </row>
        <row r="57">
          <cell r="D57">
            <v>338469.35344950005</v>
          </cell>
        </row>
        <row r="58">
          <cell r="D58">
            <v>338469.35344950005</v>
          </cell>
        </row>
        <row r="59">
          <cell r="D59">
            <v>338469.35344950005</v>
          </cell>
        </row>
        <row r="60">
          <cell r="D60">
            <v>338469.35344950005</v>
          </cell>
        </row>
        <row r="61">
          <cell r="D61">
            <v>338469.35344950005</v>
          </cell>
        </row>
        <row r="62">
          <cell r="D62">
            <v>338469.35344950005</v>
          </cell>
        </row>
        <row r="63">
          <cell r="D63">
            <v>338469.35344950005</v>
          </cell>
        </row>
        <row r="64">
          <cell r="D64">
            <v>338469.35344950005</v>
          </cell>
        </row>
        <row r="65">
          <cell r="D65">
            <v>338469.35344950005</v>
          </cell>
        </row>
        <row r="67">
          <cell r="D67">
            <v>11282.311781650002</v>
          </cell>
        </row>
        <row r="68">
          <cell r="D68">
            <v>11282.311781650002</v>
          </cell>
        </row>
        <row r="69">
          <cell r="D69">
            <v>11282.311781650002</v>
          </cell>
        </row>
        <row r="70">
          <cell r="D70">
            <v>11282.311781650002</v>
          </cell>
        </row>
        <row r="71">
          <cell r="D71">
            <v>11282.311781650002</v>
          </cell>
        </row>
        <row r="72">
          <cell r="D72">
            <v>11282.311781650002</v>
          </cell>
        </row>
        <row r="73">
          <cell r="D73">
            <v>11282.311781650002</v>
          </cell>
        </row>
        <row r="74">
          <cell r="D74">
            <v>11282.311781650002</v>
          </cell>
        </row>
        <row r="75">
          <cell r="D75">
            <v>11282.311781650002</v>
          </cell>
        </row>
        <row r="76">
          <cell r="D76">
            <v>11282.311781650002</v>
          </cell>
        </row>
        <row r="77">
          <cell r="D77">
            <v>11282.311781650002</v>
          </cell>
        </row>
        <row r="78">
          <cell r="D78">
            <v>11282.311781650002</v>
          </cell>
        </row>
        <row r="79">
          <cell r="D79">
            <v>11282.311781650002</v>
          </cell>
        </row>
        <row r="80">
          <cell r="D80">
            <v>11282.311781650002</v>
          </cell>
        </row>
        <row r="81">
          <cell r="D81">
            <v>11282.311781650002</v>
          </cell>
        </row>
        <row r="82">
          <cell r="D82">
            <v>11282.311781650002</v>
          </cell>
        </row>
        <row r="83">
          <cell r="D83">
            <v>11282.311781650002</v>
          </cell>
        </row>
        <row r="84">
          <cell r="D84">
            <v>11282.311781650002</v>
          </cell>
        </row>
        <row r="85">
          <cell r="D85">
            <v>11282.311781650002</v>
          </cell>
        </row>
        <row r="86">
          <cell r="D86">
            <v>11282.311781650002</v>
          </cell>
        </row>
        <row r="88">
          <cell r="D88">
            <v>778479.51293385006</v>
          </cell>
        </row>
        <row r="89">
          <cell r="D89">
            <v>778479.51293385006</v>
          </cell>
        </row>
        <row r="90">
          <cell r="D90">
            <v>778479.51293385006</v>
          </cell>
        </row>
        <row r="91">
          <cell r="D91">
            <v>778479.51293385006</v>
          </cell>
        </row>
        <row r="92">
          <cell r="D92">
            <v>778479.51293385006</v>
          </cell>
        </row>
        <row r="93">
          <cell r="D93">
            <v>778479.51293385006</v>
          </cell>
        </row>
        <row r="94">
          <cell r="D94">
            <v>778479.51293385006</v>
          </cell>
        </row>
        <row r="95">
          <cell r="D95">
            <v>778479.51293385006</v>
          </cell>
        </row>
        <row r="96">
          <cell r="D96">
            <v>778479.51293385006</v>
          </cell>
        </row>
        <row r="97">
          <cell r="D97">
            <v>778479.51293385006</v>
          </cell>
        </row>
        <row r="98">
          <cell r="D98">
            <v>778479.51293385006</v>
          </cell>
        </row>
        <row r="99">
          <cell r="D99">
            <v>778479.51293385006</v>
          </cell>
        </row>
        <row r="100">
          <cell r="D100">
            <v>778479.51293385006</v>
          </cell>
        </row>
        <row r="101">
          <cell r="D101">
            <v>778479.51293385006</v>
          </cell>
        </row>
        <row r="102">
          <cell r="D102">
            <v>778479.51293385006</v>
          </cell>
        </row>
        <row r="103">
          <cell r="D103">
            <v>778479.51293385006</v>
          </cell>
        </row>
        <row r="104">
          <cell r="D104">
            <v>778479.51293385006</v>
          </cell>
        </row>
        <row r="105">
          <cell r="D105">
            <v>778479.51293385006</v>
          </cell>
        </row>
        <row r="106">
          <cell r="D106">
            <v>778479.51293385006</v>
          </cell>
        </row>
        <row r="107">
          <cell r="D107">
            <v>778479.51293385006</v>
          </cell>
        </row>
        <row r="109">
          <cell r="D109">
            <v>564115.58908250008</v>
          </cell>
        </row>
        <row r="110">
          <cell r="D110">
            <v>564115.58908250008</v>
          </cell>
        </row>
        <row r="111">
          <cell r="D111">
            <v>564115.58908250008</v>
          </cell>
        </row>
        <row r="112">
          <cell r="D112">
            <v>564115.58908250008</v>
          </cell>
        </row>
        <row r="113">
          <cell r="D113">
            <v>564115.58908250008</v>
          </cell>
        </row>
        <row r="114">
          <cell r="D114">
            <v>564115.58908250008</v>
          </cell>
        </row>
        <row r="115">
          <cell r="D115">
            <v>564115.58908250008</v>
          </cell>
        </row>
        <row r="116">
          <cell r="D116">
            <v>564115.58908250008</v>
          </cell>
        </row>
        <row r="117">
          <cell r="D117">
            <v>564115.58908250008</v>
          </cell>
        </row>
        <row r="118">
          <cell r="D118">
            <v>564115.58908250008</v>
          </cell>
        </row>
        <row r="119">
          <cell r="D119">
            <v>564115.58908250008</v>
          </cell>
        </row>
        <row r="120">
          <cell r="D120">
            <v>564115.58908250008</v>
          </cell>
        </row>
        <row r="121">
          <cell r="D121">
            <v>564115.58908250008</v>
          </cell>
        </row>
        <row r="122">
          <cell r="D122">
            <v>564115.58908250008</v>
          </cell>
        </row>
        <row r="123">
          <cell r="D123">
            <v>564115.58908250008</v>
          </cell>
        </row>
        <row r="124">
          <cell r="D124">
            <v>564115.58908250008</v>
          </cell>
        </row>
        <row r="125">
          <cell r="D125">
            <v>564115.58908250008</v>
          </cell>
        </row>
        <row r="126">
          <cell r="D126">
            <v>564115.58908250008</v>
          </cell>
        </row>
        <row r="127">
          <cell r="D127">
            <v>564115.58908250008</v>
          </cell>
        </row>
        <row r="128">
          <cell r="D128">
            <v>564115.58908250008</v>
          </cell>
        </row>
        <row r="130">
          <cell r="D130">
            <v>169234.67672475</v>
          </cell>
        </row>
        <row r="131">
          <cell r="D131">
            <v>169234.67672475</v>
          </cell>
        </row>
        <row r="132">
          <cell r="D132">
            <v>169234.67672475</v>
          </cell>
        </row>
        <row r="133">
          <cell r="D133">
            <v>169234.67672475</v>
          </cell>
        </row>
        <row r="134">
          <cell r="D134">
            <v>169234.67672475</v>
          </cell>
        </row>
        <row r="135">
          <cell r="D135">
            <v>169234.67672475</v>
          </cell>
        </row>
        <row r="136">
          <cell r="D136">
            <v>169234.67672475</v>
          </cell>
        </row>
        <row r="137">
          <cell r="D137">
            <v>169234.67672475</v>
          </cell>
        </row>
        <row r="138">
          <cell r="D138">
            <v>169234.67672475</v>
          </cell>
        </row>
        <row r="139">
          <cell r="D139">
            <v>169234.67672475</v>
          </cell>
        </row>
        <row r="140">
          <cell r="D140">
            <v>169234.67672475</v>
          </cell>
        </row>
        <row r="141">
          <cell r="D141">
            <v>169234.67672475</v>
          </cell>
        </row>
        <row r="142">
          <cell r="D142">
            <v>169234.67672475</v>
          </cell>
        </row>
        <row r="143">
          <cell r="D143">
            <v>169234.67672475</v>
          </cell>
        </row>
        <row r="144">
          <cell r="D144">
            <v>169234.67672475</v>
          </cell>
        </row>
        <row r="145">
          <cell r="D145">
            <v>169234.67672475</v>
          </cell>
        </row>
        <row r="146">
          <cell r="D146">
            <v>169234.67672475</v>
          </cell>
        </row>
        <row r="147">
          <cell r="D147">
            <v>169234.67672475</v>
          </cell>
        </row>
        <row r="148">
          <cell r="D148">
            <v>169234.67672475</v>
          </cell>
        </row>
        <row r="149">
          <cell r="D149">
            <v>169234.67672475</v>
          </cell>
        </row>
        <row r="151">
          <cell r="D151">
            <v>3610339.7701280005</v>
          </cell>
        </row>
        <row r="152">
          <cell r="D152">
            <v>3610339.7701280005</v>
          </cell>
        </row>
        <row r="153">
          <cell r="D153">
            <v>3610339.7701280005</v>
          </cell>
        </row>
        <row r="154">
          <cell r="D154">
            <v>3610339.7701280005</v>
          </cell>
        </row>
        <row r="155">
          <cell r="D155">
            <v>3610339.7701280005</v>
          </cell>
        </row>
        <row r="156">
          <cell r="D156">
            <v>3610339.7701280005</v>
          </cell>
        </row>
        <row r="157">
          <cell r="D157">
            <v>3610339.7701280005</v>
          </cell>
        </row>
        <row r="158">
          <cell r="D158">
            <v>3610339.7701280005</v>
          </cell>
        </row>
        <row r="159">
          <cell r="D159">
            <v>3610339.7701280005</v>
          </cell>
        </row>
        <row r="160">
          <cell r="D160">
            <v>3610339.7701280005</v>
          </cell>
        </row>
        <row r="161">
          <cell r="D161">
            <v>3610339.7701280005</v>
          </cell>
        </row>
        <row r="162">
          <cell r="D162">
            <v>3610339.7701280005</v>
          </cell>
        </row>
        <row r="163">
          <cell r="D163">
            <v>3610339.7701280005</v>
          </cell>
        </row>
        <row r="164">
          <cell r="D164">
            <v>3610339.7701280005</v>
          </cell>
        </row>
        <row r="165">
          <cell r="D165">
            <v>3610339.7701280005</v>
          </cell>
        </row>
        <row r="166">
          <cell r="D166">
            <v>3610339.7701280005</v>
          </cell>
        </row>
        <row r="167">
          <cell r="D167">
            <v>3610339.7701280005</v>
          </cell>
        </row>
        <row r="168">
          <cell r="D168">
            <v>3610339.7701280005</v>
          </cell>
        </row>
        <row r="169">
          <cell r="D169">
            <v>3610339.7701280005</v>
          </cell>
        </row>
        <row r="170">
          <cell r="D170">
            <v>3610339.7701280005</v>
          </cell>
        </row>
        <row r="172">
          <cell r="D172">
            <v>225646.23563300003</v>
          </cell>
        </row>
        <row r="173">
          <cell r="D173">
            <v>225646.23563300003</v>
          </cell>
        </row>
        <row r="174">
          <cell r="D174">
            <v>225646.23563300003</v>
          </cell>
        </row>
        <row r="175">
          <cell r="D175">
            <v>225646.23563300003</v>
          </cell>
        </row>
        <row r="176">
          <cell r="D176">
            <v>225646.23563300003</v>
          </cell>
        </row>
        <row r="177">
          <cell r="D177">
            <v>225646.23563300003</v>
          </cell>
        </row>
        <row r="178">
          <cell r="D178">
            <v>225646.23563300003</v>
          </cell>
        </row>
        <row r="179">
          <cell r="D179">
            <v>225646.23563300003</v>
          </cell>
        </row>
        <row r="180">
          <cell r="D180">
            <v>225646.23563300003</v>
          </cell>
        </row>
        <row r="181">
          <cell r="D181">
            <v>225646.23563300003</v>
          </cell>
        </row>
        <row r="182">
          <cell r="D182">
            <v>225646.23563300003</v>
          </cell>
        </row>
        <row r="183">
          <cell r="D183">
            <v>225646.23563300003</v>
          </cell>
        </row>
        <row r="184">
          <cell r="D184">
            <v>225646.23563300003</v>
          </cell>
        </row>
        <row r="185">
          <cell r="D185">
            <v>225646.23563300003</v>
          </cell>
        </row>
        <row r="186">
          <cell r="D186">
            <v>225646.23563300003</v>
          </cell>
        </row>
        <row r="187">
          <cell r="D187">
            <v>225646.23563300003</v>
          </cell>
        </row>
        <row r="188">
          <cell r="D188">
            <v>225646.23563300003</v>
          </cell>
        </row>
        <row r="189">
          <cell r="D189">
            <v>225646.23563300003</v>
          </cell>
        </row>
        <row r="190">
          <cell r="D190">
            <v>225646.23563300003</v>
          </cell>
        </row>
        <row r="191">
          <cell r="D191">
            <v>225646.23563300003</v>
          </cell>
        </row>
        <row r="193">
          <cell r="D193">
            <v>338469.35344949999</v>
          </cell>
        </row>
        <row r="194">
          <cell r="D194">
            <v>338469.35344949999</v>
          </cell>
        </row>
        <row r="195">
          <cell r="D195">
            <v>338469.35344949999</v>
          </cell>
        </row>
        <row r="196">
          <cell r="D196">
            <v>338469.35344949999</v>
          </cell>
        </row>
        <row r="197">
          <cell r="D197">
            <v>338469.35344949999</v>
          </cell>
        </row>
        <row r="198">
          <cell r="D198">
            <v>338469.35344949999</v>
          </cell>
        </row>
        <row r="199">
          <cell r="D199">
            <v>338469.35344949999</v>
          </cell>
        </row>
        <row r="200">
          <cell r="D200">
            <v>338469.35344949999</v>
          </cell>
        </row>
        <row r="201">
          <cell r="D201">
            <v>338469.35344949999</v>
          </cell>
        </row>
        <row r="202">
          <cell r="D202">
            <v>338469.35344949999</v>
          </cell>
        </row>
        <row r="203">
          <cell r="D203">
            <v>338469.35344949999</v>
          </cell>
        </row>
        <row r="204">
          <cell r="D204">
            <v>338469.35344949999</v>
          </cell>
        </row>
        <row r="205">
          <cell r="D205">
            <v>338469.35344949999</v>
          </cell>
        </row>
        <row r="206">
          <cell r="D206">
            <v>338469.35344949999</v>
          </cell>
        </row>
        <row r="207">
          <cell r="D207">
            <v>338469.35344949999</v>
          </cell>
        </row>
        <row r="208">
          <cell r="D208">
            <v>338469.35344949999</v>
          </cell>
        </row>
        <row r="209">
          <cell r="D209">
            <v>338469.35344949999</v>
          </cell>
        </row>
        <row r="210">
          <cell r="D210">
            <v>338469.35344949999</v>
          </cell>
        </row>
        <row r="211">
          <cell r="D211">
            <v>338469.35344949999</v>
          </cell>
        </row>
        <row r="212">
          <cell r="D212">
            <v>338469.35344949999</v>
          </cell>
        </row>
        <row r="214">
          <cell r="D214">
            <v>169234.67672475</v>
          </cell>
        </row>
        <row r="215">
          <cell r="D215">
            <v>169234.67672475</v>
          </cell>
        </row>
        <row r="216">
          <cell r="D216">
            <v>169234.67672475</v>
          </cell>
        </row>
        <row r="217">
          <cell r="D217">
            <v>169234.67672475</v>
          </cell>
        </row>
        <row r="218">
          <cell r="D218">
            <v>169234.67672475</v>
          </cell>
        </row>
        <row r="219">
          <cell r="D219">
            <v>169234.67672475</v>
          </cell>
        </row>
        <row r="220">
          <cell r="D220">
            <v>169234.67672475</v>
          </cell>
        </row>
        <row r="221">
          <cell r="D221">
            <v>169234.67672475</v>
          </cell>
        </row>
        <row r="222">
          <cell r="D222">
            <v>169234.67672475</v>
          </cell>
        </row>
        <row r="223">
          <cell r="D223">
            <v>169234.67672475</v>
          </cell>
        </row>
        <row r="224">
          <cell r="D224">
            <v>169234.67672475</v>
          </cell>
        </row>
        <row r="225">
          <cell r="D225">
            <v>169234.67672475</v>
          </cell>
        </row>
        <row r="226">
          <cell r="D226">
            <v>169234.67672475</v>
          </cell>
        </row>
        <row r="227">
          <cell r="D227">
            <v>169234.67672475</v>
          </cell>
        </row>
        <row r="228">
          <cell r="D228">
            <v>169234.67672475</v>
          </cell>
        </row>
        <row r="229">
          <cell r="D229">
            <v>169234.67672475</v>
          </cell>
        </row>
        <row r="230">
          <cell r="D230">
            <v>169234.67672475</v>
          </cell>
        </row>
        <row r="231">
          <cell r="D231">
            <v>169234.67672475</v>
          </cell>
        </row>
        <row r="232">
          <cell r="D232">
            <v>169234.67672475</v>
          </cell>
        </row>
        <row r="233">
          <cell r="D233">
            <v>169234.67672475</v>
          </cell>
        </row>
        <row r="235">
          <cell r="D235">
            <v>3948809.1235774998</v>
          </cell>
        </row>
        <row r="236">
          <cell r="D236">
            <v>3948809.1235774998</v>
          </cell>
        </row>
        <row r="237">
          <cell r="D237">
            <v>3948809.1235774998</v>
          </cell>
        </row>
        <row r="238">
          <cell r="D238">
            <v>3948809.1235774998</v>
          </cell>
        </row>
        <row r="239">
          <cell r="D239">
            <v>3948809.1235774998</v>
          </cell>
        </row>
        <row r="240">
          <cell r="D240">
            <v>3948809.1235774998</v>
          </cell>
        </row>
        <row r="241">
          <cell r="D241">
            <v>3948809.1235774998</v>
          </cell>
        </row>
        <row r="242">
          <cell r="D242">
            <v>3948809.1235774998</v>
          </cell>
        </row>
        <row r="243">
          <cell r="D243">
            <v>3948809.1235774998</v>
          </cell>
        </row>
        <row r="244">
          <cell r="D244">
            <v>3948809.1235774998</v>
          </cell>
        </row>
        <row r="245">
          <cell r="D245">
            <v>3948809.1235774998</v>
          </cell>
        </row>
        <row r="246">
          <cell r="D246">
            <v>3948809.1235774998</v>
          </cell>
        </row>
        <row r="247">
          <cell r="D247">
            <v>3948809.1235774998</v>
          </cell>
        </row>
        <row r="248">
          <cell r="D248">
            <v>3948809.1235774998</v>
          </cell>
        </row>
        <row r="249">
          <cell r="D249">
            <v>3948809.1235774998</v>
          </cell>
        </row>
        <row r="250">
          <cell r="D250">
            <v>3948809.1235774998</v>
          </cell>
        </row>
        <row r="251">
          <cell r="D251">
            <v>3948809.1235774998</v>
          </cell>
        </row>
        <row r="252">
          <cell r="D252">
            <v>3948809.1235774998</v>
          </cell>
        </row>
        <row r="253">
          <cell r="D253">
            <v>3948809.1235774998</v>
          </cell>
        </row>
        <row r="254">
          <cell r="D254">
            <v>3948809.1235774998</v>
          </cell>
        </row>
        <row r="256">
          <cell r="D256">
            <v>1128231.1781650002</v>
          </cell>
        </row>
        <row r="257">
          <cell r="D257">
            <v>1128231.1781650002</v>
          </cell>
        </row>
        <row r="258">
          <cell r="D258">
            <v>1128231.1781650002</v>
          </cell>
        </row>
        <row r="259">
          <cell r="D259">
            <v>1128231.1781650002</v>
          </cell>
        </row>
        <row r="260">
          <cell r="D260">
            <v>1128231.1781650002</v>
          </cell>
        </row>
        <row r="261">
          <cell r="D261">
            <v>1128231.1781650002</v>
          </cell>
        </row>
        <row r="262">
          <cell r="D262">
            <v>1128231.1781650002</v>
          </cell>
        </row>
        <row r="263">
          <cell r="D263">
            <v>1128231.1781650002</v>
          </cell>
        </row>
        <row r="264">
          <cell r="D264">
            <v>1128231.1781650002</v>
          </cell>
        </row>
        <row r="265">
          <cell r="D265">
            <v>1128231.1781650002</v>
          </cell>
        </row>
        <row r="266">
          <cell r="D266">
            <v>1128231.1781650002</v>
          </cell>
        </row>
        <row r="267">
          <cell r="D267">
            <v>1128231.1781650002</v>
          </cell>
        </row>
        <row r="268">
          <cell r="D268">
            <v>1128231.1781650002</v>
          </cell>
        </row>
        <row r="269">
          <cell r="D269">
            <v>1128231.1781650002</v>
          </cell>
        </row>
        <row r="270">
          <cell r="D270">
            <v>1128231.1781650002</v>
          </cell>
        </row>
        <row r="271">
          <cell r="D271">
            <v>1128231.1781650002</v>
          </cell>
        </row>
        <row r="272">
          <cell r="D272">
            <v>1128231.1781650002</v>
          </cell>
        </row>
        <row r="273">
          <cell r="D273">
            <v>1128231.1781650002</v>
          </cell>
        </row>
        <row r="274">
          <cell r="D274">
            <v>1128231.1781650002</v>
          </cell>
        </row>
        <row r="275">
          <cell r="D275">
            <v>1128231.1781650002</v>
          </cell>
        </row>
        <row r="277">
          <cell r="D277">
            <v>789761.82471550012</v>
          </cell>
        </row>
        <row r="278">
          <cell r="D278">
            <v>789761.82471550012</v>
          </cell>
        </row>
        <row r="279">
          <cell r="D279">
            <v>789761.82471550012</v>
          </cell>
        </row>
        <row r="280">
          <cell r="D280">
            <v>789761.82471550012</v>
          </cell>
        </row>
        <row r="281">
          <cell r="D281">
            <v>789761.82471550012</v>
          </cell>
        </row>
        <row r="282">
          <cell r="D282">
            <v>789761.82471550012</v>
          </cell>
        </row>
        <row r="283">
          <cell r="D283">
            <v>789761.82471550012</v>
          </cell>
        </row>
        <row r="284">
          <cell r="D284">
            <v>789761.82471550012</v>
          </cell>
        </row>
        <row r="285">
          <cell r="D285">
            <v>789761.82471550012</v>
          </cell>
        </row>
        <row r="286">
          <cell r="D286">
            <v>789761.82471550012</v>
          </cell>
        </row>
        <row r="287">
          <cell r="D287">
            <v>789761.82471550012</v>
          </cell>
        </row>
        <row r="288">
          <cell r="D288">
            <v>789761.82471550012</v>
          </cell>
        </row>
        <row r="289">
          <cell r="D289">
            <v>789761.82471550012</v>
          </cell>
        </row>
        <row r="290">
          <cell r="D290">
            <v>789761.82471550012</v>
          </cell>
        </row>
        <row r="291">
          <cell r="D291">
            <v>789761.82471550012</v>
          </cell>
        </row>
        <row r="292">
          <cell r="D292">
            <v>789761.82471550012</v>
          </cell>
        </row>
        <row r="293">
          <cell r="D293">
            <v>789761.82471550012</v>
          </cell>
        </row>
        <row r="294">
          <cell r="D294">
            <v>789761.82471550012</v>
          </cell>
        </row>
        <row r="295">
          <cell r="D295">
            <v>789761.82471550012</v>
          </cell>
        </row>
        <row r="296">
          <cell r="D296">
            <v>789761.82471550012</v>
          </cell>
        </row>
        <row r="298">
          <cell r="D298">
            <v>282057.79454125004</v>
          </cell>
        </row>
        <row r="299">
          <cell r="D299">
            <v>282057.79454125004</v>
          </cell>
        </row>
        <row r="300">
          <cell r="D300">
            <v>282057.79454125004</v>
          </cell>
        </row>
        <row r="301">
          <cell r="D301">
            <v>282057.79454125004</v>
          </cell>
        </row>
        <row r="302">
          <cell r="D302">
            <v>282057.79454125004</v>
          </cell>
        </row>
        <row r="303">
          <cell r="D303">
            <v>282057.79454125004</v>
          </cell>
        </row>
        <row r="304">
          <cell r="D304">
            <v>282057.79454125004</v>
          </cell>
        </row>
        <row r="305">
          <cell r="D305">
            <v>282057.79454125004</v>
          </cell>
        </row>
        <row r="306">
          <cell r="D306">
            <v>282057.79454125004</v>
          </cell>
        </row>
        <row r="307">
          <cell r="D307">
            <v>282057.79454125004</v>
          </cell>
        </row>
        <row r="308">
          <cell r="D308">
            <v>282057.79454125004</v>
          </cell>
        </row>
        <row r="309">
          <cell r="D309">
            <v>282057.79454125004</v>
          </cell>
        </row>
        <row r="310">
          <cell r="D310">
            <v>282057.79454125004</v>
          </cell>
        </row>
        <row r="311">
          <cell r="D311">
            <v>282057.79454125004</v>
          </cell>
        </row>
        <row r="312">
          <cell r="D312">
            <v>282057.79454125004</v>
          </cell>
        </row>
        <row r="313">
          <cell r="D313">
            <v>282057.79454125004</v>
          </cell>
        </row>
        <row r="314">
          <cell r="D314">
            <v>282057.79454125004</v>
          </cell>
        </row>
        <row r="315">
          <cell r="D315">
            <v>282057.79454125004</v>
          </cell>
        </row>
        <row r="316">
          <cell r="D316">
            <v>282057.79454125004</v>
          </cell>
        </row>
        <row r="317">
          <cell r="D317">
            <v>282057.79454125004</v>
          </cell>
        </row>
        <row r="319">
          <cell r="D319">
            <v>56411.558908250008</v>
          </cell>
        </row>
        <row r="320">
          <cell r="D320">
            <v>56411.558908250008</v>
          </cell>
        </row>
        <row r="321">
          <cell r="D321">
            <v>56411.558908250008</v>
          </cell>
        </row>
        <row r="322">
          <cell r="D322">
            <v>56411.558908250008</v>
          </cell>
        </row>
        <row r="323">
          <cell r="D323">
            <v>56411.558908250008</v>
          </cell>
        </row>
        <row r="324">
          <cell r="D324">
            <v>56411.558908250008</v>
          </cell>
        </row>
        <row r="325">
          <cell r="D325">
            <v>56411.558908250008</v>
          </cell>
        </row>
        <row r="326">
          <cell r="D326">
            <v>56411.558908250008</v>
          </cell>
        </row>
        <row r="327">
          <cell r="D327">
            <v>56411.558908250008</v>
          </cell>
        </row>
        <row r="328">
          <cell r="D328">
            <v>56411.558908250008</v>
          </cell>
        </row>
        <row r="329">
          <cell r="D329">
            <v>56411.558908250008</v>
          </cell>
        </row>
        <row r="330">
          <cell r="D330">
            <v>56411.558908250008</v>
          </cell>
        </row>
        <row r="331">
          <cell r="D331">
            <v>56411.558908250008</v>
          </cell>
        </row>
        <row r="332">
          <cell r="D332">
            <v>56411.558908250008</v>
          </cell>
        </row>
        <row r="333">
          <cell r="D333">
            <v>56411.558908250008</v>
          </cell>
        </row>
        <row r="334">
          <cell r="D334">
            <v>56411.558908250008</v>
          </cell>
        </row>
        <row r="335">
          <cell r="D335">
            <v>56411.558908250008</v>
          </cell>
        </row>
        <row r="336">
          <cell r="D336">
            <v>56411.558908250008</v>
          </cell>
        </row>
        <row r="337">
          <cell r="D337">
            <v>56411.558908250008</v>
          </cell>
        </row>
        <row r="338">
          <cell r="D338">
            <v>56411.558908250008</v>
          </cell>
        </row>
        <row r="340">
          <cell r="D340">
            <v>1289407.0607600003</v>
          </cell>
        </row>
        <row r="341">
          <cell r="D341">
            <v>1289407.0607600003</v>
          </cell>
        </row>
        <row r="342">
          <cell r="D342">
            <v>1289407.0607600003</v>
          </cell>
        </row>
        <row r="343">
          <cell r="D343">
            <v>1289407.0607600003</v>
          </cell>
        </row>
        <row r="344">
          <cell r="D344">
            <v>1289407.0607600003</v>
          </cell>
        </row>
        <row r="345">
          <cell r="D345">
            <v>1289407.0607600003</v>
          </cell>
        </row>
        <row r="346">
          <cell r="D346">
            <v>1289407.0607600003</v>
          </cell>
        </row>
        <row r="347">
          <cell r="D347">
            <v>1289407.0607600003</v>
          </cell>
        </row>
        <row r="348">
          <cell r="D348">
            <v>1289407.0607600003</v>
          </cell>
        </row>
        <row r="349">
          <cell r="D349">
            <v>1289407.0607600003</v>
          </cell>
        </row>
        <row r="350">
          <cell r="D350">
            <v>1289407.0607600003</v>
          </cell>
        </row>
        <row r="351">
          <cell r="D351">
            <v>1289407.0607600003</v>
          </cell>
        </row>
        <row r="352">
          <cell r="D352">
            <v>1289407.0607600003</v>
          </cell>
        </row>
        <row r="353">
          <cell r="D353">
            <v>1289407.0607600003</v>
          </cell>
        </row>
        <row r="354">
          <cell r="D354">
            <v>1289407.0607600003</v>
          </cell>
        </row>
        <row r="355">
          <cell r="D355">
            <v>1289407.0607600003</v>
          </cell>
        </row>
        <row r="356">
          <cell r="D356">
            <v>1289407.0607600003</v>
          </cell>
        </row>
        <row r="357">
          <cell r="D357">
            <v>1289407.0607600003</v>
          </cell>
        </row>
        <row r="358">
          <cell r="D358">
            <v>1289407.0607600003</v>
          </cell>
        </row>
        <row r="359">
          <cell r="D359">
            <v>1289407.0607600003</v>
          </cell>
        </row>
      </sheetData>
      <sheetData sheetId="4">
        <row r="1">
          <cell r="C1" t="str">
            <v>Zone 3</v>
          </cell>
        </row>
        <row r="5">
          <cell r="D5">
            <v>190380.47710499997</v>
          </cell>
        </row>
        <row r="6">
          <cell r="D6">
            <v>190380.47710499997</v>
          </cell>
        </row>
        <row r="7">
          <cell r="D7">
            <v>190380.47710499997</v>
          </cell>
        </row>
        <row r="8">
          <cell r="D8">
            <v>190380.47710499997</v>
          </cell>
        </row>
        <row r="9">
          <cell r="D9">
            <v>190380.47710499997</v>
          </cell>
        </row>
        <row r="10">
          <cell r="D10">
            <v>190380.47710499997</v>
          </cell>
        </row>
        <row r="11">
          <cell r="D11">
            <v>190380.47710499997</v>
          </cell>
        </row>
        <row r="12">
          <cell r="D12">
            <v>190380.47710499997</v>
          </cell>
        </row>
        <row r="13">
          <cell r="D13">
            <v>190380.47710499997</v>
          </cell>
        </row>
        <row r="14">
          <cell r="D14">
            <v>190380.47710499997</v>
          </cell>
        </row>
        <row r="15">
          <cell r="D15">
            <v>190380.47710499997</v>
          </cell>
        </row>
        <row r="16">
          <cell r="D16">
            <v>190380.47710499997</v>
          </cell>
        </row>
        <row r="17">
          <cell r="D17">
            <v>190380.47710499997</v>
          </cell>
        </row>
        <row r="18">
          <cell r="D18">
            <v>190380.47710499997</v>
          </cell>
        </row>
        <row r="19">
          <cell r="D19">
            <v>190380.47710499997</v>
          </cell>
        </row>
        <row r="20">
          <cell r="D20">
            <v>190380.47710499997</v>
          </cell>
        </row>
        <row r="21">
          <cell r="D21">
            <v>190380.47710499997</v>
          </cell>
        </row>
        <row r="22">
          <cell r="D22">
            <v>190380.47710499997</v>
          </cell>
        </row>
        <row r="23">
          <cell r="D23">
            <v>190380.47710499997</v>
          </cell>
        </row>
        <row r="24">
          <cell r="D24">
            <v>190380.47710499997</v>
          </cell>
        </row>
        <row r="26">
          <cell r="D26">
            <v>444221.11324499996</v>
          </cell>
        </row>
        <row r="27">
          <cell r="D27">
            <v>444221.11324499996</v>
          </cell>
        </row>
        <row r="28">
          <cell r="D28">
            <v>444221.11324499996</v>
          </cell>
        </row>
        <row r="29">
          <cell r="D29">
            <v>444221.11324499996</v>
          </cell>
        </row>
        <row r="30">
          <cell r="D30">
            <v>444221.11324499996</v>
          </cell>
        </row>
        <row r="31">
          <cell r="D31">
            <v>444221.11324499996</v>
          </cell>
        </row>
        <row r="32">
          <cell r="D32">
            <v>444221.11324499996</v>
          </cell>
        </row>
        <row r="33">
          <cell r="D33">
            <v>444221.11324499996</v>
          </cell>
        </row>
        <row r="34">
          <cell r="D34">
            <v>444221.11324499996</v>
          </cell>
        </row>
        <row r="35">
          <cell r="D35">
            <v>444221.11324499996</v>
          </cell>
        </row>
        <row r="36">
          <cell r="D36">
            <v>444221.11324499996</v>
          </cell>
        </row>
        <row r="37">
          <cell r="D37">
            <v>444221.11324499996</v>
          </cell>
        </row>
        <row r="38">
          <cell r="D38">
            <v>444221.11324499996</v>
          </cell>
        </row>
        <row r="39">
          <cell r="D39">
            <v>444221.11324499996</v>
          </cell>
        </row>
        <row r="40">
          <cell r="D40">
            <v>444221.11324499996</v>
          </cell>
        </row>
        <row r="41">
          <cell r="D41">
            <v>444221.11324499996</v>
          </cell>
        </row>
        <row r="42">
          <cell r="D42">
            <v>444221.11324499996</v>
          </cell>
        </row>
        <row r="43">
          <cell r="D43">
            <v>444221.11324499996</v>
          </cell>
        </row>
        <row r="44">
          <cell r="D44">
            <v>444221.11324499996</v>
          </cell>
        </row>
        <row r="45">
          <cell r="D45">
            <v>444221.11324499996</v>
          </cell>
        </row>
        <row r="47">
          <cell r="D47">
            <v>1504005.7691294998</v>
          </cell>
        </row>
        <row r="48">
          <cell r="D48">
            <v>1504005.7691294998</v>
          </cell>
        </row>
        <row r="49">
          <cell r="D49">
            <v>1504005.7691294998</v>
          </cell>
        </row>
        <row r="50">
          <cell r="D50">
            <v>1504005.7691294998</v>
          </cell>
        </row>
        <row r="51">
          <cell r="D51">
            <v>1504005.7691294998</v>
          </cell>
        </row>
        <row r="52">
          <cell r="D52">
            <v>1504005.7691294998</v>
          </cell>
        </row>
        <row r="53">
          <cell r="D53">
            <v>1504005.7691294998</v>
          </cell>
        </row>
        <row r="54">
          <cell r="D54">
            <v>1504005.7691294998</v>
          </cell>
        </row>
        <row r="55">
          <cell r="D55">
            <v>1504005.7691294998</v>
          </cell>
        </row>
        <row r="56">
          <cell r="D56">
            <v>1504005.7691294998</v>
          </cell>
        </row>
        <row r="57">
          <cell r="D57">
            <v>1504005.7691294998</v>
          </cell>
        </row>
        <row r="58">
          <cell r="D58">
            <v>1504005.7691294998</v>
          </cell>
        </row>
        <row r="59">
          <cell r="D59">
            <v>1504005.7691294998</v>
          </cell>
        </row>
        <row r="60">
          <cell r="D60">
            <v>1504005.7691294998</v>
          </cell>
        </row>
        <row r="61">
          <cell r="D61">
            <v>1504005.7691294998</v>
          </cell>
        </row>
        <row r="62">
          <cell r="D62">
            <v>1504005.7691294998</v>
          </cell>
        </row>
        <row r="63">
          <cell r="D63">
            <v>1504005.7691294998</v>
          </cell>
        </row>
        <row r="64">
          <cell r="D64">
            <v>1504005.7691294998</v>
          </cell>
        </row>
        <row r="65">
          <cell r="D65">
            <v>1504005.7691294998</v>
          </cell>
        </row>
        <row r="66">
          <cell r="D66">
            <v>1504005.7691294998</v>
          </cell>
        </row>
        <row r="68">
          <cell r="D68">
            <v>50133.525637649996</v>
          </cell>
        </row>
        <row r="69">
          <cell r="D69">
            <v>50133.525637649996</v>
          </cell>
        </row>
        <row r="70">
          <cell r="D70">
            <v>50133.525637649996</v>
          </cell>
        </row>
        <row r="71">
          <cell r="D71">
            <v>50133.525637649996</v>
          </cell>
        </row>
        <row r="72">
          <cell r="D72">
            <v>50133.525637649996</v>
          </cell>
        </row>
        <row r="73">
          <cell r="D73">
            <v>50133.525637649996</v>
          </cell>
        </row>
        <row r="74">
          <cell r="D74">
            <v>50133.525637649996</v>
          </cell>
        </row>
        <row r="75">
          <cell r="D75">
            <v>50133.525637649996</v>
          </cell>
        </row>
        <row r="76">
          <cell r="D76">
            <v>50133.525637649996</v>
          </cell>
        </row>
        <row r="77">
          <cell r="D77">
            <v>50133.525637649996</v>
          </cell>
        </row>
        <row r="78">
          <cell r="D78">
            <v>50133.525637649996</v>
          </cell>
        </row>
        <row r="79">
          <cell r="D79">
            <v>50133.525637649996</v>
          </cell>
        </row>
        <row r="80">
          <cell r="D80">
            <v>50133.525637649996</v>
          </cell>
        </row>
        <row r="81">
          <cell r="D81">
            <v>50133.525637649996</v>
          </cell>
        </row>
        <row r="82">
          <cell r="D82">
            <v>50133.525637649996</v>
          </cell>
        </row>
        <row r="83">
          <cell r="D83">
            <v>50133.525637649996</v>
          </cell>
        </row>
        <row r="84">
          <cell r="D84">
            <v>50133.525637649996</v>
          </cell>
        </row>
        <row r="85">
          <cell r="D85">
            <v>50133.525637649996</v>
          </cell>
        </row>
        <row r="86">
          <cell r="D86">
            <v>50133.525637649996</v>
          </cell>
        </row>
        <row r="87">
          <cell r="D87">
            <v>50133.525637649996</v>
          </cell>
        </row>
        <row r="89">
          <cell r="D89">
            <v>2256008.6536942497</v>
          </cell>
        </row>
        <row r="90">
          <cell r="D90">
            <v>2256008.6536942497</v>
          </cell>
        </row>
        <row r="91">
          <cell r="D91">
            <v>2256008.6536942497</v>
          </cell>
        </row>
        <row r="92">
          <cell r="D92">
            <v>2256008.6536942497</v>
          </cell>
        </row>
        <row r="93">
          <cell r="D93">
            <v>2256008.6536942497</v>
          </cell>
        </row>
        <row r="94">
          <cell r="D94">
            <v>2256008.6536942497</v>
          </cell>
        </row>
        <row r="95">
          <cell r="D95">
            <v>2256008.6536942497</v>
          </cell>
        </row>
        <row r="96">
          <cell r="D96">
            <v>2256008.6536942497</v>
          </cell>
        </row>
        <row r="97">
          <cell r="D97">
            <v>2256008.6536942497</v>
          </cell>
        </row>
        <row r="98">
          <cell r="D98">
            <v>2256008.6536942497</v>
          </cell>
        </row>
        <row r="99">
          <cell r="D99">
            <v>2256008.6536942497</v>
          </cell>
        </row>
        <row r="100">
          <cell r="D100">
            <v>2256008.6536942497</v>
          </cell>
        </row>
        <row r="101">
          <cell r="D101">
            <v>2256008.6536942497</v>
          </cell>
        </row>
        <row r="102">
          <cell r="D102">
            <v>2256008.6536942497</v>
          </cell>
        </row>
        <row r="103">
          <cell r="D103">
            <v>2256008.6536942497</v>
          </cell>
        </row>
        <row r="104">
          <cell r="D104">
            <v>2256008.6536942497</v>
          </cell>
        </row>
        <row r="105">
          <cell r="D105">
            <v>2256008.6536942497</v>
          </cell>
        </row>
        <row r="106">
          <cell r="D106">
            <v>2256008.6536942497</v>
          </cell>
        </row>
        <row r="107">
          <cell r="D107">
            <v>2256008.6536942497</v>
          </cell>
        </row>
        <row r="108">
          <cell r="D108">
            <v>2256008.6536942497</v>
          </cell>
        </row>
        <row r="110">
          <cell r="D110">
            <v>150400.57691295</v>
          </cell>
        </row>
        <row r="111">
          <cell r="D111">
            <v>150400.57691295</v>
          </cell>
        </row>
        <row r="112">
          <cell r="D112">
            <v>150400.57691295</v>
          </cell>
        </row>
        <row r="113">
          <cell r="D113">
            <v>150400.57691295</v>
          </cell>
        </row>
        <row r="114">
          <cell r="D114">
            <v>150400.57691295</v>
          </cell>
        </row>
        <row r="115">
          <cell r="D115">
            <v>150400.57691295</v>
          </cell>
        </row>
        <row r="116">
          <cell r="D116">
            <v>150400.57691295</v>
          </cell>
        </row>
        <row r="117">
          <cell r="D117">
            <v>150400.57691295</v>
          </cell>
        </row>
        <row r="118">
          <cell r="D118">
            <v>150400.57691295</v>
          </cell>
        </row>
        <row r="119">
          <cell r="D119">
            <v>150400.57691295</v>
          </cell>
        </row>
        <row r="120">
          <cell r="D120">
            <v>150400.57691295</v>
          </cell>
        </row>
        <row r="121">
          <cell r="D121">
            <v>150400.57691295</v>
          </cell>
        </row>
        <row r="122">
          <cell r="D122">
            <v>150400.57691295</v>
          </cell>
        </row>
        <row r="123">
          <cell r="D123">
            <v>150400.57691295</v>
          </cell>
        </row>
        <row r="124">
          <cell r="D124">
            <v>150400.57691295</v>
          </cell>
        </row>
        <row r="125">
          <cell r="D125">
            <v>150400.57691295</v>
          </cell>
        </row>
        <row r="126">
          <cell r="D126">
            <v>150400.57691295</v>
          </cell>
        </row>
        <row r="127">
          <cell r="D127">
            <v>150400.57691295</v>
          </cell>
        </row>
        <row r="128">
          <cell r="D128">
            <v>150400.57691295</v>
          </cell>
        </row>
        <row r="129">
          <cell r="D129">
            <v>150400.57691295</v>
          </cell>
        </row>
        <row r="131">
          <cell r="D131">
            <v>10026.70512753</v>
          </cell>
        </row>
        <row r="132">
          <cell r="D132">
            <v>10026.70512753</v>
          </cell>
        </row>
        <row r="133">
          <cell r="D133">
            <v>10026.70512753</v>
          </cell>
        </row>
        <row r="134">
          <cell r="D134">
            <v>10026.70512753</v>
          </cell>
        </row>
        <row r="135">
          <cell r="D135">
            <v>10026.70512753</v>
          </cell>
        </row>
        <row r="136">
          <cell r="D136">
            <v>10026.70512753</v>
          </cell>
        </row>
        <row r="137">
          <cell r="D137">
            <v>10026.70512753</v>
          </cell>
        </row>
        <row r="138">
          <cell r="D138">
            <v>10026.70512753</v>
          </cell>
        </row>
        <row r="139">
          <cell r="D139">
            <v>10026.70512753</v>
          </cell>
        </row>
        <row r="140">
          <cell r="D140">
            <v>10026.70512753</v>
          </cell>
        </row>
        <row r="141">
          <cell r="D141">
            <v>10026.70512753</v>
          </cell>
        </row>
        <row r="142">
          <cell r="D142">
            <v>10026.70512753</v>
          </cell>
        </row>
        <row r="143">
          <cell r="D143">
            <v>10026.70512753</v>
          </cell>
        </row>
        <row r="144">
          <cell r="D144">
            <v>10026.70512753</v>
          </cell>
        </row>
        <row r="145">
          <cell r="D145">
            <v>10026.70512753</v>
          </cell>
        </row>
        <row r="146">
          <cell r="D146">
            <v>10026.70512753</v>
          </cell>
        </row>
        <row r="147">
          <cell r="D147">
            <v>10026.70512753</v>
          </cell>
        </row>
        <row r="148">
          <cell r="D148">
            <v>10026.70512753</v>
          </cell>
        </row>
        <row r="149">
          <cell r="D149">
            <v>10026.70512753</v>
          </cell>
        </row>
        <row r="150">
          <cell r="D150">
            <v>10026.70512753</v>
          </cell>
        </row>
        <row r="152">
          <cell r="D152">
            <v>50133.525637649996</v>
          </cell>
        </row>
        <row r="153">
          <cell r="D153">
            <v>50133.525637649996</v>
          </cell>
        </row>
        <row r="154">
          <cell r="D154">
            <v>50133.525637649996</v>
          </cell>
        </row>
        <row r="155">
          <cell r="D155">
            <v>50133.525637649996</v>
          </cell>
        </row>
        <row r="156">
          <cell r="D156">
            <v>50133.525637649996</v>
          </cell>
        </row>
        <row r="157">
          <cell r="D157">
            <v>50133.525637649996</v>
          </cell>
        </row>
        <row r="158">
          <cell r="D158">
            <v>50133.525637649996</v>
          </cell>
        </row>
        <row r="159">
          <cell r="D159">
            <v>50133.525637649996</v>
          </cell>
        </row>
        <row r="160">
          <cell r="D160">
            <v>50133.525637649996</v>
          </cell>
        </row>
        <row r="161">
          <cell r="D161">
            <v>50133.525637649996</v>
          </cell>
        </row>
        <row r="162">
          <cell r="D162">
            <v>50133.525637649996</v>
          </cell>
        </row>
        <row r="163">
          <cell r="D163">
            <v>50133.525637649996</v>
          </cell>
        </row>
        <row r="164">
          <cell r="D164">
            <v>50133.525637649996</v>
          </cell>
        </row>
        <row r="165">
          <cell r="D165">
            <v>50133.525637649996</v>
          </cell>
        </row>
        <row r="166">
          <cell r="D166">
            <v>50133.525637649996</v>
          </cell>
        </row>
        <row r="167">
          <cell r="D167">
            <v>50133.525637649996</v>
          </cell>
        </row>
        <row r="168">
          <cell r="D168">
            <v>50133.525637649996</v>
          </cell>
        </row>
        <row r="169">
          <cell r="D169">
            <v>50133.525637649996</v>
          </cell>
        </row>
        <row r="170">
          <cell r="D170">
            <v>50133.525637649996</v>
          </cell>
        </row>
        <row r="171">
          <cell r="D171">
            <v>50133.525637649996</v>
          </cell>
        </row>
        <row r="173">
          <cell r="D173">
            <v>150400.57691294997</v>
          </cell>
        </row>
        <row r="174">
          <cell r="D174">
            <v>150400.57691294997</v>
          </cell>
        </row>
        <row r="176">
          <cell r="D176">
            <v>676802.596108275</v>
          </cell>
        </row>
        <row r="177">
          <cell r="D177">
            <v>676802.596108275</v>
          </cell>
        </row>
        <row r="178">
          <cell r="D178">
            <v>676802.596108275</v>
          </cell>
        </row>
        <row r="179">
          <cell r="D179">
            <v>676802.596108275</v>
          </cell>
        </row>
        <row r="180">
          <cell r="D180">
            <v>676802.596108275</v>
          </cell>
        </row>
        <row r="181">
          <cell r="D181">
            <v>676802.596108275</v>
          </cell>
        </row>
        <row r="182">
          <cell r="D182">
            <v>676802.596108275</v>
          </cell>
        </row>
        <row r="183">
          <cell r="D183">
            <v>676802.596108275</v>
          </cell>
        </row>
        <row r="184">
          <cell r="D184">
            <v>676802.596108275</v>
          </cell>
        </row>
        <row r="185">
          <cell r="D185">
            <v>676802.596108275</v>
          </cell>
        </row>
        <row r="186">
          <cell r="D186">
            <v>676802.596108275</v>
          </cell>
        </row>
        <row r="187">
          <cell r="D187">
            <v>676802.596108275</v>
          </cell>
        </row>
        <row r="188">
          <cell r="D188">
            <v>676802.596108275</v>
          </cell>
        </row>
        <row r="189">
          <cell r="D189">
            <v>676802.596108275</v>
          </cell>
        </row>
        <row r="190">
          <cell r="D190">
            <v>676802.596108275</v>
          </cell>
        </row>
        <row r="191">
          <cell r="D191">
            <v>676802.596108275</v>
          </cell>
        </row>
        <row r="192">
          <cell r="D192">
            <v>676802.596108275</v>
          </cell>
        </row>
        <row r="193">
          <cell r="D193">
            <v>676802.596108275</v>
          </cell>
        </row>
        <row r="194">
          <cell r="D194">
            <v>676802.596108275</v>
          </cell>
        </row>
        <row r="195">
          <cell r="D195">
            <v>676802.596108275</v>
          </cell>
        </row>
        <row r="197">
          <cell r="D197">
            <v>300801.15382589999</v>
          </cell>
        </row>
        <row r="198">
          <cell r="D198">
            <v>300801.15382589999</v>
          </cell>
        </row>
        <row r="199">
          <cell r="D199">
            <v>300801.15382589999</v>
          </cell>
        </row>
        <row r="200">
          <cell r="D200">
            <v>300801.15382589999</v>
          </cell>
        </row>
        <row r="201">
          <cell r="D201">
            <v>300801.15382589999</v>
          </cell>
        </row>
        <row r="202">
          <cell r="D202">
            <v>300801.15382589999</v>
          </cell>
        </row>
        <row r="203">
          <cell r="D203">
            <v>300801.15382589999</v>
          </cell>
        </row>
        <row r="204">
          <cell r="D204">
            <v>300801.15382589999</v>
          </cell>
        </row>
        <row r="205">
          <cell r="D205">
            <v>300801.15382589999</v>
          </cell>
        </row>
        <row r="206">
          <cell r="D206">
            <v>300801.15382589999</v>
          </cell>
        </row>
        <row r="207">
          <cell r="D207">
            <v>300801.15382589999</v>
          </cell>
        </row>
        <row r="208">
          <cell r="D208">
            <v>300801.15382589999</v>
          </cell>
        </row>
        <row r="209">
          <cell r="D209">
            <v>300801.15382589999</v>
          </cell>
        </row>
        <row r="210">
          <cell r="D210">
            <v>300801.15382589999</v>
          </cell>
        </row>
        <row r="211">
          <cell r="D211">
            <v>300801.15382589999</v>
          </cell>
        </row>
        <row r="212">
          <cell r="D212">
            <v>300801.15382589999</v>
          </cell>
        </row>
        <row r="213">
          <cell r="D213">
            <v>300801.15382589999</v>
          </cell>
        </row>
        <row r="214">
          <cell r="D214">
            <v>300801.15382589999</v>
          </cell>
        </row>
        <row r="215">
          <cell r="D215">
            <v>300801.15382589999</v>
          </cell>
        </row>
        <row r="216">
          <cell r="D216">
            <v>300801.15382589999</v>
          </cell>
        </row>
        <row r="218">
          <cell r="D218">
            <v>163727.2103103</v>
          </cell>
        </row>
        <row r="219">
          <cell r="D219">
            <v>163727.2103103</v>
          </cell>
        </row>
        <row r="220">
          <cell r="D220">
            <v>163727.2103103</v>
          </cell>
        </row>
        <row r="221">
          <cell r="D221">
            <v>163727.2103103</v>
          </cell>
        </row>
        <row r="222">
          <cell r="D222">
            <v>163727.2103103</v>
          </cell>
        </row>
        <row r="223">
          <cell r="D223">
            <v>163727.2103103</v>
          </cell>
        </row>
        <row r="224">
          <cell r="D224">
            <v>163727.2103103</v>
          </cell>
        </row>
        <row r="225">
          <cell r="D225">
            <v>163727.2103103</v>
          </cell>
        </row>
        <row r="226">
          <cell r="D226">
            <v>163727.2103103</v>
          </cell>
        </row>
        <row r="227">
          <cell r="D227">
            <v>163727.2103103</v>
          </cell>
        </row>
        <row r="228">
          <cell r="D228">
            <v>163727.2103103</v>
          </cell>
        </row>
        <row r="229">
          <cell r="D229">
            <v>163727.2103103</v>
          </cell>
        </row>
        <row r="230">
          <cell r="D230">
            <v>163727.2103103</v>
          </cell>
        </row>
        <row r="231">
          <cell r="D231">
            <v>163727.2103103</v>
          </cell>
        </row>
        <row r="232">
          <cell r="D232">
            <v>163727.2103103</v>
          </cell>
        </row>
        <row r="233">
          <cell r="D233">
            <v>163727.2103103</v>
          </cell>
        </row>
        <row r="234">
          <cell r="D234">
            <v>163727.2103103</v>
          </cell>
        </row>
        <row r="235">
          <cell r="D235">
            <v>163727.2103103</v>
          </cell>
        </row>
        <row r="236">
          <cell r="D236">
            <v>163727.2103103</v>
          </cell>
        </row>
        <row r="237">
          <cell r="D237">
            <v>163727.2103103</v>
          </cell>
        </row>
        <row r="239">
          <cell r="D239">
            <v>88844.222648999988</v>
          </cell>
        </row>
        <row r="240">
          <cell r="D240">
            <v>88844.222648999988</v>
          </cell>
        </row>
        <row r="241">
          <cell r="D241">
            <v>88844.222648999988</v>
          </cell>
        </row>
        <row r="242">
          <cell r="D242">
            <v>88844.222648999988</v>
          </cell>
        </row>
        <row r="243">
          <cell r="D243">
            <v>88844.222648999988</v>
          </cell>
        </row>
        <row r="244">
          <cell r="D244">
            <v>88844.222648999988</v>
          </cell>
        </row>
        <row r="245">
          <cell r="D245">
            <v>88844.222648999988</v>
          </cell>
        </row>
        <row r="246">
          <cell r="D246">
            <v>88844.222648999988</v>
          </cell>
        </row>
        <row r="247">
          <cell r="D247">
            <v>88844.222648999988</v>
          </cell>
        </row>
        <row r="248">
          <cell r="D248">
            <v>88844.222648999988</v>
          </cell>
        </row>
        <row r="249">
          <cell r="D249">
            <v>88844.222648999988</v>
          </cell>
        </row>
        <row r="250">
          <cell r="D250">
            <v>88844.222648999988</v>
          </cell>
        </row>
        <row r="251">
          <cell r="D251">
            <v>88844.222648999988</v>
          </cell>
        </row>
        <row r="252">
          <cell r="D252">
            <v>88844.222648999988</v>
          </cell>
        </row>
        <row r="253">
          <cell r="D253">
            <v>88844.222648999988</v>
          </cell>
        </row>
        <row r="254">
          <cell r="D254">
            <v>88844.222648999988</v>
          </cell>
        </row>
        <row r="255">
          <cell r="D255">
            <v>88844.222648999988</v>
          </cell>
        </row>
        <row r="256">
          <cell r="D256">
            <v>88844.222648999988</v>
          </cell>
        </row>
        <row r="257">
          <cell r="D257">
            <v>88844.222648999988</v>
          </cell>
        </row>
        <row r="258">
          <cell r="D258">
            <v>88844.222648999988</v>
          </cell>
        </row>
        <row r="260">
          <cell r="D260">
            <v>25384.063613999999</v>
          </cell>
        </row>
        <row r="262">
          <cell r="D262">
            <v>444221.11324499996</v>
          </cell>
        </row>
        <row r="263">
          <cell r="D263">
            <v>444221.11324499996</v>
          </cell>
        </row>
        <row r="264">
          <cell r="D264">
            <v>444221.11324499996</v>
          </cell>
        </row>
        <row r="265">
          <cell r="D265">
            <v>444221.11324499996</v>
          </cell>
        </row>
        <row r="266">
          <cell r="D266">
            <v>444221.11324499996</v>
          </cell>
        </row>
        <row r="267">
          <cell r="D267">
            <v>444221.11324499996</v>
          </cell>
        </row>
        <row r="268">
          <cell r="D268">
            <v>444221.11324499996</v>
          </cell>
        </row>
        <row r="269">
          <cell r="D269">
            <v>444221.11324499996</v>
          </cell>
        </row>
        <row r="270">
          <cell r="D270">
            <v>444221.11324499996</v>
          </cell>
        </row>
        <row r="271">
          <cell r="D271">
            <v>444221.11324499996</v>
          </cell>
        </row>
        <row r="272">
          <cell r="D272">
            <v>444221.11324499996</v>
          </cell>
        </row>
        <row r="273">
          <cell r="D273">
            <v>444221.11324499996</v>
          </cell>
        </row>
        <row r="274">
          <cell r="D274">
            <v>444221.11324499996</v>
          </cell>
        </row>
        <row r="275">
          <cell r="D275">
            <v>444221.11324499996</v>
          </cell>
        </row>
        <row r="276">
          <cell r="D276">
            <v>444221.11324499996</v>
          </cell>
        </row>
        <row r="277">
          <cell r="D277">
            <v>444221.11324499996</v>
          </cell>
        </row>
        <row r="278">
          <cell r="D278">
            <v>444221.11324499996</v>
          </cell>
        </row>
        <row r="279">
          <cell r="D279">
            <v>444221.11324499996</v>
          </cell>
        </row>
        <row r="280">
          <cell r="D280">
            <v>444221.11324499996</v>
          </cell>
        </row>
        <row r="281">
          <cell r="D281">
            <v>444221.11324499996</v>
          </cell>
        </row>
      </sheetData>
      <sheetData sheetId="5"/>
      <sheetData sheetId="6"/>
      <sheetData sheetId="7">
        <row r="1">
          <cell r="C1" t="str">
            <v>Zone 5</v>
          </cell>
        </row>
        <row r="5">
          <cell r="E5">
            <v>24736807.094999995</v>
          </cell>
        </row>
        <row r="6">
          <cell r="E6">
            <v>24736807.094999995</v>
          </cell>
        </row>
        <row r="7">
          <cell r="E7">
            <v>49473614.18999999</v>
          </cell>
        </row>
        <row r="8">
          <cell r="E8">
            <v>0</v>
          </cell>
        </row>
        <row r="12">
          <cell r="E12">
            <v>1236840.3547499997</v>
          </cell>
        </row>
        <row r="13">
          <cell r="E13">
            <v>1236840.3547499997</v>
          </cell>
        </row>
        <row r="14">
          <cell r="E14">
            <v>1236840.3547499997</v>
          </cell>
        </row>
        <row r="15">
          <cell r="E15">
            <v>1236840.3547499997</v>
          </cell>
        </row>
        <row r="16">
          <cell r="E16">
            <v>1236840.3547499997</v>
          </cell>
        </row>
        <row r="17">
          <cell r="E17">
            <v>1236840.3547499997</v>
          </cell>
        </row>
        <row r="18">
          <cell r="E18">
            <v>1236840.3547499997</v>
          </cell>
        </row>
        <row r="19">
          <cell r="E19">
            <v>1236840.3547499997</v>
          </cell>
        </row>
        <row r="20">
          <cell r="E20">
            <v>1236840.3547499997</v>
          </cell>
        </row>
        <row r="21">
          <cell r="E21">
            <v>1236840.3547499997</v>
          </cell>
        </row>
        <row r="22">
          <cell r="E22">
            <v>1236840.3547499997</v>
          </cell>
        </row>
        <row r="23">
          <cell r="E23">
            <v>1236840.3547499997</v>
          </cell>
        </row>
        <row r="24">
          <cell r="E24">
            <v>1236840.3547499997</v>
          </cell>
        </row>
        <row r="25">
          <cell r="E25">
            <v>1236840.3547499997</v>
          </cell>
        </row>
        <row r="26">
          <cell r="E26">
            <v>1236840.3547499997</v>
          </cell>
        </row>
        <row r="27">
          <cell r="E27">
            <v>1236840.3547499997</v>
          </cell>
        </row>
        <row r="28">
          <cell r="E28">
            <v>1236840.3547499997</v>
          </cell>
        </row>
        <row r="29">
          <cell r="E29">
            <v>1236840.3547499997</v>
          </cell>
        </row>
        <row r="30">
          <cell r="E30">
            <v>1236840.3547499997</v>
          </cell>
        </row>
        <row r="31">
          <cell r="E31">
            <v>1236840.3547499997</v>
          </cell>
        </row>
        <row r="33">
          <cell r="E33">
            <v>1236840.3547499997</v>
          </cell>
        </row>
        <row r="34">
          <cell r="E34">
            <v>1236840.3547499997</v>
          </cell>
        </row>
        <row r="35">
          <cell r="E35">
            <v>1236840.3547499997</v>
          </cell>
        </row>
        <row r="36">
          <cell r="E36">
            <v>1236840.3547499997</v>
          </cell>
        </row>
        <row r="37">
          <cell r="E37">
            <v>1236840.3547499997</v>
          </cell>
        </row>
        <row r="38">
          <cell r="E38">
            <v>1236840.3547499997</v>
          </cell>
        </row>
        <row r="39">
          <cell r="E39">
            <v>1236840.3547499997</v>
          </cell>
        </row>
        <row r="40">
          <cell r="E40">
            <v>1236840.3547499997</v>
          </cell>
        </row>
        <row r="41">
          <cell r="E41">
            <v>1236840.3547499997</v>
          </cell>
        </row>
        <row r="42">
          <cell r="E42">
            <v>1236840.3547499997</v>
          </cell>
        </row>
        <row r="43">
          <cell r="E43">
            <v>1236840.3547499997</v>
          </cell>
        </row>
        <row r="44">
          <cell r="E44">
            <v>1236840.3547499997</v>
          </cell>
        </row>
        <row r="45">
          <cell r="E45">
            <v>1236840.3547499997</v>
          </cell>
        </row>
        <row r="46">
          <cell r="E46">
            <v>1236840.3547499997</v>
          </cell>
        </row>
        <row r="47">
          <cell r="E47">
            <v>1236840.3547499997</v>
          </cell>
        </row>
        <row r="48">
          <cell r="E48">
            <v>1236840.3547499997</v>
          </cell>
        </row>
        <row r="49">
          <cell r="E49">
            <v>1236840.3547499997</v>
          </cell>
        </row>
        <row r="50">
          <cell r="E50">
            <v>1236840.3547499997</v>
          </cell>
        </row>
        <row r="51">
          <cell r="E51">
            <v>1236840.3547499997</v>
          </cell>
        </row>
        <row r="52">
          <cell r="E52">
            <v>1236840.3547499997</v>
          </cell>
        </row>
        <row r="54">
          <cell r="E54">
            <v>2473680.7094999994</v>
          </cell>
        </row>
        <row r="55">
          <cell r="E55">
            <v>2473680.7094999994</v>
          </cell>
        </row>
        <row r="56">
          <cell r="E56">
            <v>2473680.7094999994</v>
          </cell>
        </row>
        <row r="57">
          <cell r="E57">
            <v>2473680.7094999994</v>
          </cell>
        </row>
        <row r="58">
          <cell r="E58">
            <v>2473680.7094999994</v>
          </cell>
        </row>
        <row r="59">
          <cell r="E59">
            <v>2473680.7094999994</v>
          </cell>
        </row>
        <row r="60">
          <cell r="E60">
            <v>2473680.7094999994</v>
          </cell>
        </row>
        <row r="61">
          <cell r="E61">
            <v>2473680.7094999994</v>
          </cell>
        </row>
        <row r="62">
          <cell r="E62">
            <v>2473680.7094999994</v>
          </cell>
        </row>
        <row r="63">
          <cell r="E63">
            <v>2473680.7094999994</v>
          </cell>
        </row>
        <row r="64">
          <cell r="E64">
            <v>2473680.7094999994</v>
          </cell>
        </row>
        <row r="65">
          <cell r="E65">
            <v>2473680.7094999994</v>
          </cell>
        </row>
        <row r="66">
          <cell r="E66">
            <v>2473680.7094999994</v>
          </cell>
        </row>
        <row r="67">
          <cell r="E67">
            <v>2473680.7094999994</v>
          </cell>
        </row>
        <row r="68">
          <cell r="E68">
            <v>2473680.7094999994</v>
          </cell>
        </row>
        <row r="69">
          <cell r="E69">
            <v>2473680.7094999994</v>
          </cell>
        </row>
        <row r="70">
          <cell r="E70">
            <v>2473680.7094999994</v>
          </cell>
        </row>
        <row r="71">
          <cell r="E71">
            <v>2473680.7094999994</v>
          </cell>
        </row>
        <row r="72">
          <cell r="E72">
            <v>2473680.7094999994</v>
          </cell>
        </row>
        <row r="73">
          <cell r="E73">
            <v>2473680.7094999994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8">
        <row r="1">
          <cell r="C1" t="str">
            <v>Zone 6</v>
          </cell>
        </row>
        <row r="5">
          <cell r="E5">
            <v>5499998.1400000006</v>
          </cell>
        </row>
        <row r="6">
          <cell r="E6">
            <v>5499998.1400000006</v>
          </cell>
        </row>
        <row r="7">
          <cell r="E7">
            <v>10999996.280000001</v>
          </cell>
        </row>
        <row r="8">
          <cell r="E8">
            <v>0</v>
          </cell>
        </row>
        <row r="12">
          <cell r="E12">
            <v>274999.90700000006</v>
          </cell>
        </row>
        <row r="13">
          <cell r="E13">
            <v>274999.90700000006</v>
          </cell>
        </row>
        <row r="14">
          <cell r="E14">
            <v>274999.90700000006</v>
          </cell>
        </row>
        <row r="15">
          <cell r="E15">
            <v>274999.90700000006</v>
          </cell>
        </row>
        <row r="16">
          <cell r="E16">
            <v>274999.90700000006</v>
          </cell>
        </row>
        <row r="17">
          <cell r="E17">
            <v>274999.90700000006</v>
          </cell>
        </row>
        <row r="18">
          <cell r="E18">
            <v>274999.90700000006</v>
          </cell>
        </row>
        <row r="19">
          <cell r="E19">
            <v>274999.90700000006</v>
          </cell>
        </row>
        <row r="20">
          <cell r="E20">
            <v>274999.90700000006</v>
          </cell>
        </row>
        <row r="21">
          <cell r="E21">
            <v>274999.90700000006</v>
          </cell>
        </row>
        <row r="22">
          <cell r="E22">
            <v>274999.90700000006</v>
          </cell>
        </row>
        <row r="23">
          <cell r="E23">
            <v>274999.90700000006</v>
          </cell>
        </row>
        <row r="24">
          <cell r="E24">
            <v>274999.90700000006</v>
          </cell>
        </row>
        <row r="25">
          <cell r="E25">
            <v>274999.90700000006</v>
          </cell>
        </row>
        <row r="26">
          <cell r="E26">
            <v>274999.90700000006</v>
          </cell>
        </row>
        <row r="27">
          <cell r="E27">
            <v>274999.90700000006</v>
          </cell>
        </row>
        <row r="28">
          <cell r="E28">
            <v>274999.90700000006</v>
          </cell>
        </row>
        <row r="29">
          <cell r="E29">
            <v>274999.90700000006</v>
          </cell>
        </row>
        <row r="30">
          <cell r="E30">
            <v>274999.90700000006</v>
          </cell>
        </row>
        <row r="31">
          <cell r="E31">
            <v>274999.90700000006</v>
          </cell>
        </row>
        <row r="33">
          <cell r="E33">
            <v>274999.90700000006</v>
          </cell>
        </row>
        <row r="34">
          <cell r="E34">
            <v>274999.90700000006</v>
          </cell>
        </row>
        <row r="35">
          <cell r="E35">
            <v>274999.90700000006</v>
          </cell>
        </row>
        <row r="36">
          <cell r="E36">
            <v>274999.90700000006</v>
          </cell>
        </row>
        <row r="37">
          <cell r="E37">
            <v>274999.90700000006</v>
          </cell>
        </row>
        <row r="38">
          <cell r="E38">
            <v>274999.90700000006</v>
          </cell>
        </row>
        <row r="39">
          <cell r="E39">
            <v>274999.90700000006</v>
          </cell>
        </row>
        <row r="40">
          <cell r="E40">
            <v>274999.90700000006</v>
          </cell>
        </row>
        <row r="41">
          <cell r="E41">
            <v>274999.90700000006</v>
          </cell>
        </row>
        <row r="42">
          <cell r="E42">
            <v>274999.90700000006</v>
          </cell>
        </row>
        <row r="43">
          <cell r="E43">
            <v>274999.90700000006</v>
          </cell>
        </row>
        <row r="44">
          <cell r="E44">
            <v>274999.90700000006</v>
          </cell>
        </row>
        <row r="45">
          <cell r="E45">
            <v>274999.90700000006</v>
          </cell>
        </row>
        <row r="46">
          <cell r="E46">
            <v>274999.90700000006</v>
          </cell>
        </row>
        <row r="47">
          <cell r="E47">
            <v>274999.90700000006</v>
          </cell>
        </row>
        <row r="48">
          <cell r="E48">
            <v>274999.90700000006</v>
          </cell>
        </row>
        <row r="49">
          <cell r="E49">
            <v>274999.90700000006</v>
          </cell>
        </row>
        <row r="50">
          <cell r="E50">
            <v>274999.90700000006</v>
          </cell>
        </row>
        <row r="51">
          <cell r="E51">
            <v>274999.90700000006</v>
          </cell>
        </row>
        <row r="52">
          <cell r="E52">
            <v>274999.90700000006</v>
          </cell>
        </row>
        <row r="54">
          <cell r="E54">
            <v>549999.81400000013</v>
          </cell>
        </row>
        <row r="55">
          <cell r="E55">
            <v>549999.81400000013</v>
          </cell>
        </row>
        <row r="56">
          <cell r="E56">
            <v>549999.81400000013</v>
          </cell>
        </row>
        <row r="57">
          <cell r="E57">
            <v>549999.81400000013</v>
          </cell>
        </row>
        <row r="58">
          <cell r="E58">
            <v>549999.81400000013</v>
          </cell>
        </row>
        <row r="59">
          <cell r="E59">
            <v>549999.81400000013</v>
          </cell>
        </row>
        <row r="60">
          <cell r="E60">
            <v>549999.81400000013</v>
          </cell>
        </row>
        <row r="61">
          <cell r="E61">
            <v>549999.81400000013</v>
          </cell>
        </row>
        <row r="62">
          <cell r="E62">
            <v>549999.81400000013</v>
          </cell>
        </row>
        <row r="63">
          <cell r="E63">
            <v>549999.81400000013</v>
          </cell>
        </row>
        <row r="64">
          <cell r="E64">
            <v>549999.81400000013</v>
          </cell>
        </row>
        <row r="65">
          <cell r="E65">
            <v>549999.81400000013</v>
          </cell>
        </row>
        <row r="66">
          <cell r="E66">
            <v>549999.81400000013</v>
          </cell>
        </row>
        <row r="67">
          <cell r="E67">
            <v>549999.81400000013</v>
          </cell>
        </row>
        <row r="68">
          <cell r="E68">
            <v>549999.81400000013</v>
          </cell>
        </row>
        <row r="69">
          <cell r="E69">
            <v>549999.81400000013</v>
          </cell>
        </row>
        <row r="70">
          <cell r="E70">
            <v>549999.81400000013</v>
          </cell>
        </row>
        <row r="71">
          <cell r="E71">
            <v>549999.81400000013</v>
          </cell>
        </row>
        <row r="72">
          <cell r="E72">
            <v>549999.81400000013</v>
          </cell>
        </row>
        <row r="73">
          <cell r="E73">
            <v>549999.81400000013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9">
        <row r="1">
          <cell r="E1" t="str">
            <v>Zone 7</v>
          </cell>
        </row>
        <row r="5">
          <cell r="G5">
            <v>2398564.1224999996</v>
          </cell>
        </row>
        <row r="6">
          <cell r="G6">
            <v>2398564.1224999996</v>
          </cell>
        </row>
        <row r="7">
          <cell r="G7">
            <v>2398564.1224999996</v>
          </cell>
        </row>
        <row r="8">
          <cell r="G8">
            <v>2398564.1224999996</v>
          </cell>
        </row>
        <row r="12">
          <cell r="G12">
            <v>119928.20612499998</v>
          </cell>
        </row>
        <row r="13">
          <cell r="G13">
            <v>119928.20612499998</v>
          </cell>
        </row>
        <row r="14">
          <cell r="G14">
            <v>119928.20612499998</v>
          </cell>
        </row>
        <row r="15">
          <cell r="G15">
            <v>119928.20612499998</v>
          </cell>
        </row>
        <row r="16">
          <cell r="G16">
            <v>119928.20612499998</v>
          </cell>
        </row>
        <row r="17">
          <cell r="G17">
            <v>119928.20612499998</v>
          </cell>
        </row>
        <row r="18">
          <cell r="G18">
            <v>119928.20612499998</v>
          </cell>
        </row>
        <row r="19">
          <cell r="G19">
            <v>119928.20612499998</v>
          </cell>
        </row>
        <row r="20">
          <cell r="G20">
            <v>119928.20612499998</v>
          </cell>
        </row>
        <row r="21">
          <cell r="G21">
            <v>119928.20612499998</v>
          </cell>
        </row>
        <row r="22">
          <cell r="G22">
            <v>119928.20612499998</v>
          </cell>
        </row>
        <row r="23">
          <cell r="G23">
            <v>119928.20612499998</v>
          </cell>
        </row>
        <row r="24">
          <cell r="G24">
            <v>119928.20612499998</v>
          </cell>
        </row>
        <row r="25">
          <cell r="G25">
            <v>119928.20612499998</v>
          </cell>
        </row>
        <row r="26">
          <cell r="G26">
            <v>119928.20612499998</v>
          </cell>
        </row>
        <row r="27">
          <cell r="G27">
            <v>119928.20612499998</v>
          </cell>
        </row>
        <row r="28">
          <cell r="G28">
            <v>119928.20612499998</v>
          </cell>
        </row>
        <row r="29">
          <cell r="G29">
            <v>119928.20612499998</v>
          </cell>
        </row>
        <row r="30">
          <cell r="G30">
            <v>119928.20612499998</v>
          </cell>
        </row>
        <row r="31">
          <cell r="G31">
            <v>119928.20612499998</v>
          </cell>
        </row>
        <row r="33">
          <cell r="G33">
            <v>119928.20612499998</v>
          </cell>
        </row>
        <row r="34">
          <cell r="G34">
            <v>119928.20612499998</v>
          </cell>
        </row>
        <row r="35">
          <cell r="G35">
            <v>119928.20612499998</v>
          </cell>
        </row>
        <row r="36">
          <cell r="G36">
            <v>119928.20612499998</v>
          </cell>
        </row>
        <row r="37">
          <cell r="G37">
            <v>119928.20612499998</v>
          </cell>
        </row>
        <row r="38">
          <cell r="G38">
            <v>119928.20612499998</v>
          </cell>
        </row>
        <row r="39">
          <cell r="G39">
            <v>119928.20612499998</v>
          </cell>
        </row>
        <row r="40">
          <cell r="G40">
            <v>119928.20612499998</v>
          </cell>
        </row>
        <row r="41">
          <cell r="G41">
            <v>119928.20612499998</v>
          </cell>
        </row>
        <row r="42">
          <cell r="G42">
            <v>119928.20612499998</v>
          </cell>
        </row>
        <row r="43">
          <cell r="G43">
            <v>119928.20612499998</v>
          </cell>
        </row>
        <row r="44">
          <cell r="G44">
            <v>119928.20612499998</v>
          </cell>
        </row>
        <row r="45">
          <cell r="G45">
            <v>119928.20612499998</v>
          </cell>
        </row>
        <row r="46">
          <cell r="G46">
            <v>119928.20612499998</v>
          </cell>
        </row>
        <row r="47">
          <cell r="G47">
            <v>119928.20612499998</v>
          </cell>
        </row>
        <row r="48">
          <cell r="G48">
            <v>119928.20612499998</v>
          </cell>
        </row>
        <row r="49">
          <cell r="G49">
            <v>119928.20612499998</v>
          </cell>
        </row>
        <row r="50">
          <cell r="G50">
            <v>119928.20612499998</v>
          </cell>
        </row>
        <row r="51">
          <cell r="G51">
            <v>119928.20612499998</v>
          </cell>
        </row>
        <row r="52">
          <cell r="G52">
            <v>119928.20612499998</v>
          </cell>
        </row>
        <row r="54">
          <cell r="G54">
            <v>119928.20612499998</v>
          </cell>
        </row>
        <row r="55">
          <cell r="G55">
            <v>119928.20612499998</v>
          </cell>
        </row>
        <row r="56">
          <cell r="G56">
            <v>119928.20612499998</v>
          </cell>
        </row>
        <row r="57">
          <cell r="G57">
            <v>119928.20612499998</v>
          </cell>
        </row>
        <row r="58">
          <cell r="G58">
            <v>119928.20612499998</v>
          </cell>
        </row>
        <row r="59">
          <cell r="G59">
            <v>119928.20612499998</v>
          </cell>
        </row>
        <row r="60">
          <cell r="G60">
            <v>119928.20612499998</v>
          </cell>
        </row>
        <row r="61">
          <cell r="G61">
            <v>119928.20612499998</v>
          </cell>
        </row>
        <row r="62">
          <cell r="G62">
            <v>119928.20612499998</v>
          </cell>
        </row>
        <row r="63">
          <cell r="G63">
            <v>119928.20612499998</v>
          </cell>
        </row>
        <row r="64">
          <cell r="G64">
            <v>119928.20612499998</v>
          </cell>
        </row>
        <row r="65">
          <cell r="G65">
            <v>119928.20612499998</v>
          </cell>
        </row>
        <row r="66">
          <cell r="G66">
            <v>119928.20612499998</v>
          </cell>
        </row>
        <row r="67">
          <cell r="G67">
            <v>119928.20612499998</v>
          </cell>
        </row>
        <row r="68">
          <cell r="G68">
            <v>119928.20612499998</v>
          </cell>
        </row>
        <row r="69">
          <cell r="G69">
            <v>119928.20612499998</v>
          </cell>
        </row>
        <row r="70">
          <cell r="G70">
            <v>119928.20612499998</v>
          </cell>
        </row>
        <row r="71">
          <cell r="G71">
            <v>119928.20612499998</v>
          </cell>
        </row>
        <row r="72">
          <cell r="G72">
            <v>119928.20612499998</v>
          </cell>
        </row>
        <row r="73">
          <cell r="G73">
            <v>119928.20612499998</v>
          </cell>
        </row>
        <row r="75">
          <cell r="G75">
            <v>119928.20612499998</v>
          </cell>
        </row>
        <row r="76">
          <cell r="G76">
            <v>119928.20612499998</v>
          </cell>
        </row>
        <row r="77">
          <cell r="G77">
            <v>119928.20612499998</v>
          </cell>
        </row>
        <row r="78">
          <cell r="G78">
            <v>119928.20612499998</v>
          </cell>
        </row>
        <row r="79">
          <cell r="G79">
            <v>119928.20612499998</v>
          </cell>
        </row>
        <row r="80">
          <cell r="G80">
            <v>119928.20612499998</v>
          </cell>
        </row>
        <row r="81">
          <cell r="G81">
            <v>119928.20612499998</v>
          </cell>
        </row>
        <row r="82">
          <cell r="G82">
            <v>119928.20612499998</v>
          </cell>
        </row>
        <row r="83">
          <cell r="G83">
            <v>119928.20612499998</v>
          </cell>
        </row>
        <row r="84">
          <cell r="G84">
            <v>119928.20612499998</v>
          </cell>
        </row>
        <row r="85">
          <cell r="G85">
            <v>119928.20612499998</v>
          </cell>
        </row>
        <row r="86">
          <cell r="G86">
            <v>119928.20612499998</v>
          </cell>
        </row>
        <row r="87">
          <cell r="G87">
            <v>119928.20612499998</v>
          </cell>
        </row>
        <row r="88">
          <cell r="G88">
            <v>119928.20612499998</v>
          </cell>
        </row>
        <row r="89">
          <cell r="G89">
            <v>119928.20612499998</v>
          </cell>
        </row>
        <row r="90">
          <cell r="G90">
            <v>119928.20612499998</v>
          </cell>
        </row>
        <row r="91">
          <cell r="G91">
            <v>119928.20612499998</v>
          </cell>
        </row>
        <row r="92">
          <cell r="G92">
            <v>119928.20612499998</v>
          </cell>
        </row>
        <row r="93">
          <cell r="G93">
            <v>119928.20612499998</v>
          </cell>
        </row>
        <row r="94">
          <cell r="G94">
            <v>119928.20612499998</v>
          </cell>
        </row>
      </sheetData>
      <sheetData sheetId="10"/>
      <sheetData sheetId="1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-Fin% Breakup"/>
      <sheetName val="Ext Fin% Breakup"/>
      <sheetName val="MEP% Breakup"/>
      <sheetName val="MEP_Act % Breakup as per EE"/>
      <sheetName val="Working"/>
      <sheetName val="Stage Payment"/>
      <sheetName val="Structure"/>
      <sheetName val="From AECOM"/>
      <sheetName val="Int_Fin"/>
      <sheetName val="Ext_Fin"/>
      <sheetName val="MEP"/>
      <sheetName val="2H-FPS"/>
      <sheetName val="2G-HVAC"/>
      <sheetName val="2D-PHE"/>
      <sheetName val="2E &amp; 2J-Electrical"/>
      <sheetName val="2F-VHT"/>
      <sheetName val="Analysis"/>
      <sheetName val="Summary"/>
    </sheetNames>
    <sheetDataSet>
      <sheetData sheetId="0">
        <row r="3">
          <cell r="B3" t="str">
            <v>STRUCTURE % BREAKUP</v>
          </cell>
        </row>
      </sheetData>
      <sheetData sheetId="1">
        <row r="4">
          <cell r="I4" t="str">
            <v>Internal Finishes Breakup</v>
          </cell>
        </row>
      </sheetData>
      <sheetData sheetId="2">
        <row r="1">
          <cell r="B1" t="str">
            <v>External Finishes</v>
          </cell>
        </row>
        <row r="20">
          <cell r="B20" t="str">
            <v>External Finishes Stages</v>
          </cell>
        </row>
        <row r="21">
          <cell r="G21" t="str">
            <v>Completion of 10% of  1st Fix of GRC Sandwich Panel</v>
          </cell>
        </row>
        <row r="22">
          <cell r="G22" t="str">
            <v>Completion of 20% of  1st Fix of GRC Sandwich Panel</v>
          </cell>
        </row>
        <row r="23">
          <cell r="G23" t="str">
            <v>Completion of 30% of  1st Fix of GRC Sandwich Panel</v>
          </cell>
        </row>
        <row r="24">
          <cell r="G24" t="str">
            <v>Completion of 40% of  1st Fix of GRC Sandwich Panel</v>
          </cell>
        </row>
        <row r="25">
          <cell r="G25" t="str">
            <v>Completion of 50% of  1st Fix of GRC Sandwich Panel</v>
          </cell>
        </row>
        <row r="26">
          <cell r="G26" t="str">
            <v>Completion of 60% of  1st Fix of GRC Sandwich Panel</v>
          </cell>
        </row>
        <row r="27">
          <cell r="G27" t="str">
            <v>Completion of 70% of  1st Fix of GRC Sandwich Panel</v>
          </cell>
        </row>
        <row r="28">
          <cell r="G28" t="str">
            <v>Completion of 80% of  1st Fix of GRC Sandwich Panel</v>
          </cell>
        </row>
        <row r="29">
          <cell r="G29" t="str">
            <v>Completion of 90% of  1st Fix of GRC Sandwich Panel</v>
          </cell>
        </row>
        <row r="30">
          <cell r="G30" t="str">
            <v>Completion of 100% of  1st Fix of GRC Sandwich Panel</v>
          </cell>
        </row>
        <row r="32">
          <cell r="G32" t="str">
            <v>Completion of 10% of  2nd Fix of GRC Sandwich Panel</v>
          </cell>
        </row>
        <row r="33">
          <cell r="G33" t="str">
            <v>Completion of 20% of  2nd Fix of GRC Sandwich Panel</v>
          </cell>
        </row>
        <row r="34">
          <cell r="G34" t="str">
            <v>Completion of 30% of  2nd Fix of GRC Sandwich Panel</v>
          </cell>
        </row>
        <row r="35">
          <cell r="G35" t="str">
            <v>Completion of 40% of  2nd Fix of GRC Sandwich Panel</v>
          </cell>
        </row>
        <row r="36">
          <cell r="G36" t="str">
            <v>Completion of 50% of  2nd Fix of GRC Sandwich Panel</v>
          </cell>
        </row>
        <row r="37">
          <cell r="G37" t="str">
            <v>Completion of 60% of  2nd Fix of GRC Sandwich Panel</v>
          </cell>
        </row>
        <row r="38">
          <cell r="G38" t="str">
            <v>Completion of 70% of  2nd Fix of GRC Sandwich Panel</v>
          </cell>
        </row>
        <row r="39">
          <cell r="G39" t="str">
            <v>Completion of 80% of  2nd Fix of GRC Sandwich Panel</v>
          </cell>
        </row>
        <row r="40">
          <cell r="G40" t="str">
            <v>Completion of 90% of  2nd Fix of GRC Sandwich Panel</v>
          </cell>
        </row>
        <row r="41">
          <cell r="G41" t="str">
            <v>Completion of 100% of  2nd Fix of GRC Sandwich Panel</v>
          </cell>
        </row>
        <row r="43">
          <cell r="G43" t="str">
            <v>Completion of 10% of  1st Fix of Curtain Wall (DGU) System</v>
          </cell>
        </row>
        <row r="44">
          <cell r="G44" t="str">
            <v>Completion of 20% of  1st Fix of Curtain Wall (DGU) System</v>
          </cell>
        </row>
        <row r="45">
          <cell r="G45" t="str">
            <v>Completion of 30% of  1st Fix of Curtain Wall (DGU) System</v>
          </cell>
        </row>
        <row r="46">
          <cell r="G46" t="str">
            <v>Completion of 40% of  1st Fix of Curtain Wall (DGU) System</v>
          </cell>
        </row>
        <row r="47">
          <cell r="G47" t="str">
            <v>Completion of 50% of  1st Fix of Curtain Wall (DGU) System</v>
          </cell>
        </row>
        <row r="48">
          <cell r="G48" t="str">
            <v>Completion of 60% of  1st Fix of Curtain Wall (DGU) System</v>
          </cell>
        </row>
        <row r="49">
          <cell r="G49" t="str">
            <v>Completion of 70% of  1st Fix of Curtain Wall (DGU) System</v>
          </cell>
        </row>
        <row r="50">
          <cell r="G50" t="str">
            <v>Completion of 80% of  1st Fix of Curtain Wall (DGU) System</v>
          </cell>
        </row>
        <row r="51">
          <cell r="G51" t="str">
            <v>Completion of 90% of  1st Fix of Curtain Wall (DGU) System</v>
          </cell>
        </row>
        <row r="52">
          <cell r="G52" t="str">
            <v>Completion of 100% of  1st Fix of Curtain Wall (DGU) System</v>
          </cell>
        </row>
        <row r="54">
          <cell r="G54" t="str">
            <v>Completion of 10% of  2nd Fix of Curtain Wall (DGU) System</v>
          </cell>
        </row>
        <row r="55">
          <cell r="G55" t="str">
            <v>Completion of 20% of  2nd Fix of Curtain Wall (DGU) System</v>
          </cell>
        </row>
        <row r="56">
          <cell r="G56" t="str">
            <v>Completion of 30% of  2nd Fix of Curtain Wall (DGU) System</v>
          </cell>
        </row>
        <row r="57">
          <cell r="G57" t="str">
            <v>Completion of 40% of  2nd Fix of Curtain Wall (DGU) System</v>
          </cell>
        </row>
        <row r="58">
          <cell r="G58" t="str">
            <v>Completion of 50% of  2nd Fix of Curtain Wall (DGU) System</v>
          </cell>
        </row>
        <row r="59">
          <cell r="G59" t="str">
            <v>Completion of 60% of  2nd Fix of Curtain Wall (DGU) System</v>
          </cell>
        </row>
        <row r="60">
          <cell r="G60" t="str">
            <v>Completion of 70% of  2nd Fix of Curtain Wall (DGU) System</v>
          </cell>
        </row>
        <row r="61">
          <cell r="G61" t="str">
            <v>Completion of 80% of  2nd Fix of Curtain Wall (DGU) System</v>
          </cell>
        </row>
        <row r="62">
          <cell r="G62" t="str">
            <v>Completion of 90% of  2nd Fix of Curtain Wall (DGU) System</v>
          </cell>
        </row>
        <row r="63">
          <cell r="G63" t="str">
            <v>Completion of 100% of  2nd Fix of Curtain Wall (DGU) System</v>
          </cell>
        </row>
        <row r="65">
          <cell r="G65" t="str">
            <v>Completion of 10% of  1st Fix of Bronze Cladding</v>
          </cell>
        </row>
        <row r="66">
          <cell r="G66" t="str">
            <v>Completion of 20% of  1st Fix of Bronze Cladding</v>
          </cell>
        </row>
        <row r="67">
          <cell r="G67" t="str">
            <v>Completion of 30% of  1st Fix of Bronze Cladding</v>
          </cell>
        </row>
        <row r="68">
          <cell r="G68" t="str">
            <v>Completion of 40% of  1st Fix of Bronze Cladding</v>
          </cell>
        </row>
        <row r="69">
          <cell r="G69" t="str">
            <v>Completion of 50% of  1st Fix of Bronze Cladding</v>
          </cell>
        </row>
        <row r="70">
          <cell r="G70" t="str">
            <v>Completion of 60% of  1st Fix of Bronze Cladding</v>
          </cell>
        </row>
        <row r="71">
          <cell r="G71" t="str">
            <v>Completion of 70% of  1st Fix of Bronze Cladding</v>
          </cell>
        </row>
        <row r="72">
          <cell r="G72" t="str">
            <v>Completion of 80% of  1st Fix of Bronze Cladding</v>
          </cell>
        </row>
        <row r="73">
          <cell r="G73" t="str">
            <v>Completion of 90% of  1st Fix of Bronze Cladding</v>
          </cell>
        </row>
        <row r="74">
          <cell r="G74" t="str">
            <v>Completion of 100% of  1st Fix of Bronze Cladding</v>
          </cell>
        </row>
        <row r="76">
          <cell r="G76" t="str">
            <v>Completion of 10% of  2nd Fix of Bronze Cladding</v>
          </cell>
        </row>
        <row r="77">
          <cell r="G77" t="str">
            <v>Completion of 20% of  2nd Fix of Bronze Cladding</v>
          </cell>
        </row>
        <row r="78">
          <cell r="G78" t="str">
            <v>Completion of 30% of  2nd Fix of Bronze Cladding</v>
          </cell>
        </row>
        <row r="79">
          <cell r="G79" t="str">
            <v>Completion of 40% of  2nd Fix of Bronze Cladding</v>
          </cell>
        </row>
        <row r="80">
          <cell r="G80" t="str">
            <v>Completion of 50% of  2nd Fix of Bronze Cladding</v>
          </cell>
        </row>
        <row r="81">
          <cell r="G81" t="str">
            <v>Completion of 60% of  2nd Fix of Bronze Cladding</v>
          </cell>
        </row>
        <row r="82">
          <cell r="G82" t="str">
            <v>Completion of 70% of  2nd Fix of Bronze Cladding</v>
          </cell>
        </row>
        <row r="83">
          <cell r="G83" t="str">
            <v>Completion of 80% of  2nd Fix of Bronze Cladding</v>
          </cell>
        </row>
        <row r="84">
          <cell r="G84" t="str">
            <v>Completion of 90% of  2nd Fix of Bronze Cladding</v>
          </cell>
        </row>
        <row r="85">
          <cell r="G85" t="str">
            <v>Completion of 100% of  2nd Fix of Bronze Cladding</v>
          </cell>
        </row>
      </sheetData>
      <sheetData sheetId="3">
        <row r="2">
          <cell r="B2" t="str">
            <v>2.E &amp; 2.J ELECTRICAL</v>
          </cell>
          <cell r="H2" t="str">
            <v>2.G HVAC</v>
          </cell>
        </row>
        <row r="13">
          <cell r="B13" t="str">
            <v>2.H FPS</v>
          </cell>
          <cell r="H13" t="str">
            <v>2.D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1">
          <cell r="A1" t="str">
            <v>Structure</v>
          </cell>
        </row>
        <row r="2">
          <cell r="B2" t="str">
            <v>Bid Reference No.</v>
          </cell>
        </row>
        <row r="3">
          <cell r="B3" t="str">
            <v>2A</v>
          </cell>
        </row>
        <row r="4">
          <cell r="B4" t="str">
            <v>2A</v>
          </cell>
        </row>
        <row r="5">
          <cell r="B5" t="str">
            <v>2A</v>
          </cell>
        </row>
        <row r="6">
          <cell r="B6" t="str">
            <v>2A</v>
          </cell>
        </row>
        <row r="7">
          <cell r="B7" t="str">
            <v>2A</v>
          </cell>
        </row>
        <row r="8">
          <cell r="B8" t="str">
            <v>2A</v>
          </cell>
        </row>
        <row r="9">
          <cell r="B9" t="str">
            <v>2A</v>
          </cell>
        </row>
        <row r="10">
          <cell r="B10" t="str">
            <v>2A</v>
          </cell>
        </row>
        <row r="11">
          <cell r="B11" t="str">
            <v>2A</v>
          </cell>
        </row>
        <row r="12">
          <cell r="B12" t="str">
            <v>2A</v>
          </cell>
        </row>
        <row r="13">
          <cell r="B13" t="str">
            <v>2A</v>
          </cell>
        </row>
        <row r="14">
          <cell r="B14" t="str">
            <v>2A</v>
          </cell>
        </row>
        <row r="15">
          <cell r="B15" t="str">
            <v>2A</v>
          </cell>
        </row>
        <row r="16">
          <cell r="B16" t="str">
            <v>2A</v>
          </cell>
        </row>
        <row r="17">
          <cell r="B17" t="str">
            <v>2A</v>
          </cell>
        </row>
        <row r="18">
          <cell r="B18" t="str">
            <v>2A</v>
          </cell>
        </row>
        <row r="19">
          <cell r="B19" t="str">
            <v>2A</v>
          </cell>
        </row>
        <row r="20">
          <cell r="B20" t="str">
            <v>2A</v>
          </cell>
        </row>
        <row r="21">
          <cell r="B21" t="str">
            <v>2A</v>
          </cell>
        </row>
        <row r="22">
          <cell r="B22" t="str">
            <v>2A</v>
          </cell>
        </row>
        <row r="23">
          <cell r="B23" t="str">
            <v>2A</v>
          </cell>
        </row>
        <row r="24">
          <cell r="B24" t="str">
            <v>2A</v>
          </cell>
        </row>
        <row r="25">
          <cell r="B25" t="str">
            <v>2A</v>
          </cell>
        </row>
        <row r="26">
          <cell r="B26" t="str">
            <v>2A</v>
          </cell>
        </row>
        <row r="27">
          <cell r="B27" t="str">
            <v>2A</v>
          </cell>
        </row>
        <row r="28">
          <cell r="B28" t="str">
            <v>2A</v>
          </cell>
        </row>
        <row r="29">
          <cell r="B29" t="str">
            <v>2A</v>
          </cell>
        </row>
        <row r="30">
          <cell r="B30" t="str">
            <v>2A</v>
          </cell>
        </row>
        <row r="31">
          <cell r="B31" t="str">
            <v>2A</v>
          </cell>
        </row>
        <row r="32">
          <cell r="B32" t="str">
            <v>2A</v>
          </cell>
        </row>
        <row r="33">
          <cell r="B33" t="str">
            <v>2A</v>
          </cell>
        </row>
        <row r="34">
          <cell r="B34" t="str">
            <v>2A</v>
          </cell>
        </row>
        <row r="35">
          <cell r="B35" t="str">
            <v>2A</v>
          </cell>
        </row>
        <row r="36">
          <cell r="B36" t="str">
            <v>2A</v>
          </cell>
        </row>
        <row r="37">
          <cell r="B37" t="str">
            <v>2A</v>
          </cell>
        </row>
        <row r="38">
          <cell r="B38" t="str">
            <v>2A</v>
          </cell>
        </row>
        <row r="39">
          <cell r="B39" t="str">
            <v>2A</v>
          </cell>
        </row>
        <row r="40">
          <cell r="B40" t="str">
            <v>2A</v>
          </cell>
        </row>
        <row r="41">
          <cell r="B41" t="str">
            <v>2A</v>
          </cell>
        </row>
        <row r="42">
          <cell r="B42" t="str">
            <v>2A</v>
          </cell>
        </row>
        <row r="43">
          <cell r="B43" t="str">
            <v>2A</v>
          </cell>
        </row>
        <row r="44">
          <cell r="B44" t="str">
            <v>2A</v>
          </cell>
        </row>
        <row r="45">
          <cell r="B45" t="str">
            <v>2A</v>
          </cell>
        </row>
        <row r="46">
          <cell r="B46" t="str">
            <v>2A</v>
          </cell>
        </row>
        <row r="47">
          <cell r="B47" t="str">
            <v>2A</v>
          </cell>
        </row>
        <row r="48">
          <cell r="B48" t="str">
            <v>2A</v>
          </cell>
        </row>
        <row r="49">
          <cell r="B49" t="str">
            <v>2A</v>
          </cell>
        </row>
        <row r="50">
          <cell r="B50" t="str">
            <v>2A</v>
          </cell>
        </row>
        <row r="51">
          <cell r="B51" t="str">
            <v>2A</v>
          </cell>
        </row>
        <row r="52">
          <cell r="B52" t="str">
            <v>2A</v>
          </cell>
        </row>
        <row r="53">
          <cell r="B53" t="str">
            <v>2A</v>
          </cell>
        </row>
        <row r="54">
          <cell r="B54" t="str">
            <v>2A</v>
          </cell>
        </row>
        <row r="55">
          <cell r="B55" t="str">
            <v>2A</v>
          </cell>
        </row>
        <row r="56">
          <cell r="B56" t="str">
            <v>2A</v>
          </cell>
        </row>
        <row r="57">
          <cell r="B57" t="str">
            <v>2A</v>
          </cell>
        </row>
        <row r="58">
          <cell r="B58" t="str">
            <v>2A</v>
          </cell>
        </row>
        <row r="59">
          <cell r="B59" t="str">
            <v>2A</v>
          </cell>
        </row>
        <row r="60">
          <cell r="B60" t="str">
            <v>2A</v>
          </cell>
        </row>
        <row r="61">
          <cell r="B61" t="str">
            <v>2A</v>
          </cell>
        </row>
        <row r="62">
          <cell r="B62" t="str">
            <v>2A</v>
          </cell>
        </row>
        <row r="63">
          <cell r="B63" t="str">
            <v>2A</v>
          </cell>
        </row>
        <row r="64">
          <cell r="B64" t="str">
            <v>2A</v>
          </cell>
        </row>
        <row r="65">
          <cell r="B65" t="str">
            <v>2A</v>
          </cell>
        </row>
        <row r="66">
          <cell r="B66" t="str">
            <v>2A</v>
          </cell>
        </row>
        <row r="67">
          <cell r="B67" t="str">
            <v>2A</v>
          </cell>
        </row>
        <row r="68">
          <cell r="B68" t="str">
            <v>2A</v>
          </cell>
        </row>
        <row r="69">
          <cell r="B69" t="str">
            <v>2A</v>
          </cell>
        </row>
        <row r="70">
          <cell r="B70" t="str">
            <v>2A</v>
          </cell>
        </row>
        <row r="71">
          <cell r="B71" t="str">
            <v>2A</v>
          </cell>
        </row>
        <row r="72">
          <cell r="B72" t="str">
            <v>2A</v>
          </cell>
        </row>
        <row r="73">
          <cell r="B73" t="str">
            <v>2A</v>
          </cell>
        </row>
        <row r="74">
          <cell r="B74" t="str">
            <v>2A</v>
          </cell>
        </row>
        <row r="75">
          <cell r="B75" t="str">
            <v>2A</v>
          </cell>
        </row>
        <row r="76">
          <cell r="B76" t="str">
            <v>2A</v>
          </cell>
        </row>
        <row r="77">
          <cell r="B77" t="str">
            <v>2A</v>
          </cell>
        </row>
        <row r="78">
          <cell r="B78" t="str">
            <v>2A</v>
          </cell>
        </row>
        <row r="79">
          <cell r="B79" t="str">
            <v>2A</v>
          </cell>
        </row>
        <row r="80">
          <cell r="B80" t="str">
            <v>2A</v>
          </cell>
        </row>
        <row r="81">
          <cell r="B81" t="str">
            <v>2A</v>
          </cell>
        </row>
        <row r="82">
          <cell r="B82" t="str">
            <v>2A</v>
          </cell>
        </row>
        <row r="83">
          <cell r="B83" t="str">
            <v>2A</v>
          </cell>
        </row>
        <row r="84">
          <cell r="B84" t="str">
            <v>2A</v>
          </cell>
        </row>
        <row r="85">
          <cell r="B85" t="str">
            <v>2A</v>
          </cell>
        </row>
        <row r="86">
          <cell r="B86" t="str">
            <v>2A</v>
          </cell>
        </row>
        <row r="87">
          <cell r="B87" t="str">
            <v>2A</v>
          </cell>
        </row>
        <row r="88">
          <cell r="B88" t="str">
            <v>2A</v>
          </cell>
        </row>
        <row r="89">
          <cell r="B89" t="str">
            <v>2A</v>
          </cell>
        </row>
        <row r="90">
          <cell r="B90" t="str">
            <v>2A</v>
          </cell>
        </row>
        <row r="91">
          <cell r="B91" t="str">
            <v>2A</v>
          </cell>
        </row>
        <row r="92">
          <cell r="B92" t="str">
            <v>2A</v>
          </cell>
        </row>
        <row r="93">
          <cell r="B93" t="str">
            <v>2A</v>
          </cell>
        </row>
        <row r="94">
          <cell r="B94" t="str">
            <v>2A</v>
          </cell>
        </row>
        <row r="95">
          <cell r="B95" t="str">
            <v>2A</v>
          </cell>
        </row>
        <row r="96">
          <cell r="B96" t="str">
            <v>2A</v>
          </cell>
        </row>
        <row r="97">
          <cell r="B97" t="str">
            <v>2A</v>
          </cell>
        </row>
        <row r="98">
          <cell r="B98" t="str">
            <v>2A</v>
          </cell>
        </row>
        <row r="99">
          <cell r="B99" t="str">
            <v>2A</v>
          </cell>
        </row>
        <row r="100">
          <cell r="B100" t="str">
            <v>2A</v>
          </cell>
        </row>
        <row r="101">
          <cell r="B101" t="str">
            <v>2A</v>
          </cell>
        </row>
        <row r="102">
          <cell r="B102" t="str">
            <v>2A</v>
          </cell>
        </row>
        <row r="103">
          <cell r="B103" t="str">
            <v>2A</v>
          </cell>
        </row>
        <row r="104">
          <cell r="B104" t="str">
            <v>2A</v>
          </cell>
        </row>
        <row r="105">
          <cell r="B105" t="str">
            <v>2A</v>
          </cell>
        </row>
        <row r="106">
          <cell r="B106" t="str">
            <v>2A</v>
          </cell>
        </row>
        <row r="107">
          <cell r="B107" t="str">
            <v>2A</v>
          </cell>
        </row>
        <row r="108">
          <cell r="B108" t="str">
            <v>2A</v>
          </cell>
        </row>
        <row r="109">
          <cell r="B109" t="str">
            <v>2A</v>
          </cell>
        </row>
        <row r="110">
          <cell r="B110" t="str">
            <v>2A</v>
          </cell>
        </row>
        <row r="111">
          <cell r="B111" t="str">
            <v>2A</v>
          </cell>
        </row>
        <row r="112">
          <cell r="B112" t="str">
            <v>2A</v>
          </cell>
        </row>
        <row r="113">
          <cell r="B113" t="str">
            <v>2A</v>
          </cell>
        </row>
        <row r="114">
          <cell r="B114" t="str">
            <v>2A</v>
          </cell>
        </row>
        <row r="115">
          <cell r="B115" t="str">
            <v>2A</v>
          </cell>
        </row>
        <row r="116">
          <cell r="B116" t="str">
            <v>2A</v>
          </cell>
        </row>
        <row r="117">
          <cell r="B117" t="str">
            <v>2A</v>
          </cell>
        </row>
        <row r="118">
          <cell r="B118" t="str">
            <v>2A</v>
          </cell>
        </row>
        <row r="119">
          <cell r="B119" t="str">
            <v>2A</v>
          </cell>
        </row>
        <row r="120">
          <cell r="B120" t="str">
            <v>2A</v>
          </cell>
        </row>
        <row r="121">
          <cell r="B121" t="str">
            <v>2A</v>
          </cell>
        </row>
        <row r="122">
          <cell r="B122" t="str">
            <v>2A</v>
          </cell>
        </row>
        <row r="123">
          <cell r="B123" t="str">
            <v>2A</v>
          </cell>
        </row>
        <row r="124">
          <cell r="B124" t="str">
            <v>2A</v>
          </cell>
        </row>
        <row r="125">
          <cell r="B125" t="str">
            <v>2A</v>
          </cell>
        </row>
        <row r="126">
          <cell r="B126" t="str">
            <v>2A</v>
          </cell>
        </row>
        <row r="127">
          <cell r="B127" t="str">
            <v>2A</v>
          </cell>
        </row>
        <row r="128">
          <cell r="B128" t="str">
            <v>2A</v>
          </cell>
        </row>
        <row r="129">
          <cell r="B129" t="str">
            <v>2A</v>
          </cell>
        </row>
        <row r="130">
          <cell r="B130" t="str">
            <v>2A</v>
          </cell>
        </row>
        <row r="131">
          <cell r="B131" t="str">
            <v>2A</v>
          </cell>
        </row>
        <row r="132">
          <cell r="B132" t="str">
            <v>2A</v>
          </cell>
        </row>
        <row r="133">
          <cell r="B133" t="str">
            <v>2A</v>
          </cell>
        </row>
        <row r="134">
          <cell r="B134" t="str">
            <v>2A</v>
          </cell>
        </row>
        <row r="135">
          <cell r="B135" t="str">
            <v>2A</v>
          </cell>
        </row>
        <row r="136">
          <cell r="B136" t="str">
            <v>2A</v>
          </cell>
        </row>
        <row r="137">
          <cell r="B137" t="str">
            <v>2A</v>
          </cell>
        </row>
        <row r="138">
          <cell r="B138" t="str">
            <v>2A</v>
          </cell>
        </row>
        <row r="139">
          <cell r="B139" t="str">
            <v>2A</v>
          </cell>
        </row>
        <row r="140">
          <cell r="B140" t="str">
            <v>2A</v>
          </cell>
        </row>
        <row r="141">
          <cell r="B141" t="str">
            <v>2A</v>
          </cell>
        </row>
        <row r="142">
          <cell r="B142" t="str">
            <v>2A</v>
          </cell>
        </row>
        <row r="143">
          <cell r="B143" t="str">
            <v>2A</v>
          </cell>
        </row>
        <row r="144">
          <cell r="B144" t="str">
            <v>2A</v>
          </cell>
        </row>
        <row r="145">
          <cell r="B145" t="str">
            <v>2A</v>
          </cell>
        </row>
        <row r="146">
          <cell r="B146" t="str">
            <v>2A</v>
          </cell>
        </row>
        <row r="147">
          <cell r="B147" t="str">
            <v>2A</v>
          </cell>
        </row>
        <row r="148">
          <cell r="B148" t="str">
            <v>2A</v>
          </cell>
        </row>
        <row r="149">
          <cell r="B149" t="str">
            <v>2A</v>
          </cell>
        </row>
        <row r="150">
          <cell r="B150" t="str">
            <v>2A</v>
          </cell>
        </row>
        <row r="151">
          <cell r="B151" t="str">
            <v>2A</v>
          </cell>
        </row>
        <row r="152">
          <cell r="B152" t="str">
            <v>2A</v>
          </cell>
        </row>
        <row r="153">
          <cell r="B153" t="str">
            <v>2A</v>
          </cell>
        </row>
        <row r="154">
          <cell r="B154" t="str">
            <v>2A</v>
          </cell>
        </row>
        <row r="155">
          <cell r="B155" t="str">
            <v>2A</v>
          </cell>
        </row>
        <row r="156">
          <cell r="B156" t="str">
            <v>2A</v>
          </cell>
        </row>
        <row r="157">
          <cell r="B157" t="str">
            <v>2A</v>
          </cell>
        </row>
        <row r="158">
          <cell r="B158" t="str">
            <v>2A</v>
          </cell>
        </row>
        <row r="159">
          <cell r="B159" t="str">
            <v>2A</v>
          </cell>
        </row>
        <row r="160">
          <cell r="B160" t="str">
            <v>2A</v>
          </cell>
        </row>
        <row r="161">
          <cell r="B161" t="str">
            <v>2A</v>
          </cell>
        </row>
        <row r="162">
          <cell r="B162" t="str">
            <v>2A</v>
          </cell>
        </row>
        <row r="163">
          <cell r="A163" t="str">
            <v>Internal Finishes</v>
          </cell>
        </row>
        <row r="164">
          <cell r="B164" t="str">
            <v>Bid Reference No.</v>
          </cell>
        </row>
        <row r="165">
          <cell r="B165" t="str">
            <v>2B</v>
          </cell>
        </row>
        <row r="166">
          <cell r="B166" t="str">
            <v>2B</v>
          </cell>
        </row>
        <row r="167">
          <cell r="B167" t="str">
            <v>2B</v>
          </cell>
        </row>
        <row r="168">
          <cell r="B168" t="str">
            <v>2B</v>
          </cell>
        </row>
        <row r="169">
          <cell r="B169" t="str">
            <v>2B</v>
          </cell>
        </row>
        <row r="170">
          <cell r="B170" t="str">
            <v>2B</v>
          </cell>
        </row>
        <row r="171">
          <cell r="B171" t="str">
            <v>2B</v>
          </cell>
        </row>
        <row r="172">
          <cell r="B172" t="str">
            <v>2B</v>
          </cell>
        </row>
        <row r="173">
          <cell r="B173" t="str">
            <v>2B</v>
          </cell>
        </row>
        <row r="174">
          <cell r="B174" t="str">
            <v>2B</v>
          </cell>
        </row>
        <row r="175">
          <cell r="B175" t="str">
            <v>2B</v>
          </cell>
        </row>
        <row r="176">
          <cell r="B176" t="str">
            <v>2B</v>
          </cell>
        </row>
        <row r="177">
          <cell r="B177" t="str">
            <v>2B</v>
          </cell>
        </row>
        <row r="178">
          <cell r="B178" t="str">
            <v>2B</v>
          </cell>
        </row>
        <row r="179">
          <cell r="B179" t="str">
            <v>2B</v>
          </cell>
        </row>
        <row r="180">
          <cell r="B180" t="str">
            <v>2B</v>
          </cell>
        </row>
        <row r="181">
          <cell r="B181" t="str">
            <v>2B</v>
          </cell>
        </row>
        <row r="182">
          <cell r="B182" t="str">
            <v>2B</v>
          </cell>
        </row>
        <row r="183">
          <cell r="B183" t="str">
            <v>2B</v>
          </cell>
        </row>
        <row r="184">
          <cell r="B184" t="str">
            <v>2B</v>
          </cell>
        </row>
        <row r="185">
          <cell r="B185" t="str">
            <v>2B</v>
          </cell>
        </row>
        <row r="186">
          <cell r="B186" t="str">
            <v>2B</v>
          </cell>
        </row>
        <row r="187">
          <cell r="B187" t="str">
            <v>2B</v>
          </cell>
        </row>
        <row r="188">
          <cell r="B188" t="str">
            <v>2B</v>
          </cell>
        </row>
        <row r="189">
          <cell r="B189" t="str">
            <v>2B</v>
          </cell>
        </row>
        <row r="190">
          <cell r="B190" t="str">
            <v>2B</v>
          </cell>
        </row>
        <row r="191">
          <cell r="B191" t="str">
            <v>2B</v>
          </cell>
        </row>
        <row r="192">
          <cell r="B192" t="str">
            <v>2B</v>
          </cell>
        </row>
        <row r="193">
          <cell r="B193" t="str">
            <v>2B</v>
          </cell>
        </row>
        <row r="194">
          <cell r="B194" t="str">
            <v>2B</v>
          </cell>
        </row>
        <row r="195">
          <cell r="B195" t="str">
            <v>2B</v>
          </cell>
        </row>
        <row r="196">
          <cell r="B196" t="str">
            <v>2B</v>
          </cell>
        </row>
        <row r="197">
          <cell r="B197" t="str">
            <v>2B</v>
          </cell>
        </row>
        <row r="198">
          <cell r="B198" t="str">
            <v>2B</v>
          </cell>
        </row>
        <row r="199">
          <cell r="B199" t="str">
            <v>2B</v>
          </cell>
        </row>
        <row r="200">
          <cell r="B200" t="str">
            <v>2B</v>
          </cell>
        </row>
        <row r="201">
          <cell r="B201" t="str">
            <v>2B</v>
          </cell>
        </row>
        <row r="202">
          <cell r="B202" t="str">
            <v>2B</v>
          </cell>
        </row>
        <row r="203">
          <cell r="B203" t="str">
            <v>2B</v>
          </cell>
        </row>
        <row r="204">
          <cell r="B204" t="str">
            <v>2B</v>
          </cell>
        </row>
        <row r="205">
          <cell r="B205" t="str">
            <v>2B</v>
          </cell>
        </row>
        <row r="206">
          <cell r="B206" t="str">
            <v>2B</v>
          </cell>
        </row>
        <row r="207">
          <cell r="B207" t="str">
            <v>2B</v>
          </cell>
        </row>
        <row r="208">
          <cell r="B208" t="str">
            <v>2B</v>
          </cell>
        </row>
        <row r="209">
          <cell r="B209" t="str">
            <v>2B</v>
          </cell>
        </row>
        <row r="210">
          <cell r="B210" t="str">
            <v>2B</v>
          </cell>
        </row>
        <row r="211">
          <cell r="B211" t="str">
            <v>2B</v>
          </cell>
        </row>
        <row r="212">
          <cell r="B212" t="str">
            <v>2B</v>
          </cell>
        </row>
        <row r="213">
          <cell r="B213" t="str">
            <v>2B</v>
          </cell>
        </row>
        <row r="214">
          <cell r="B214" t="str">
            <v>2B</v>
          </cell>
        </row>
        <row r="215">
          <cell r="B215" t="str">
            <v>2B</v>
          </cell>
        </row>
        <row r="216">
          <cell r="B216" t="str">
            <v>2B</v>
          </cell>
        </row>
        <row r="217">
          <cell r="B217" t="str">
            <v>2B</v>
          </cell>
        </row>
        <row r="218">
          <cell r="B218" t="str">
            <v>2B</v>
          </cell>
        </row>
        <row r="219">
          <cell r="B219" t="str">
            <v>2B</v>
          </cell>
        </row>
        <row r="220">
          <cell r="B220" t="str">
            <v>2B</v>
          </cell>
        </row>
        <row r="221">
          <cell r="B221" t="str">
            <v>2B</v>
          </cell>
        </row>
        <row r="222">
          <cell r="B222" t="str">
            <v>2B</v>
          </cell>
        </row>
        <row r="223">
          <cell r="B223" t="str">
            <v>2B</v>
          </cell>
        </row>
        <row r="224">
          <cell r="B224" t="str">
            <v>2B</v>
          </cell>
        </row>
        <row r="225">
          <cell r="B225" t="str">
            <v>2B</v>
          </cell>
        </row>
        <row r="226">
          <cell r="B226" t="str">
            <v>2B</v>
          </cell>
        </row>
        <row r="227">
          <cell r="B227" t="str">
            <v>2B</v>
          </cell>
        </row>
        <row r="228">
          <cell r="B228" t="str">
            <v>2B</v>
          </cell>
        </row>
        <row r="229">
          <cell r="B229" t="str">
            <v>2B</v>
          </cell>
        </row>
        <row r="230">
          <cell r="B230" t="str">
            <v>2B</v>
          </cell>
        </row>
        <row r="231">
          <cell r="B231" t="str">
            <v>2B</v>
          </cell>
        </row>
        <row r="232">
          <cell r="B232" t="str">
            <v>2B</v>
          </cell>
        </row>
        <row r="233">
          <cell r="B233" t="str">
            <v>2B</v>
          </cell>
        </row>
        <row r="234">
          <cell r="B234" t="str">
            <v>2B</v>
          </cell>
        </row>
        <row r="235">
          <cell r="B235" t="str">
            <v>2B</v>
          </cell>
        </row>
        <row r="236">
          <cell r="B236" t="str">
            <v>2B</v>
          </cell>
        </row>
        <row r="237">
          <cell r="B237" t="str">
            <v>2B</v>
          </cell>
        </row>
        <row r="238">
          <cell r="B238" t="str">
            <v>2B</v>
          </cell>
        </row>
        <row r="239">
          <cell r="B239" t="str">
            <v>2B</v>
          </cell>
        </row>
        <row r="240">
          <cell r="B240" t="str">
            <v>2B</v>
          </cell>
        </row>
        <row r="241">
          <cell r="B241" t="str">
            <v>2B</v>
          </cell>
        </row>
        <row r="242">
          <cell r="B242" t="str">
            <v>2B</v>
          </cell>
        </row>
        <row r="243">
          <cell r="B243" t="str">
            <v>2B</v>
          </cell>
        </row>
        <row r="244">
          <cell r="B244" t="str">
            <v>2B</v>
          </cell>
        </row>
        <row r="245">
          <cell r="B245" t="str">
            <v>2B</v>
          </cell>
        </row>
        <row r="246">
          <cell r="B246" t="str">
            <v>2B</v>
          </cell>
        </row>
        <row r="247">
          <cell r="B247" t="str">
            <v>2B</v>
          </cell>
        </row>
        <row r="248">
          <cell r="B248" t="str">
            <v>2B</v>
          </cell>
        </row>
        <row r="249">
          <cell r="B249" t="str">
            <v>2B</v>
          </cell>
        </row>
        <row r="250">
          <cell r="B250" t="str">
            <v>2B</v>
          </cell>
        </row>
        <row r="251">
          <cell r="B251" t="str">
            <v>2B</v>
          </cell>
        </row>
        <row r="252">
          <cell r="B252" t="str">
            <v>2B</v>
          </cell>
        </row>
        <row r="253">
          <cell r="B253" t="str">
            <v>2B</v>
          </cell>
        </row>
        <row r="254">
          <cell r="B254" t="str">
            <v>2B</v>
          </cell>
        </row>
        <row r="255">
          <cell r="B255" t="str">
            <v>2B</v>
          </cell>
        </row>
        <row r="256">
          <cell r="B256" t="str">
            <v>2B</v>
          </cell>
        </row>
        <row r="257">
          <cell r="B257" t="str">
            <v>2B</v>
          </cell>
        </row>
        <row r="258">
          <cell r="B258" t="str">
            <v>2B</v>
          </cell>
        </row>
        <row r="259">
          <cell r="B259" t="str">
            <v>2B</v>
          </cell>
        </row>
        <row r="260">
          <cell r="B260" t="str">
            <v>2B</v>
          </cell>
        </row>
        <row r="261">
          <cell r="B261" t="str">
            <v>2B</v>
          </cell>
        </row>
        <row r="262">
          <cell r="B262" t="str">
            <v>2B</v>
          </cell>
        </row>
        <row r="263">
          <cell r="B263" t="str">
            <v>2B</v>
          </cell>
        </row>
        <row r="264">
          <cell r="B264" t="str">
            <v>2B</v>
          </cell>
        </row>
        <row r="265">
          <cell r="B265" t="str">
            <v>2B</v>
          </cell>
        </row>
        <row r="266">
          <cell r="B266" t="str">
            <v>2B</v>
          </cell>
        </row>
        <row r="267">
          <cell r="B267" t="str">
            <v>2B</v>
          </cell>
        </row>
        <row r="268">
          <cell r="B268" t="str">
            <v>2B</v>
          </cell>
        </row>
        <row r="269">
          <cell r="B269" t="str">
            <v>2B</v>
          </cell>
        </row>
        <row r="270">
          <cell r="B270" t="str">
            <v>2B</v>
          </cell>
        </row>
        <row r="271">
          <cell r="B271" t="str">
            <v>2B</v>
          </cell>
        </row>
        <row r="272">
          <cell r="B272" t="str">
            <v>2B</v>
          </cell>
        </row>
        <row r="273">
          <cell r="B273" t="str">
            <v>2B</v>
          </cell>
        </row>
        <row r="274">
          <cell r="B274" t="str">
            <v>2B</v>
          </cell>
        </row>
        <row r="275">
          <cell r="B275" t="str">
            <v>2B</v>
          </cell>
        </row>
        <row r="276">
          <cell r="B276" t="str">
            <v>2B</v>
          </cell>
        </row>
        <row r="277">
          <cell r="B277" t="str">
            <v>2B</v>
          </cell>
        </row>
        <row r="278">
          <cell r="B278" t="str">
            <v>2B</v>
          </cell>
        </row>
        <row r="279">
          <cell r="B279" t="str">
            <v>2B</v>
          </cell>
        </row>
        <row r="280">
          <cell r="B280" t="str">
            <v>2B</v>
          </cell>
        </row>
        <row r="281">
          <cell r="B281" t="str">
            <v>2B</v>
          </cell>
        </row>
        <row r="282">
          <cell r="B282" t="str">
            <v>2B</v>
          </cell>
        </row>
        <row r="283">
          <cell r="B283" t="str">
            <v>2B</v>
          </cell>
        </row>
        <row r="284">
          <cell r="B284" t="str">
            <v>2B</v>
          </cell>
        </row>
        <row r="285">
          <cell r="B285" t="str">
            <v>2B</v>
          </cell>
        </row>
        <row r="286">
          <cell r="B286" t="str">
            <v>2B</v>
          </cell>
        </row>
        <row r="287">
          <cell r="B287" t="str">
            <v>2B</v>
          </cell>
        </row>
        <row r="288">
          <cell r="B288" t="str">
            <v>2B</v>
          </cell>
        </row>
        <row r="289">
          <cell r="B289" t="str">
            <v>2B</v>
          </cell>
        </row>
        <row r="290">
          <cell r="B290" t="str">
            <v>2B</v>
          </cell>
        </row>
        <row r="291">
          <cell r="B291" t="str">
            <v>2B</v>
          </cell>
        </row>
        <row r="292">
          <cell r="B292" t="str">
            <v>2B</v>
          </cell>
        </row>
        <row r="293">
          <cell r="B293" t="str">
            <v>2B</v>
          </cell>
        </row>
        <row r="294">
          <cell r="B294" t="str">
            <v>2B</v>
          </cell>
        </row>
        <row r="295">
          <cell r="B295" t="str">
            <v>2B</v>
          </cell>
        </row>
        <row r="296">
          <cell r="B296" t="str">
            <v>2B</v>
          </cell>
        </row>
        <row r="297">
          <cell r="B297" t="str">
            <v>2B</v>
          </cell>
        </row>
        <row r="298">
          <cell r="B298" t="str">
            <v>2B</v>
          </cell>
        </row>
        <row r="299">
          <cell r="B299" t="str">
            <v>2B</v>
          </cell>
        </row>
        <row r="300">
          <cell r="B300" t="str">
            <v>2B</v>
          </cell>
        </row>
        <row r="301">
          <cell r="B301" t="str">
            <v>2B</v>
          </cell>
        </row>
        <row r="302">
          <cell r="B302" t="str">
            <v>2B</v>
          </cell>
        </row>
        <row r="303">
          <cell r="B303" t="str">
            <v>2B</v>
          </cell>
        </row>
        <row r="304">
          <cell r="B304" t="str">
            <v>2B</v>
          </cell>
        </row>
        <row r="305">
          <cell r="B305" t="str">
            <v>2B</v>
          </cell>
        </row>
        <row r="306">
          <cell r="B306" t="str">
            <v>2B</v>
          </cell>
        </row>
        <row r="307">
          <cell r="B307" t="str">
            <v>2B</v>
          </cell>
        </row>
        <row r="308">
          <cell r="B308" t="str">
            <v>2B</v>
          </cell>
        </row>
        <row r="309">
          <cell r="B309" t="str">
            <v>2B</v>
          </cell>
        </row>
        <row r="310">
          <cell r="B310" t="str">
            <v>2B</v>
          </cell>
        </row>
        <row r="311">
          <cell r="B311" t="str">
            <v>2B</v>
          </cell>
        </row>
        <row r="312">
          <cell r="B312" t="str">
            <v>2B</v>
          </cell>
        </row>
        <row r="313">
          <cell r="B313" t="str">
            <v>2B</v>
          </cell>
        </row>
        <row r="314">
          <cell r="B314" t="str">
            <v>2B</v>
          </cell>
        </row>
        <row r="315">
          <cell r="B315" t="str">
            <v>2B</v>
          </cell>
        </row>
        <row r="316">
          <cell r="B316" t="str">
            <v>2B</v>
          </cell>
        </row>
        <row r="317">
          <cell r="B317" t="str">
            <v>2B</v>
          </cell>
        </row>
        <row r="318">
          <cell r="B318" t="str">
            <v>2B</v>
          </cell>
        </row>
        <row r="319">
          <cell r="B319" t="str">
            <v>2B</v>
          </cell>
        </row>
        <row r="320">
          <cell r="B320" t="str">
            <v>2B</v>
          </cell>
        </row>
        <row r="321">
          <cell r="B321" t="str">
            <v>2B</v>
          </cell>
        </row>
        <row r="322">
          <cell r="B322" t="str">
            <v>2B</v>
          </cell>
        </row>
        <row r="323">
          <cell r="B323" t="str">
            <v>2B</v>
          </cell>
        </row>
        <row r="324">
          <cell r="B324" t="str">
            <v>2B</v>
          </cell>
        </row>
        <row r="325">
          <cell r="B325" t="str">
            <v>2B</v>
          </cell>
        </row>
        <row r="326">
          <cell r="B326" t="str">
            <v>2B</v>
          </cell>
        </row>
        <row r="327">
          <cell r="B327" t="str">
            <v>2B</v>
          </cell>
        </row>
        <row r="328">
          <cell r="B328" t="str">
            <v>2B</v>
          </cell>
        </row>
        <row r="329">
          <cell r="B329" t="str">
            <v>2B</v>
          </cell>
        </row>
        <row r="330">
          <cell r="B330" t="str">
            <v>2B</v>
          </cell>
        </row>
        <row r="331">
          <cell r="B331" t="str">
            <v>2B</v>
          </cell>
        </row>
        <row r="332">
          <cell r="B332" t="str">
            <v>2B</v>
          </cell>
        </row>
        <row r="333">
          <cell r="B333" t="str">
            <v>2B</v>
          </cell>
        </row>
        <row r="334">
          <cell r="B334" t="str">
            <v>2B</v>
          </cell>
        </row>
        <row r="335">
          <cell r="B335" t="str">
            <v>2B</v>
          </cell>
        </row>
        <row r="336">
          <cell r="B336" t="str">
            <v>2B</v>
          </cell>
        </row>
        <row r="337">
          <cell r="B337" t="str">
            <v>2B</v>
          </cell>
        </row>
        <row r="338">
          <cell r="B338" t="str">
            <v>2B</v>
          </cell>
        </row>
        <row r="339">
          <cell r="B339" t="str">
            <v>2B</v>
          </cell>
        </row>
        <row r="340">
          <cell r="B340" t="str">
            <v>2B</v>
          </cell>
        </row>
        <row r="341">
          <cell r="B341" t="str">
            <v>2B</v>
          </cell>
        </row>
        <row r="342">
          <cell r="B342" t="str">
            <v>2B</v>
          </cell>
        </row>
        <row r="343">
          <cell r="B343" t="str">
            <v>2B</v>
          </cell>
        </row>
        <row r="344">
          <cell r="B344" t="str">
            <v>2B</v>
          </cell>
        </row>
        <row r="345">
          <cell r="B345" t="str">
            <v>2B</v>
          </cell>
        </row>
        <row r="346">
          <cell r="B346" t="str">
            <v>2B</v>
          </cell>
        </row>
        <row r="347">
          <cell r="B347" t="str">
            <v>2B</v>
          </cell>
        </row>
        <row r="348">
          <cell r="B348" t="str">
            <v>2B</v>
          </cell>
        </row>
        <row r="349">
          <cell r="B349" t="str">
            <v>2B</v>
          </cell>
        </row>
        <row r="350">
          <cell r="B350" t="str">
            <v>2B</v>
          </cell>
        </row>
        <row r="351">
          <cell r="B351" t="str">
            <v>2B</v>
          </cell>
        </row>
        <row r="352">
          <cell r="B352" t="str">
            <v>2B</v>
          </cell>
        </row>
        <row r="353">
          <cell r="B353" t="str">
            <v>2B</v>
          </cell>
        </row>
        <row r="354">
          <cell r="B354" t="str">
            <v>2B</v>
          </cell>
        </row>
        <row r="355">
          <cell r="B355" t="str">
            <v>2B</v>
          </cell>
        </row>
        <row r="356">
          <cell r="B356" t="str">
            <v>2B</v>
          </cell>
        </row>
        <row r="357">
          <cell r="B357" t="str">
            <v>2B</v>
          </cell>
        </row>
        <row r="358">
          <cell r="B358" t="str">
            <v>2B</v>
          </cell>
        </row>
        <row r="359">
          <cell r="B359" t="str">
            <v>2B</v>
          </cell>
        </row>
        <row r="360">
          <cell r="B360" t="str">
            <v>2B</v>
          </cell>
        </row>
        <row r="361">
          <cell r="B361" t="str">
            <v>2B</v>
          </cell>
        </row>
        <row r="362">
          <cell r="B362" t="str">
            <v>2B</v>
          </cell>
        </row>
        <row r="363">
          <cell r="B363" t="str">
            <v>2B</v>
          </cell>
        </row>
        <row r="364">
          <cell r="B364" t="str">
            <v>2B</v>
          </cell>
        </row>
        <row r="365">
          <cell r="B365" t="str">
            <v>2B</v>
          </cell>
        </row>
        <row r="366">
          <cell r="B366" t="str">
            <v>2B</v>
          </cell>
        </row>
        <row r="367">
          <cell r="B367" t="str">
            <v>2B</v>
          </cell>
        </row>
        <row r="368">
          <cell r="B368" t="str">
            <v>2B</v>
          </cell>
        </row>
        <row r="369">
          <cell r="B369" t="str">
            <v>2B</v>
          </cell>
        </row>
        <row r="370">
          <cell r="B370" t="str">
            <v>2B</v>
          </cell>
        </row>
        <row r="371">
          <cell r="B371" t="str">
            <v>2B</v>
          </cell>
        </row>
        <row r="372">
          <cell r="B372" t="str">
            <v>2B</v>
          </cell>
        </row>
        <row r="373">
          <cell r="B373" t="str">
            <v>2B</v>
          </cell>
        </row>
        <row r="374">
          <cell r="B374" t="str">
            <v>2B</v>
          </cell>
        </row>
        <row r="375">
          <cell r="B375" t="str">
            <v>2B</v>
          </cell>
        </row>
        <row r="376">
          <cell r="B376" t="str">
            <v>2B</v>
          </cell>
        </row>
        <row r="377">
          <cell r="B377" t="str">
            <v>2B</v>
          </cell>
        </row>
        <row r="378">
          <cell r="B378" t="str">
            <v>2B</v>
          </cell>
        </row>
        <row r="379">
          <cell r="B379" t="str">
            <v>2B</v>
          </cell>
        </row>
        <row r="380">
          <cell r="B380" t="str">
            <v>2B</v>
          </cell>
        </row>
        <row r="381">
          <cell r="B381" t="str">
            <v>2B</v>
          </cell>
        </row>
        <row r="382">
          <cell r="B382" t="str">
            <v>2B</v>
          </cell>
        </row>
        <row r="383">
          <cell r="B383" t="str">
            <v>2B</v>
          </cell>
        </row>
        <row r="384">
          <cell r="B384" t="str">
            <v>2B</v>
          </cell>
        </row>
        <row r="385">
          <cell r="B385" t="str">
            <v>2B</v>
          </cell>
        </row>
        <row r="386">
          <cell r="B386" t="str">
            <v>2B</v>
          </cell>
        </row>
        <row r="387">
          <cell r="B387" t="str">
            <v>2B</v>
          </cell>
        </row>
        <row r="388">
          <cell r="B388" t="str">
            <v>2B</v>
          </cell>
        </row>
        <row r="389">
          <cell r="B389" t="str">
            <v>2B</v>
          </cell>
        </row>
        <row r="390">
          <cell r="B390" t="str">
            <v>2B</v>
          </cell>
        </row>
        <row r="391">
          <cell r="B391" t="str">
            <v>2B</v>
          </cell>
        </row>
        <row r="392">
          <cell r="B392" t="str">
            <v>2B</v>
          </cell>
        </row>
        <row r="393">
          <cell r="B393" t="str">
            <v>2B</v>
          </cell>
        </row>
        <row r="394">
          <cell r="B394" t="str">
            <v>2B</v>
          </cell>
        </row>
        <row r="395">
          <cell r="B395" t="str">
            <v>2B</v>
          </cell>
        </row>
        <row r="396">
          <cell r="B396" t="str">
            <v>2B</v>
          </cell>
        </row>
        <row r="397">
          <cell r="B397" t="str">
            <v>2B</v>
          </cell>
        </row>
        <row r="398">
          <cell r="B398" t="str">
            <v>2B</v>
          </cell>
        </row>
        <row r="399">
          <cell r="B399" t="str">
            <v>2B</v>
          </cell>
        </row>
        <row r="400">
          <cell r="B400" t="str">
            <v>2B</v>
          </cell>
        </row>
        <row r="401">
          <cell r="B401" t="str">
            <v>2B</v>
          </cell>
        </row>
        <row r="402">
          <cell r="B402" t="str">
            <v>2B</v>
          </cell>
        </row>
        <row r="403">
          <cell r="B403" t="str">
            <v>2B</v>
          </cell>
        </row>
        <row r="404">
          <cell r="B404" t="str">
            <v>2B</v>
          </cell>
        </row>
        <row r="405">
          <cell r="B405" t="str">
            <v>2B</v>
          </cell>
        </row>
        <row r="406">
          <cell r="B406" t="str">
            <v>2B</v>
          </cell>
        </row>
        <row r="407">
          <cell r="B407" t="str">
            <v>2B</v>
          </cell>
        </row>
        <row r="408">
          <cell r="B408" t="str">
            <v>2B</v>
          </cell>
        </row>
        <row r="409">
          <cell r="B409" t="str">
            <v>2B</v>
          </cell>
        </row>
        <row r="410">
          <cell r="B410" t="str">
            <v>2B</v>
          </cell>
        </row>
        <row r="411">
          <cell r="B411" t="str">
            <v>2B</v>
          </cell>
        </row>
        <row r="412">
          <cell r="B412" t="str">
            <v>2B</v>
          </cell>
        </row>
        <row r="413">
          <cell r="B413" t="str">
            <v>2B</v>
          </cell>
        </row>
        <row r="414">
          <cell r="B414" t="str">
            <v>2B</v>
          </cell>
        </row>
        <row r="415">
          <cell r="B415" t="str">
            <v>2B</v>
          </cell>
        </row>
        <row r="416">
          <cell r="B416" t="str">
            <v>2B</v>
          </cell>
        </row>
        <row r="417">
          <cell r="B417" t="str">
            <v>2B</v>
          </cell>
        </row>
        <row r="418">
          <cell r="B418" t="str">
            <v>2B</v>
          </cell>
        </row>
        <row r="419">
          <cell r="B419" t="str">
            <v>2B</v>
          </cell>
        </row>
        <row r="420">
          <cell r="B420" t="str">
            <v>2B</v>
          </cell>
        </row>
        <row r="421">
          <cell r="B421" t="str">
            <v>2B</v>
          </cell>
        </row>
        <row r="422">
          <cell r="B422" t="str">
            <v>2B</v>
          </cell>
        </row>
        <row r="423">
          <cell r="B423" t="str">
            <v>2B</v>
          </cell>
        </row>
        <row r="424">
          <cell r="B424" t="str">
            <v>2B</v>
          </cell>
        </row>
        <row r="425">
          <cell r="B425" t="str">
            <v>2B</v>
          </cell>
        </row>
        <row r="426">
          <cell r="B426" t="str">
            <v>2B</v>
          </cell>
        </row>
        <row r="427">
          <cell r="B427" t="str">
            <v>2B</v>
          </cell>
        </row>
        <row r="428">
          <cell r="B428" t="str">
            <v>2B</v>
          </cell>
        </row>
        <row r="429">
          <cell r="B429" t="str">
            <v>2B</v>
          </cell>
        </row>
        <row r="430">
          <cell r="B430" t="str">
            <v>2B</v>
          </cell>
        </row>
        <row r="431">
          <cell r="B431" t="str">
            <v>2B</v>
          </cell>
        </row>
        <row r="432">
          <cell r="B432" t="str">
            <v>2B</v>
          </cell>
        </row>
        <row r="433">
          <cell r="B433" t="str">
            <v>2B</v>
          </cell>
        </row>
        <row r="434">
          <cell r="B434" t="str">
            <v>2B</v>
          </cell>
        </row>
        <row r="435">
          <cell r="B435" t="str">
            <v>2B</v>
          </cell>
        </row>
        <row r="436">
          <cell r="B436" t="str">
            <v>2B</v>
          </cell>
        </row>
        <row r="437">
          <cell r="B437" t="str">
            <v>2B</v>
          </cell>
        </row>
        <row r="438">
          <cell r="B438" t="str">
            <v>2B</v>
          </cell>
        </row>
        <row r="439">
          <cell r="B439" t="str">
            <v>2B</v>
          </cell>
        </row>
        <row r="440">
          <cell r="B440" t="str">
            <v>2B</v>
          </cell>
        </row>
        <row r="441">
          <cell r="B441" t="str">
            <v>2B</v>
          </cell>
        </row>
        <row r="442">
          <cell r="B442" t="str">
            <v>2B</v>
          </cell>
        </row>
        <row r="443">
          <cell r="B443" t="str">
            <v>2B</v>
          </cell>
        </row>
        <row r="444">
          <cell r="B444" t="str">
            <v>2B</v>
          </cell>
        </row>
        <row r="445">
          <cell r="B445" t="str">
            <v>2B</v>
          </cell>
        </row>
        <row r="446">
          <cell r="B446" t="str">
            <v>2B</v>
          </cell>
        </row>
        <row r="447">
          <cell r="A447" t="str">
            <v>PHE</v>
          </cell>
        </row>
        <row r="448">
          <cell r="B448" t="str">
            <v>Bid Reference No.</v>
          </cell>
        </row>
        <row r="449">
          <cell r="B449" t="str">
            <v>2D</v>
          </cell>
        </row>
        <row r="450">
          <cell r="B450" t="str">
            <v>2D</v>
          </cell>
        </row>
        <row r="451">
          <cell r="B451" t="str">
            <v>2D</v>
          </cell>
        </row>
        <row r="452">
          <cell r="B452" t="str">
            <v>2D</v>
          </cell>
        </row>
        <row r="453">
          <cell r="B453" t="str">
            <v>2D</v>
          </cell>
        </row>
        <row r="454">
          <cell r="B454" t="str">
            <v>2D</v>
          </cell>
        </row>
        <row r="455">
          <cell r="B455" t="str">
            <v>2D</v>
          </cell>
        </row>
        <row r="456">
          <cell r="B456" t="str">
            <v>2D</v>
          </cell>
        </row>
        <row r="457">
          <cell r="B457" t="str">
            <v>2D</v>
          </cell>
        </row>
        <row r="458">
          <cell r="B458" t="str">
            <v>2D</v>
          </cell>
        </row>
        <row r="459">
          <cell r="B459" t="str">
            <v>2D</v>
          </cell>
        </row>
        <row r="460">
          <cell r="B460" t="str">
            <v>2D</v>
          </cell>
        </row>
        <row r="461">
          <cell r="B461" t="str">
            <v>2D</v>
          </cell>
        </row>
        <row r="462">
          <cell r="B462" t="str">
            <v>2D</v>
          </cell>
        </row>
        <row r="463">
          <cell r="B463" t="str">
            <v>2D</v>
          </cell>
        </row>
        <row r="464">
          <cell r="B464" t="str">
            <v>2D</v>
          </cell>
        </row>
        <row r="465">
          <cell r="B465" t="str">
            <v>2D</v>
          </cell>
        </row>
        <row r="466">
          <cell r="B466" t="str">
            <v>2D</v>
          </cell>
        </row>
        <row r="467">
          <cell r="B467" t="str">
            <v>2D</v>
          </cell>
        </row>
        <row r="468">
          <cell r="B468" t="str">
            <v>2D</v>
          </cell>
        </row>
        <row r="469">
          <cell r="B469" t="str">
            <v>2D</v>
          </cell>
        </row>
        <row r="470">
          <cell r="B470" t="str">
            <v>2D</v>
          </cell>
        </row>
        <row r="471">
          <cell r="B471" t="str">
            <v>2D</v>
          </cell>
        </row>
        <row r="472">
          <cell r="B472" t="str">
            <v>2D</v>
          </cell>
        </row>
        <row r="473">
          <cell r="B473" t="str">
            <v>2D</v>
          </cell>
        </row>
        <row r="474">
          <cell r="B474" t="str">
            <v>2D</v>
          </cell>
        </row>
        <row r="475">
          <cell r="B475" t="str">
            <v>2D</v>
          </cell>
        </row>
        <row r="476">
          <cell r="B476" t="str">
            <v>2D</v>
          </cell>
        </row>
        <row r="477">
          <cell r="B477" t="str">
            <v>2D</v>
          </cell>
        </row>
        <row r="478">
          <cell r="B478" t="str">
            <v>2D</v>
          </cell>
        </row>
        <row r="479">
          <cell r="B479" t="str">
            <v>2D</v>
          </cell>
        </row>
        <row r="480">
          <cell r="B480" t="str">
            <v>2D</v>
          </cell>
        </row>
        <row r="481">
          <cell r="B481" t="str">
            <v>2D</v>
          </cell>
        </row>
        <row r="482">
          <cell r="B482" t="str">
            <v>2D</v>
          </cell>
        </row>
        <row r="483">
          <cell r="B483" t="str">
            <v>2D</v>
          </cell>
        </row>
        <row r="484">
          <cell r="B484" t="str">
            <v>2D</v>
          </cell>
        </row>
        <row r="485">
          <cell r="B485" t="str">
            <v>2D</v>
          </cell>
        </row>
        <row r="486">
          <cell r="B486" t="str">
            <v>2D</v>
          </cell>
        </row>
        <row r="487">
          <cell r="B487" t="str">
            <v>2D</v>
          </cell>
        </row>
        <row r="488">
          <cell r="B488" t="str">
            <v>2D</v>
          </cell>
        </row>
        <row r="489">
          <cell r="B489" t="str">
            <v>2D</v>
          </cell>
        </row>
        <row r="490">
          <cell r="B490" t="str">
            <v>2D</v>
          </cell>
        </row>
        <row r="491">
          <cell r="A491" t="str">
            <v>ELECTRICAL</v>
          </cell>
        </row>
        <row r="492">
          <cell r="B492" t="str">
            <v>Bid Reference No.</v>
          </cell>
        </row>
        <row r="493">
          <cell r="B493" t="str">
            <v>2E</v>
          </cell>
        </row>
        <row r="494">
          <cell r="B494" t="str">
            <v>2E</v>
          </cell>
        </row>
        <row r="495">
          <cell r="B495" t="str">
            <v>2E</v>
          </cell>
        </row>
        <row r="496">
          <cell r="B496" t="str">
            <v>2E</v>
          </cell>
        </row>
        <row r="497">
          <cell r="B497" t="str">
            <v>2E</v>
          </cell>
        </row>
        <row r="498">
          <cell r="B498" t="str">
            <v>2E</v>
          </cell>
        </row>
        <row r="499">
          <cell r="B499" t="str">
            <v>2E</v>
          </cell>
        </row>
        <row r="500">
          <cell r="B500" t="str">
            <v>2E</v>
          </cell>
        </row>
        <row r="501">
          <cell r="B501" t="str">
            <v>2E</v>
          </cell>
        </row>
        <row r="502">
          <cell r="B502" t="str">
            <v>2E</v>
          </cell>
        </row>
        <row r="503">
          <cell r="B503" t="str">
            <v>2E</v>
          </cell>
        </row>
        <row r="504">
          <cell r="B504" t="str">
            <v>2E</v>
          </cell>
        </row>
        <row r="505">
          <cell r="B505" t="str">
            <v>2E</v>
          </cell>
        </row>
        <row r="506">
          <cell r="B506" t="str">
            <v>2E</v>
          </cell>
        </row>
        <row r="507">
          <cell r="B507" t="str">
            <v>2E</v>
          </cell>
        </row>
        <row r="508">
          <cell r="B508" t="str">
            <v>2E</v>
          </cell>
        </row>
        <row r="509">
          <cell r="B509" t="str">
            <v>2E</v>
          </cell>
        </row>
        <row r="510">
          <cell r="B510" t="str">
            <v>2E</v>
          </cell>
        </row>
        <row r="511">
          <cell r="B511" t="str">
            <v>2E</v>
          </cell>
        </row>
        <row r="512">
          <cell r="B512" t="str">
            <v>2E</v>
          </cell>
        </row>
        <row r="513">
          <cell r="B513" t="str">
            <v>2E</v>
          </cell>
        </row>
        <row r="514">
          <cell r="B514" t="str">
            <v>2E</v>
          </cell>
        </row>
        <row r="515">
          <cell r="B515" t="str">
            <v>2E</v>
          </cell>
        </row>
        <row r="516">
          <cell r="B516" t="str">
            <v>2E</v>
          </cell>
        </row>
        <row r="517">
          <cell r="B517" t="str">
            <v>2E</v>
          </cell>
        </row>
        <row r="518">
          <cell r="B518" t="str">
            <v>2E</v>
          </cell>
        </row>
        <row r="519">
          <cell r="B519" t="str">
            <v>2E</v>
          </cell>
        </row>
        <row r="520">
          <cell r="B520" t="str">
            <v>2E</v>
          </cell>
        </row>
        <row r="521">
          <cell r="B521" t="str">
            <v>2E</v>
          </cell>
        </row>
        <row r="522">
          <cell r="B522" t="str">
            <v>2E</v>
          </cell>
        </row>
        <row r="523">
          <cell r="B523" t="str">
            <v>2E</v>
          </cell>
        </row>
        <row r="524">
          <cell r="B524" t="str">
            <v>2E</v>
          </cell>
        </row>
        <row r="525">
          <cell r="B525" t="str">
            <v>2E</v>
          </cell>
        </row>
        <row r="526">
          <cell r="B526" t="str">
            <v>2E</v>
          </cell>
        </row>
        <row r="527">
          <cell r="B527" t="str">
            <v>2E</v>
          </cell>
        </row>
        <row r="528">
          <cell r="B528" t="str">
            <v>2E</v>
          </cell>
        </row>
        <row r="529">
          <cell r="B529" t="str">
            <v>2E</v>
          </cell>
        </row>
        <row r="530">
          <cell r="B530" t="str">
            <v>2E</v>
          </cell>
        </row>
        <row r="531">
          <cell r="B531" t="str">
            <v>2E</v>
          </cell>
        </row>
        <row r="532">
          <cell r="B532" t="str">
            <v>2E</v>
          </cell>
        </row>
        <row r="533">
          <cell r="B533" t="str">
            <v>2E</v>
          </cell>
        </row>
        <row r="534">
          <cell r="B534" t="str">
            <v>2E</v>
          </cell>
        </row>
        <row r="535">
          <cell r="B535" t="str">
            <v>2E</v>
          </cell>
        </row>
        <row r="536">
          <cell r="B536" t="str">
            <v>2E</v>
          </cell>
        </row>
        <row r="537">
          <cell r="B537" t="str">
            <v>2E</v>
          </cell>
        </row>
        <row r="538">
          <cell r="B538" t="str">
            <v>2E</v>
          </cell>
        </row>
        <row r="539">
          <cell r="B539" t="str">
            <v>2E</v>
          </cell>
        </row>
        <row r="540">
          <cell r="B540" t="str">
            <v>2E</v>
          </cell>
        </row>
        <row r="541">
          <cell r="B541" t="str">
            <v>2E</v>
          </cell>
        </row>
        <row r="542">
          <cell r="B542" t="str">
            <v>2E</v>
          </cell>
        </row>
        <row r="543">
          <cell r="B543" t="str">
            <v>2E</v>
          </cell>
        </row>
        <row r="544">
          <cell r="B544" t="str">
            <v>2E</v>
          </cell>
        </row>
        <row r="545">
          <cell r="B545" t="str">
            <v>2E</v>
          </cell>
        </row>
        <row r="546">
          <cell r="B546" t="str">
            <v>2E</v>
          </cell>
        </row>
        <row r="547">
          <cell r="B547" t="str">
            <v>2E</v>
          </cell>
        </row>
        <row r="548">
          <cell r="B548" t="str">
            <v>2E</v>
          </cell>
        </row>
        <row r="549">
          <cell r="B549" t="str">
            <v>2E</v>
          </cell>
        </row>
        <row r="550">
          <cell r="B550" t="str">
            <v>2E</v>
          </cell>
        </row>
        <row r="551">
          <cell r="B551" t="str">
            <v>2E</v>
          </cell>
        </row>
        <row r="552">
          <cell r="B552" t="str">
            <v>2E</v>
          </cell>
        </row>
        <row r="553">
          <cell r="B553" t="str">
            <v>2E</v>
          </cell>
        </row>
        <row r="554">
          <cell r="B554" t="str">
            <v>2E</v>
          </cell>
        </row>
        <row r="555">
          <cell r="B555" t="str">
            <v>2E</v>
          </cell>
        </row>
        <row r="556">
          <cell r="B556" t="str">
            <v>2E</v>
          </cell>
        </row>
        <row r="557">
          <cell r="B557" t="str">
            <v>2E</v>
          </cell>
        </row>
        <row r="558">
          <cell r="B558" t="str">
            <v>2E</v>
          </cell>
        </row>
        <row r="559">
          <cell r="B559" t="str">
            <v>2E</v>
          </cell>
        </row>
        <row r="560">
          <cell r="B560" t="str">
            <v>2E</v>
          </cell>
        </row>
        <row r="561">
          <cell r="B561" t="str">
            <v>2E</v>
          </cell>
        </row>
        <row r="562">
          <cell r="B562" t="str">
            <v>2E</v>
          </cell>
        </row>
        <row r="563">
          <cell r="B563" t="str">
            <v>2E</v>
          </cell>
        </row>
        <row r="564">
          <cell r="B564" t="str">
            <v>2E</v>
          </cell>
        </row>
        <row r="565">
          <cell r="B565" t="str">
            <v>2E</v>
          </cell>
        </row>
        <row r="566">
          <cell r="B566" t="str">
            <v>2E</v>
          </cell>
        </row>
        <row r="567">
          <cell r="B567" t="str">
            <v>2E</v>
          </cell>
        </row>
        <row r="568">
          <cell r="B568" t="str">
            <v>2E</v>
          </cell>
        </row>
        <row r="569">
          <cell r="B569" t="str">
            <v>2E</v>
          </cell>
        </row>
        <row r="570">
          <cell r="B570" t="str">
            <v>2E</v>
          </cell>
        </row>
        <row r="571">
          <cell r="B571" t="str">
            <v>2E</v>
          </cell>
        </row>
        <row r="572">
          <cell r="B572" t="str">
            <v>2E</v>
          </cell>
        </row>
        <row r="573">
          <cell r="B573" t="str">
            <v>2E</v>
          </cell>
        </row>
        <row r="574">
          <cell r="B574" t="str">
            <v>2E</v>
          </cell>
        </row>
        <row r="575">
          <cell r="B575" t="str">
            <v>2E</v>
          </cell>
        </row>
        <row r="576">
          <cell r="B576" t="str">
            <v>2E</v>
          </cell>
        </row>
        <row r="577">
          <cell r="B577" t="str">
            <v>2E</v>
          </cell>
        </row>
        <row r="578">
          <cell r="B578" t="str">
            <v>2E</v>
          </cell>
        </row>
        <row r="579">
          <cell r="B579" t="str">
            <v>2E</v>
          </cell>
        </row>
        <row r="580">
          <cell r="B580" t="str">
            <v>2E</v>
          </cell>
        </row>
        <row r="581">
          <cell r="B581" t="str">
            <v>2E</v>
          </cell>
        </row>
        <row r="582">
          <cell r="B582" t="str">
            <v>2E</v>
          </cell>
        </row>
        <row r="583">
          <cell r="A583" t="str">
            <v>VHT</v>
          </cell>
        </row>
        <row r="584">
          <cell r="B584" t="str">
            <v>Bid Reference No.</v>
          </cell>
        </row>
        <row r="585">
          <cell r="B585" t="str">
            <v>2F</v>
          </cell>
        </row>
        <row r="586">
          <cell r="B586" t="str">
            <v>2F</v>
          </cell>
        </row>
        <row r="587">
          <cell r="B587" t="str">
            <v>2F</v>
          </cell>
        </row>
        <row r="588">
          <cell r="B588" t="str">
            <v>2F</v>
          </cell>
        </row>
        <row r="589">
          <cell r="B589" t="str">
            <v>2F</v>
          </cell>
        </row>
        <row r="590">
          <cell r="B590" t="str">
            <v>2F</v>
          </cell>
        </row>
        <row r="591">
          <cell r="A591" t="str">
            <v>HVAC</v>
          </cell>
        </row>
        <row r="592">
          <cell r="B592" t="str">
            <v>Bid Reference No.</v>
          </cell>
        </row>
        <row r="593">
          <cell r="B593" t="str">
            <v>2G</v>
          </cell>
        </row>
        <row r="594">
          <cell r="B594" t="str">
            <v>2G</v>
          </cell>
        </row>
        <row r="595">
          <cell r="B595" t="str">
            <v>2G</v>
          </cell>
        </row>
        <row r="596">
          <cell r="B596" t="str">
            <v>2G</v>
          </cell>
        </row>
        <row r="597">
          <cell r="B597" t="str">
            <v>2G</v>
          </cell>
        </row>
        <row r="598">
          <cell r="B598" t="str">
            <v>2G</v>
          </cell>
        </row>
        <row r="599">
          <cell r="B599" t="str">
            <v>2G</v>
          </cell>
        </row>
        <row r="600">
          <cell r="B600" t="str">
            <v>2G</v>
          </cell>
        </row>
        <row r="601">
          <cell r="B601" t="str">
            <v>2G</v>
          </cell>
        </row>
        <row r="602">
          <cell r="B602" t="str">
            <v>2G</v>
          </cell>
        </row>
        <row r="603">
          <cell r="B603" t="str">
            <v>2G</v>
          </cell>
        </row>
        <row r="604">
          <cell r="B604" t="str">
            <v>2G</v>
          </cell>
        </row>
        <row r="605">
          <cell r="B605" t="str">
            <v>2G</v>
          </cell>
        </row>
        <row r="606">
          <cell r="B606" t="str">
            <v>2G</v>
          </cell>
        </row>
        <row r="607">
          <cell r="B607" t="str">
            <v>2G</v>
          </cell>
        </row>
        <row r="608">
          <cell r="B608" t="str">
            <v>2G</v>
          </cell>
        </row>
        <row r="609">
          <cell r="B609" t="str">
            <v>2G</v>
          </cell>
        </row>
        <row r="610">
          <cell r="B610" t="str">
            <v>2G</v>
          </cell>
        </row>
        <row r="611">
          <cell r="B611" t="str">
            <v>2G</v>
          </cell>
        </row>
        <row r="612">
          <cell r="B612" t="str">
            <v>2G</v>
          </cell>
        </row>
        <row r="613">
          <cell r="B613" t="str">
            <v>2G</v>
          </cell>
        </row>
        <row r="614">
          <cell r="B614" t="str">
            <v>2G</v>
          </cell>
        </row>
        <row r="615">
          <cell r="B615" t="str">
            <v>2G</v>
          </cell>
        </row>
        <row r="616">
          <cell r="B616" t="str">
            <v>2G</v>
          </cell>
        </row>
        <row r="617">
          <cell r="B617" t="str">
            <v>2G</v>
          </cell>
        </row>
        <row r="618">
          <cell r="B618" t="str">
            <v>2G</v>
          </cell>
        </row>
        <row r="619">
          <cell r="B619" t="str">
            <v>2G</v>
          </cell>
        </row>
        <row r="620">
          <cell r="B620" t="str">
            <v>2G</v>
          </cell>
        </row>
        <row r="621">
          <cell r="B621" t="str">
            <v>2G</v>
          </cell>
        </row>
        <row r="622">
          <cell r="B622" t="str">
            <v>2G</v>
          </cell>
        </row>
        <row r="623">
          <cell r="B623" t="str">
            <v>2G</v>
          </cell>
        </row>
        <row r="624">
          <cell r="B624" t="str">
            <v>2G</v>
          </cell>
        </row>
        <row r="625">
          <cell r="B625" t="str">
            <v>2G</v>
          </cell>
        </row>
        <row r="626">
          <cell r="B626" t="str">
            <v>2G</v>
          </cell>
        </row>
        <row r="627">
          <cell r="B627" t="str">
            <v>2G</v>
          </cell>
        </row>
        <row r="628">
          <cell r="B628" t="str">
            <v>2G</v>
          </cell>
        </row>
        <row r="629">
          <cell r="B629" t="str">
            <v>2G</v>
          </cell>
        </row>
        <row r="630">
          <cell r="B630" t="str">
            <v>2G</v>
          </cell>
        </row>
        <row r="631">
          <cell r="B631" t="str">
            <v>2G</v>
          </cell>
        </row>
        <row r="632">
          <cell r="B632" t="str">
            <v>2G</v>
          </cell>
        </row>
        <row r="633">
          <cell r="B633" t="str">
            <v>2G</v>
          </cell>
        </row>
        <row r="634">
          <cell r="B634" t="str">
            <v>2G</v>
          </cell>
        </row>
        <row r="635">
          <cell r="B635" t="str">
            <v>2G</v>
          </cell>
        </row>
        <row r="636">
          <cell r="B636" t="str">
            <v>2G</v>
          </cell>
        </row>
        <row r="637">
          <cell r="B637" t="str">
            <v>2G</v>
          </cell>
        </row>
        <row r="638">
          <cell r="B638" t="str">
            <v>2G</v>
          </cell>
        </row>
        <row r="639">
          <cell r="B639" t="str">
            <v>2G</v>
          </cell>
        </row>
        <row r="640">
          <cell r="B640" t="str">
            <v>2G</v>
          </cell>
        </row>
        <row r="641">
          <cell r="B641" t="str">
            <v>2G</v>
          </cell>
        </row>
        <row r="642">
          <cell r="B642" t="str">
            <v>2G</v>
          </cell>
        </row>
        <row r="643">
          <cell r="B643" t="str">
            <v>2G</v>
          </cell>
        </row>
        <row r="644">
          <cell r="B644" t="str">
            <v>2G</v>
          </cell>
        </row>
        <row r="645">
          <cell r="B645" t="str">
            <v>2G</v>
          </cell>
        </row>
        <row r="646">
          <cell r="B646" t="str">
            <v>2G</v>
          </cell>
        </row>
        <row r="647">
          <cell r="A647" t="str">
            <v>FPS</v>
          </cell>
        </row>
        <row r="648">
          <cell r="B648" t="str">
            <v>Bid Reference No.</v>
          </cell>
        </row>
        <row r="649">
          <cell r="B649" t="str">
            <v>2H</v>
          </cell>
        </row>
        <row r="650">
          <cell r="B650" t="str">
            <v>2H</v>
          </cell>
        </row>
        <row r="651">
          <cell r="B651" t="str">
            <v>2H</v>
          </cell>
        </row>
        <row r="652">
          <cell r="B652" t="str">
            <v>2H</v>
          </cell>
        </row>
        <row r="653">
          <cell r="B653" t="str">
            <v>2H</v>
          </cell>
        </row>
        <row r="654">
          <cell r="B654" t="str">
            <v>2H</v>
          </cell>
        </row>
        <row r="655">
          <cell r="B655" t="str">
            <v>2H</v>
          </cell>
        </row>
        <row r="656">
          <cell r="B656" t="str">
            <v>2H</v>
          </cell>
        </row>
        <row r="657">
          <cell r="B657" t="str">
            <v>2H</v>
          </cell>
        </row>
        <row r="658">
          <cell r="B658" t="str">
            <v>2H</v>
          </cell>
        </row>
        <row r="659">
          <cell r="B659" t="str">
            <v>2H</v>
          </cell>
        </row>
        <row r="660">
          <cell r="B660" t="str">
            <v>2H</v>
          </cell>
        </row>
        <row r="661">
          <cell r="B661" t="str">
            <v>2H</v>
          </cell>
        </row>
        <row r="662">
          <cell r="B662" t="str">
            <v>2H</v>
          </cell>
        </row>
        <row r="663">
          <cell r="B663" t="str">
            <v>2H</v>
          </cell>
        </row>
        <row r="664">
          <cell r="B664" t="str">
            <v>2H</v>
          </cell>
        </row>
        <row r="665">
          <cell r="B665" t="str">
            <v>2H</v>
          </cell>
        </row>
        <row r="666">
          <cell r="B666" t="str">
            <v>2H</v>
          </cell>
        </row>
        <row r="667">
          <cell r="B667" t="str">
            <v>2H</v>
          </cell>
        </row>
        <row r="668">
          <cell r="B668" t="str">
            <v>2H</v>
          </cell>
        </row>
        <row r="669">
          <cell r="B669" t="str">
            <v>2H</v>
          </cell>
        </row>
        <row r="670">
          <cell r="B670" t="str">
            <v>2H</v>
          </cell>
        </row>
        <row r="671">
          <cell r="B671" t="str">
            <v>2H</v>
          </cell>
        </row>
        <row r="672">
          <cell r="B672" t="str">
            <v>2H</v>
          </cell>
        </row>
        <row r="673">
          <cell r="B673" t="str">
            <v>2H</v>
          </cell>
        </row>
        <row r="674">
          <cell r="B674" t="str">
            <v>2H</v>
          </cell>
        </row>
        <row r="675">
          <cell r="B675" t="str">
            <v>2H</v>
          </cell>
        </row>
        <row r="676">
          <cell r="B676" t="str">
            <v>2H</v>
          </cell>
        </row>
        <row r="677">
          <cell r="B677" t="str">
            <v>2H</v>
          </cell>
        </row>
        <row r="678">
          <cell r="B678" t="str">
            <v>2H</v>
          </cell>
        </row>
        <row r="679">
          <cell r="B679" t="str">
            <v>2H</v>
          </cell>
        </row>
        <row r="680">
          <cell r="B680" t="str">
            <v>2H</v>
          </cell>
        </row>
        <row r="681">
          <cell r="B681" t="str">
            <v>2H</v>
          </cell>
        </row>
        <row r="682">
          <cell r="B682" t="str">
            <v>2H</v>
          </cell>
        </row>
        <row r="683">
          <cell r="B683" t="str">
            <v>2H</v>
          </cell>
        </row>
        <row r="684">
          <cell r="B684" t="str">
            <v>2H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_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URE"/>
      <sheetName val="INT. FIN."/>
      <sheetName val="MEP"/>
      <sheetName val="EXT. FIN."/>
      <sheetName val="3D-PHE"/>
      <sheetName val="3E &amp; 3J ELECTRICAL"/>
      <sheetName val="3F-VHT"/>
      <sheetName val="3G HVAC"/>
      <sheetName val=" 3H FPS"/>
      <sheetName val="3 B"/>
      <sheetName val="Summary"/>
      <sheetName val="Analysis"/>
      <sheetName val="Sheet1"/>
    </sheetNames>
    <sheetDataSet>
      <sheetData sheetId="0">
        <row r="2">
          <cell r="B2" t="str">
            <v>Structure Percentage Breakup</v>
          </cell>
        </row>
      </sheetData>
      <sheetData sheetId="1">
        <row r="3">
          <cell r="G3" t="str">
            <v>Item wise break-up for 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2347882.1437499993</v>
          </cell>
        </row>
        <row r="21">
          <cell r="H21">
            <v>2347882.1437499993</v>
          </cell>
        </row>
        <row r="22">
          <cell r="H22">
            <v>2347882.1437499993</v>
          </cell>
        </row>
        <row r="23">
          <cell r="H23">
            <v>2347882.1437499993</v>
          </cell>
        </row>
        <row r="24">
          <cell r="H24">
            <v>2347882.1437499993</v>
          </cell>
        </row>
        <row r="25">
          <cell r="H25">
            <v>2347882.1437499993</v>
          </cell>
        </row>
        <row r="26">
          <cell r="H26">
            <v>2347882.1437499993</v>
          </cell>
        </row>
        <row r="27">
          <cell r="H27">
            <v>2347882.1437499993</v>
          </cell>
        </row>
        <row r="28">
          <cell r="H28">
            <v>2347882.1437499993</v>
          </cell>
        </row>
        <row r="29">
          <cell r="H29">
            <v>2347882.1437499993</v>
          </cell>
        </row>
        <row r="31">
          <cell r="H31">
            <v>2347882.1437499993</v>
          </cell>
        </row>
        <row r="32">
          <cell r="H32">
            <v>2347882.1437499993</v>
          </cell>
        </row>
        <row r="33">
          <cell r="H33">
            <v>2347882.1437499993</v>
          </cell>
        </row>
        <row r="34">
          <cell r="H34">
            <v>2347882.1437499993</v>
          </cell>
        </row>
        <row r="35">
          <cell r="H35">
            <v>2347882.1437499993</v>
          </cell>
        </row>
        <row r="36">
          <cell r="H36">
            <v>2347882.1437499993</v>
          </cell>
        </row>
        <row r="37">
          <cell r="H37">
            <v>2347882.1437499993</v>
          </cell>
        </row>
        <row r="38">
          <cell r="H38">
            <v>2347882.1437499993</v>
          </cell>
        </row>
        <row r="39">
          <cell r="H39">
            <v>2347882.1437499993</v>
          </cell>
        </row>
        <row r="40">
          <cell r="H40">
            <v>2347882.1437499993</v>
          </cell>
        </row>
        <row r="42">
          <cell r="H42">
            <v>704364.64312499983</v>
          </cell>
        </row>
        <row r="43">
          <cell r="H43">
            <v>704364.64312499983</v>
          </cell>
        </row>
        <row r="44">
          <cell r="H44">
            <v>704364.64312499983</v>
          </cell>
        </row>
        <row r="45">
          <cell r="H45">
            <v>704364.64312499983</v>
          </cell>
        </row>
        <row r="46">
          <cell r="H46">
            <v>704364.64312499983</v>
          </cell>
        </row>
        <row r="47">
          <cell r="H47">
            <v>704364.64312499983</v>
          </cell>
        </row>
        <row r="48">
          <cell r="H48">
            <v>704364.64312499983</v>
          </cell>
        </row>
        <row r="49">
          <cell r="H49">
            <v>704364.64312499983</v>
          </cell>
        </row>
        <row r="50">
          <cell r="H50">
            <v>704364.64312499983</v>
          </cell>
        </row>
        <row r="51">
          <cell r="H51">
            <v>704364.64312499983</v>
          </cell>
        </row>
        <row r="53">
          <cell r="H53">
            <v>2113093.9293749994</v>
          </cell>
        </row>
        <row r="54">
          <cell r="H54">
            <v>2113093.9293749994</v>
          </cell>
        </row>
        <row r="55">
          <cell r="H55">
            <v>2113093.9293749994</v>
          </cell>
        </row>
        <row r="56">
          <cell r="H56">
            <v>2113093.9293749994</v>
          </cell>
        </row>
        <row r="57">
          <cell r="H57">
            <v>2113093.9293749994</v>
          </cell>
        </row>
        <row r="58">
          <cell r="H58">
            <v>2113093.9293749994</v>
          </cell>
        </row>
        <row r="59">
          <cell r="H59">
            <v>2113093.9293749994</v>
          </cell>
        </row>
        <row r="60">
          <cell r="H60">
            <v>2113093.9293749994</v>
          </cell>
        </row>
        <row r="61">
          <cell r="H61">
            <v>2113093.9293749994</v>
          </cell>
        </row>
        <row r="62">
          <cell r="H62">
            <v>2113093.9293749994</v>
          </cell>
        </row>
        <row r="64">
          <cell r="H64">
            <v>939152.85749999981</v>
          </cell>
        </row>
        <row r="65">
          <cell r="H65">
            <v>939152.85749999981</v>
          </cell>
        </row>
        <row r="66">
          <cell r="H66">
            <v>939152.85749999981</v>
          </cell>
        </row>
        <row r="67">
          <cell r="H67">
            <v>939152.85749999981</v>
          </cell>
        </row>
        <row r="68">
          <cell r="H68">
            <v>939152.85749999981</v>
          </cell>
        </row>
        <row r="69">
          <cell r="H69">
            <v>939152.85749999981</v>
          </cell>
        </row>
        <row r="70">
          <cell r="H70">
            <v>939152.85749999981</v>
          </cell>
        </row>
        <row r="71">
          <cell r="H71">
            <v>939152.85749999981</v>
          </cell>
        </row>
        <row r="72">
          <cell r="H72">
            <v>939152.85749999981</v>
          </cell>
        </row>
        <row r="73">
          <cell r="H73">
            <v>939152.85749999981</v>
          </cell>
        </row>
        <row r="75">
          <cell r="H75">
            <v>939152.85749999981</v>
          </cell>
        </row>
        <row r="76">
          <cell r="H76">
            <v>939152.85749999981</v>
          </cell>
        </row>
        <row r="77">
          <cell r="H77">
            <v>939152.85749999981</v>
          </cell>
        </row>
        <row r="78">
          <cell r="H78">
            <v>939152.85749999981</v>
          </cell>
        </row>
        <row r="79">
          <cell r="H79">
            <v>939152.85749999981</v>
          </cell>
        </row>
        <row r="80">
          <cell r="H80">
            <v>939152.85749999981</v>
          </cell>
        </row>
        <row r="81">
          <cell r="H81">
            <v>939152.85749999981</v>
          </cell>
        </row>
        <row r="82">
          <cell r="H82">
            <v>939152.85749999981</v>
          </cell>
        </row>
        <row r="83">
          <cell r="H83">
            <v>939152.85749999981</v>
          </cell>
        </row>
        <row r="84">
          <cell r="H84">
            <v>939152.85749999981</v>
          </cell>
        </row>
      </sheetData>
      <sheetData sheetId="3">
        <row r="2">
          <cell r="B2" t="str">
            <v>3.E &amp; 3.J ELECTRICAL</v>
          </cell>
          <cell r="H2" t="str">
            <v>3.G HVAC</v>
          </cell>
        </row>
        <row r="15">
          <cell r="B15" t="str">
            <v>3.H FPS</v>
          </cell>
          <cell r="H15" t="str">
            <v>3.D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5">
          <cell r="A5" t="str">
            <v>Structure</v>
          </cell>
          <cell r="B5" t="str">
            <v>Bid Reference</v>
          </cell>
        </row>
        <row r="6">
          <cell r="B6" t="str">
            <v>3a</v>
          </cell>
        </row>
        <row r="7">
          <cell r="B7" t="str">
            <v>3a</v>
          </cell>
        </row>
        <row r="8">
          <cell r="B8" t="str">
            <v>3a</v>
          </cell>
        </row>
        <row r="9">
          <cell r="B9" t="str">
            <v>3a</v>
          </cell>
        </row>
        <row r="10">
          <cell r="B10" t="str">
            <v>3a</v>
          </cell>
        </row>
        <row r="11">
          <cell r="B11" t="str">
            <v>3a</v>
          </cell>
        </row>
        <row r="12">
          <cell r="B12" t="str">
            <v>3a</v>
          </cell>
        </row>
        <row r="13">
          <cell r="B13" t="str">
            <v>3a</v>
          </cell>
        </row>
        <row r="14">
          <cell r="B14" t="str">
            <v>3a</v>
          </cell>
        </row>
        <row r="15">
          <cell r="B15" t="str">
            <v>3a</v>
          </cell>
        </row>
        <row r="16">
          <cell r="B16" t="str">
            <v>3a</v>
          </cell>
        </row>
        <row r="17">
          <cell r="B17" t="str">
            <v>3a</v>
          </cell>
        </row>
        <row r="18">
          <cell r="B18" t="str">
            <v>3a</v>
          </cell>
        </row>
        <row r="19">
          <cell r="B19" t="str">
            <v>3a</v>
          </cell>
        </row>
        <row r="20">
          <cell r="B20" t="str">
            <v>3a</v>
          </cell>
        </row>
        <row r="21">
          <cell r="B21" t="str">
            <v>3a</v>
          </cell>
        </row>
        <row r="22">
          <cell r="B22" t="str">
            <v>3a</v>
          </cell>
        </row>
        <row r="23">
          <cell r="B23" t="str">
            <v>3a</v>
          </cell>
        </row>
        <row r="24">
          <cell r="B24" t="str">
            <v>3a</v>
          </cell>
        </row>
        <row r="25">
          <cell r="B25" t="str">
            <v>3a</v>
          </cell>
        </row>
        <row r="26">
          <cell r="B26" t="str">
            <v>3a</v>
          </cell>
        </row>
        <row r="27">
          <cell r="B27" t="str">
            <v>3a</v>
          </cell>
        </row>
        <row r="28">
          <cell r="B28" t="str">
            <v>3a</v>
          </cell>
        </row>
        <row r="29">
          <cell r="B29" t="str">
            <v>3a</v>
          </cell>
        </row>
        <row r="30">
          <cell r="B30" t="str">
            <v>3a</v>
          </cell>
        </row>
        <row r="31">
          <cell r="B31" t="str">
            <v>3a</v>
          </cell>
        </row>
        <row r="32">
          <cell r="B32" t="str">
            <v>3a</v>
          </cell>
        </row>
        <row r="33">
          <cell r="B33" t="str">
            <v>3a</v>
          </cell>
        </row>
        <row r="34">
          <cell r="B34" t="str">
            <v>3a</v>
          </cell>
        </row>
        <row r="35">
          <cell r="B35" t="str">
            <v>3a</v>
          </cell>
        </row>
        <row r="36">
          <cell r="B36" t="str">
            <v>3a</v>
          </cell>
        </row>
        <row r="37">
          <cell r="B37" t="str">
            <v>3a</v>
          </cell>
        </row>
        <row r="38">
          <cell r="B38" t="str">
            <v>3a</v>
          </cell>
        </row>
        <row r="39">
          <cell r="B39" t="str">
            <v>3a</v>
          </cell>
        </row>
        <row r="40">
          <cell r="B40" t="str">
            <v>3a</v>
          </cell>
        </row>
        <row r="41">
          <cell r="B41" t="str">
            <v>3a</v>
          </cell>
        </row>
        <row r="42">
          <cell r="B42" t="str">
            <v>3a</v>
          </cell>
        </row>
        <row r="43">
          <cell r="B43" t="str">
            <v>3a</v>
          </cell>
        </row>
        <row r="44">
          <cell r="B44" t="str">
            <v>3a</v>
          </cell>
        </row>
        <row r="45">
          <cell r="B45" t="str">
            <v>3a</v>
          </cell>
        </row>
        <row r="46">
          <cell r="B46" t="str">
            <v>3a</v>
          </cell>
        </row>
        <row r="47">
          <cell r="B47" t="str">
            <v>3a</v>
          </cell>
        </row>
        <row r="48">
          <cell r="B48" t="str">
            <v>3a</v>
          </cell>
        </row>
        <row r="49">
          <cell r="B49" t="str">
            <v>3a</v>
          </cell>
        </row>
        <row r="50">
          <cell r="B50" t="str">
            <v>3a</v>
          </cell>
        </row>
        <row r="51">
          <cell r="B51" t="str">
            <v>3a</v>
          </cell>
        </row>
        <row r="52">
          <cell r="B52" t="str">
            <v>3a</v>
          </cell>
        </row>
        <row r="53">
          <cell r="B53" t="str">
            <v>3a</v>
          </cell>
        </row>
        <row r="54">
          <cell r="B54" t="str">
            <v>3a</v>
          </cell>
        </row>
        <row r="55">
          <cell r="B55" t="str">
            <v>3a</v>
          </cell>
        </row>
        <row r="56">
          <cell r="B56" t="str">
            <v>3a</v>
          </cell>
        </row>
        <row r="57">
          <cell r="B57" t="str">
            <v>3a</v>
          </cell>
        </row>
        <row r="58">
          <cell r="B58" t="str">
            <v>3a</v>
          </cell>
        </row>
        <row r="59">
          <cell r="B59" t="str">
            <v>3a</v>
          </cell>
        </row>
        <row r="60">
          <cell r="B60" t="str">
            <v>3a</v>
          </cell>
        </row>
        <row r="61">
          <cell r="B61" t="str">
            <v>3a</v>
          </cell>
        </row>
        <row r="62">
          <cell r="B62" t="str">
            <v>3a</v>
          </cell>
        </row>
        <row r="63">
          <cell r="B63" t="str">
            <v>3a</v>
          </cell>
        </row>
        <row r="64">
          <cell r="B64" t="str">
            <v>3a</v>
          </cell>
        </row>
        <row r="65">
          <cell r="B65" t="str">
            <v>3a</v>
          </cell>
        </row>
        <row r="66">
          <cell r="B66" t="str">
            <v>3a</v>
          </cell>
        </row>
        <row r="67">
          <cell r="B67" t="str">
            <v>3a</v>
          </cell>
        </row>
        <row r="68">
          <cell r="B68" t="str">
            <v>3a</v>
          </cell>
        </row>
        <row r="69">
          <cell r="B69" t="str">
            <v>3a</v>
          </cell>
        </row>
        <row r="70">
          <cell r="B70" t="str">
            <v>3a</v>
          </cell>
        </row>
        <row r="71">
          <cell r="B71" t="str">
            <v>3a</v>
          </cell>
        </row>
        <row r="72">
          <cell r="B72" t="str">
            <v>3a</v>
          </cell>
        </row>
        <row r="73">
          <cell r="B73" t="str">
            <v>3a</v>
          </cell>
        </row>
        <row r="74">
          <cell r="B74" t="str">
            <v>3a</v>
          </cell>
        </row>
        <row r="75">
          <cell r="B75" t="str">
            <v>3a</v>
          </cell>
        </row>
        <row r="76">
          <cell r="B76" t="str">
            <v>3a</v>
          </cell>
        </row>
        <row r="77">
          <cell r="B77" t="str">
            <v>3a</v>
          </cell>
        </row>
        <row r="78">
          <cell r="B78" t="str">
            <v>3a</v>
          </cell>
        </row>
        <row r="79">
          <cell r="B79" t="str">
            <v>3a</v>
          </cell>
        </row>
        <row r="80">
          <cell r="B80" t="str">
            <v>3a</v>
          </cell>
        </row>
        <row r="81">
          <cell r="B81" t="str">
            <v>3a</v>
          </cell>
        </row>
        <row r="82">
          <cell r="B82" t="str">
            <v>3a</v>
          </cell>
        </row>
        <row r="83">
          <cell r="B83" t="str">
            <v>3a</v>
          </cell>
        </row>
        <row r="84">
          <cell r="B84" t="str">
            <v>3a</v>
          </cell>
        </row>
        <row r="85">
          <cell r="B85" t="str">
            <v>3a</v>
          </cell>
        </row>
        <row r="86">
          <cell r="B86" t="str">
            <v>3a</v>
          </cell>
        </row>
        <row r="87">
          <cell r="B87" t="str">
            <v>3a</v>
          </cell>
        </row>
        <row r="88">
          <cell r="B88" t="str">
            <v>3a</v>
          </cell>
        </row>
        <row r="89">
          <cell r="B89" t="str">
            <v>3a</v>
          </cell>
        </row>
        <row r="90">
          <cell r="B90" t="str">
            <v>3a</v>
          </cell>
        </row>
        <row r="91">
          <cell r="B91" t="str">
            <v>3a</v>
          </cell>
        </row>
        <row r="92">
          <cell r="B92" t="str">
            <v>3a</v>
          </cell>
        </row>
        <row r="93">
          <cell r="B93" t="str">
            <v>3a</v>
          </cell>
        </row>
        <row r="94">
          <cell r="B94" t="str">
            <v>3a</v>
          </cell>
        </row>
        <row r="95">
          <cell r="B95" t="str">
            <v>3a</v>
          </cell>
        </row>
        <row r="96">
          <cell r="B96" t="str">
            <v>3a</v>
          </cell>
        </row>
        <row r="97">
          <cell r="B97" t="str">
            <v>3a</v>
          </cell>
        </row>
        <row r="98">
          <cell r="B98" t="str">
            <v>3a</v>
          </cell>
        </row>
        <row r="99">
          <cell r="B99" t="str">
            <v>3a</v>
          </cell>
        </row>
        <row r="100">
          <cell r="B100" t="str">
            <v>3a</v>
          </cell>
        </row>
        <row r="101">
          <cell r="B101" t="str">
            <v>3a</v>
          </cell>
        </row>
        <row r="102">
          <cell r="B102" t="str">
            <v>3a</v>
          </cell>
        </row>
        <row r="103">
          <cell r="B103" t="str">
            <v>3a</v>
          </cell>
        </row>
        <row r="104">
          <cell r="B104" t="str">
            <v>3a</v>
          </cell>
        </row>
        <row r="105">
          <cell r="B105" t="str">
            <v>3a</v>
          </cell>
        </row>
        <row r="106">
          <cell r="B106" t="str">
            <v>3a</v>
          </cell>
        </row>
        <row r="107">
          <cell r="B107" t="str">
            <v>3a</v>
          </cell>
        </row>
        <row r="108">
          <cell r="B108" t="str">
            <v>3a</v>
          </cell>
        </row>
        <row r="109">
          <cell r="B109" t="str">
            <v>3a</v>
          </cell>
        </row>
        <row r="110">
          <cell r="B110" t="str">
            <v>3a</v>
          </cell>
        </row>
        <row r="111">
          <cell r="B111" t="str">
            <v>3a</v>
          </cell>
        </row>
        <row r="112">
          <cell r="B112" t="str">
            <v>3a</v>
          </cell>
        </row>
        <row r="113">
          <cell r="B113" t="str">
            <v>3a</v>
          </cell>
        </row>
        <row r="114">
          <cell r="B114" t="str">
            <v>3a</v>
          </cell>
        </row>
        <row r="115">
          <cell r="B115" t="str">
            <v>3a</v>
          </cell>
        </row>
        <row r="116">
          <cell r="B116" t="str">
            <v>3a</v>
          </cell>
        </row>
        <row r="117">
          <cell r="B117" t="str">
            <v>3a</v>
          </cell>
        </row>
        <row r="118">
          <cell r="B118" t="str">
            <v>3a</v>
          </cell>
        </row>
        <row r="119">
          <cell r="B119" t="str">
            <v>3a</v>
          </cell>
        </row>
        <row r="120">
          <cell r="B120" t="str">
            <v>3a</v>
          </cell>
        </row>
        <row r="121">
          <cell r="B121" t="str">
            <v>3a</v>
          </cell>
        </row>
        <row r="122">
          <cell r="B122" t="str">
            <v>3a</v>
          </cell>
        </row>
        <row r="123">
          <cell r="B123" t="str">
            <v>3a</v>
          </cell>
        </row>
        <row r="124">
          <cell r="B124" t="str">
            <v>3a</v>
          </cell>
        </row>
        <row r="125">
          <cell r="B125" t="str">
            <v>3a</v>
          </cell>
        </row>
        <row r="126">
          <cell r="B126" t="str">
            <v>3a</v>
          </cell>
        </row>
        <row r="127">
          <cell r="B127" t="str">
            <v>3a</v>
          </cell>
        </row>
        <row r="128">
          <cell r="B128" t="str">
            <v>3a</v>
          </cell>
        </row>
        <row r="129">
          <cell r="B129" t="str">
            <v>3a</v>
          </cell>
        </row>
        <row r="130">
          <cell r="B130" t="str">
            <v>3a</v>
          </cell>
        </row>
        <row r="131">
          <cell r="B131" t="str">
            <v>3a</v>
          </cell>
        </row>
        <row r="132">
          <cell r="B132" t="str">
            <v>3a</v>
          </cell>
        </row>
        <row r="133">
          <cell r="B133" t="str">
            <v>3a</v>
          </cell>
        </row>
        <row r="134">
          <cell r="B134" t="str">
            <v>3a</v>
          </cell>
        </row>
        <row r="135">
          <cell r="B135" t="str">
            <v>3a</v>
          </cell>
        </row>
        <row r="136">
          <cell r="B136" t="str">
            <v>3a</v>
          </cell>
        </row>
        <row r="137">
          <cell r="B137" t="str">
            <v>3a</v>
          </cell>
        </row>
        <row r="138">
          <cell r="B138" t="str">
            <v>3a</v>
          </cell>
        </row>
        <row r="139">
          <cell r="B139" t="str">
            <v>3a</v>
          </cell>
        </row>
        <row r="140">
          <cell r="B140" t="str">
            <v>3a</v>
          </cell>
        </row>
        <row r="141">
          <cell r="B141" t="str">
            <v>3a</v>
          </cell>
        </row>
        <row r="142">
          <cell r="B142" t="str">
            <v>3a</v>
          </cell>
        </row>
        <row r="143">
          <cell r="B143" t="str">
            <v>3a</v>
          </cell>
        </row>
        <row r="144">
          <cell r="B144" t="str">
            <v>3a</v>
          </cell>
        </row>
        <row r="145">
          <cell r="B145" t="str">
            <v>3a</v>
          </cell>
        </row>
        <row r="146">
          <cell r="B146" t="str">
            <v>3a</v>
          </cell>
        </row>
        <row r="147">
          <cell r="B147" t="str">
            <v>3a</v>
          </cell>
        </row>
        <row r="148">
          <cell r="B148" t="str">
            <v>3a</v>
          </cell>
        </row>
        <row r="149">
          <cell r="B149" t="str">
            <v>3a</v>
          </cell>
        </row>
        <row r="150">
          <cell r="B150" t="str">
            <v>3a</v>
          </cell>
        </row>
        <row r="151">
          <cell r="B151" t="str">
            <v>3a</v>
          </cell>
        </row>
        <row r="152">
          <cell r="B152" t="str">
            <v>3a</v>
          </cell>
        </row>
        <row r="153">
          <cell r="B153" t="str">
            <v>3a</v>
          </cell>
        </row>
        <row r="154">
          <cell r="B154" t="str">
            <v>3a</v>
          </cell>
        </row>
        <row r="155">
          <cell r="B155" t="str">
            <v>3a</v>
          </cell>
        </row>
        <row r="156">
          <cell r="B156" t="str">
            <v>3a</v>
          </cell>
        </row>
        <row r="157">
          <cell r="B157" t="str">
            <v>3a</v>
          </cell>
        </row>
        <row r="158">
          <cell r="B158" t="str">
            <v>3a</v>
          </cell>
        </row>
        <row r="159">
          <cell r="B159" t="str">
            <v>3a</v>
          </cell>
        </row>
        <row r="160">
          <cell r="B160" t="str">
            <v>3a</v>
          </cell>
        </row>
        <row r="161">
          <cell r="B161" t="str">
            <v>3a</v>
          </cell>
        </row>
        <row r="162">
          <cell r="B162" t="str">
            <v>3a</v>
          </cell>
        </row>
        <row r="163">
          <cell r="B163" t="str">
            <v>3a</v>
          </cell>
        </row>
        <row r="164">
          <cell r="B164" t="str">
            <v>3a</v>
          </cell>
        </row>
        <row r="165">
          <cell r="B165" t="str">
            <v>3a</v>
          </cell>
        </row>
        <row r="166">
          <cell r="B166" t="str">
            <v>3a</v>
          </cell>
        </row>
        <row r="167">
          <cell r="B167" t="str">
            <v>3a</v>
          </cell>
        </row>
        <row r="168">
          <cell r="B168" t="str">
            <v>3a</v>
          </cell>
        </row>
        <row r="169">
          <cell r="B169" t="str">
            <v>3a</v>
          </cell>
        </row>
        <row r="170">
          <cell r="B170" t="str">
            <v>3a</v>
          </cell>
        </row>
        <row r="171">
          <cell r="B171" t="str">
            <v>3a</v>
          </cell>
        </row>
        <row r="172">
          <cell r="B172" t="str">
            <v>3a</v>
          </cell>
        </row>
        <row r="173">
          <cell r="B173" t="str">
            <v>3a</v>
          </cell>
        </row>
        <row r="174">
          <cell r="B174" t="str">
            <v>3a</v>
          </cell>
        </row>
        <row r="175">
          <cell r="B175" t="str">
            <v>3a</v>
          </cell>
        </row>
        <row r="176">
          <cell r="B176" t="str">
            <v>3a</v>
          </cell>
        </row>
        <row r="177">
          <cell r="B177" t="str">
            <v>3a</v>
          </cell>
        </row>
        <row r="178">
          <cell r="B178" t="str">
            <v>3a</v>
          </cell>
        </row>
        <row r="179">
          <cell r="B179" t="str">
            <v>3a</v>
          </cell>
        </row>
        <row r="180">
          <cell r="B180" t="str">
            <v>3a</v>
          </cell>
        </row>
        <row r="181">
          <cell r="B181" t="str">
            <v>3a</v>
          </cell>
        </row>
        <row r="182">
          <cell r="B182" t="str">
            <v>3a</v>
          </cell>
        </row>
        <row r="183">
          <cell r="B183" t="str">
            <v>3a</v>
          </cell>
        </row>
        <row r="184">
          <cell r="B184" t="str">
            <v>3a</v>
          </cell>
        </row>
        <row r="185">
          <cell r="B185" t="str">
            <v>3a</v>
          </cell>
        </row>
        <row r="186">
          <cell r="B186" t="str">
            <v>3a</v>
          </cell>
        </row>
        <row r="187">
          <cell r="B187" t="str">
            <v>3a</v>
          </cell>
        </row>
        <row r="188">
          <cell r="B188" t="str">
            <v>3a</v>
          </cell>
        </row>
        <row r="189">
          <cell r="B189" t="str">
            <v>3a</v>
          </cell>
        </row>
        <row r="190">
          <cell r="B190" t="str">
            <v>3a</v>
          </cell>
        </row>
        <row r="191">
          <cell r="B191" t="str">
            <v>3a</v>
          </cell>
        </row>
        <row r="192">
          <cell r="B192" t="str">
            <v>3a</v>
          </cell>
        </row>
        <row r="193">
          <cell r="B193" t="str">
            <v>3a</v>
          </cell>
        </row>
        <row r="194">
          <cell r="B194" t="str">
            <v>3a</v>
          </cell>
        </row>
        <row r="195">
          <cell r="B195" t="str">
            <v>3a</v>
          </cell>
        </row>
        <row r="196">
          <cell r="B196" t="str">
            <v>3a</v>
          </cell>
        </row>
        <row r="197">
          <cell r="B197" t="str">
            <v>3a</v>
          </cell>
        </row>
        <row r="198">
          <cell r="B198" t="str">
            <v>3a</v>
          </cell>
        </row>
        <row r="199">
          <cell r="B199" t="str">
            <v>3a</v>
          </cell>
        </row>
        <row r="200">
          <cell r="B200" t="str">
            <v>3a</v>
          </cell>
        </row>
        <row r="201">
          <cell r="A201" t="str">
            <v>Internal Finish</v>
          </cell>
          <cell r="B201" t="str">
            <v>Bid Reference</v>
          </cell>
        </row>
        <row r="202">
          <cell r="B202" t="str">
            <v>3b</v>
          </cell>
        </row>
        <row r="203">
          <cell r="B203" t="str">
            <v>3b</v>
          </cell>
        </row>
        <row r="204">
          <cell r="B204" t="str">
            <v>3b</v>
          </cell>
        </row>
        <row r="205">
          <cell r="B205" t="str">
            <v>3b</v>
          </cell>
        </row>
        <row r="206">
          <cell r="B206" t="str">
            <v>3b</v>
          </cell>
        </row>
        <row r="207">
          <cell r="B207" t="str">
            <v>3b</v>
          </cell>
        </row>
        <row r="208">
          <cell r="B208" t="str">
            <v>3b</v>
          </cell>
        </row>
        <row r="209">
          <cell r="B209" t="str">
            <v>3b</v>
          </cell>
        </row>
        <row r="210">
          <cell r="B210" t="str">
            <v>3b</v>
          </cell>
        </row>
        <row r="211">
          <cell r="B211" t="str">
            <v>3b</v>
          </cell>
        </row>
        <row r="212">
          <cell r="B212" t="str">
            <v>3b</v>
          </cell>
        </row>
        <row r="213">
          <cell r="B213" t="str">
            <v>3b</v>
          </cell>
        </row>
        <row r="214">
          <cell r="B214" t="str">
            <v>3b</v>
          </cell>
        </row>
        <row r="215">
          <cell r="B215" t="str">
            <v>3b</v>
          </cell>
        </row>
        <row r="216">
          <cell r="B216" t="str">
            <v>3b</v>
          </cell>
        </row>
        <row r="217">
          <cell r="B217" t="str">
            <v>3b</v>
          </cell>
        </row>
        <row r="218">
          <cell r="B218" t="str">
            <v>3b</v>
          </cell>
        </row>
        <row r="219">
          <cell r="B219" t="str">
            <v>3b</v>
          </cell>
        </row>
        <row r="220">
          <cell r="B220" t="str">
            <v>3b</v>
          </cell>
        </row>
        <row r="221">
          <cell r="B221" t="str">
            <v>3b</v>
          </cell>
        </row>
        <row r="222">
          <cell r="B222" t="str">
            <v>3b</v>
          </cell>
        </row>
        <row r="223">
          <cell r="B223" t="str">
            <v>3b</v>
          </cell>
        </row>
        <row r="224">
          <cell r="B224" t="str">
            <v>3b</v>
          </cell>
        </row>
        <row r="225">
          <cell r="B225" t="str">
            <v>3b</v>
          </cell>
        </row>
        <row r="226">
          <cell r="B226" t="str">
            <v>3b</v>
          </cell>
        </row>
        <row r="227">
          <cell r="B227" t="str">
            <v>3b</v>
          </cell>
        </row>
        <row r="228">
          <cell r="B228" t="str">
            <v>3b</v>
          </cell>
        </row>
        <row r="229">
          <cell r="B229" t="str">
            <v>3b</v>
          </cell>
        </row>
        <row r="230">
          <cell r="B230" t="str">
            <v>3b</v>
          </cell>
        </row>
        <row r="231">
          <cell r="B231" t="str">
            <v>3b</v>
          </cell>
        </row>
        <row r="232">
          <cell r="B232" t="str">
            <v>3b</v>
          </cell>
        </row>
        <row r="233">
          <cell r="B233" t="str">
            <v>3b</v>
          </cell>
        </row>
        <row r="234">
          <cell r="B234" t="str">
            <v>3b</v>
          </cell>
        </row>
        <row r="235">
          <cell r="B235" t="str">
            <v>3b</v>
          </cell>
        </row>
        <row r="236">
          <cell r="B236" t="str">
            <v>3b</v>
          </cell>
        </row>
        <row r="237">
          <cell r="B237" t="str">
            <v>3b</v>
          </cell>
        </row>
        <row r="238">
          <cell r="B238" t="str">
            <v>3b</v>
          </cell>
        </row>
        <row r="239">
          <cell r="B239" t="str">
            <v>3b</v>
          </cell>
        </row>
        <row r="240">
          <cell r="B240" t="str">
            <v>3b</v>
          </cell>
        </row>
        <row r="241">
          <cell r="B241" t="str">
            <v>3b</v>
          </cell>
        </row>
        <row r="242">
          <cell r="B242" t="str">
            <v>3b</v>
          </cell>
        </row>
        <row r="243">
          <cell r="B243" t="str">
            <v>3b</v>
          </cell>
        </row>
        <row r="244">
          <cell r="B244" t="str">
            <v>3b</v>
          </cell>
        </row>
        <row r="245">
          <cell r="B245" t="str">
            <v>3b</v>
          </cell>
        </row>
        <row r="246">
          <cell r="B246" t="str">
            <v>3b</v>
          </cell>
        </row>
        <row r="247">
          <cell r="B247" t="str">
            <v>3b</v>
          </cell>
        </row>
        <row r="248">
          <cell r="B248" t="str">
            <v>3b</v>
          </cell>
        </row>
        <row r="249">
          <cell r="B249" t="str">
            <v>3b</v>
          </cell>
        </row>
        <row r="250">
          <cell r="B250" t="str">
            <v>3b</v>
          </cell>
        </row>
        <row r="251">
          <cell r="B251" t="str">
            <v>3b</v>
          </cell>
        </row>
        <row r="252">
          <cell r="B252" t="str">
            <v>3b</v>
          </cell>
        </row>
        <row r="253">
          <cell r="B253" t="str">
            <v>3b</v>
          </cell>
        </row>
        <row r="254">
          <cell r="B254" t="str">
            <v>3b</v>
          </cell>
        </row>
        <row r="255">
          <cell r="B255" t="str">
            <v>3b</v>
          </cell>
        </row>
        <row r="256">
          <cell r="B256" t="str">
            <v>3b</v>
          </cell>
        </row>
        <row r="257">
          <cell r="B257" t="str">
            <v>3b</v>
          </cell>
        </row>
        <row r="258">
          <cell r="B258" t="str">
            <v>3b</v>
          </cell>
        </row>
        <row r="259">
          <cell r="B259" t="str">
            <v>3b</v>
          </cell>
        </row>
        <row r="260">
          <cell r="B260" t="str">
            <v>3b</v>
          </cell>
        </row>
        <row r="261">
          <cell r="B261" t="str">
            <v>3b</v>
          </cell>
        </row>
        <row r="262">
          <cell r="B262" t="str">
            <v>3b</v>
          </cell>
        </row>
        <row r="263">
          <cell r="B263" t="str">
            <v>3b</v>
          </cell>
        </row>
        <row r="264">
          <cell r="B264" t="str">
            <v>3b</v>
          </cell>
        </row>
        <row r="265">
          <cell r="B265" t="str">
            <v>3b</v>
          </cell>
        </row>
        <row r="266">
          <cell r="B266" t="str">
            <v>3b</v>
          </cell>
        </row>
        <row r="267">
          <cell r="B267" t="str">
            <v>3b</v>
          </cell>
        </row>
        <row r="268">
          <cell r="B268" t="str">
            <v>3b</v>
          </cell>
        </row>
        <row r="269">
          <cell r="B269" t="str">
            <v>3b</v>
          </cell>
        </row>
        <row r="270">
          <cell r="B270" t="str">
            <v>3b</v>
          </cell>
        </row>
        <row r="271">
          <cell r="B271" t="str">
            <v>3b</v>
          </cell>
        </row>
        <row r="272">
          <cell r="B272" t="str">
            <v>3b</v>
          </cell>
        </row>
        <row r="273">
          <cell r="B273" t="str">
            <v>3b</v>
          </cell>
        </row>
        <row r="274">
          <cell r="B274" t="str">
            <v>3b</v>
          </cell>
        </row>
        <row r="275">
          <cell r="B275" t="str">
            <v>3b</v>
          </cell>
        </row>
        <row r="276">
          <cell r="B276" t="str">
            <v>3b</v>
          </cell>
        </row>
        <row r="277">
          <cell r="B277" t="str">
            <v>3b</v>
          </cell>
        </row>
        <row r="278">
          <cell r="B278" t="str">
            <v>3b</v>
          </cell>
        </row>
        <row r="279">
          <cell r="B279" t="str">
            <v>3b</v>
          </cell>
        </row>
        <row r="280">
          <cell r="B280" t="str">
            <v>3b</v>
          </cell>
        </row>
        <row r="281">
          <cell r="B281" t="str">
            <v>3b</v>
          </cell>
        </row>
        <row r="282">
          <cell r="B282" t="str">
            <v>3b</v>
          </cell>
        </row>
        <row r="283">
          <cell r="B283" t="str">
            <v>3b</v>
          </cell>
        </row>
        <row r="284">
          <cell r="B284" t="str">
            <v>3b</v>
          </cell>
        </row>
        <row r="285">
          <cell r="B285" t="str">
            <v>3b</v>
          </cell>
        </row>
        <row r="286">
          <cell r="B286" t="str">
            <v>3b</v>
          </cell>
        </row>
        <row r="287">
          <cell r="B287" t="str">
            <v>3b</v>
          </cell>
        </row>
        <row r="288">
          <cell r="B288" t="str">
            <v>3b</v>
          </cell>
        </row>
        <row r="289">
          <cell r="B289" t="str">
            <v>3b</v>
          </cell>
        </row>
        <row r="290">
          <cell r="B290" t="str">
            <v>3b</v>
          </cell>
        </row>
        <row r="291">
          <cell r="B291" t="str">
            <v>3b</v>
          </cell>
        </row>
        <row r="292">
          <cell r="B292" t="str">
            <v>3b</v>
          </cell>
        </row>
        <row r="293">
          <cell r="B293" t="str">
            <v>3b</v>
          </cell>
        </row>
        <row r="294">
          <cell r="B294" t="str">
            <v>3b</v>
          </cell>
        </row>
        <row r="295">
          <cell r="B295" t="str">
            <v>3b</v>
          </cell>
        </row>
        <row r="296">
          <cell r="B296" t="str">
            <v>3b</v>
          </cell>
        </row>
        <row r="297">
          <cell r="B297" t="str">
            <v>3b</v>
          </cell>
        </row>
        <row r="298">
          <cell r="B298" t="str">
            <v>3b</v>
          </cell>
        </row>
        <row r="299">
          <cell r="B299" t="str">
            <v>3b</v>
          </cell>
        </row>
        <row r="300">
          <cell r="B300" t="str">
            <v>3b</v>
          </cell>
        </row>
        <row r="301">
          <cell r="B301" t="str">
            <v>3b</v>
          </cell>
        </row>
        <row r="302">
          <cell r="B302" t="str">
            <v>3b</v>
          </cell>
        </row>
        <row r="303">
          <cell r="B303" t="str">
            <v>3b</v>
          </cell>
        </row>
        <row r="304">
          <cell r="B304" t="str">
            <v>3b</v>
          </cell>
        </row>
        <row r="305">
          <cell r="B305" t="str">
            <v>3b</v>
          </cell>
        </row>
        <row r="306">
          <cell r="B306" t="str">
            <v>3b</v>
          </cell>
        </row>
        <row r="307">
          <cell r="B307" t="str">
            <v>3b</v>
          </cell>
        </row>
        <row r="308">
          <cell r="B308" t="str">
            <v>3b</v>
          </cell>
        </row>
        <row r="309">
          <cell r="B309" t="str">
            <v>3b</v>
          </cell>
        </row>
        <row r="310">
          <cell r="B310" t="str">
            <v>3b</v>
          </cell>
        </row>
        <row r="311">
          <cell r="B311" t="str">
            <v>3b</v>
          </cell>
        </row>
        <row r="312">
          <cell r="B312" t="str">
            <v>3b</v>
          </cell>
        </row>
        <row r="313">
          <cell r="B313" t="str">
            <v>3b</v>
          </cell>
        </row>
        <row r="314">
          <cell r="B314" t="str">
            <v>3b</v>
          </cell>
        </row>
        <row r="315">
          <cell r="B315" t="str">
            <v>3b</v>
          </cell>
        </row>
        <row r="316">
          <cell r="B316" t="str">
            <v>3b</v>
          </cell>
        </row>
        <row r="317">
          <cell r="B317" t="str">
            <v>3b</v>
          </cell>
        </row>
        <row r="318">
          <cell r="B318" t="str">
            <v>3b</v>
          </cell>
        </row>
        <row r="319">
          <cell r="B319" t="str">
            <v>3b</v>
          </cell>
        </row>
        <row r="320">
          <cell r="B320" t="str">
            <v>3b</v>
          </cell>
        </row>
        <row r="321">
          <cell r="B321" t="str">
            <v>3b</v>
          </cell>
        </row>
        <row r="322">
          <cell r="B322" t="str">
            <v>3b</v>
          </cell>
        </row>
        <row r="323">
          <cell r="B323" t="str">
            <v>3b</v>
          </cell>
        </row>
        <row r="324">
          <cell r="B324" t="str">
            <v>3b</v>
          </cell>
        </row>
        <row r="325">
          <cell r="B325" t="str">
            <v>3b</v>
          </cell>
        </row>
        <row r="326">
          <cell r="B326" t="str">
            <v>3b</v>
          </cell>
        </row>
        <row r="327">
          <cell r="B327" t="str">
            <v>3b</v>
          </cell>
        </row>
        <row r="328">
          <cell r="B328" t="str">
            <v>3b</v>
          </cell>
        </row>
        <row r="329">
          <cell r="B329" t="str">
            <v>3b</v>
          </cell>
        </row>
        <row r="330">
          <cell r="B330" t="str">
            <v>3b</v>
          </cell>
        </row>
        <row r="331">
          <cell r="B331" t="str">
            <v>3b</v>
          </cell>
        </row>
        <row r="332">
          <cell r="B332" t="str">
            <v>3b</v>
          </cell>
        </row>
        <row r="333">
          <cell r="B333" t="str">
            <v>3b</v>
          </cell>
        </row>
        <row r="334">
          <cell r="B334" t="str">
            <v>3b</v>
          </cell>
        </row>
        <row r="335">
          <cell r="B335" t="str">
            <v>3b</v>
          </cell>
        </row>
        <row r="336">
          <cell r="B336" t="str">
            <v>3b</v>
          </cell>
        </row>
        <row r="337">
          <cell r="B337" t="str">
            <v>3b</v>
          </cell>
        </row>
        <row r="338">
          <cell r="B338" t="str">
            <v>3b</v>
          </cell>
        </row>
        <row r="339">
          <cell r="B339" t="str">
            <v>3b</v>
          </cell>
        </row>
        <row r="340">
          <cell r="B340" t="str">
            <v>3b</v>
          </cell>
        </row>
        <row r="341">
          <cell r="B341" t="str">
            <v>3b</v>
          </cell>
        </row>
        <row r="342">
          <cell r="B342" t="str">
            <v>3b</v>
          </cell>
        </row>
        <row r="343">
          <cell r="B343" t="str">
            <v>3b</v>
          </cell>
        </row>
        <row r="344">
          <cell r="B344" t="str">
            <v>3b</v>
          </cell>
        </row>
        <row r="345">
          <cell r="B345" t="str">
            <v>3b</v>
          </cell>
        </row>
        <row r="346">
          <cell r="B346" t="str">
            <v>3b</v>
          </cell>
        </row>
        <row r="347">
          <cell r="B347" t="str">
            <v>3b</v>
          </cell>
        </row>
        <row r="348">
          <cell r="B348" t="str">
            <v>3b</v>
          </cell>
        </row>
        <row r="349">
          <cell r="B349" t="str">
            <v>3b</v>
          </cell>
        </row>
        <row r="350">
          <cell r="B350" t="str">
            <v>3b</v>
          </cell>
        </row>
        <row r="351">
          <cell r="B351" t="str">
            <v>3b</v>
          </cell>
        </row>
        <row r="352">
          <cell r="B352" t="str">
            <v>3b</v>
          </cell>
        </row>
        <row r="353">
          <cell r="B353" t="str">
            <v>3b</v>
          </cell>
        </row>
        <row r="354">
          <cell r="B354" t="str">
            <v>3b</v>
          </cell>
        </row>
        <row r="355">
          <cell r="B355" t="str">
            <v>3b</v>
          </cell>
        </row>
        <row r="356">
          <cell r="B356" t="str">
            <v>3b</v>
          </cell>
        </row>
        <row r="357">
          <cell r="B357" t="str">
            <v>3b</v>
          </cell>
        </row>
        <row r="358">
          <cell r="B358" t="str">
            <v>3b</v>
          </cell>
        </row>
        <row r="359">
          <cell r="B359" t="str">
            <v>3b</v>
          </cell>
        </row>
        <row r="360">
          <cell r="B360" t="str">
            <v>3b</v>
          </cell>
        </row>
        <row r="361">
          <cell r="B361" t="str">
            <v>3b</v>
          </cell>
        </row>
        <row r="362">
          <cell r="B362" t="str">
            <v>3b</v>
          </cell>
        </row>
        <row r="363">
          <cell r="B363" t="str">
            <v>3b</v>
          </cell>
        </row>
        <row r="364">
          <cell r="B364" t="str">
            <v>3b</v>
          </cell>
        </row>
        <row r="365">
          <cell r="B365" t="str">
            <v>3b</v>
          </cell>
        </row>
        <row r="366">
          <cell r="B366" t="str">
            <v>3b</v>
          </cell>
        </row>
        <row r="367">
          <cell r="B367" t="str">
            <v>3b</v>
          </cell>
        </row>
        <row r="368">
          <cell r="B368" t="str">
            <v>3b</v>
          </cell>
        </row>
        <row r="369">
          <cell r="B369" t="str">
            <v>3b</v>
          </cell>
        </row>
        <row r="370">
          <cell r="B370" t="str">
            <v>3b</v>
          </cell>
        </row>
        <row r="371">
          <cell r="B371" t="str">
            <v>3b</v>
          </cell>
        </row>
        <row r="372">
          <cell r="B372" t="str">
            <v>3b</v>
          </cell>
        </row>
        <row r="373">
          <cell r="B373" t="str">
            <v>3b</v>
          </cell>
        </row>
        <row r="374">
          <cell r="B374" t="str">
            <v>3b</v>
          </cell>
        </row>
        <row r="375">
          <cell r="B375" t="str">
            <v>3b</v>
          </cell>
        </row>
        <row r="376">
          <cell r="B376" t="str">
            <v>3b</v>
          </cell>
        </row>
        <row r="377">
          <cell r="B377" t="str">
            <v>3b</v>
          </cell>
        </row>
        <row r="378">
          <cell r="B378" t="str">
            <v>3b</v>
          </cell>
        </row>
        <row r="379">
          <cell r="B379" t="str">
            <v>3b</v>
          </cell>
        </row>
        <row r="380">
          <cell r="B380" t="str">
            <v>3b</v>
          </cell>
        </row>
        <row r="381">
          <cell r="B381" t="str">
            <v>3b</v>
          </cell>
        </row>
        <row r="382">
          <cell r="B382" t="str">
            <v>3b</v>
          </cell>
        </row>
        <row r="383">
          <cell r="B383" t="str">
            <v>3b</v>
          </cell>
        </row>
        <row r="384">
          <cell r="B384" t="str">
            <v>3b</v>
          </cell>
        </row>
        <row r="385">
          <cell r="B385" t="str">
            <v>3b</v>
          </cell>
        </row>
        <row r="386">
          <cell r="B386" t="str">
            <v>3b</v>
          </cell>
        </row>
        <row r="387">
          <cell r="B387" t="str">
            <v>3b</v>
          </cell>
        </row>
        <row r="388">
          <cell r="B388" t="str">
            <v>3b</v>
          </cell>
        </row>
        <row r="389">
          <cell r="B389" t="str">
            <v>3b</v>
          </cell>
        </row>
        <row r="390">
          <cell r="B390" t="str">
            <v>3b</v>
          </cell>
        </row>
        <row r="391">
          <cell r="B391" t="str">
            <v>3b</v>
          </cell>
        </row>
        <row r="392">
          <cell r="B392" t="str">
            <v>3b</v>
          </cell>
        </row>
        <row r="393">
          <cell r="B393" t="str">
            <v>3b</v>
          </cell>
        </row>
        <row r="394">
          <cell r="B394" t="str">
            <v>3b</v>
          </cell>
        </row>
        <row r="395">
          <cell r="B395" t="str">
            <v>3b</v>
          </cell>
        </row>
        <row r="396">
          <cell r="B396" t="str">
            <v>3b</v>
          </cell>
        </row>
        <row r="397">
          <cell r="B397" t="str">
            <v>3b</v>
          </cell>
        </row>
        <row r="398">
          <cell r="B398" t="str">
            <v>3b</v>
          </cell>
        </row>
        <row r="399">
          <cell r="B399" t="str">
            <v>3b</v>
          </cell>
        </row>
        <row r="400">
          <cell r="B400" t="str">
            <v>3b</v>
          </cell>
        </row>
        <row r="401">
          <cell r="B401" t="str">
            <v>3b</v>
          </cell>
        </row>
        <row r="402">
          <cell r="B402" t="str">
            <v>3b</v>
          </cell>
        </row>
        <row r="403">
          <cell r="B403" t="str">
            <v>3b</v>
          </cell>
        </row>
        <row r="404">
          <cell r="B404" t="str">
            <v>3b</v>
          </cell>
        </row>
        <row r="405">
          <cell r="B405" t="str">
            <v>3b</v>
          </cell>
        </row>
        <row r="406">
          <cell r="B406" t="str">
            <v>3b</v>
          </cell>
        </row>
        <row r="407">
          <cell r="B407" t="str">
            <v>3b</v>
          </cell>
        </row>
        <row r="408">
          <cell r="B408" t="str">
            <v>3b</v>
          </cell>
        </row>
        <row r="409">
          <cell r="B409" t="str">
            <v>3b</v>
          </cell>
        </row>
        <row r="410">
          <cell r="B410" t="str">
            <v>3b</v>
          </cell>
        </row>
        <row r="411">
          <cell r="B411" t="str">
            <v>3b</v>
          </cell>
        </row>
        <row r="412">
          <cell r="B412" t="str">
            <v>3b</v>
          </cell>
        </row>
        <row r="413">
          <cell r="B413" t="str">
            <v>3b</v>
          </cell>
        </row>
        <row r="414">
          <cell r="B414" t="str">
            <v>3b</v>
          </cell>
        </row>
        <row r="415">
          <cell r="B415" t="str">
            <v>3b</v>
          </cell>
        </row>
        <row r="416">
          <cell r="B416" t="str">
            <v>3b</v>
          </cell>
        </row>
        <row r="417">
          <cell r="B417" t="str">
            <v>3b</v>
          </cell>
        </row>
        <row r="418">
          <cell r="B418" t="str">
            <v>3b</v>
          </cell>
        </row>
        <row r="419">
          <cell r="B419" t="str">
            <v>3b</v>
          </cell>
        </row>
        <row r="420">
          <cell r="B420" t="str">
            <v>3b</v>
          </cell>
        </row>
        <row r="421">
          <cell r="B421" t="str">
            <v>3b</v>
          </cell>
        </row>
        <row r="422">
          <cell r="B422" t="str">
            <v>3b</v>
          </cell>
        </row>
        <row r="423">
          <cell r="B423" t="str">
            <v>3b</v>
          </cell>
        </row>
        <row r="424">
          <cell r="B424" t="str">
            <v>3b</v>
          </cell>
        </row>
        <row r="425">
          <cell r="B425" t="str">
            <v>3b</v>
          </cell>
        </row>
        <row r="426">
          <cell r="B426" t="str">
            <v>3b</v>
          </cell>
        </row>
        <row r="427">
          <cell r="B427" t="str">
            <v>3b</v>
          </cell>
        </row>
        <row r="428">
          <cell r="B428" t="str">
            <v>3b</v>
          </cell>
        </row>
        <row r="429">
          <cell r="B429" t="str">
            <v>3b</v>
          </cell>
        </row>
        <row r="430">
          <cell r="B430" t="str">
            <v>3b</v>
          </cell>
        </row>
        <row r="431">
          <cell r="B431" t="str">
            <v>3b</v>
          </cell>
        </row>
        <row r="432">
          <cell r="B432" t="str">
            <v>3b</v>
          </cell>
        </row>
        <row r="433">
          <cell r="B433" t="str">
            <v>3b</v>
          </cell>
        </row>
        <row r="434">
          <cell r="B434" t="str">
            <v>3b</v>
          </cell>
        </row>
        <row r="435">
          <cell r="B435" t="str">
            <v>3b</v>
          </cell>
        </row>
        <row r="436">
          <cell r="B436" t="str">
            <v>3b</v>
          </cell>
        </row>
        <row r="437">
          <cell r="B437" t="str">
            <v>3b</v>
          </cell>
        </row>
        <row r="438">
          <cell r="B438" t="str">
            <v>3b</v>
          </cell>
        </row>
        <row r="439">
          <cell r="B439" t="str">
            <v>3b</v>
          </cell>
        </row>
        <row r="440">
          <cell r="B440" t="str">
            <v>3b</v>
          </cell>
        </row>
        <row r="441">
          <cell r="B441" t="str">
            <v>3b</v>
          </cell>
        </row>
        <row r="442">
          <cell r="B442" t="str">
            <v>3b</v>
          </cell>
        </row>
        <row r="443">
          <cell r="B443" t="str">
            <v>3b</v>
          </cell>
        </row>
        <row r="444">
          <cell r="B444" t="str">
            <v>3b</v>
          </cell>
        </row>
        <row r="445">
          <cell r="B445" t="str">
            <v>3b</v>
          </cell>
        </row>
        <row r="446">
          <cell r="B446" t="str">
            <v>3b</v>
          </cell>
        </row>
        <row r="447">
          <cell r="B447" t="str">
            <v>3b</v>
          </cell>
        </row>
        <row r="448">
          <cell r="B448" t="str">
            <v>3b</v>
          </cell>
        </row>
        <row r="449">
          <cell r="B449" t="str">
            <v>3b</v>
          </cell>
        </row>
        <row r="450">
          <cell r="B450" t="str">
            <v>3b</v>
          </cell>
        </row>
        <row r="451">
          <cell r="B451" t="str">
            <v>3b</v>
          </cell>
        </row>
        <row r="452">
          <cell r="B452" t="str">
            <v>3b</v>
          </cell>
        </row>
        <row r="453">
          <cell r="B453" t="str">
            <v>3b</v>
          </cell>
        </row>
        <row r="454">
          <cell r="B454" t="str">
            <v>3b</v>
          </cell>
        </row>
        <row r="455">
          <cell r="B455" t="str">
            <v>3b</v>
          </cell>
        </row>
        <row r="456">
          <cell r="B456" t="str">
            <v>3b</v>
          </cell>
        </row>
        <row r="457">
          <cell r="B457" t="str">
            <v>3b</v>
          </cell>
        </row>
        <row r="458">
          <cell r="B458" t="str">
            <v>3b</v>
          </cell>
        </row>
        <row r="459">
          <cell r="B459" t="str">
            <v>3b</v>
          </cell>
        </row>
        <row r="460">
          <cell r="B460" t="str">
            <v>3b</v>
          </cell>
        </row>
        <row r="461">
          <cell r="B461" t="str">
            <v>3b</v>
          </cell>
        </row>
        <row r="462">
          <cell r="B462" t="str">
            <v>3b</v>
          </cell>
        </row>
        <row r="463">
          <cell r="B463" t="str">
            <v>3b</v>
          </cell>
        </row>
        <row r="464">
          <cell r="B464" t="str">
            <v>3b</v>
          </cell>
        </row>
        <row r="465">
          <cell r="B465" t="str">
            <v>3b</v>
          </cell>
        </row>
        <row r="466">
          <cell r="B466" t="str">
            <v>3b</v>
          </cell>
        </row>
        <row r="467">
          <cell r="B467" t="str">
            <v>3b</v>
          </cell>
        </row>
        <row r="468">
          <cell r="B468" t="str">
            <v>3b</v>
          </cell>
        </row>
        <row r="469">
          <cell r="B469" t="str">
            <v>3b</v>
          </cell>
        </row>
        <row r="470">
          <cell r="B470" t="str">
            <v>3b</v>
          </cell>
        </row>
        <row r="471">
          <cell r="B471" t="str">
            <v>3b</v>
          </cell>
        </row>
        <row r="472">
          <cell r="B472" t="str">
            <v>3b</v>
          </cell>
        </row>
        <row r="473">
          <cell r="B473" t="str">
            <v>3b</v>
          </cell>
        </row>
        <row r="474">
          <cell r="B474" t="str">
            <v>3b</v>
          </cell>
        </row>
        <row r="475">
          <cell r="B475" t="str">
            <v>3b</v>
          </cell>
        </row>
        <row r="476">
          <cell r="B476" t="str">
            <v>3b</v>
          </cell>
        </row>
        <row r="477">
          <cell r="B477" t="str">
            <v>3b</v>
          </cell>
        </row>
        <row r="478">
          <cell r="B478" t="str">
            <v>3b</v>
          </cell>
        </row>
        <row r="479">
          <cell r="B479" t="str">
            <v>3b</v>
          </cell>
        </row>
        <row r="480">
          <cell r="B480" t="str">
            <v>3b</v>
          </cell>
        </row>
        <row r="481">
          <cell r="B481" t="str">
            <v>3b</v>
          </cell>
        </row>
        <row r="482">
          <cell r="B482" t="str">
            <v>3b</v>
          </cell>
        </row>
        <row r="483">
          <cell r="B483" t="str">
            <v>3b</v>
          </cell>
        </row>
        <row r="484">
          <cell r="B484" t="str">
            <v>3b</v>
          </cell>
        </row>
        <row r="485">
          <cell r="B485" t="str">
            <v>3b</v>
          </cell>
        </row>
        <row r="486">
          <cell r="B486" t="str">
            <v>3b</v>
          </cell>
        </row>
        <row r="487">
          <cell r="B487" t="str">
            <v>3b</v>
          </cell>
        </row>
        <row r="488">
          <cell r="B488" t="str">
            <v>3b</v>
          </cell>
        </row>
        <row r="489">
          <cell r="B489" t="str">
            <v>3b</v>
          </cell>
        </row>
        <row r="490">
          <cell r="B490" t="str">
            <v>3b</v>
          </cell>
        </row>
        <row r="491">
          <cell r="B491" t="str">
            <v>3b</v>
          </cell>
        </row>
        <row r="492">
          <cell r="B492" t="str">
            <v>3b</v>
          </cell>
        </row>
        <row r="493">
          <cell r="B493" t="str">
            <v>3b</v>
          </cell>
        </row>
        <row r="494">
          <cell r="B494" t="str">
            <v>3b</v>
          </cell>
        </row>
        <row r="495">
          <cell r="B495" t="str">
            <v>3b</v>
          </cell>
        </row>
        <row r="496">
          <cell r="B496" t="str">
            <v>3b</v>
          </cell>
        </row>
        <row r="497">
          <cell r="B497" t="str">
            <v>3b</v>
          </cell>
        </row>
        <row r="498">
          <cell r="B498" t="str">
            <v>3b</v>
          </cell>
        </row>
        <row r="499">
          <cell r="B499" t="str">
            <v>3b</v>
          </cell>
        </row>
        <row r="500">
          <cell r="B500" t="str">
            <v>3b</v>
          </cell>
        </row>
        <row r="501">
          <cell r="B501" t="str">
            <v>3b</v>
          </cell>
        </row>
        <row r="502">
          <cell r="B502" t="str">
            <v>3b</v>
          </cell>
        </row>
        <row r="503">
          <cell r="B503" t="str">
            <v>3b</v>
          </cell>
        </row>
        <row r="504">
          <cell r="B504" t="str">
            <v>3b</v>
          </cell>
        </row>
        <row r="505">
          <cell r="B505" t="str">
            <v>3b</v>
          </cell>
        </row>
        <row r="506">
          <cell r="B506" t="str">
            <v>3b</v>
          </cell>
        </row>
        <row r="507">
          <cell r="B507" t="str">
            <v>3b</v>
          </cell>
        </row>
        <row r="508">
          <cell r="B508" t="str">
            <v>3b</v>
          </cell>
        </row>
        <row r="509">
          <cell r="B509" t="str">
            <v>3b</v>
          </cell>
        </row>
        <row r="510">
          <cell r="B510" t="str">
            <v>3b</v>
          </cell>
        </row>
        <row r="511">
          <cell r="B511" t="str">
            <v>3b</v>
          </cell>
        </row>
        <row r="512">
          <cell r="B512" t="str">
            <v>3b</v>
          </cell>
        </row>
        <row r="513">
          <cell r="B513" t="str">
            <v>3b</v>
          </cell>
        </row>
        <row r="514">
          <cell r="B514" t="str">
            <v>3b</v>
          </cell>
        </row>
        <row r="515">
          <cell r="B515" t="str">
            <v>3b</v>
          </cell>
        </row>
        <row r="516">
          <cell r="B516" t="str">
            <v>3b</v>
          </cell>
        </row>
        <row r="517">
          <cell r="B517" t="str">
            <v>3b</v>
          </cell>
        </row>
        <row r="518">
          <cell r="B518" t="str">
            <v>3b</v>
          </cell>
        </row>
        <row r="519">
          <cell r="B519" t="str">
            <v>3b</v>
          </cell>
        </row>
        <row r="520">
          <cell r="B520" t="str">
            <v>3b</v>
          </cell>
        </row>
        <row r="521">
          <cell r="B521" t="str">
            <v>3b</v>
          </cell>
        </row>
        <row r="522">
          <cell r="B522" t="str">
            <v>3b</v>
          </cell>
        </row>
        <row r="523">
          <cell r="B523" t="str">
            <v>3b</v>
          </cell>
        </row>
        <row r="524">
          <cell r="B524" t="str">
            <v>3b</v>
          </cell>
        </row>
        <row r="525">
          <cell r="B525" t="str">
            <v>3b</v>
          </cell>
        </row>
        <row r="526">
          <cell r="B526" t="str">
            <v>3b</v>
          </cell>
        </row>
        <row r="527">
          <cell r="B527" t="str">
            <v>3b</v>
          </cell>
        </row>
        <row r="528">
          <cell r="B528" t="str">
            <v>3b</v>
          </cell>
        </row>
        <row r="529">
          <cell r="B529" t="str">
            <v>3b</v>
          </cell>
        </row>
        <row r="530">
          <cell r="B530" t="str">
            <v>3b</v>
          </cell>
        </row>
        <row r="531">
          <cell r="B531" t="str">
            <v>3b</v>
          </cell>
        </row>
        <row r="532">
          <cell r="B532" t="str">
            <v>3b</v>
          </cell>
        </row>
        <row r="533">
          <cell r="B533" t="str">
            <v>3b</v>
          </cell>
        </row>
        <row r="534">
          <cell r="B534" t="str">
            <v>3b</v>
          </cell>
        </row>
        <row r="535">
          <cell r="B535" t="str">
            <v>3b</v>
          </cell>
        </row>
        <row r="536">
          <cell r="B536" t="str">
            <v>3b</v>
          </cell>
        </row>
        <row r="537">
          <cell r="B537" t="str">
            <v>3b</v>
          </cell>
        </row>
        <row r="538">
          <cell r="B538" t="str">
            <v>3b</v>
          </cell>
        </row>
        <row r="539">
          <cell r="B539" t="str">
            <v>3b</v>
          </cell>
        </row>
        <row r="540">
          <cell r="B540" t="str">
            <v>3b</v>
          </cell>
        </row>
        <row r="541">
          <cell r="B541" t="str">
            <v>3b</v>
          </cell>
        </row>
        <row r="542">
          <cell r="B542" t="str">
            <v>3b</v>
          </cell>
        </row>
        <row r="543">
          <cell r="B543" t="str">
            <v>3b</v>
          </cell>
        </row>
        <row r="544">
          <cell r="B544" t="str">
            <v>3b</v>
          </cell>
        </row>
        <row r="545">
          <cell r="B545" t="str">
            <v>3b</v>
          </cell>
        </row>
        <row r="546">
          <cell r="B546" t="str">
            <v>3b</v>
          </cell>
        </row>
        <row r="547">
          <cell r="B547" t="str">
            <v>3b</v>
          </cell>
        </row>
        <row r="548">
          <cell r="B548" t="str">
            <v>3b</v>
          </cell>
        </row>
        <row r="549">
          <cell r="B549" t="str">
            <v>3b</v>
          </cell>
        </row>
        <row r="550">
          <cell r="B550" t="str">
            <v>3b</v>
          </cell>
        </row>
        <row r="551">
          <cell r="B551" t="str">
            <v>3b</v>
          </cell>
        </row>
        <row r="552">
          <cell r="B552" t="str">
            <v>3b</v>
          </cell>
        </row>
        <row r="553">
          <cell r="B553" t="str">
            <v>3b</v>
          </cell>
        </row>
        <row r="554">
          <cell r="B554" t="str">
            <v>3b</v>
          </cell>
        </row>
        <row r="555">
          <cell r="B555" t="str">
            <v>3b</v>
          </cell>
        </row>
        <row r="556">
          <cell r="B556" t="str">
            <v>3b</v>
          </cell>
        </row>
        <row r="557">
          <cell r="B557" t="str">
            <v>3b</v>
          </cell>
        </row>
        <row r="558">
          <cell r="B558" t="str">
            <v>3b</v>
          </cell>
        </row>
        <row r="559">
          <cell r="B559" t="str">
            <v>3b</v>
          </cell>
        </row>
        <row r="560">
          <cell r="B560" t="str">
            <v>3b</v>
          </cell>
        </row>
        <row r="561">
          <cell r="B561" t="str">
            <v>3b</v>
          </cell>
        </row>
        <row r="562">
          <cell r="B562" t="str">
            <v>3b</v>
          </cell>
        </row>
        <row r="563">
          <cell r="B563" t="str">
            <v>3b</v>
          </cell>
        </row>
        <row r="564">
          <cell r="B564" t="str">
            <v>3b</v>
          </cell>
        </row>
        <row r="565">
          <cell r="B565" t="str">
            <v>3b</v>
          </cell>
        </row>
        <row r="566">
          <cell r="B566" t="str">
            <v>3b</v>
          </cell>
        </row>
        <row r="567">
          <cell r="B567" t="str">
            <v>3b</v>
          </cell>
        </row>
        <row r="568">
          <cell r="B568" t="str">
            <v>3b</v>
          </cell>
        </row>
        <row r="569">
          <cell r="B569" t="str">
            <v>3b</v>
          </cell>
        </row>
        <row r="570">
          <cell r="B570" t="str">
            <v>3b</v>
          </cell>
        </row>
        <row r="571">
          <cell r="B571" t="str">
            <v>3b</v>
          </cell>
        </row>
        <row r="572">
          <cell r="B572" t="str">
            <v>3b</v>
          </cell>
        </row>
        <row r="573">
          <cell r="B573" t="str">
            <v>3b</v>
          </cell>
        </row>
        <row r="574">
          <cell r="B574" t="str">
            <v>3b</v>
          </cell>
        </row>
        <row r="575">
          <cell r="B575" t="str">
            <v>3b</v>
          </cell>
        </row>
        <row r="576">
          <cell r="B576" t="str">
            <v>3b</v>
          </cell>
        </row>
        <row r="577">
          <cell r="B577" t="str">
            <v>3b</v>
          </cell>
        </row>
        <row r="578">
          <cell r="B578" t="str">
            <v>3b</v>
          </cell>
        </row>
        <row r="579">
          <cell r="B579" t="str">
            <v>3b</v>
          </cell>
        </row>
        <row r="580">
          <cell r="B580" t="str">
            <v>3b</v>
          </cell>
        </row>
        <row r="581">
          <cell r="B581" t="str">
            <v>3b</v>
          </cell>
        </row>
        <row r="582">
          <cell r="B582" t="str">
            <v>3b</v>
          </cell>
        </row>
        <row r="583">
          <cell r="B583" t="str">
            <v>3b</v>
          </cell>
        </row>
        <row r="584">
          <cell r="B584" t="str">
            <v>3b</v>
          </cell>
        </row>
        <row r="585">
          <cell r="B585" t="str">
            <v>3b</v>
          </cell>
        </row>
        <row r="586">
          <cell r="B586" t="str">
            <v>3b</v>
          </cell>
        </row>
        <row r="587">
          <cell r="B587" t="str">
            <v>3b</v>
          </cell>
        </row>
        <row r="588">
          <cell r="B588" t="str">
            <v>3b</v>
          </cell>
        </row>
        <row r="589">
          <cell r="B589" t="str">
            <v>3b</v>
          </cell>
        </row>
        <row r="590">
          <cell r="B590" t="str">
            <v>3b</v>
          </cell>
        </row>
        <row r="591">
          <cell r="B591" t="str">
            <v>3b</v>
          </cell>
        </row>
        <row r="592">
          <cell r="B592" t="str">
            <v>3b</v>
          </cell>
        </row>
        <row r="593">
          <cell r="B593" t="str">
            <v>3b</v>
          </cell>
        </row>
        <row r="594">
          <cell r="B594" t="str">
            <v>3b</v>
          </cell>
        </row>
        <row r="595">
          <cell r="B595" t="str">
            <v>3b</v>
          </cell>
        </row>
        <row r="596">
          <cell r="B596" t="str">
            <v>3b</v>
          </cell>
        </row>
        <row r="597">
          <cell r="B597" t="str">
            <v>3b</v>
          </cell>
        </row>
        <row r="598">
          <cell r="B598" t="str">
            <v>3b</v>
          </cell>
        </row>
        <row r="599">
          <cell r="B599" t="str">
            <v>3b</v>
          </cell>
        </row>
        <row r="600">
          <cell r="B600" t="str">
            <v>3b</v>
          </cell>
        </row>
        <row r="601">
          <cell r="B601" t="str">
            <v>3b</v>
          </cell>
        </row>
        <row r="602">
          <cell r="B602" t="str">
            <v>3b</v>
          </cell>
        </row>
        <row r="603">
          <cell r="B603" t="str">
            <v>3b</v>
          </cell>
        </row>
        <row r="604">
          <cell r="B604" t="str">
            <v>3b</v>
          </cell>
        </row>
        <row r="605">
          <cell r="B605" t="str">
            <v>3b</v>
          </cell>
        </row>
        <row r="606">
          <cell r="B606" t="str">
            <v>3b</v>
          </cell>
        </row>
        <row r="607">
          <cell r="B607" t="str">
            <v>3b</v>
          </cell>
        </row>
        <row r="608">
          <cell r="B608" t="str">
            <v>3b</v>
          </cell>
        </row>
        <row r="609">
          <cell r="B609" t="str">
            <v>3b</v>
          </cell>
        </row>
        <row r="610">
          <cell r="A610" t="str">
            <v>PHE</v>
          </cell>
          <cell r="B610" t="str">
            <v>Bid Reference</v>
          </cell>
        </row>
        <row r="611">
          <cell r="B611" t="str">
            <v>3d</v>
          </cell>
        </row>
        <row r="612">
          <cell r="B612" t="str">
            <v>3d</v>
          </cell>
        </row>
        <row r="613">
          <cell r="B613" t="str">
            <v>3d</v>
          </cell>
        </row>
        <row r="614">
          <cell r="B614" t="str">
            <v>3d</v>
          </cell>
        </row>
        <row r="615">
          <cell r="B615" t="str">
            <v>3d</v>
          </cell>
        </row>
        <row r="616">
          <cell r="B616" t="str">
            <v>3d</v>
          </cell>
        </row>
        <row r="617">
          <cell r="B617" t="str">
            <v>3d</v>
          </cell>
        </row>
        <row r="618">
          <cell r="B618" t="str">
            <v>3d</v>
          </cell>
        </row>
        <row r="619">
          <cell r="B619" t="str">
            <v>3d</v>
          </cell>
        </row>
        <row r="620">
          <cell r="B620" t="str">
            <v>3d</v>
          </cell>
        </row>
        <row r="621">
          <cell r="B621" t="str">
            <v>3d</v>
          </cell>
        </row>
        <row r="622">
          <cell r="B622" t="str">
            <v>3d</v>
          </cell>
        </row>
        <row r="623">
          <cell r="B623" t="str">
            <v>3d</v>
          </cell>
        </row>
        <row r="624">
          <cell r="B624" t="str">
            <v>3d</v>
          </cell>
        </row>
        <row r="625">
          <cell r="B625" t="str">
            <v>3d</v>
          </cell>
        </row>
        <row r="626">
          <cell r="B626" t="str">
            <v>3d</v>
          </cell>
        </row>
        <row r="627">
          <cell r="B627" t="str">
            <v>3d</v>
          </cell>
        </row>
        <row r="628">
          <cell r="B628" t="str">
            <v>3d</v>
          </cell>
        </row>
        <row r="629">
          <cell r="B629" t="str">
            <v>3d</v>
          </cell>
        </row>
        <row r="630">
          <cell r="B630" t="str">
            <v>3d</v>
          </cell>
        </row>
        <row r="631">
          <cell r="B631" t="str">
            <v>3d</v>
          </cell>
        </row>
        <row r="632">
          <cell r="B632" t="str">
            <v>3d</v>
          </cell>
        </row>
        <row r="633">
          <cell r="B633" t="str">
            <v>3d</v>
          </cell>
        </row>
        <row r="634">
          <cell r="B634" t="str">
            <v>3d</v>
          </cell>
        </row>
        <row r="635">
          <cell r="B635" t="str">
            <v>3d</v>
          </cell>
        </row>
        <row r="636">
          <cell r="B636" t="str">
            <v>3d</v>
          </cell>
        </row>
        <row r="637">
          <cell r="B637" t="str">
            <v>3d</v>
          </cell>
        </row>
        <row r="638">
          <cell r="B638" t="str">
            <v>3d</v>
          </cell>
        </row>
        <row r="639">
          <cell r="B639" t="str">
            <v>3d</v>
          </cell>
        </row>
        <row r="640">
          <cell r="B640" t="str">
            <v>3d</v>
          </cell>
        </row>
        <row r="641">
          <cell r="B641" t="str">
            <v>3d</v>
          </cell>
        </row>
        <row r="642">
          <cell r="B642" t="str">
            <v>3d</v>
          </cell>
        </row>
        <row r="643">
          <cell r="B643" t="str">
            <v>3d</v>
          </cell>
        </row>
        <row r="644">
          <cell r="B644" t="str">
            <v>3d</v>
          </cell>
        </row>
        <row r="645">
          <cell r="B645" t="str">
            <v>3d</v>
          </cell>
        </row>
        <row r="646">
          <cell r="B646" t="str">
            <v>3d</v>
          </cell>
        </row>
        <row r="647">
          <cell r="B647" t="str">
            <v>3d</v>
          </cell>
        </row>
        <row r="648">
          <cell r="B648" t="str">
            <v>3d</v>
          </cell>
        </row>
        <row r="649">
          <cell r="B649" t="str">
            <v>3d</v>
          </cell>
        </row>
        <row r="650">
          <cell r="B650" t="str">
            <v>3d</v>
          </cell>
        </row>
        <row r="651">
          <cell r="B651" t="str">
            <v>3d</v>
          </cell>
        </row>
        <row r="652">
          <cell r="B652" t="str">
            <v>3d</v>
          </cell>
        </row>
        <row r="653">
          <cell r="B653" t="str">
            <v>3d</v>
          </cell>
        </row>
        <row r="654">
          <cell r="B654" t="str">
            <v>3d</v>
          </cell>
        </row>
        <row r="655">
          <cell r="B655" t="str">
            <v>3d</v>
          </cell>
        </row>
        <row r="656">
          <cell r="B656" t="str">
            <v>3d</v>
          </cell>
        </row>
        <row r="657">
          <cell r="B657" t="str">
            <v>3d</v>
          </cell>
        </row>
        <row r="658">
          <cell r="B658" t="str">
            <v>3d</v>
          </cell>
        </row>
        <row r="659">
          <cell r="B659" t="str">
            <v>3d</v>
          </cell>
        </row>
        <row r="660">
          <cell r="B660" t="str">
            <v>3d</v>
          </cell>
        </row>
        <row r="661">
          <cell r="B661" t="str">
            <v>3d</v>
          </cell>
        </row>
        <row r="662">
          <cell r="B662" t="str">
            <v>3d</v>
          </cell>
        </row>
        <row r="663">
          <cell r="B663" t="str">
            <v>3d</v>
          </cell>
        </row>
        <row r="664">
          <cell r="B664" t="str">
            <v>3d</v>
          </cell>
        </row>
        <row r="665">
          <cell r="B665" t="str">
            <v>3d</v>
          </cell>
        </row>
        <row r="666">
          <cell r="B666" t="str">
            <v>3d</v>
          </cell>
        </row>
        <row r="667">
          <cell r="B667" t="str">
            <v>3d</v>
          </cell>
        </row>
        <row r="668">
          <cell r="B668" t="str">
            <v>3d</v>
          </cell>
        </row>
        <row r="669">
          <cell r="B669" t="str">
            <v>3d</v>
          </cell>
        </row>
        <row r="670">
          <cell r="B670" t="str">
            <v>3d</v>
          </cell>
        </row>
        <row r="671">
          <cell r="B671" t="str">
            <v>3d</v>
          </cell>
        </row>
        <row r="672">
          <cell r="B672" t="str">
            <v>3d</v>
          </cell>
        </row>
        <row r="673">
          <cell r="B673" t="str">
            <v>3d</v>
          </cell>
        </row>
        <row r="674">
          <cell r="B674" t="str">
            <v>3d</v>
          </cell>
        </row>
        <row r="675">
          <cell r="B675" t="str">
            <v>3d</v>
          </cell>
        </row>
        <row r="676">
          <cell r="B676" t="str">
            <v>3d</v>
          </cell>
        </row>
        <row r="677">
          <cell r="B677" t="str">
            <v>3d</v>
          </cell>
        </row>
        <row r="678">
          <cell r="B678" t="str">
            <v>3d</v>
          </cell>
        </row>
        <row r="679">
          <cell r="B679" t="str">
            <v>3d</v>
          </cell>
        </row>
        <row r="680">
          <cell r="B680" t="str">
            <v>3d</v>
          </cell>
        </row>
        <row r="681">
          <cell r="B681" t="str">
            <v>3d</v>
          </cell>
        </row>
        <row r="682">
          <cell r="B682" t="str">
            <v>3d</v>
          </cell>
        </row>
        <row r="683">
          <cell r="A683" t="str">
            <v>Electical</v>
          </cell>
          <cell r="B683" t="str">
            <v>Bid Reference</v>
          </cell>
        </row>
        <row r="684">
          <cell r="B684" t="str">
            <v>3e &amp; 3j</v>
          </cell>
        </row>
        <row r="685">
          <cell r="B685" t="str">
            <v>3e &amp; 3j</v>
          </cell>
        </row>
        <row r="686">
          <cell r="B686" t="str">
            <v>3e &amp; 3j</v>
          </cell>
        </row>
        <row r="687">
          <cell r="B687" t="str">
            <v>3e &amp; 3j</v>
          </cell>
        </row>
        <row r="688">
          <cell r="B688" t="str">
            <v>3e &amp; 3j</v>
          </cell>
        </row>
        <row r="689">
          <cell r="B689" t="str">
            <v>3e &amp; 3j</v>
          </cell>
        </row>
        <row r="690">
          <cell r="B690" t="str">
            <v>3e &amp; 3j</v>
          </cell>
        </row>
        <row r="691">
          <cell r="B691" t="str">
            <v>3e &amp; 3j</v>
          </cell>
        </row>
        <row r="692">
          <cell r="B692" t="str">
            <v>3e &amp; 3j</v>
          </cell>
        </row>
        <row r="693">
          <cell r="B693" t="str">
            <v>3e &amp; 3j</v>
          </cell>
        </row>
        <row r="694">
          <cell r="B694" t="str">
            <v>3e &amp; 3j</v>
          </cell>
        </row>
        <row r="695">
          <cell r="B695" t="str">
            <v>3e &amp; 3j</v>
          </cell>
        </row>
        <row r="696">
          <cell r="B696" t="str">
            <v>3e &amp; 3j</v>
          </cell>
        </row>
        <row r="697">
          <cell r="B697" t="str">
            <v>3e &amp; 3j</v>
          </cell>
        </row>
        <row r="698">
          <cell r="B698" t="str">
            <v>3e &amp; 3j</v>
          </cell>
        </row>
        <row r="699">
          <cell r="B699" t="str">
            <v>3e &amp; 3j</v>
          </cell>
        </row>
        <row r="700">
          <cell r="B700" t="str">
            <v>3e &amp; 3j</v>
          </cell>
        </row>
        <row r="701">
          <cell r="B701" t="str">
            <v>3e &amp; 3j</v>
          </cell>
        </row>
        <row r="702">
          <cell r="B702" t="str">
            <v>3e &amp; 3j</v>
          </cell>
        </row>
        <row r="703">
          <cell r="B703" t="str">
            <v>3e &amp; 3j</v>
          </cell>
        </row>
        <row r="704">
          <cell r="B704" t="str">
            <v>3e &amp; 3j</v>
          </cell>
        </row>
        <row r="705">
          <cell r="B705" t="str">
            <v>3e &amp; 3j</v>
          </cell>
        </row>
        <row r="706">
          <cell r="B706" t="str">
            <v>3e &amp; 3j</v>
          </cell>
        </row>
        <row r="707">
          <cell r="B707" t="str">
            <v>3e &amp; 3j</v>
          </cell>
        </row>
        <row r="708">
          <cell r="B708" t="str">
            <v>3e &amp; 3j</v>
          </cell>
        </row>
        <row r="709">
          <cell r="B709" t="str">
            <v>3e &amp; 3j</v>
          </cell>
        </row>
        <row r="710">
          <cell r="B710" t="str">
            <v>3e &amp; 3j</v>
          </cell>
        </row>
        <row r="711">
          <cell r="B711" t="str">
            <v>3e &amp; 3j</v>
          </cell>
        </row>
        <row r="712">
          <cell r="B712" t="str">
            <v>3e &amp; 3j</v>
          </cell>
        </row>
        <row r="713">
          <cell r="B713" t="str">
            <v>3e &amp; 3j</v>
          </cell>
        </row>
        <row r="714">
          <cell r="B714" t="str">
            <v>3e &amp; 3j</v>
          </cell>
        </row>
        <row r="715">
          <cell r="B715" t="str">
            <v>3e &amp; 3j</v>
          </cell>
        </row>
        <row r="716">
          <cell r="B716" t="str">
            <v>3e &amp; 3j</v>
          </cell>
        </row>
        <row r="717">
          <cell r="B717" t="str">
            <v>3e &amp; 3j</v>
          </cell>
        </row>
        <row r="718">
          <cell r="B718" t="str">
            <v>3e &amp; 3j</v>
          </cell>
        </row>
        <row r="719">
          <cell r="B719" t="str">
            <v>3e &amp; 3j</v>
          </cell>
        </row>
        <row r="720">
          <cell r="B720" t="str">
            <v>3e &amp; 3j</v>
          </cell>
        </row>
        <row r="721">
          <cell r="B721" t="str">
            <v>3e &amp; 3j</v>
          </cell>
        </row>
        <row r="722">
          <cell r="B722" t="str">
            <v>3e &amp; 3j</v>
          </cell>
        </row>
        <row r="723">
          <cell r="B723" t="str">
            <v>3e &amp; 3j</v>
          </cell>
        </row>
        <row r="724">
          <cell r="B724" t="str">
            <v>3e &amp; 3j</v>
          </cell>
        </row>
        <row r="725">
          <cell r="B725" t="str">
            <v>3e &amp; 3j</v>
          </cell>
        </row>
        <row r="726">
          <cell r="B726" t="str">
            <v>3e &amp; 3j</v>
          </cell>
        </row>
        <row r="727">
          <cell r="B727" t="str">
            <v>3e &amp; 3j</v>
          </cell>
        </row>
        <row r="728">
          <cell r="B728" t="str">
            <v>3e &amp; 3j</v>
          </cell>
        </row>
        <row r="729">
          <cell r="B729" t="str">
            <v>3e &amp; 3j</v>
          </cell>
        </row>
        <row r="730">
          <cell r="B730" t="str">
            <v>3e &amp; 3j</v>
          </cell>
        </row>
        <row r="731">
          <cell r="B731" t="str">
            <v>3e &amp; 3j</v>
          </cell>
        </row>
        <row r="732">
          <cell r="B732" t="str">
            <v>3e &amp; 3j</v>
          </cell>
        </row>
        <row r="733">
          <cell r="B733" t="str">
            <v>3e &amp; 3j</v>
          </cell>
        </row>
        <row r="734">
          <cell r="B734" t="str">
            <v>3e &amp; 3j</v>
          </cell>
        </row>
        <row r="735">
          <cell r="B735" t="str">
            <v>3e &amp; 3j</v>
          </cell>
        </row>
        <row r="736">
          <cell r="B736" t="str">
            <v>3e &amp; 3j</v>
          </cell>
        </row>
        <row r="737">
          <cell r="B737" t="str">
            <v>3e &amp; 3j</v>
          </cell>
        </row>
        <row r="738">
          <cell r="B738" t="str">
            <v>3e &amp; 3j</v>
          </cell>
        </row>
        <row r="739">
          <cell r="B739" t="str">
            <v>3e &amp; 3j</v>
          </cell>
        </row>
        <row r="740">
          <cell r="B740" t="str">
            <v>3e &amp; 3j</v>
          </cell>
        </row>
        <row r="741">
          <cell r="B741" t="str">
            <v>3e &amp; 3j</v>
          </cell>
        </row>
        <row r="742">
          <cell r="B742" t="str">
            <v>3e &amp; 3j</v>
          </cell>
        </row>
        <row r="743">
          <cell r="B743" t="str">
            <v>3e &amp; 3j</v>
          </cell>
        </row>
        <row r="744">
          <cell r="B744" t="str">
            <v>3e &amp; 3j</v>
          </cell>
        </row>
        <row r="745">
          <cell r="B745" t="str">
            <v>3e &amp; 3j</v>
          </cell>
        </row>
        <row r="746">
          <cell r="B746" t="str">
            <v>3e &amp; 3j</v>
          </cell>
        </row>
        <row r="747">
          <cell r="B747" t="str">
            <v>3e &amp; 3j</v>
          </cell>
        </row>
        <row r="748">
          <cell r="B748" t="str">
            <v>3e &amp; 3j</v>
          </cell>
        </row>
        <row r="749">
          <cell r="B749" t="str">
            <v>3e &amp; 3j</v>
          </cell>
        </row>
        <row r="750">
          <cell r="B750" t="str">
            <v>3e &amp; 3j</v>
          </cell>
        </row>
        <row r="751">
          <cell r="B751" t="str">
            <v>3e &amp; 3j</v>
          </cell>
        </row>
        <row r="752">
          <cell r="B752" t="str">
            <v>3e &amp; 3j</v>
          </cell>
        </row>
        <row r="753">
          <cell r="B753" t="str">
            <v>3e &amp; 3j</v>
          </cell>
        </row>
        <row r="754">
          <cell r="B754" t="str">
            <v>3e &amp; 3j</v>
          </cell>
        </row>
        <row r="755">
          <cell r="B755" t="str">
            <v>3e &amp; 3j</v>
          </cell>
        </row>
        <row r="756">
          <cell r="B756" t="str">
            <v>3e &amp; 3j</v>
          </cell>
        </row>
        <row r="757">
          <cell r="B757" t="str">
            <v>3e &amp; 3j</v>
          </cell>
        </row>
        <row r="758">
          <cell r="B758" t="str">
            <v>3e &amp; 3j</v>
          </cell>
        </row>
        <row r="759">
          <cell r="B759" t="str">
            <v>3e &amp; 3j</v>
          </cell>
        </row>
        <row r="760">
          <cell r="B760" t="str">
            <v>3e &amp; 3j</v>
          </cell>
        </row>
        <row r="761">
          <cell r="B761" t="str">
            <v>3e &amp; 3j</v>
          </cell>
        </row>
        <row r="762">
          <cell r="B762" t="str">
            <v>3e &amp; 3j</v>
          </cell>
        </row>
        <row r="763">
          <cell r="B763" t="str">
            <v>3e &amp; 3j</v>
          </cell>
        </row>
        <row r="764">
          <cell r="B764" t="str">
            <v>3e &amp; 3j</v>
          </cell>
        </row>
        <row r="765">
          <cell r="B765" t="str">
            <v>3e &amp; 3j</v>
          </cell>
        </row>
        <row r="766">
          <cell r="B766" t="str">
            <v>3e &amp; 3j</v>
          </cell>
        </row>
        <row r="767">
          <cell r="B767" t="str">
            <v>3e &amp; 3j</v>
          </cell>
        </row>
        <row r="768">
          <cell r="B768" t="str">
            <v>3e &amp; 3j</v>
          </cell>
        </row>
        <row r="769">
          <cell r="B769" t="str">
            <v>3e &amp; 3j</v>
          </cell>
        </row>
        <row r="770">
          <cell r="B770" t="str">
            <v>3e &amp; 3j</v>
          </cell>
        </row>
        <row r="771">
          <cell r="B771" t="str">
            <v>3e &amp; 3j</v>
          </cell>
        </row>
        <row r="772">
          <cell r="B772" t="str">
            <v>3e &amp; 3j</v>
          </cell>
        </row>
        <row r="773">
          <cell r="B773" t="str">
            <v>3e &amp; 3j</v>
          </cell>
        </row>
        <row r="774">
          <cell r="B774" t="str">
            <v>3e &amp; 3j</v>
          </cell>
        </row>
        <row r="775">
          <cell r="B775" t="str">
            <v>3e &amp; 3j</v>
          </cell>
        </row>
        <row r="776">
          <cell r="B776" t="str">
            <v>3e &amp; 3j</v>
          </cell>
        </row>
        <row r="777">
          <cell r="B777" t="str">
            <v>3e &amp; 3j</v>
          </cell>
        </row>
        <row r="778">
          <cell r="B778" t="str">
            <v>3e &amp; 3j</v>
          </cell>
        </row>
        <row r="779">
          <cell r="B779" t="str">
            <v>3e &amp; 3j</v>
          </cell>
        </row>
        <row r="780">
          <cell r="B780" t="str">
            <v>3e &amp; 3j</v>
          </cell>
        </row>
        <row r="781">
          <cell r="B781" t="str">
            <v>3e &amp; 3j</v>
          </cell>
        </row>
        <row r="782">
          <cell r="B782" t="str">
            <v>3e &amp; 3j</v>
          </cell>
        </row>
        <row r="783">
          <cell r="B783" t="str">
            <v>3e &amp; 3j</v>
          </cell>
        </row>
        <row r="784">
          <cell r="B784" t="str">
            <v>3e &amp; 3j</v>
          </cell>
        </row>
        <row r="785">
          <cell r="B785" t="str">
            <v>3e &amp; 3j</v>
          </cell>
        </row>
        <row r="786">
          <cell r="B786" t="str">
            <v>3e &amp; 3j</v>
          </cell>
        </row>
        <row r="787">
          <cell r="B787" t="str">
            <v>3e &amp; 3j</v>
          </cell>
        </row>
        <row r="788">
          <cell r="B788" t="str">
            <v>3e &amp; 3j</v>
          </cell>
        </row>
        <row r="789">
          <cell r="B789" t="str">
            <v>3e &amp; 3j</v>
          </cell>
        </row>
        <row r="790">
          <cell r="B790" t="str">
            <v>3e &amp; 3j</v>
          </cell>
        </row>
        <row r="791">
          <cell r="B791" t="str">
            <v>3e &amp; 3j</v>
          </cell>
        </row>
        <row r="792">
          <cell r="B792" t="str">
            <v>3e &amp; 3j</v>
          </cell>
        </row>
        <row r="793">
          <cell r="B793" t="str">
            <v>3e &amp; 3j</v>
          </cell>
        </row>
        <row r="794">
          <cell r="B794" t="str">
            <v>3e &amp; 3j</v>
          </cell>
        </row>
        <row r="795">
          <cell r="B795" t="str">
            <v>3e &amp; 3j</v>
          </cell>
        </row>
        <row r="796">
          <cell r="B796" t="str">
            <v>3e &amp; 3j</v>
          </cell>
        </row>
        <row r="797">
          <cell r="B797" t="str">
            <v>3e &amp; 3j</v>
          </cell>
        </row>
        <row r="798">
          <cell r="B798" t="str">
            <v>3e &amp; 3j</v>
          </cell>
        </row>
        <row r="799">
          <cell r="B799" t="str">
            <v>3e &amp; 3j</v>
          </cell>
        </row>
        <row r="800">
          <cell r="B800" t="str">
            <v>3e &amp; 3j</v>
          </cell>
        </row>
        <row r="801">
          <cell r="B801" t="str">
            <v>3e &amp; 3j</v>
          </cell>
        </row>
        <row r="802">
          <cell r="B802" t="str">
            <v>3e &amp; 3j</v>
          </cell>
        </row>
        <row r="803">
          <cell r="B803" t="str">
            <v>3e &amp; 3j</v>
          </cell>
        </row>
        <row r="804">
          <cell r="A804" t="str">
            <v>VHT</v>
          </cell>
          <cell r="B804" t="str">
            <v>Bid Reference</v>
          </cell>
        </row>
        <row r="805">
          <cell r="B805" t="str">
            <v>3f</v>
          </cell>
        </row>
        <row r="806">
          <cell r="B806" t="str">
            <v>3f</v>
          </cell>
        </row>
        <row r="807">
          <cell r="B807" t="str">
            <v>3f</v>
          </cell>
        </row>
        <row r="808">
          <cell r="B808" t="str">
            <v>3f</v>
          </cell>
        </row>
        <row r="809">
          <cell r="B809" t="str">
            <v>3f</v>
          </cell>
        </row>
        <row r="810">
          <cell r="B810" t="str">
            <v>3f</v>
          </cell>
        </row>
        <row r="811">
          <cell r="A811" t="str">
            <v>HVAC</v>
          </cell>
          <cell r="B811" t="str">
            <v>Bid Reference</v>
          </cell>
        </row>
        <row r="812">
          <cell r="B812" t="str">
            <v>3g</v>
          </cell>
        </row>
        <row r="813">
          <cell r="B813" t="str">
            <v>3g</v>
          </cell>
        </row>
        <row r="814">
          <cell r="B814" t="str">
            <v>3g</v>
          </cell>
        </row>
        <row r="815">
          <cell r="B815" t="str">
            <v>3g</v>
          </cell>
        </row>
        <row r="816">
          <cell r="B816" t="str">
            <v>3g</v>
          </cell>
        </row>
        <row r="817">
          <cell r="B817" t="str">
            <v>3g</v>
          </cell>
        </row>
        <row r="818">
          <cell r="B818" t="str">
            <v>3g</v>
          </cell>
        </row>
        <row r="819">
          <cell r="B819" t="str">
            <v>3g</v>
          </cell>
        </row>
        <row r="820">
          <cell r="B820" t="str">
            <v>3g</v>
          </cell>
        </row>
        <row r="821">
          <cell r="B821" t="str">
            <v>3g</v>
          </cell>
        </row>
        <row r="822">
          <cell r="B822" t="str">
            <v>3g</v>
          </cell>
        </row>
        <row r="823">
          <cell r="B823" t="str">
            <v>3g</v>
          </cell>
        </row>
        <row r="824">
          <cell r="B824" t="str">
            <v>3g</v>
          </cell>
        </row>
        <row r="825">
          <cell r="B825" t="str">
            <v>3g</v>
          </cell>
        </row>
        <row r="826">
          <cell r="B826" t="str">
            <v>3g</v>
          </cell>
        </row>
        <row r="827">
          <cell r="B827" t="str">
            <v>3g</v>
          </cell>
        </row>
        <row r="828">
          <cell r="B828" t="str">
            <v>3g</v>
          </cell>
        </row>
        <row r="829">
          <cell r="B829" t="str">
            <v>3g</v>
          </cell>
        </row>
        <row r="830">
          <cell r="B830" t="str">
            <v>3g</v>
          </cell>
        </row>
        <row r="831">
          <cell r="B831" t="str">
            <v>3g</v>
          </cell>
        </row>
        <row r="832">
          <cell r="B832" t="str">
            <v>3g</v>
          </cell>
        </row>
        <row r="833">
          <cell r="B833" t="str">
            <v>3g</v>
          </cell>
        </row>
        <row r="834">
          <cell r="B834" t="str">
            <v>3g</v>
          </cell>
        </row>
        <row r="835">
          <cell r="B835" t="str">
            <v>3g</v>
          </cell>
        </row>
        <row r="836">
          <cell r="B836" t="str">
            <v>3g</v>
          </cell>
        </row>
        <row r="837">
          <cell r="B837" t="str">
            <v>3g</v>
          </cell>
        </row>
        <row r="838">
          <cell r="B838" t="str">
            <v>3g</v>
          </cell>
        </row>
        <row r="839">
          <cell r="B839" t="str">
            <v>3g</v>
          </cell>
        </row>
        <row r="840">
          <cell r="B840" t="str">
            <v>3g</v>
          </cell>
        </row>
        <row r="841">
          <cell r="B841" t="str">
            <v>3g</v>
          </cell>
        </row>
        <row r="842">
          <cell r="B842" t="str">
            <v>3g</v>
          </cell>
        </row>
        <row r="843">
          <cell r="B843" t="str">
            <v>3g</v>
          </cell>
        </row>
        <row r="844">
          <cell r="B844" t="str">
            <v>3g</v>
          </cell>
        </row>
        <row r="845">
          <cell r="B845" t="str">
            <v>3g</v>
          </cell>
        </row>
        <row r="846">
          <cell r="B846" t="str">
            <v>3g</v>
          </cell>
        </row>
        <row r="847">
          <cell r="B847" t="str">
            <v>3g</v>
          </cell>
        </row>
        <row r="848">
          <cell r="B848" t="str">
            <v>3g</v>
          </cell>
        </row>
        <row r="849">
          <cell r="B849" t="str">
            <v>3g</v>
          </cell>
        </row>
        <row r="850">
          <cell r="B850" t="str">
            <v>3g</v>
          </cell>
        </row>
        <row r="851">
          <cell r="B851" t="str">
            <v>3g</v>
          </cell>
        </row>
        <row r="852">
          <cell r="B852" t="str">
            <v>3g</v>
          </cell>
        </row>
        <row r="853">
          <cell r="B853" t="str">
            <v>3g</v>
          </cell>
        </row>
        <row r="854">
          <cell r="B854" t="str">
            <v>3g</v>
          </cell>
        </row>
        <row r="855">
          <cell r="B855" t="str">
            <v>3g</v>
          </cell>
        </row>
        <row r="856">
          <cell r="B856" t="str">
            <v>3g</v>
          </cell>
        </row>
        <row r="857">
          <cell r="B857" t="str">
            <v>3g</v>
          </cell>
        </row>
        <row r="858">
          <cell r="B858" t="str">
            <v>3g</v>
          </cell>
        </row>
        <row r="859">
          <cell r="B859" t="str">
            <v>3g</v>
          </cell>
        </row>
        <row r="860">
          <cell r="B860" t="str">
            <v>3g</v>
          </cell>
        </row>
        <row r="861">
          <cell r="B861" t="str">
            <v>3g</v>
          </cell>
        </row>
        <row r="862">
          <cell r="B862" t="str">
            <v>3g</v>
          </cell>
        </row>
        <row r="863">
          <cell r="B863" t="str">
            <v>3g</v>
          </cell>
        </row>
        <row r="864">
          <cell r="B864" t="str">
            <v>3g</v>
          </cell>
        </row>
        <row r="865">
          <cell r="B865" t="str">
            <v>3g</v>
          </cell>
        </row>
        <row r="866">
          <cell r="B866" t="str">
            <v>3g</v>
          </cell>
        </row>
        <row r="867">
          <cell r="B867" t="str">
            <v>3g</v>
          </cell>
        </row>
        <row r="868">
          <cell r="B868" t="str">
            <v>3g</v>
          </cell>
        </row>
        <row r="869">
          <cell r="B869" t="str">
            <v>3g</v>
          </cell>
        </row>
        <row r="870">
          <cell r="B870" t="str">
            <v>3g</v>
          </cell>
        </row>
        <row r="871">
          <cell r="B871" t="str">
            <v>3g</v>
          </cell>
        </row>
        <row r="872">
          <cell r="B872" t="str">
            <v>3g</v>
          </cell>
        </row>
        <row r="873">
          <cell r="B873" t="str">
            <v>3g</v>
          </cell>
        </row>
        <row r="874">
          <cell r="B874" t="str">
            <v>3g</v>
          </cell>
        </row>
        <row r="875">
          <cell r="B875" t="str">
            <v>3g</v>
          </cell>
        </row>
        <row r="876">
          <cell r="B876" t="str">
            <v>3g</v>
          </cell>
        </row>
        <row r="877">
          <cell r="B877" t="str">
            <v>3g</v>
          </cell>
        </row>
        <row r="878">
          <cell r="B878" t="str">
            <v>3g</v>
          </cell>
        </row>
        <row r="879">
          <cell r="B879" t="str">
            <v>3g</v>
          </cell>
        </row>
        <row r="880">
          <cell r="B880" t="str">
            <v>3g</v>
          </cell>
        </row>
        <row r="881">
          <cell r="B881" t="str">
            <v>3g</v>
          </cell>
        </row>
        <row r="882">
          <cell r="B882" t="str">
            <v>3g</v>
          </cell>
        </row>
        <row r="883">
          <cell r="B883" t="str">
            <v>3g</v>
          </cell>
        </row>
        <row r="884">
          <cell r="A884" t="str">
            <v>FPS</v>
          </cell>
          <cell r="B884" t="str">
            <v>Bid Reference</v>
          </cell>
        </row>
        <row r="885">
          <cell r="B885" t="str">
            <v>3h</v>
          </cell>
        </row>
        <row r="886">
          <cell r="B886" t="str">
            <v>3h</v>
          </cell>
        </row>
        <row r="887">
          <cell r="B887" t="str">
            <v>3h</v>
          </cell>
        </row>
        <row r="888">
          <cell r="B888" t="str">
            <v>3h</v>
          </cell>
        </row>
        <row r="889">
          <cell r="B889" t="str">
            <v>3h</v>
          </cell>
        </row>
        <row r="890">
          <cell r="B890" t="str">
            <v>3h</v>
          </cell>
        </row>
        <row r="891">
          <cell r="B891" t="str">
            <v>3h</v>
          </cell>
        </row>
        <row r="892">
          <cell r="B892" t="str">
            <v>3h</v>
          </cell>
        </row>
        <row r="893">
          <cell r="B893" t="str">
            <v>3h</v>
          </cell>
        </row>
        <row r="894">
          <cell r="B894" t="str">
            <v>3h</v>
          </cell>
        </row>
        <row r="895">
          <cell r="B895" t="str">
            <v>3h</v>
          </cell>
        </row>
        <row r="896">
          <cell r="B896" t="str">
            <v>3h</v>
          </cell>
        </row>
        <row r="897">
          <cell r="B897" t="str">
            <v>3h</v>
          </cell>
        </row>
        <row r="898">
          <cell r="B898" t="str">
            <v>3h</v>
          </cell>
        </row>
        <row r="899">
          <cell r="B899" t="str">
            <v>3h</v>
          </cell>
        </row>
        <row r="900">
          <cell r="B900" t="str">
            <v>3h</v>
          </cell>
        </row>
        <row r="901">
          <cell r="B901" t="str">
            <v>3h</v>
          </cell>
        </row>
        <row r="902">
          <cell r="B902" t="str">
            <v>3h</v>
          </cell>
        </row>
        <row r="903">
          <cell r="B903" t="str">
            <v>3h</v>
          </cell>
        </row>
        <row r="904">
          <cell r="B904" t="str">
            <v>3h</v>
          </cell>
        </row>
        <row r="905">
          <cell r="B905" t="str">
            <v>3h</v>
          </cell>
        </row>
        <row r="906">
          <cell r="B906" t="str">
            <v>3h</v>
          </cell>
        </row>
        <row r="907">
          <cell r="B907" t="str">
            <v>3h</v>
          </cell>
        </row>
        <row r="908">
          <cell r="B908" t="str">
            <v>3h</v>
          </cell>
        </row>
        <row r="909">
          <cell r="B909" t="str">
            <v>3h</v>
          </cell>
        </row>
        <row r="910">
          <cell r="B910" t="str">
            <v>3h</v>
          </cell>
        </row>
        <row r="911">
          <cell r="B911" t="str">
            <v>3h</v>
          </cell>
        </row>
        <row r="912">
          <cell r="B912" t="str">
            <v>3h</v>
          </cell>
        </row>
        <row r="913">
          <cell r="B913" t="str">
            <v>3h</v>
          </cell>
        </row>
        <row r="914">
          <cell r="B914" t="str">
            <v>3h</v>
          </cell>
        </row>
        <row r="915">
          <cell r="B915" t="str">
            <v>3h</v>
          </cell>
        </row>
        <row r="916">
          <cell r="B916" t="str">
            <v>3h</v>
          </cell>
        </row>
        <row r="917">
          <cell r="B917" t="str">
            <v>3h</v>
          </cell>
        </row>
        <row r="918">
          <cell r="B918" t="str">
            <v>3h</v>
          </cell>
        </row>
        <row r="919">
          <cell r="B919" t="str">
            <v>3h</v>
          </cell>
        </row>
        <row r="920">
          <cell r="B920" t="str">
            <v>3h</v>
          </cell>
        </row>
        <row r="921">
          <cell r="B921" t="str">
            <v>3h</v>
          </cell>
        </row>
        <row r="922">
          <cell r="B922" t="str">
            <v>3h</v>
          </cell>
        </row>
        <row r="923">
          <cell r="B923" t="str">
            <v>3h</v>
          </cell>
        </row>
        <row r="924">
          <cell r="B924" t="str">
            <v>3h</v>
          </cell>
        </row>
        <row r="925">
          <cell r="B925" t="str">
            <v>3h</v>
          </cell>
        </row>
        <row r="926">
          <cell r="B926" t="str">
            <v>3h</v>
          </cell>
        </row>
        <row r="927">
          <cell r="B927" t="str">
            <v>3h</v>
          </cell>
        </row>
        <row r="928">
          <cell r="B928" t="str">
            <v>3h</v>
          </cell>
        </row>
        <row r="929">
          <cell r="B929" t="str">
            <v>3h</v>
          </cell>
        </row>
        <row r="930">
          <cell r="B930" t="str">
            <v>3h</v>
          </cell>
        </row>
        <row r="931">
          <cell r="B931" t="str">
            <v>3h</v>
          </cell>
        </row>
        <row r="932">
          <cell r="B932" t="str">
            <v>3h</v>
          </cell>
        </row>
        <row r="933">
          <cell r="B933" t="str">
            <v>3h</v>
          </cell>
        </row>
        <row r="934">
          <cell r="B934" t="str">
            <v>3h</v>
          </cell>
        </row>
        <row r="935">
          <cell r="B935" t="str">
            <v>3h</v>
          </cell>
        </row>
        <row r="936">
          <cell r="B936" t="str">
            <v>3h</v>
          </cell>
        </row>
        <row r="937">
          <cell r="B937" t="str">
            <v>3h</v>
          </cell>
        </row>
        <row r="938">
          <cell r="B938" t="str">
            <v>3h</v>
          </cell>
        </row>
        <row r="939">
          <cell r="B939" t="str">
            <v>3h</v>
          </cell>
        </row>
        <row r="940">
          <cell r="B940" t="str">
            <v>3h</v>
          </cell>
        </row>
        <row r="941">
          <cell r="B941" t="str">
            <v>3h</v>
          </cell>
        </row>
        <row r="942">
          <cell r="B942" t="str">
            <v>3h</v>
          </cell>
        </row>
        <row r="943">
          <cell r="B943" t="str">
            <v>3h</v>
          </cell>
        </row>
        <row r="944">
          <cell r="B944" t="str">
            <v>3h</v>
          </cell>
        </row>
        <row r="945">
          <cell r="B945" t="str">
            <v>3h</v>
          </cell>
        </row>
        <row r="946">
          <cell r="B946" t="str">
            <v>3h</v>
          </cell>
        </row>
        <row r="947">
          <cell r="B947" t="str">
            <v>3h</v>
          </cell>
        </row>
        <row r="948">
          <cell r="B948" t="str">
            <v>3h</v>
          </cell>
        </row>
        <row r="949">
          <cell r="B949" t="str">
            <v>3h</v>
          </cell>
        </row>
        <row r="950">
          <cell r="B950" t="str">
            <v>3h</v>
          </cell>
        </row>
        <row r="951">
          <cell r="B951" t="str">
            <v>3h</v>
          </cell>
        </row>
        <row r="952">
          <cell r="B952" t="str">
            <v>3h</v>
          </cell>
        </row>
        <row r="953">
          <cell r="B953" t="str">
            <v>3h</v>
          </cell>
        </row>
        <row r="954">
          <cell r="B954" t="str">
            <v>3h</v>
          </cell>
        </row>
        <row r="955">
          <cell r="B955" t="str">
            <v>3h</v>
          </cell>
        </row>
        <row r="956">
          <cell r="B956" t="str">
            <v>3h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CASHFLOWS"/>
      <sheetName val="VARIATIONS"/>
      <sheetName val="PROV SUMS"/>
      <sheetName val="PROV QUANTITIES"/>
      <sheetName val="RES STEEL TO"/>
      <sheetName val="Data sheet"/>
      <sheetName val="Door"/>
      <sheetName val="Per Unit"/>
      <sheetName val="Window"/>
      <sheetName val="97_207COSRP11"/>
      <sheetName val="Fin Sum"/>
      <sheetName val="MG"/>
      <sheetName val="SPT vs PHI"/>
      <sheetName val="girder"/>
      <sheetName val="analysis"/>
      <sheetName val="PROV_SUMS"/>
      <sheetName val="PROV_QUANTITIES"/>
      <sheetName val="RES_STEEL_TO"/>
      <sheetName val="Fin_Sum"/>
      <sheetName val="EB2"/>
      <sheetName val="CABLES"/>
      <sheetName val="Switch &amp; Sockets"/>
      <sheetName val="25mm PVC Conduit"/>
      <sheetName val="FLOOR JB"/>
      <sheetName val="Light Fittings"/>
      <sheetName val="CABLE TRAY"/>
      <sheetName val="32MM PVC CONDUIT"/>
      <sheetName val="Point Wiring"/>
      <sheetName val="3RX2.5SQMM WIRE"/>
      <sheetName val="3CX2.5SQMM WIRES"/>
      <sheetName val="3CX4.00SQMM"/>
      <sheetName val="FitOutConfCentre"/>
      <sheetName val="PROCTOR"/>
      <sheetName val="concrete"/>
      <sheetName val="Pay_Sep06"/>
      <sheetName val="Rate analysis"/>
      <sheetName val="Assumptions"/>
      <sheetName val="PPA Summary"/>
      <sheetName val="Rocker"/>
      <sheetName val="Wire"/>
      <sheetName val="98Price"/>
      <sheetName val="beam-reinft-IIInd floor"/>
      <sheetName val="upa"/>
      <sheetName val="Main-Material"/>
      <sheetName val="R20_R30_work"/>
      <sheetName val="India F&amp;S Template"/>
      <sheetName val="Materials Cost(PCC)"/>
      <sheetName val="Design"/>
      <sheetName val="COLUMN"/>
      <sheetName val="MASTER_RATE ANALYSIS"/>
      <sheetName val="PRECAST lightconc-II"/>
      <sheetName val="Sheet2"/>
      <sheetName val="Synergy Sales Budget"/>
      <sheetName val="Break up Sheet"/>
      <sheetName val="PROV_SUMS1"/>
      <sheetName val="PROV_QUANTITIES1"/>
      <sheetName val="RES_STEEL_TO1"/>
      <sheetName val="Data_sheet"/>
      <sheetName val="Per_Unit"/>
      <sheetName val="Fin_Sum1"/>
      <sheetName val="SPT_vs_PHI"/>
      <sheetName val="Switch_&amp;_Sockets"/>
      <sheetName val="25mm_PVC_Conduit"/>
      <sheetName val="FLOOR_JB"/>
      <sheetName val="Light_Fittings"/>
      <sheetName val="CABLE_TRAY"/>
      <sheetName val="32MM_PVC_CONDUIT"/>
      <sheetName val="Point_Wiring"/>
      <sheetName val="3RX2_5SQMM_WIRE"/>
      <sheetName val="3CX2_5SQMM_WIRES"/>
      <sheetName val="3CX4_00SQMM"/>
      <sheetName val="Rate_analysis"/>
      <sheetName val="PPA_Summary"/>
      <sheetName val="beam-reinft-IIInd_floor"/>
      <sheetName val="India_F&amp;S_Template"/>
      <sheetName val="Materials_Cost(PCC)"/>
      <sheetName val="Paym. Recom"/>
      <sheetName val="DC - DB &amp; MCB"/>
      <sheetName val="inst. - Pt Wr (cl-2)"/>
      <sheetName val="Su. - Pt Wr"/>
      <sheetName val="Su. Pwr Wr"/>
      <sheetName val="Inst. Pwr Wr (cl-2)"/>
      <sheetName val="Su. - Cor"/>
      <sheetName val="Ins - Cor "/>
      <sheetName val="Earth strip&amp; fittings"/>
      <sheetName val="DC. S &amp; So"/>
      <sheetName val="Install.LIFT SHAFT "/>
      <sheetName val="Su.solar.pt"/>
      <sheetName val="SU.LIFT SHAFT"/>
      <sheetName val="DC -Conduit"/>
      <sheetName val="DC.wiring"/>
    </sheetNames>
    <sheetDataSet>
      <sheetData sheetId="0">
        <row r="15">
          <cell r="B15" t="str">
            <v>To Jun 98</v>
          </cell>
        </row>
      </sheetData>
      <sheetData sheetId="1"/>
      <sheetData sheetId="2" refreshError="1">
        <row r="15">
          <cell r="B15" t="str">
            <v>To Jun 98</v>
          </cell>
        </row>
        <row r="16">
          <cell r="B16">
            <v>35977</v>
          </cell>
        </row>
        <row r="17">
          <cell r="B17">
            <v>36008</v>
          </cell>
        </row>
        <row r="18">
          <cell r="B18">
            <v>36039</v>
          </cell>
        </row>
        <row r="19">
          <cell r="B19">
            <v>36070</v>
          </cell>
        </row>
        <row r="20">
          <cell r="B20">
            <v>36101</v>
          </cell>
        </row>
        <row r="21">
          <cell r="B21">
            <v>36132</v>
          </cell>
        </row>
        <row r="22">
          <cell r="B22">
            <v>36163</v>
          </cell>
        </row>
        <row r="23">
          <cell r="B23">
            <v>36194</v>
          </cell>
        </row>
        <row r="24">
          <cell r="B24">
            <v>36225</v>
          </cell>
        </row>
        <row r="25">
          <cell r="B25">
            <v>36256</v>
          </cell>
        </row>
        <row r="26">
          <cell r="B26">
            <v>36287</v>
          </cell>
        </row>
        <row r="27">
          <cell r="B27">
            <v>36318</v>
          </cell>
        </row>
        <row r="28">
          <cell r="B28">
            <v>36348</v>
          </cell>
        </row>
        <row r="29">
          <cell r="B29">
            <v>36379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"/>
      <sheetName val="Int_Fin"/>
      <sheetName val="Ext_Fn"/>
      <sheetName val="Mep"/>
      <sheetName val="Summary"/>
      <sheetName val="4F-VHT"/>
      <sheetName val="4H FPS"/>
      <sheetName val="4G HVAC"/>
      <sheetName val="4D PHE"/>
      <sheetName val="4E ELECTRICAL"/>
      <sheetName val="Sheet4"/>
      <sheetName val="4-MEP"/>
      <sheetName val="Analysis"/>
    </sheetNames>
    <sheetDataSet>
      <sheetData sheetId="0">
        <row r="3">
          <cell r="A3" t="str">
            <v>STRUCTURE % BREAKUP</v>
          </cell>
        </row>
      </sheetData>
      <sheetData sheetId="1">
        <row r="5">
          <cell r="G5" t="str">
            <v>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3296834.3512499998</v>
          </cell>
        </row>
        <row r="21">
          <cell r="H21">
            <v>3296834.3512499998</v>
          </cell>
        </row>
        <row r="22">
          <cell r="H22">
            <v>3296834.3512499998</v>
          </cell>
        </row>
        <row r="23">
          <cell r="H23">
            <v>3296834.3512499998</v>
          </cell>
        </row>
        <row r="24">
          <cell r="H24">
            <v>3296834.3512499998</v>
          </cell>
        </row>
        <row r="25">
          <cell r="H25">
            <v>3296834.3512499998</v>
          </cell>
        </row>
        <row r="26">
          <cell r="H26">
            <v>3296834.3512499998</v>
          </cell>
        </row>
        <row r="27">
          <cell r="H27">
            <v>3296834.3512499998</v>
          </cell>
        </row>
        <row r="28">
          <cell r="H28">
            <v>3296834.3512499998</v>
          </cell>
        </row>
        <row r="29">
          <cell r="H29">
            <v>3296834.3512499998</v>
          </cell>
        </row>
        <row r="31">
          <cell r="H31">
            <v>3296834.3512499998</v>
          </cell>
        </row>
        <row r="32">
          <cell r="H32">
            <v>3296834.3512499998</v>
          </cell>
        </row>
        <row r="33">
          <cell r="H33">
            <v>3296834.3512499998</v>
          </cell>
        </row>
        <row r="34">
          <cell r="H34">
            <v>3296834.3512499998</v>
          </cell>
        </row>
        <row r="35">
          <cell r="H35">
            <v>3296834.3512499998</v>
          </cell>
        </row>
        <row r="36">
          <cell r="H36">
            <v>3296834.3512499998</v>
          </cell>
        </row>
        <row r="37">
          <cell r="H37">
            <v>3296834.3512499998</v>
          </cell>
        </row>
        <row r="38">
          <cell r="H38">
            <v>3296834.3512499998</v>
          </cell>
        </row>
        <row r="39">
          <cell r="H39">
            <v>3296834.3512499998</v>
          </cell>
        </row>
        <row r="40">
          <cell r="H40">
            <v>3296834.3512499998</v>
          </cell>
        </row>
        <row r="42">
          <cell r="H42">
            <v>989050.30537499976</v>
          </cell>
        </row>
        <row r="43">
          <cell r="H43">
            <v>989050.30537499976</v>
          </cell>
        </row>
        <row r="44">
          <cell r="H44">
            <v>989050.30537499976</v>
          </cell>
        </row>
        <row r="45">
          <cell r="H45">
            <v>989050.30537499976</v>
          </cell>
        </row>
        <row r="46">
          <cell r="H46">
            <v>989050.30537499976</v>
          </cell>
        </row>
        <row r="47">
          <cell r="H47">
            <v>989050.30537499976</v>
          </cell>
        </row>
        <row r="48">
          <cell r="H48">
            <v>989050.30537499976</v>
          </cell>
        </row>
        <row r="49">
          <cell r="H49">
            <v>989050.30537499976</v>
          </cell>
        </row>
        <row r="50">
          <cell r="H50">
            <v>989050.30537499976</v>
          </cell>
        </row>
        <row r="51">
          <cell r="H51">
            <v>989050.30537499976</v>
          </cell>
        </row>
        <row r="53">
          <cell r="H53">
            <v>2967150.9161249991</v>
          </cell>
        </row>
        <row r="54">
          <cell r="H54">
            <v>2967150.9161249991</v>
          </cell>
        </row>
        <row r="55">
          <cell r="H55">
            <v>2967150.9161249991</v>
          </cell>
        </row>
        <row r="56">
          <cell r="H56">
            <v>2967150.9161249991</v>
          </cell>
        </row>
        <row r="57">
          <cell r="H57">
            <v>2967150.9161249991</v>
          </cell>
        </row>
        <row r="58">
          <cell r="H58">
            <v>2967150.9161249991</v>
          </cell>
        </row>
        <row r="59">
          <cell r="H59">
            <v>2967150.9161249991</v>
          </cell>
        </row>
        <row r="60">
          <cell r="H60">
            <v>2967150.9161249991</v>
          </cell>
        </row>
        <row r="61">
          <cell r="H61">
            <v>2967150.9161249991</v>
          </cell>
        </row>
        <row r="62">
          <cell r="H62">
            <v>2967150.9161249991</v>
          </cell>
        </row>
        <row r="64">
          <cell r="H64">
            <v>1318733.7404999998</v>
          </cell>
        </row>
        <row r="65">
          <cell r="H65">
            <v>1318733.7404999998</v>
          </cell>
        </row>
        <row r="66">
          <cell r="H66">
            <v>1318733.7404999998</v>
          </cell>
        </row>
        <row r="67">
          <cell r="H67">
            <v>1318733.7404999998</v>
          </cell>
        </row>
        <row r="68">
          <cell r="H68">
            <v>1318733.7404999998</v>
          </cell>
        </row>
        <row r="69">
          <cell r="H69">
            <v>1318733.7404999998</v>
          </cell>
        </row>
        <row r="70">
          <cell r="H70">
            <v>1318733.7404999998</v>
          </cell>
        </row>
        <row r="71">
          <cell r="H71">
            <v>1318733.7404999998</v>
          </cell>
        </row>
        <row r="72">
          <cell r="H72">
            <v>1318733.7404999998</v>
          </cell>
        </row>
        <row r="73">
          <cell r="H73">
            <v>1318733.7404999998</v>
          </cell>
        </row>
        <row r="75">
          <cell r="H75">
            <v>1318733.7404999998</v>
          </cell>
        </row>
        <row r="76">
          <cell r="H76">
            <v>1318733.7404999998</v>
          </cell>
        </row>
        <row r="77">
          <cell r="H77">
            <v>1318733.7404999998</v>
          </cell>
        </row>
        <row r="78">
          <cell r="H78">
            <v>1318733.7404999998</v>
          </cell>
        </row>
        <row r="79">
          <cell r="H79">
            <v>1318733.7404999998</v>
          </cell>
        </row>
        <row r="80">
          <cell r="H80">
            <v>1318733.7404999998</v>
          </cell>
        </row>
        <row r="81">
          <cell r="H81">
            <v>1318733.7404999998</v>
          </cell>
        </row>
        <row r="82">
          <cell r="H82">
            <v>1318733.7404999998</v>
          </cell>
        </row>
        <row r="83">
          <cell r="H83">
            <v>1318733.7404999998</v>
          </cell>
        </row>
        <row r="84">
          <cell r="H84">
            <v>1318733.7404999998</v>
          </cell>
        </row>
      </sheetData>
      <sheetData sheetId="3">
        <row r="2">
          <cell r="B2" t="str">
            <v>2.E &amp; 2.J ELECTRICAL</v>
          </cell>
        </row>
        <row r="13">
          <cell r="H13" t="str">
            <v>2.D PHE</v>
          </cell>
        </row>
      </sheetData>
      <sheetData sheetId="4">
        <row r="17">
          <cell r="B17" t="str">
            <v>Firefighting works</v>
          </cell>
        </row>
        <row r="24">
          <cell r="B24" t="str">
            <v>HVAC WORKS</v>
          </cell>
        </row>
        <row r="31">
          <cell r="B31" t="str">
            <v>LIFT ESCALATOR &amp; TRAVELLATOR</v>
          </cell>
        </row>
      </sheetData>
      <sheetData sheetId="5"/>
      <sheetData sheetId="6">
        <row r="2">
          <cell r="A2" t="str">
            <v>STRUCTURE</v>
          </cell>
          <cell r="B2" t="str">
            <v>Bid Reference</v>
          </cell>
        </row>
        <row r="3">
          <cell r="B3" t="str">
            <v>4a</v>
          </cell>
        </row>
        <row r="4">
          <cell r="B4" t="str">
            <v>4a</v>
          </cell>
        </row>
        <row r="5">
          <cell r="B5" t="str">
            <v>4a</v>
          </cell>
        </row>
        <row r="6">
          <cell r="B6" t="str">
            <v>4a</v>
          </cell>
        </row>
        <row r="7">
          <cell r="B7" t="str">
            <v>4a</v>
          </cell>
        </row>
        <row r="8">
          <cell r="B8" t="str">
            <v>4a</v>
          </cell>
        </row>
        <row r="9">
          <cell r="B9" t="str">
            <v>4a</v>
          </cell>
        </row>
        <row r="10">
          <cell r="B10" t="str">
            <v>4a</v>
          </cell>
        </row>
        <row r="11">
          <cell r="B11" t="str">
            <v>4a</v>
          </cell>
        </row>
        <row r="12">
          <cell r="B12" t="str">
            <v>4a</v>
          </cell>
        </row>
        <row r="13">
          <cell r="B13" t="str">
            <v>4a</v>
          </cell>
        </row>
        <row r="14">
          <cell r="B14" t="str">
            <v>4a</v>
          </cell>
        </row>
        <row r="15">
          <cell r="B15" t="str">
            <v>4a</v>
          </cell>
        </row>
        <row r="16">
          <cell r="B16" t="str">
            <v>4a</v>
          </cell>
        </row>
        <row r="17">
          <cell r="B17" t="str">
            <v>4a</v>
          </cell>
        </row>
        <row r="18">
          <cell r="B18" t="str">
            <v>4a</v>
          </cell>
        </row>
        <row r="19">
          <cell r="B19" t="str">
            <v>4a</v>
          </cell>
        </row>
        <row r="20">
          <cell r="B20" t="str">
            <v>4a</v>
          </cell>
        </row>
        <row r="21">
          <cell r="B21" t="str">
            <v>4a</v>
          </cell>
        </row>
        <row r="22">
          <cell r="B22" t="str">
            <v>4a</v>
          </cell>
        </row>
        <row r="23">
          <cell r="B23" t="str">
            <v>4a</v>
          </cell>
        </row>
        <row r="24">
          <cell r="B24" t="str">
            <v>4a</v>
          </cell>
        </row>
        <row r="25">
          <cell r="B25" t="str">
            <v>4a</v>
          </cell>
        </row>
        <row r="26">
          <cell r="B26" t="str">
            <v>4a</v>
          </cell>
        </row>
        <row r="27">
          <cell r="B27" t="str">
            <v>4a</v>
          </cell>
        </row>
        <row r="28">
          <cell r="B28" t="str">
            <v>4a</v>
          </cell>
        </row>
        <row r="29">
          <cell r="B29" t="str">
            <v>4a</v>
          </cell>
        </row>
        <row r="30">
          <cell r="B30" t="str">
            <v>4a</v>
          </cell>
        </row>
        <row r="31">
          <cell r="B31" t="str">
            <v>4a</v>
          </cell>
        </row>
        <row r="32">
          <cell r="B32" t="str">
            <v>4a</v>
          </cell>
        </row>
        <row r="33">
          <cell r="B33" t="str">
            <v>4a</v>
          </cell>
        </row>
        <row r="34">
          <cell r="B34" t="str">
            <v>4a</v>
          </cell>
        </row>
        <row r="35">
          <cell r="B35" t="str">
            <v>4a</v>
          </cell>
        </row>
        <row r="36">
          <cell r="B36" t="str">
            <v>4a</v>
          </cell>
        </row>
        <row r="37">
          <cell r="B37" t="str">
            <v>4a</v>
          </cell>
        </row>
        <row r="38">
          <cell r="B38" t="str">
            <v>4a</v>
          </cell>
        </row>
        <row r="39">
          <cell r="B39" t="str">
            <v>4a</v>
          </cell>
        </row>
        <row r="40">
          <cell r="B40" t="str">
            <v>4a</v>
          </cell>
        </row>
        <row r="41">
          <cell r="B41" t="str">
            <v>4a</v>
          </cell>
        </row>
        <row r="42">
          <cell r="B42" t="str">
            <v>4a</v>
          </cell>
        </row>
        <row r="43">
          <cell r="B43" t="str">
            <v>4a</v>
          </cell>
        </row>
        <row r="44">
          <cell r="B44" t="str">
            <v>4a</v>
          </cell>
        </row>
        <row r="45">
          <cell r="B45" t="str">
            <v>4a</v>
          </cell>
        </row>
        <row r="46">
          <cell r="B46" t="str">
            <v>4a</v>
          </cell>
        </row>
        <row r="47">
          <cell r="B47" t="str">
            <v>4a</v>
          </cell>
        </row>
        <row r="48">
          <cell r="B48" t="str">
            <v>4a</v>
          </cell>
        </row>
        <row r="49">
          <cell r="B49" t="str">
            <v>4a</v>
          </cell>
        </row>
        <row r="50">
          <cell r="B50" t="str">
            <v>4a</v>
          </cell>
        </row>
        <row r="51">
          <cell r="B51" t="str">
            <v>4a</v>
          </cell>
        </row>
        <row r="52">
          <cell r="B52" t="str">
            <v>4a</v>
          </cell>
        </row>
        <row r="53">
          <cell r="B53" t="str">
            <v>4a</v>
          </cell>
        </row>
        <row r="54">
          <cell r="B54" t="str">
            <v>4a</v>
          </cell>
        </row>
        <row r="55">
          <cell r="B55" t="str">
            <v>4a</v>
          </cell>
        </row>
        <row r="56">
          <cell r="B56" t="str">
            <v>4a</v>
          </cell>
        </row>
        <row r="57">
          <cell r="B57" t="str">
            <v>4a</v>
          </cell>
        </row>
        <row r="58">
          <cell r="B58" t="str">
            <v>4a</v>
          </cell>
        </row>
        <row r="59">
          <cell r="B59" t="str">
            <v>4a</v>
          </cell>
        </row>
        <row r="60">
          <cell r="B60" t="str">
            <v>4a</v>
          </cell>
        </row>
        <row r="61">
          <cell r="B61" t="str">
            <v>4a</v>
          </cell>
        </row>
        <row r="62">
          <cell r="B62" t="str">
            <v>4a</v>
          </cell>
        </row>
        <row r="63">
          <cell r="B63" t="str">
            <v>4a</v>
          </cell>
        </row>
        <row r="64">
          <cell r="B64" t="str">
            <v>4a</v>
          </cell>
        </row>
        <row r="65">
          <cell r="B65" t="str">
            <v>4a</v>
          </cell>
        </row>
        <row r="66">
          <cell r="B66" t="str">
            <v>4a</v>
          </cell>
        </row>
        <row r="67">
          <cell r="B67" t="str">
            <v>4a</v>
          </cell>
        </row>
        <row r="68">
          <cell r="B68" t="str">
            <v>4a</v>
          </cell>
        </row>
        <row r="69">
          <cell r="B69" t="str">
            <v>4a</v>
          </cell>
        </row>
        <row r="70">
          <cell r="B70" t="str">
            <v>4a</v>
          </cell>
        </row>
        <row r="71">
          <cell r="B71" t="str">
            <v>4a</v>
          </cell>
        </row>
        <row r="72">
          <cell r="B72" t="str">
            <v>4a</v>
          </cell>
        </row>
        <row r="73">
          <cell r="B73" t="str">
            <v>4a</v>
          </cell>
        </row>
        <row r="74">
          <cell r="B74" t="str">
            <v>4a</v>
          </cell>
        </row>
        <row r="75">
          <cell r="B75" t="str">
            <v>4a</v>
          </cell>
        </row>
        <row r="76">
          <cell r="B76" t="str">
            <v>4a</v>
          </cell>
        </row>
        <row r="77">
          <cell r="B77" t="str">
            <v>4a</v>
          </cell>
        </row>
        <row r="78">
          <cell r="B78" t="str">
            <v>4a</v>
          </cell>
        </row>
        <row r="79">
          <cell r="B79" t="str">
            <v>4a</v>
          </cell>
        </row>
        <row r="80">
          <cell r="B80" t="str">
            <v>4a</v>
          </cell>
        </row>
        <row r="81">
          <cell r="B81" t="str">
            <v>4a</v>
          </cell>
        </row>
        <row r="82">
          <cell r="B82" t="str">
            <v>4a</v>
          </cell>
        </row>
        <row r="83">
          <cell r="B83" t="str">
            <v>4a</v>
          </cell>
        </row>
        <row r="84">
          <cell r="B84" t="str">
            <v>4a</v>
          </cell>
        </row>
        <row r="85">
          <cell r="B85" t="str">
            <v>4a</v>
          </cell>
        </row>
        <row r="86">
          <cell r="B86" t="str">
            <v>4a</v>
          </cell>
        </row>
        <row r="87">
          <cell r="B87" t="str">
            <v>4a</v>
          </cell>
        </row>
        <row r="88">
          <cell r="B88" t="str">
            <v>4a</v>
          </cell>
        </row>
        <row r="89">
          <cell r="B89" t="str">
            <v>4a</v>
          </cell>
        </row>
        <row r="90">
          <cell r="B90" t="str">
            <v>4a</v>
          </cell>
        </row>
        <row r="91">
          <cell r="B91" t="str">
            <v>4a</v>
          </cell>
        </row>
        <row r="92">
          <cell r="B92" t="str">
            <v>4a</v>
          </cell>
        </row>
        <row r="93">
          <cell r="B93" t="str">
            <v>4a</v>
          </cell>
        </row>
        <row r="94">
          <cell r="B94" t="str">
            <v>4a</v>
          </cell>
        </row>
        <row r="95">
          <cell r="B95" t="str">
            <v>4a</v>
          </cell>
        </row>
        <row r="96">
          <cell r="B96" t="str">
            <v>4a</v>
          </cell>
        </row>
        <row r="97">
          <cell r="B97" t="str">
            <v>4a</v>
          </cell>
        </row>
        <row r="98">
          <cell r="B98" t="str">
            <v>4a</v>
          </cell>
        </row>
        <row r="99">
          <cell r="B99" t="str">
            <v>4a</v>
          </cell>
        </row>
        <row r="100">
          <cell r="B100" t="str">
            <v>4a</v>
          </cell>
        </row>
        <row r="101">
          <cell r="B101" t="str">
            <v>4a</v>
          </cell>
        </row>
        <row r="102">
          <cell r="B102" t="str">
            <v>4a</v>
          </cell>
        </row>
        <row r="103">
          <cell r="B103" t="str">
            <v>4a</v>
          </cell>
        </row>
        <row r="104">
          <cell r="B104" t="str">
            <v>4a</v>
          </cell>
        </row>
        <row r="105">
          <cell r="B105" t="str">
            <v>4a</v>
          </cell>
        </row>
        <row r="106">
          <cell r="B106" t="str">
            <v>4a</v>
          </cell>
        </row>
        <row r="107">
          <cell r="B107" t="str">
            <v>4a</v>
          </cell>
        </row>
        <row r="108">
          <cell r="B108" t="str">
            <v>4a</v>
          </cell>
        </row>
        <row r="109">
          <cell r="B109" t="str">
            <v>4a</v>
          </cell>
        </row>
        <row r="110">
          <cell r="B110" t="str">
            <v>4a</v>
          </cell>
        </row>
        <row r="111">
          <cell r="B111" t="str">
            <v>4a</v>
          </cell>
        </row>
        <row r="112">
          <cell r="B112" t="str">
            <v>4a</v>
          </cell>
        </row>
        <row r="113">
          <cell r="B113" t="str">
            <v>4a</v>
          </cell>
        </row>
        <row r="114">
          <cell r="B114" t="str">
            <v>4a</v>
          </cell>
        </row>
        <row r="115">
          <cell r="B115" t="str">
            <v>4a</v>
          </cell>
        </row>
        <row r="116">
          <cell r="B116" t="str">
            <v>4a</v>
          </cell>
        </row>
        <row r="117">
          <cell r="B117" t="str">
            <v>4a</v>
          </cell>
        </row>
        <row r="118">
          <cell r="B118" t="str">
            <v>4a</v>
          </cell>
        </row>
        <row r="119">
          <cell r="B119" t="str">
            <v>4a</v>
          </cell>
        </row>
        <row r="120">
          <cell r="B120" t="str">
            <v>4a</v>
          </cell>
        </row>
        <row r="121">
          <cell r="B121" t="str">
            <v>4a</v>
          </cell>
        </row>
        <row r="122">
          <cell r="B122" t="str">
            <v>4a</v>
          </cell>
        </row>
        <row r="123">
          <cell r="B123" t="str">
            <v>4a</v>
          </cell>
        </row>
        <row r="124">
          <cell r="B124" t="str">
            <v>4a</v>
          </cell>
        </row>
        <row r="125">
          <cell r="B125" t="str">
            <v>4a</v>
          </cell>
        </row>
        <row r="126">
          <cell r="B126" t="str">
            <v>4a</v>
          </cell>
        </row>
        <row r="127">
          <cell r="B127" t="str">
            <v>4a</v>
          </cell>
        </row>
        <row r="128">
          <cell r="B128" t="str">
            <v>4a</v>
          </cell>
        </row>
        <row r="129">
          <cell r="B129" t="str">
            <v>4a</v>
          </cell>
        </row>
        <row r="130">
          <cell r="B130" t="str">
            <v>4a</v>
          </cell>
        </row>
        <row r="131">
          <cell r="B131" t="str">
            <v>4a</v>
          </cell>
        </row>
        <row r="132">
          <cell r="B132" t="str">
            <v>4a</v>
          </cell>
        </row>
        <row r="133">
          <cell r="B133" t="str">
            <v>4a</v>
          </cell>
        </row>
        <row r="134">
          <cell r="B134" t="str">
            <v>4a</v>
          </cell>
        </row>
        <row r="135">
          <cell r="B135" t="str">
            <v>4a</v>
          </cell>
        </row>
        <row r="136">
          <cell r="B136" t="str">
            <v>4a</v>
          </cell>
        </row>
        <row r="137">
          <cell r="B137" t="str">
            <v>4a</v>
          </cell>
        </row>
        <row r="138">
          <cell r="B138" t="str">
            <v>4a</v>
          </cell>
        </row>
        <row r="139">
          <cell r="B139" t="str">
            <v>4a</v>
          </cell>
        </row>
        <row r="140">
          <cell r="B140" t="str">
            <v>4a</v>
          </cell>
        </row>
        <row r="141">
          <cell r="B141" t="str">
            <v>4a</v>
          </cell>
        </row>
        <row r="142">
          <cell r="B142" t="str">
            <v>4a</v>
          </cell>
        </row>
        <row r="143">
          <cell r="B143" t="str">
            <v>4a</v>
          </cell>
        </row>
        <row r="144">
          <cell r="B144" t="str">
            <v>4a</v>
          </cell>
        </row>
        <row r="145">
          <cell r="B145" t="str">
            <v>4a</v>
          </cell>
        </row>
        <row r="146">
          <cell r="B146" t="str">
            <v>4a</v>
          </cell>
        </row>
        <row r="147">
          <cell r="B147" t="str">
            <v>4a</v>
          </cell>
        </row>
        <row r="148">
          <cell r="B148" t="str">
            <v>4a</v>
          </cell>
        </row>
        <row r="149">
          <cell r="B149" t="str">
            <v>4a</v>
          </cell>
        </row>
        <row r="150">
          <cell r="B150" t="str">
            <v>4a</v>
          </cell>
        </row>
        <row r="151">
          <cell r="B151" t="str">
            <v>4a</v>
          </cell>
        </row>
        <row r="152">
          <cell r="B152" t="str">
            <v>4a</v>
          </cell>
        </row>
        <row r="153">
          <cell r="B153" t="str">
            <v>4a</v>
          </cell>
        </row>
        <row r="154">
          <cell r="B154" t="str">
            <v>4a</v>
          </cell>
        </row>
        <row r="155">
          <cell r="B155" t="str">
            <v>4a</v>
          </cell>
        </row>
        <row r="156">
          <cell r="B156" t="str">
            <v>4a</v>
          </cell>
        </row>
        <row r="157">
          <cell r="B157" t="str">
            <v>4a</v>
          </cell>
        </row>
        <row r="158">
          <cell r="B158" t="str">
            <v>4a</v>
          </cell>
        </row>
        <row r="159">
          <cell r="B159" t="str">
            <v>4a</v>
          </cell>
        </row>
        <row r="160">
          <cell r="B160" t="str">
            <v>4a</v>
          </cell>
        </row>
        <row r="161">
          <cell r="B161" t="str">
            <v>4a</v>
          </cell>
        </row>
        <row r="162">
          <cell r="B162" t="str">
            <v>4a</v>
          </cell>
        </row>
        <row r="163">
          <cell r="B163" t="str">
            <v>4a</v>
          </cell>
        </row>
        <row r="164">
          <cell r="B164" t="str">
            <v>4a</v>
          </cell>
        </row>
        <row r="165">
          <cell r="B165" t="str">
            <v>4a</v>
          </cell>
        </row>
        <row r="166">
          <cell r="B166" t="str">
            <v>4a</v>
          </cell>
        </row>
        <row r="167">
          <cell r="B167" t="str">
            <v>4a</v>
          </cell>
        </row>
        <row r="168">
          <cell r="B168" t="str">
            <v>4a</v>
          </cell>
        </row>
        <row r="169">
          <cell r="B169" t="str">
            <v>4a</v>
          </cell>
        </row>
        <row r="170">
          <cell r="B170" t="str">
            <v>4a</v>
          </cell>
        </row>
        <row r="171">
          <cell r="B171" t="str">
            <v>4a</v>
          </cell>
        </row>
        <row r="172">
          <cell r="B172" t="str">
            <v>4a</v>
          </cell>
        </row>
        <row r="173">
          <cell r="B173" t="str">
            <v>4a</v>
          </cell>
        </row>
        <row r="174">
          <cell r="B174" t="str">
            <v>4a</v>
          </cell>
        </row>
        <row r="175">
          <cell r="B175" t="str">
            <v>4a</v>
          </cell>
        </row>
        <row r="176">
          <cell r="B176" t="str">
            <v>4a</v>
          </cell>
        </row>
        <row r="177">
          <cell r="B177" t="str">
            <v>4a</v>
          </cell>
        </row>
        <row r="178">
          <cell r="B178" t="str">
            <v>4a</v>
          </cell>
        </row>
        <row r="179">
          <cell r="B179" t="str">
            <v>4a</v>
          </cell>
        </row>
        <row r="180">
          <cell r="B180" t="str">
            <v>4a</v>
          </cell>
        </row>
        <row r="181">
          <cell r="B181" t="str">
            <v>4a</v>
          </cell>
        </row>
        <row r="182">
          <cell r="B182" t="str">
            <v>4a</v>
          </cell>
        </row>
        <row r="183">
          <cell r="B183" t="str">
            <v>4a</v>
          </cell>
        </row>
        <row r="184">
          <cell r="B184" t="str">
            <v>4a</v>
          </cell>
        </row>
        <row r="185">
          <cell r="B185" t="str">
            <v>4a</v>
          </cell>
        </row>
        <row r="186">
          <cell r="B186" t="str">
            <v>4a</v>
          </cell>
        </row>
        <row r="187">
          <cell r="B187" t="str">
            <v>4a</v>
          </cell>
        </row>
        <row r="188">
          <cell r="B188" t="str">
            <v>4a</v>
          </cell>
        </row>
        <row r="189">
          <cell r="B189" t="str">
            <v>4a</v>
          </cell>
        </row>
        <row r="190">
          <cell r="B190" t="str">
            <v>4a</v>
          </cell>
        </row>
        <row r="191">
          <cell r="B191" t="str">
            <v>4a</v>
          </cell>
        </row>
        <row r="192">
          <cell r="B192" t="str">
            <v>4a</v>
          </cell>
        </row>
        <row r="193">
          <cell r="B193" t="str">
            <v>4a</v>
          </cell>
        </row>
        <row r="194">
          <cell r="B194" t="str">
            <v>4a</v>
          </cell>
        </row>
        <row r="195">
          <cell r="B195" t="str">
            <v>4a</v>
          </cell>
        </row>
        <row r="196">
          <cell r="B196" t="str">
            <v>4a</v>
          </cell>
        </row>
        <row r="197">
          <cell r="B197" t="str">
            <v>4a</v>
          </cell>
        </row>
        <row r="198">
          <cell r="B198" t="str">
            <v>4a</v>
          </cell>
        </row>
        <row r="199">
          <cell r="B199" t="str">
            <v>4a</v>
          </cell>
        </row>
        <row r="200">
          <cell r="B200" t="str">
            <v>4a</v>
          </cell>
        </row>
        <row r="201">
          <cell r="B201" t="str">
            <v>4a</v>
          </cell>
        </row>
        <row r="202">
          <cell r="B202" t="str">
            <v>4a</v>
          </cell>
        </row>
        <row r="203">
          <cell r="B203" t="str">
            <v>4a</v>
          </cell>
        </row>
        <row r="204">
          <cell r="B204" t="str">
            <v>4a</v>
          </cell>
        </row>
        <row r="205">
          <cell r="B205" t="str">
            <v>4a</v>
          </cell>
        </row>
        <row r="206">
          <cell r="B206" t="str">
            <v>4a</v>
          </cell>
        </row>
        <row r="207">
          <cell r="B207" t="str">
            <v>4a</v>
          </cell>
        </row>
        <row r="208">
          <cell r="B208" t="str">
            <v>4a</v>
          </cell>
        </row>
        <row r="209">
          <cell r="B209" t="str">
            <v>4a</v>
          </cell>
        </row>
        <row r="210">
          <cell r="B210" t="str">
            <v>4a</v>
          </cell>
        </row>
        <row r="211">
          <cell r="B211" t="str">
            <v>4a</v>
          </cell>
        </row>
        <row r="212">
          <cell r="B212" t="str">
            <v>4a</v>
          </cell>
        </row>
        <row r="213">
          <cell r="B213" t="str">
            <v>4a</v>
          </cell>
        </row>
        <row r="214">
          <cell r="B214" t="str">
            <v>4a</v>
          </cell>
        </row>
        <row r="215">
          <cell r="B215" t="str">
            <v>4a</v>
          </cell>
        </row>
        <row r="216">
          <cell r="B216" t="str">
            <v>4a</v>
          </cell>
        </row>
        <row r="217">
          <cell r="B217" t="str">
            <v>4a</v>
          </cell>
        </row>
        <row r="218">
          <cell r="A218" t="str">
            <v>INTERNAL FINISH</v>
          </cell>
          <cell r="B218" t="str">
            <v>Bid Reference</v>
          </cell>
        </row>
        <row r="219">
          <cell r="B219" t="str">
            <v>4b</v>
          </cell>
        </row>
        <row r="220">
          <cell r="B220" t="str">
            <v>4b</v>
          </cell>
        </row>
        <row r="221">
          <cell r="B221" t="str">
            <v>4b</v>
          </cell>
        </row>
        <row r="222">
          <cell r="B222" t="str">
            <v>4b</v>
          </cell>
        </row>
        <row r="223">
          <cell r="B223" t="str">
            <v>4b</v>
          </cell>
        </row>
        <row r="224">
          <cell r="B224" t="str">
            <v>4b</v>
          </cell>
        </row>
        <row r="225">
          <cell r="B225" t="str">
            <v>4b</v>
          </cell>
        </row>
        <row r="226">
          <cell r="B226" t="str">
            <v>4b</v>
          </cell>
        </row>
        <row r="227">
          <cell r="B227" t="str">
            <v>4b</v>
          </cell>
        </row>
        <row r="228">
          <cell r="B228" t="str">
            <v>4b</v>
          </cell>
        </row>
        <row r="229">
          <cell r="B229" t="str">
            <v>4b</v>
          </cell>
        </row>
        <row r="230">
          <cell r="B230" t="str">
            <v>4b</v>
          </cell>
        </row>
        <row r="231">
          <cell r="B231" t="str">
            <v>4b</v>
          </cell>
        </row>
        <row r="232">
          <cell r="B232" t="str">
            <v>4b</v>
          </cell>
        </row>
        <row r="233">
          <cell r="B233" t="str">
            <v>4b</v>
          </cell>
        </row>
        <row r="234">
          <cell r="B234" t="str">
            <v>4b</v>
          </cell>
        </row>
        <row r="235">
          <cell r="B235" t="str">
            <v>4b</v>
          </cell>
        </row>
        <row r="236">
          <cell r="B236" t="str">
            <v>4b</v>
          </cell>
        </row>
        <row r="237">
          <cell r="B237" t="str">
            <v>4b</v>
          </cell>
        </row>
        <row r="238">
          <cell r="B238" t="str">
            <v>4b</v>
          </cell>
        </row>
        <row r="239">
          <cell r="B239" t="str">
            <v>4b</v>
          </cell>
        </row>
        <row r="240">
          <cell r="B240" t="str">
            <v>4b</v>
          </cell>
        </row>
        <row r="241">
          <cell r="B241" t="str">
            <v>4b</v>
          </cell>
        </row>
        <row r="242">
          <cell r="B242" t="str">
            <v>4b</v>
          </cell>
        </row>
        <row r="243">
          <cell r="B243" t="str">
            <v>4b</v>
          </cell>
        </row>
        <row r="244">
          <cell r="B244" t="str">
            <v>4b</v>
          </cell>
        </row>
        <row r="245">
          <cell r="B245" t="str">
            <v>4b</v>
          </cell>
        </row>
        <row r="246">
          <cell r="B246" t="str">
            <v>4b</v>
          </cell>
        </row>
        <row r="247">
          <cell r="B247" t="str">
            <v>4b</v>
          </cell>
        </row>
        <row r="248">
          <cell r="B248" t="str">
            <v>4b</v>
          </cell>
        </row>
        <row r="249">
          <cell r="B249" t="str">
            <v>4b</v>
          </cell>
        </row>
        <row r="250">
          <cell r="B250" t="str">
            <v>4b</v>
          </cell>
        </row>
        <row r="251">
          <cell r="B251" t="str">
            <v>4b</v>
          </cell>
        </row>
        <row r="252">
          <cell r="B252" t="str">
            <v>4b</v>
          </cell>
        </row>
        <row r="253">
          <cell r="B253" t="str">
            <v>4b</v>
          </cell>
        </row>
        <row r="254">
          <cell r="B254" t="str">
            <v>4b</v>
          </cell>
        </row>
        <row r="255">
          <cell r="B255" t="str">
            <v>4b</v>
          </cell>
        </row>
        <row r="256">
          <cell r="B256" t="str">
            <v>4b</v>
          </cell>
        </row>
        <row r="257">
          <cell r="B257" t="str">
            <v>4b</v>
          </cell>
        </row>
        <row r="258">
          <cell r="B258" t="str">
            <v>4b</v>
          </cell>
        </row>
        <row r="259">
          <cell r="B259" t="str">
            <v>4b</v>
          </cell>
        </row>
        <row r="260">
          <cell r="B260" t="str">
            <v>4b</v>
          </cell>
        </row>
        <row r="261">
          <cell r="B261" t="str">
            <v>4b</v>
          </cell>
        </row>
        <row r="262">
          <cell r="B262" t="str">
            <v>4b</v>
          </cell>
        </row>
        <row r="263">
          <cell r="B263" t="str">
            <v>4b</v>
          </cell>
        </row>
        <row r="264">
          <cell r="B264" t="str">
            <v>4b</v>
          </cell>
        </row>
        <row r="265">
          <cell r="B265" t="str">
            <v>4b</v>
          </cell>
        </row>
        <row r="266">
          <cell r="B266" t="str">
            <v>4b</v>
          </cell>
        </row>
        <row r="267">
          <cell r="B267" t="str">
            <v>4b</v>
          </cell>
        </row>
        <row r="268">
          <cell r="B268" t="str">
            <v>4b</v>
          </cell>
        </row>
        <row r="269">
          <cell r="B269" t="str">
            <v>4b</v>
          </cell>
        </row>
        <row r="270">
          <cell r="B270" t="str">
            <v>4b</v>
          </cell>
        </row>
        <row r="271">
          <cell r="B271" t="str">
            <v>4b</v>
          </cell>
        </row>
        <row r="272">
          <cell r="B272" t="str">
            <v>4b</v>
          </cell>
        </row>
        <row r="273">
          <cell r="B273" t="str">
            <v>4b</v>
          </cell>
        </row>
        <row r="274">
          <cell r="B274" t="str">
            <v>4b</v>
          </cell>
        </row>
        <row r="275">
          <cell r="B275" t="str">
            <v>4b</v>
          </cell>
        </row>
        <row r="276">
          <cell r="B276" t="str">
            <v>4b</v>
          </cell>
        </row>
        <row r="277">
          <cell r="B277" t="str">
            <v>4b</v>
          </cell>
        </row>
        <row r="278">
          <cell r="B278" t="str">
            <v>4b</v>
          </cell>
        </row>
        <row r="279">
          <cell r="B279" t="str">
            <v>4b</v>
          </cell>
        </row>
        <row r="280">
          <cell r="B280" t="str">
            <v>4b</v>
          </cell>
        </row>
        <row r="281">
          <cell r="B281" t="str">
            <v>4b</v>
          </cell>
        </row>
        <row r="282">
          <cell r="B282" t="str">
            <v>4b</v>
          </cell>
        </row>
        <row r="283">
          <cell r="B283" t="str">
            <v>4b</v>
          </cell>
        </row>
        <row r="284">
          <cell r="B284" t="str">
            <v>4b</v>
          </cell>
        </row>
        <row r="285">
          <cell r="B285" t="str">
            <v>4b</v>
          </cell>
        </row>
        <row r="286">
          <cell r="B286" t="str">
            <v>4b</v>
          </cell>
        </row>
        <row r="287">
          <cell r="B287" t="str">
            <v>4b</v>
          </cell>
        </row>
        <row r="288">
          <cell r="B288" t="str">
            <v>4b</v>
          </cell>
        </row>
        <row r="289">
          <cell r="B289" t="str">
            <v>4b</v>
          </cell>
        </row>
        <row r="290">
          <cell r="B290" t="str">
            <v>4b</v>
          </cell>
        </row>
        <row r="291">
          <cell r="B291" t="str">
            <v>4b</v>
          </cell>
        </row>
        <row r="292">
          <cell r="B292" t="str">
            <v>4b</v>
          </cell>
        </row>
        <row r="293">
          <cell r="B293" t="str">
            <v>4b</v>
          </cell>
        </row>
        <row r="294">
          <cell r="B294" t="str">
            <v>4b</v>
          </cell>
        </row>
        <row r="295">
          <cell r="B295" t="str">
            <v>4b</v>
          </cell>
        </row>
        <row r="296">
          <cell r="B296" t="str">
            <v>4b</v>
          </cell>
        </row>
        <row r="297">
          <cell r="B297" t="str">
            <v>4b</v>
          </cell>
        </row>
        <row r="298">
          <cell r="B298" t="str">
            <v>4b</v>
          </cell>
        </row>
        <row r="299">
          <cell r="B299" t="str">
            <v>4b</v>
          </cell>
        </row>
        <row r="300">
          <cell r="B300" t="str">
            <v>4b</v>
          </cell>
        </row>
        <row r="301">
          <cell r="B301" t="str">
            <v>4b</v>
          </cell>
        </row>
        <row r="302">
          <cell r="B302" t="str">
            <v>4b</v>
          </cell>
        </row>
        <row r="303">
          <cell r="B303" t="str">
            <v>4b</v>
          </cell>
        </row>
        <row r="304">
          <cell r="B304" t="str">
            <v>4b</v>
          </cell>
        </row>
        <row r="305">
          <cell r="B305" t="str">
            <v>4b</v>
          </cell>
        </row>
        <row r="306">
          <cell r="B306" t="str">
            <v>4b</v>
          </cell>
        </row>
        <row r="307">
          <cell r="B307" t="str">
            <v>4b</v>
          </cell>
        </row>
        <row r="308">
          <cell r="B308" t="str">
            <v>4b</v>
          </cell>
        </row>
        <row r="309">
          <cell r="B309" t="str">
            <v>4b</v>
          </cell>
        </row>
        <row r="310">
          <cell r="B310" t="str">
            <v>4b</v>
          </cell>
        </row>
        <row r="311">
          <cell r="B311" t="str">
            <v>4b</v>
          </cell>
        </row>
        <row r="312">
          <cell r="B312" t="str">
            <v>4b</v>
          </cell>
        </row>
        <row r="313">
          <cell r="B313" t="str">
            <v>4b</v>
          </cell>
        </row>
        <row r="314">
          <cell r="B314" t="str">
            <v>4b</v>
          </cell>
        </row>
        <row r="315">
          <cell r="B315" t="str">
            <v>4b</v>
          </cell>
        </row>
        <row r="316">
          <cell r="B316" t="str">
            <v>4b</v>
          </cell>
        </row>
        <row r="317">
          <cell r="B317" t="str">
            <v>4b</v>
          </cell>
        </row>
        <row r="318">
          <cell r="B318" t="str">
            <v>4b</v>
          </cell>
        </row>
        <row r="319">
          <cell r="B319" t="str">
            <v>4b</v>
          </cell>
        </row>
        <row r="320">
          <cell r="B320" t="str">
            <v>4b</v>
          </cell>
        </row>
        <row r="321">
          <cell r="B321" t="str">
            <v>4b</v>
          </cell>
        </row>
        <row r="322">
          <cell r="B322" t="str">
            <v>4b</v>
          </cell>
        </row>
        <row r="323">
          <cell r="B323" t="str">
            <v>4b</v>
          </cell>
        </row>
        <row r="324">
          <cell r="B324" t="str">
            <v>4b</v>
          </cell>
        </row>
        <row r="325">
          <cell r="B325" t="str">
            <v>4b</v>
          </cell>
        </row>
        <row r="326">
          <cell r="B326" t="str">
            <v>4b</v>
          </cell>
        </row>
        <row r="327">
          <cell r="B327" t="str">
            <v>4b</v>
          </cell>
        </row>
        <row r="328">
          <cell r="B328" t="str">
            <v>4b</v>
          </cell>
        </row>
        <row r="329">
          <cell r="B329" t="str">
            <v>4b</v>
          </cell>
        </row>
        <row r="330">
          <cell r="B330" t="str">
            <v>4b</v>
          </cell>
        </row>
        <row r="331">
          <cell r="B331" t="str">
            <v>4b</v>
          </cell>
        </row>
        <row r="332">
          <cell r="B332" t="str">
            <v>4b</v>
          </cell>
        </row>
        <row r="333">
          <cell r="B333" t="str">
            <v>4b</v>
          </cell>
        </row>
        <row r="334">
          <cell r="B334" t="str">
            <v>4b</v>
          </cell>
        </row>
        <row r="335">
          <cell r="B335" t="str">
            <v>4b</v>
          </cell>
        </row>
        <row r="336">
          <cell r="B336" t="str">
            <v>4b</v>
          </cell>
        </row>
        <row r="337">
          <cell r="B337" t="str">
            <v>4b</v>
          </cell>
        </row>
        <row r="338">
          <cell r="B338" t="str">
            <v>4b</v>
          </cell>
        </row>
        <row r="339">
          <cell r="B339" t="str">
            <v>4b</v>
          </cell>
        </row>
        <row r="340">
          <cell r="B340" t="str">
            <v>4b</v>
          </cell>
        </row>
        <row r="341">
          <cell r="B341" t="str">
            <v>4b</v>
          </cell>
        </row>
        <row r="342">
          <cell r="B342" t="str">
            <v>4b</v>
          </cell>
        </row>
        <row r="343">
          <cell r="B343" t="str">
            <v>4b</v>
          </cell>
        </row>
        <row r="344">
          <cell r="B344" t="str">
            <v>4b</v>
          </cell>
        </row>
        <row r="345">
          <cell r="B345" t="str">
            <v>4b</v>
          </cell>
        </row>
        <row r="346">
          <cell r="B346" t="str">
            <v>4b</v>
          </cell>
        </row>
        <row r="347">
          <cell r="B347" t="str">
            <v>4b</v>
          </cell>
        </row>
        <row r="348">
          <cell r="B348" t="str">
            <v>4b</v>
          </cell>
        </row>
        <row r="349">
          <cell r="B349" t="str">
            <v>4b</v>
          </cell>
        </row>
        <row r="350">
          <cell r="B350" t="str">
            <v>4b</v>
          </cell>
        </row>
        <row r="351">
          <cell r="B351" t="str">
            <v>4b</v>
          </cell>
        </row>
        <row r="352">
          <cell r="B352" t="str">
            <v>4b</v>
          </cell>
        </row>
        <row r="353">
          <cell r="B353" t="str">
            <v>4b</v>
          </cell>
        </row>
        <row r="354">
          <cell r="B354" t="str">
            <v>4b</v>
          </cell>
        </row>
        <row r="355">
          <cell r="B355" t="str">
            <v>4b</v>
          </cell>
        </row>
        <row r="356">
          <cell r="B356" t="str">
            <v>4b</v>
          </cell>
        </row>
        <row r="357">
          <cell r="B357" t="str">
            <v>4b</v>
          </cell>
        </row>
        <row r="358">
          <cell r="B358" t="str">
            <v>4b</v>
          </cell>
        </row>
        <row r="359">
          <cell r="B359" t="str">
            <v>4b</v>
          </cell>
        </row>
        <row r="360">
          <cell r="B360" t="str">
            <v>4b</v>
          </cell>
        </row>
        <row r="361">
          <cell r="B361" t="str">
            <v>4b</v>
          </cell>
        </row>
        <row r="362">
          <cell r="B362" t="str">
            <v>4b</v>
          </cell>
        </row>
        <row r="363">
          <cell r="B363" t="str">
            <v>4b</v>
          </cell>
        </row>
        <row r="364">
          <cell r="B364" t="str">
            <v>4b</v>
          </cell>
        </row>
        <row r="365">
          <cell r="B365" t="str">
            <v>4b</v>
          </cell>
        </row>
        <row r="366">
          <cell r="B366" t="str">
            <v>4b</v>
          </cell>
        </row>
        <row r="367">
          <cell r="B367" t="str">
            <v>4b</v>
          </cell>
        </row>
        <row r="368">
          <cell r="B368" t="str">
            <v>4b</v>
          </cell>
        </row>
        <row r="369">
          <cell r="B369" t="str">
            <v>4b</v>
          </cell>
        </row>
        <row r="370">
          <cell r="B370" t="str">
            <v>4b</v>
          </cell>
        </row>
        <row r="371">
          <cell r="B371" t="str">
            <v>4b</v>
          </cell>
        </row>
        <row r="372">
          <cell r="B372" t="str">
            <v>4b</v>
          </cell>
        </row>
        <row r="373">
          <cell r="B373" t="str">
            <v>4b</v>
          </cell>
        </row>
        <row r="374">
          <cell r="B374" t="str">
            <v>4b</v>
          </cell>
        </row>
        <row r="375">
          <cell r="B375" t="str">
            <v>4b</v>
          </cell>
        </row>
        <row r="376">
          <cell r="B376" t="str">
            <v>4b</v>
          </cell>
        </row>
        <row r="377">
          <cell r="B377" t="str">
            <v>4b</v>
          </cell>
        </row>
        <row r="378">
          <cell r="B378" t="str">
            <v>4b</v>
          </cell>
        </row>
        <row r="379">
          <cell r="B379" t="str">
            <v>4b</v>
          </cell>
        </row>
        <row r="380">
          <cell r="B380" t="str">
            <v>4b</v>
          </cell>
        </row>
        <row r="381">
          <cell r="B381" t="str">
            <v>4b</v>
          </cell>
        </row>
        <row r="382">
          <cell r="B382" t="str">
            <v>4b</v>
          </cell>
        </row>
        <row r="383">
          <cell r="B383" t="str">
            <v>4b</v>
          </cell>
        </row>
        <row r="384">
          <cell r="B384" t="str">
            <v>4b</v>
          </cell>
        </row>
        <row r="385">
          <cell r="B385" t="str">
            <v>4b</v>
          </cell>
        </row>
        <row r="386">
          <cell r="B386" t="str">
            <v>4b</v>
          </cell>
        </row>
        <row r="387">
          <cell r="B387" t="str">
            <v>4b</v>
          </cell>
        </row>
        <row r="388">
          <cell r="B388" t="str">
            <v>4b</v>
          </cell>
        </row>
        <row r="389">
          <cell r="B389" t="str">
            <v>4b</v>
          </cell>
        </row>
        <row r="390">
          <cell r="B390" t="str">
            <v>4b</v>
          </cell>
        </row>
        <row r="391">
          <cell r="B391" t="str">
            <v>4b</v>
          </cell>
        </row>
        <row r="392">
          <cell r="B392" t="str">
            <v>4b</v>
          </cell>
        </row>
        <row r="393">
          <cell r="B393" t="str">
            <v>4b</v>
          </cell>
        </row>
        <row r="394">
          <cell r="B394" t="str">
            <v>4b</v>
          </cell>
        </row>
        <row r="395">
          <cell r="B395" t="str">
            <v>4b</v>
          </cell>
        </row>
        <row r="396">
          <cell r="B396" t="str">
            <v>4b</v>
          </cell>
        </row>
        <row r="397">
          <cell r="B397" t="str">
            <v>4b</v>
          </cell>
        </row>
        <row r="398">
          <cell r="B398" t="str">
            <v>4b</v>
          </cell>
        </row>
        <row r="399">
          <cell r="B399" t="str">
            <v>4b</v>
          </cell>
        </row>
        <row r="400">
          <cell r="B400" t="str">
            <v>4b</v>
          </cell>
        </row>
        <row r="401">
          <cell r="B401" t="str">
            <v>4b</v>
          </cell>
        </row>
        <row r="402">
          <cell r="B402" t="str">
            <v>4b</v>
          </cell>
        </row>
        <row r="403">
          <cell r="B403" t="str">
            <v>4b</v>
          </cell>
        </row>
        <row r="404">
          <cell r="B404" t="str">
            <v>4b</v>
          </cell>
        </row>
        <row r="405">
          <cell r="B405" t="str">
            <v>4b</v>
          </cell>
        </row>
        <row r="406">
          <cell r="B406" t="str">
            <v>4b</v>
          </cell>
        </row>
        <row r="407">
          <cell r="B407" t="str">
            <v>4b</v>
          </cell>
        </row>
        <row r="408">
          <cell r="B408" t="str">
            <v>4b</v>
          </cell>
        </row>
        <row r="409">
          <cell r="B409" t="str">
            <v>4b</v>
          </cell>
        </row>
        <row r="410">
          <cell r="B410" t="str">
            <v>4b</v>
          </cell>
        </row>
        <row r="411">
          <cell r="B411" t="str">
            <v>4b</v>
          </cell>
        </row>
        <row r="412">
          <cell r="B412" t="str">
            <v>4b</v>
          </cell>
        </row>
        <row r="413">
          <cell r="B413" t="str">
            <v>4b</v>
          </cell>
        </row>
        <row r="414">
          <cell r="B414" t="str">
            <v>4b</v>
          </cell>
        </row>
        <row r="415">
          <cell r="B415" t="str">
            <v>4b</v>
          </cell>
        </row>
        <row r="416">
          <cell r="B416" t="str">
            <v>4b</v>
          </cell>
        </row>
        <row r="417">
          <cell r="B417" t="str">
            <v>4b</v>
          </cell>
        </row>
        <row r="418">
          <cell r="B418" t="str">
            <v>4b</v>
          </cell>
        </row>
        <row r="419">
          <cell r="B419" t="str">
            <v>4b</v>
          </cell>
        </row>
        <row r="420">
          <cell r="B420" t="str">
            <v>4b</v>
          </cell>
        </row>
        <row r="421">
          <cell r="B421" t="str">
            <v>4b</v>
          </cell>
        </row>
        <row r="422">
          <cell r="B422" t="str">
            <v>4b</v>
          </cell>
        </row>
        <row r="423">
          <cell r="B423" t="str">
            <v>4b</v>
          </cell>
        </row>
        <row r="424">
          <cell r="B424" t="str">
            <v>4b</v>
          </cell>
        </row>
        <row r="425">
          <cell r="B425" t="str">
            <v>4b</v>
          </cell>
        </row>
        <row r="426">
          <cell r="B426" t="str">
            <v>4b</v>
          </cell>
        </row>
        <row r="427">
          <cell r="B427" t="str">
            <v>4b</v>
          </cell>
        </row>
        <row r="428">
          <cell r="B428" t="str">
            <v>4b</v>
          </cell>
        </row>
        <row r="429">
          <cell r="B429" t="str">
            <v>4b</v>
          </cell>
        </row>
        <row r="430">
          <cell r="B430" t="str">
            <v>4b</v>
          </cell>
        </row>
        <row r="431">
          <cell r="B431" t="str">
            <v>4b</v>
          </cell>
        </row>
        <row r="432">
          <cell r="B432" t="str">
            <v>4b</v>
          </cell>
        </row>
        <row r="433">
          <cell r="B433" t="str">
            <v>4b</v>
          </cell>
        </row>
        <row r="434">
          <cell r="B434" t="str">
            <v>4b</v>
          </cell>
        </row>
        <row r="435">
          <cell r="B435" t="str">
            <v>4b</v>
          </cell>
        </row>
        <row r="436">
          <cell r="B436" t="str">
            <v>4b</v>
          </cell>
        </row>
        <row r="437">
          <cell r="B437" t="str">
            <v>4b</v>
          </cell>
        </row>
        <row r="438">
          <cell r="B438" t="str">
            <v>4b</v>
          </cell>
        </row>
        <row r="439">
          <cell r="B439" t="str">
            <v>4b</v>
          </cell>
        </row>
        <row r="440">
          <cell r="B440" t="str">
            <v>4b</v>
          </cell>
        </row>
        <row r="441">
          <cell r="B441" t="str">
            <v>4b</v>
          </cell>
        </row>
        <row r="442">
          <cell r="B442" t="str">
            <v>4b</v>
          </cell>
        </row>
        <row r="443">
          <cell r="B443" t="str">
            <v>4b</v>
          </cell>
        </row>
        <row r="444">
          <cell r="B444" t="str">
            <v>4b</v>
          </cell>
        </row>
        <row r="445">
          <cell r="B445" t="str">
            <v>4b</v>
          </cell>
        </row>
        <row r="446">
          <cell r="B446" t="str">
            <v>4b</v>
          </cell>
        </row>
        <row r="447">
          <cell r="B447" t="str">
            <v>4b</v>
          </cell>
        </row>
        <row r="448">
          <cell r="B448" t="str">
            <v>4b</v>
          </cell>
        </row>
        <row r="449">
          <cell r="B449" t="str">
            <v>4b</v>
          </cell>
        </row>
        <row r="450">
          <cell r="B450" t="str">
            <v>4b</v>
          </cell>
        </row>
        <row r="451">
          <cell r="B451" t="str">
            <v>4b</v>
          </cell>
        </row>
        <row r="452">
          <cell r="B452" t="str">
            <v>4b</v>
          </cell>
        </row>
        <row r="453">
          <cell r="B453" t="str">
            <v>4b</v>
          </cell>
        </row>
        <row r="454">
          <cell r="B454" t="str">
            <v>4b</v>
          </cell>
        </row>
        <row r="455">
          <cell r="B455" t="str">
            <v>4b</v>
          </cell>
        </row>
        <row r="456">
          <cell r="B456" t="str">
            <v>4b</v>
          </cell>
        </row>
        <row r="457">
          <cell r="B457" t="str">
            <v>4b</v>
          </cell>
        </row>
        <row r="458">
          <cell r="B458" t="str">
            <v>4b</v>
          </cell>
        </row>
        <row r="459">
          <cell r="B459" t="str">
            <v>4b</v>
          </cell>
        </row>
        <row r="460">
          <cell r="B460" t="str">
            <v>4b</v>
          </cell>
        </row>
        <row r="461">
          <cell r="B461" t="str">
            <v>4b</v>
          </cell>
        </row>
        <row r="462">
          <cell r="B462" t="str">
            <v>4b</v>
          </cell>
        </row>
        <row r="463">
          <cell r="B463" t="str">
            <v>4b</v>
          </cell>
        </row>
        <row r="464">
          <cell r="B464" t="str">
            <v>4b</v>
          </cell>
        </row>
        <row r="465">
          <cell r="B465" t="str">
            <v>4b</v>
          </cell>
        </row>
        <row r="466">
          <cell r="B466" t="str">
            <v>4b</v>
          </cell>
        </row>
        <row r="467">
          <cell r="B467" t="str">
            <v>4b</v>
          </cell>
        </row>
        <row r="468">
          <cell r="B468" t="str">
            <v>4b</v>
          </cell>
        </row>
        <row r="469">
          <cell r="B469" t="str">
            <v>4b</v>
          </cell>
        </row>
        <row r="470">
          <cell r="B470" t="str">
            <v>4b</v>
          </cell>
        </row>
        <row r="471">
          <cell r="B471" t="str">
            <v>4b</v>
          </cell>
        </row>
        <row r="472">
          <cell r="B472" t="str">
            <v>4b</v>
          </cell>
        </row>
        <row r="473">
          <cell r="B473" t="str">
            <v>4b</v>
          </cell>
        </row>
        <row r="474">
          <cell r="B474" t="str">
            <v>4b</v>
          </cell>
        </row>
        <row r="475">
          <cell r="B475" t="str">
            <v>4b</v>
          </cell>
        </row>
        <row r="476">
          <cell r="B476" t="str">
            <v>4b</v>
          </cell>
        </row>
        <row r="477">
          <cell r="B477" t="str">
            <v>4b</v>
          </cell>
        </row>
        <row r="478">
          <cell r="B478" t="str">
            <v>4b</v>
          </cell>
        </row>
        <row r="479">
          <cell r="B479" t="str">
            <v>4b</v>
          </cell>
        </row>
        <row r="480">
          <cell r="B480" t="str">
            <v>4b</v>
          </cell>
        </row>
        <row r="481">
          <cell r="B481" t="str">
            <v>4b</v>
          </cell>
        </row>
        <row r="482">
          <cell r="B482" t="str">
            <v>4b</v>
          </cell>
        </row>
        <row r="483">
          <cell r="B483" t="str">
            <v>4b</v>
          </cell>
        </row>
        <row r="484">
          <cell r="B484" t="str">
            <v>4b</v>
          </cell>
        </row>
        <row r="485">
          <cell r="B485" t="str">
            <v>4b</v>
          </cell>
        </row>
        <row r="486">
          <cell r="B486" t="str">
            <v>4b</v>
          </cell>
        </row>
        <row r="487">
          <cell r="B487" t="str">
            <v>4b</v>
          </cell>
        </row>
        <row r="488">
          <cell r="B488" t="str">
            <v>4b</v>
          </cell>
        </row>
        <row r="489">
          <cell r="B489" t="str">
            <v>4b</v>
          </cell>
        </row>
        <row r="490">
          <cell r="B490" t="str">
            <v>4b</v>
          </cell>
        </row>
        <row r="491">
          <cell r="B491" t="str">
            <v>4b</v>
          </cell>
        </row>
        <row r="492">
          <cell r="B492" t="str">
            <v>4b</v>
          </cell>
        </row>
        <row r="493">
          <cell r="B493" t="str">
            <v>4b</v>
          </cell>
        </row>
        <row r="494">
          <cell r="B494" t="str">
            <v>4b</v>
          </cell>
        </row>
        <row r="495">
          <cell r="B495" t="str">
            <v>4b</v>
          </cell>
        </row>
        <row r="496">
          <cell r="B496" t="str">
            <v>4b</v>
          </cell>
        </row>
        <row r="497">
          <cell r="B497" t="str">
            <v>4b</v>
          </cell>
        </row>
        <row r="498">
          <cell r="B498" t="str">
            <v>4b</v>
          </cell>
        </row>
        <row r="499">
          <cell r="B499" t="str">
            <v>4b</v>
          </cell>
        </row>
        <row r="500">
          <cell r="B500" t="str">
            <v>4b</v>
          </cell>
        </row>
        <row r="501">
          <cell r="B501" t="str">
            <v>4b</v>
          </cell>
        </row>
        <row r="502">
          <cell r="B502" t="str">
            <v>4b</v>
          </cell>
        </row>
        <row r="503">
          <cell r="B503" t="str">
            <v>4b</v>
          </cell>
        </row>
        <row r="504">
          <cell r="B504" t="str">
            <v>4b</v>
          </cell>
        </row>
        <row r="505">
          <cell r="B505" t="str">
            <v>4b</v>
          </cell>
        </row>
        <row r="506">
          <cell r="B506" t="str">
            <v>4b</v>
          </cell>
        </row>
        <row r="507">
          <cell r="B507" t="str">
            <v>4b</v>
          </cell>
        </row>
        <row r="508">
          <cell r="B508" t="str">
            <v>4b</v>
          </cell>
        </row>
        <row r="509">
          <cell r="B509" t="str">
            <v>4b</v>
          </cell>
        </row>
        <row r="510">
          <cell r="B510" t="str">
            <v>4b</v>
          </cell>
        </row>
        <row r="511">
          <cell r="B511" t="str">
            <v>4b</v>
          </cell>
        </row>
        <row r="512">
          <cell r="B512" t="str">
            <v>4b</v>
          </cell>
        </row>
        <row r="513">
          <cell r="B513" t="str">
            <v>4b</v>
          </cell>
        </row>
        <row r="514">
          <cell r="B514" t="str">
            <v>4b</v>
          </cell>
        </row>
        <row r="515">
          <cell r="B515" t="str">
            <v>4b</v>
          </cell>
        </row>
        <row r="516">
          <cell r="B516" t="str">
            <v>4b</v>
          </cell>
        </row>
        <row r="517">
          <cell r="B517" t="str">
            <v>4b</v>
          </cell>
        </row>
        <row r="518">
          <cell r="B518" t="str">
            <v>4b</v>
          </cell>
        </row>
        <row r="519">
          <cell r="B519" t="str">
            <v>4b</v>
          </cell>
        </row>
        <row r="520">
          <cell r="B520" t="str">
            <v>4b</v>
          </cell>
        </row>
        <row r="521">
          <cell r="B521" t="str">
            <v>4b</v>
          </cell>
        </row>
        <row r="522">
          <cell r="B522" t="str">
            <v>4b</v>
          </cell>
        </row>
        <row r="523">
          <cell r="B523" t="str">
            <v>4b</v>
          </cell>
        </row>
        <row r="524">
          <cell r="B524" t="str">
            <v>4b</v>
          </cell>
        </row>
        <row r="525">
          <cell r="B525" t="str">
            <v>4b</v>
          </cell>
        </row>
        <row r="526">
          <cell r="B526" t="str">
            <v>4b</v>
          </cell>
        </row>
        <row r="527">
          <cell r="B527" t="str">
            <v>4b</v>
          </cell>
        </row>
        <row r="528">
          <cell r="B528" t="str">
            <v>4b</v>
          </cell>
        </row>
        <row r="529">
          <cell r="B529" t="str">
            <v>4b</v>
          </cell>
        </row>
        <row r="530">
          <cell r="B530" t="str">
            <v>4b</v>
          </cell>
        </row>
        <row r="531">
          <cell r="B531" t="str">
            <v>4b</v>
          </cell>
        </row>
        <row r="532">
          <cell r="B532" t="str">
            <v>4b</v>
          </cell>
        </row>
        <row r="533">
          <cell r="B533" t="str">
            <v>4b</v>
          </cell>
        </row>
        <row r="534">
          <cell r="B534" t="str">
            <v>4b</v>
          </cell>
        </row>
        <row r="535">
          <cell r="B535" t="str">
            <v>4b</v>
          </cell>
        </row>
        <row r="536">
          <cell r="B536" t="str">
            <v>4b</v>
          </cell>
        </row>
        <row r="537">
          <cell r="B537" t="str">
            <v>4b</v>
          </cell>
        </row>
        <row r="538">
          <cell r="B538" t="str">
            <v>4b</v>
          </cell>
        </row>
        <row r="539">
          <cell r="B539" t="str">
            <v>4b</v>
          </cell>
        </row>
        <row r="540">
          <cell r="B540" t="str">
            <v>4b</v>
          </cell>
        </row>
        <row r="541">
          <cell r="B541" t="str">
            <v>4b</v>
          </cell>
        </row>
        <row r="542">
          <cell r="B542" t="str">
            <v>4b</v>
          </cell>
        </row>
        <row r="543">
          <cell r="B543" t="str">
            <v>4b</v>
          </cell>
        </row>
        <row r="544">
          <cell r="B544" t="str">
            <v>4b</v>
          </cell>
        </row>
        <row r="545">
          <cell r="B545" t="str">
            <v>4b</v>
          </cell>
        </row>
        <row r="546">
          <cell r="B546" t="str">
            <v>4b</v>
          </cell>
        </row>
        <row r="547">
          <cell r="B547" t="str">
            <v>4b</v>
          </cell>
        </row>
        <row r="548">
          <cell r="B548" t="str">
            <v>4b</v>
          </cell>
        </row>
        <row r="549">
          <cell r="B549" t="str">
            <v>4b</v>
          </cell>
        </row>
        <row r="550">
          <cell r="B550" t="str">
            <v>4b</v>
          </cell>
        </row>
        <row r="551">
          <cell r="B551" t="str">
            <v>4b</v>
          </cell>
        </row>
        <row r="552">
          <cell r="B552" t="str">
            <v>4b</v>
          </cell>
        </row>
        <row r="553">
          <cell r="B553" t="str">
            <v>4b</v>
          </cell>
        </row>
        <row r="554">
          <cell r="B554" t="str">
            <v>4b</v>
          </cell>
        </row>
        <row r="555">
          <cell r="B555" t="str">
            <v>4b</v>
          </cell>
        </row>
        <row r="556">
          <cell r="B556" t="str">
            <v>4b</v>
          </cell>
        </row>
        <row r="557">
          <cell r="B557" t="str">
            <v>4b</v>
          </cell>
        </row>
        <row r="558">
          <cell r="B558" t="str">
            <v>4b</v>
          </cell>
        </row>
        <row r="559">
          <cell r="B559" t="str">
            <v>4b</v>
          </cell>
        </row>
        <row r="560">
          <cell r="B560" t="str">
            <v>4b</v>
          </cell>
        </row>
        <row r="561">
          <cell r="B561" t="str">
            <v>4b</v>
          </cell>
        </row>
        <row r="562">
          <cell r="B562" t="str">
            <v>4b</v>
          </cell>
        </row>
        <row r="563">
          <cell r="B563" t="str">
            <v>4b</v>
          </cell>
        </row>
        <row r="564">
          <cell r="B564" t="str">
            <v>4b</v>
          </cell>
        </row>
        <row r="565">
          <cell r="B565" t="str">
            <v>4b</v>
          </cell>
        </row>
        <row r="566">
          <cell r="B566" t="str">
            <v>4b</v>
          </cell>
        </row>
        <row r="567">
          <cell r="B567" t="str">
            <v>4b</v>
          </cell>
        </row>
        <row r="568">
          <cell r="B568" t="str">
            <v>4b</v>
          </cell>
        </row>
        <row r="569">
          <cell r="B569" t="str">
            <v>4b</v>
          </cell>
        </row>
        <row r="570">
          <cell r="B570" t="str">
            <v>4b</v>
          </cell>
        </row>
        <row r="571">
          <cell r="B571" t="str">
            <v>4b</v>
          </cell>
        </row>
        <row r="572">
          <cell r="B572" t="str">
            <v>4b</v>
          </cell>
        </row>
        <row r="573">
          <cell r="B573" t="str">
            <v>4b</v>
          </cell>
        </row>
        <row r="574">
          <cell r="B574" t="str">
            <v>4b</v>
          </cell>
        </row>
        <row r="575">
          <cell r="B575" t="str">
            <v>4b</v>
          </cell>
        </row>
        <row r="576">
          <cell r="B576" t="str">
            <v>4b</v>
          </cell>
        </row>
        <row r="577">
          <cell r="B577" t="str">
            <v>4b</v>
          </cell>
        </row>
        <row r="578">
          <cell r="B578" t="str">
            <v>4b</v>
          </cell>
        </row>
        <row r="579">
          <cell r="B579" t="str">
            <v>4b</v>
          </cell>
        </row>
        <row r="580">
          <cell r="B580" t="str">
            <v>4b</v>
          </cell>
        </row>
        <row r="581">
          <cell r="B581" t="str">
            <v>4b</v>
          </cell>
        </row>
        <row r="582">
          <cell r="B582" t="str">
            <v>4b</v>
          </cell>
        </row>
        <row r="583">
          <cell r="B583" t="str">
            <v>4b</v>
          </cell>
        </row>
        <row r="584">
          <cell r="B584" t="str">
            <v>4b</v>
          </cell>
        </row>
        <row r="585">
          <cell r="B585" t="str">
            <v>4b</v>
          </cell>
        </row>
        <row r="586">
          <cell r="B586" t="str">
            <v>4b</v>
          </cell>
        </row>
        <row r="587">
          <cell r="B587" t="str">
            <v>4b</v>
          </cell>
        </row>
        <row r="588">
          <cell r="B588" t="str">
            <v>4b</v>
          </cell>
        </row>
        <row r="589">
          <cell r="B589" t="str">
            <v>4b</v>
          </cell>
        </row>
        <row r="590">
          <cell r="B590" t="str">
            <v>4b</v>
          </cell>
        </row>
        <row r="591">
          <cell r="B591" t="str">
            <v>4b</v>
          </cell>
        </row>
        <row r="592">
          <cell r="B592" t="str">
            <v>4b</v>
          </cell>
        </row>
        <row r="593">
          <cell r="B593" t="str">
            <v>4b</v>
          </cell>
        </row>
        <row r="594">
          <cell r="B594" t="str">
            <v>4b</v>
          </cell>
        </row>
        <row r="595">
          <cell r="B595" t="str">
            <v>4b</v>
          </cell>
        </row>
        <row r="596">
          <cell r="B596" t="str">
            <v>4b</v>
          </cell>
        </row>
        <row r="597">
          <cell r="B597" t="str">
            <v>4b</v>
          </cell>
        </row>
        <row r="598">
          <cell r="B598" t="str">
            <v>4b</v>
          </cell>
        </row>
        <row r="599">
          <cell r="B599" t="str">
            <v>4b</v>
          </cell>
        </row>
        <row r="600">
          <cell r="B600" t="str">
            <v>4b</v>
          </cell>
        </row>
        <row r="601">
          <cell r="B601" t="str">
            <v>4b</v>
          </cell>
        </row>
        <row r="602">
          <cell r="B602" t="str">
            <v>4b</v>
          </cell>
        </row>
        <row r="603">
          <cell r="B603" t="str">
            <v>4b</v>
          </cell>
        </row>
        <row r="604">
          <cell r="B604" t="str">
            <v>4b</v>
          </cell>
        </row>
        <row r="605">
          <cell r="B605" t="str">
            <v>4b</v>
          </cell>
        </row>
        <row r="606">
          <cell r="B606" t="str">
            <v>4b</v>
          </cell>
        </row>
        <row r="607">
          <cell r="B607" t="str">
            <v>4b</v>
          </cell>
        </row>
        <row r="608">
          <cell r="B608" t="str">
            <v>4b</v>
          </cell>
        </row>
        <row r="609">
          <cell r="B609" t="str">
            <v>4b</v>
          </cell>
        </row>
        <row r="610">
          <cell r="B610" t="str">
            <v>4b</v>
          </cell>
        </row>
        <row r="611">
          <cell r="B611" t="str">
            <v>4b</v>
          </cell>
        </row>
        <row r="612">
          <cell r="B612" t="str">
            <v>4b</v>
          </cell>
        </row>
        <row r="613">
          <cell r="B613" t="str">
            <v>4b</v>
          </cell>
        </row>
        <row r="614">
          <cell r="B614" t="str">
            <v>4b</v>
          </cell>
        </row>
        <row r="615">
          <cell r="B615" t="str">
            <v>4b</v>
          </cell>
        </row>
        <row r="616">
          <cell r="B616" t="str">
            <v>4b</v>
          </cell>
        </row>
        <row r="617">
          <cell r="B617" t="str">
            <v>4b</v>
          </cell>
        </row>
        <row r="618">
          <cell r="B618" t="str">
            <v>4b</v>
          </cell>
        </row>
        <row r="619">
          <cell r="B619" t="str">
            <v>4b</v>
          </cell>
        </row>
        <row r="620">
          <cell r="B620" t="str">
            <v>4b</v>
          </cell>
        </row>
        <row r="621">
          <cell r="B621" t="str">
            <v>4b</v>
          </cell>
        </row>
        <row r="622">
          <cell r="B622" t="str">
            <v>4b</v>
          </cell>
        </row>
        <row r="623">
          <cell r="B623" t="str">
            <v>4b</v>
          </cell>
        </row>
        <row r="624">
          <cell r="B624" t="str">
            <v>4b</v>
          </cell>
        </row>
        <row r="625">
          <cell r="B625" t="str">
            <v>4b</v>
          </cell>
        </row>
        <row r="626">
          <cell r="B626" t="str">
            <v>4b</v>
          </cell>
        </row>
        <row r="627">
          <cell r="B627" t="str">
            <v>4b</v>
          </cell>
        </row>
        <row r="628">
          <cell r="B628" t="str">
            <v>4b</v>
          </cell>
        </row>
        <row r="629">
          <cell r="B629" t="str">
            <v>4b</v>
          </cell>
        </row>
        <row r="630">
          <cell r="B630" t="str">
            <v>4b</v>
          </cell>
        </row>
        <row r="631">
          <cell r="B631" t="str">
            <v>4b</v>
          </cell>
        </row>
        <row r="632">
          <cell r="B632" t="str">
            <v>4b</v>
          </cell>
        </row>
        <row r="633">
          <cell r="B633" t="str">
            <v>4b</v>
          </cell>
        </row>
        <row r="634">
          <cell r="B634" t="str">
            <v>4b</v>
          </cell>
        </row>
        <row r="635">
          <cell r="B635" t="str">
            <v>4b</v>
          </cell>
        </row>
        <row r="636">
          <cell r="B636" t="str">
            <v>4b</v>
          </cell>
        </row>
        <row r="637">
          <cell r="B637" t="str">
            <v>4b</v>
          </cell>
        </row>
        <row r="638">
          <cell r="B638" t="str">
            <v>4b</v>
          </cell>
        </row>
        <row r="639">
          <cell r="B639" t="str">
            <v>4b</v>
          </cell>
        </row>
        <row r="640">
          <cell r="B640" t="str">
            <v>4b</v>
          </cell>
        </row>
        <row r="641">
          <cell r="B641" t="str">
            <v>4b</v>
          </cell>
        </row>
        <row r="642">
          <cell r="B642" t="str">
            <v>4b</v>
          </cell>
        </row>
        <row r="643">
          <cell r="B643" t="str">
            <v>4b</v>
          </cell>
        </row>
        <row r="644">
          <cell r="B644" t="str">
            <v>4b</v>
          </cell>
        </row>
        <row r="645">
          <cell r="B645" t="str">
            <v>4b</v>
          </cell>
        </row>
        <row r="646">
          <cell r="B646" t="str">
            <v>4b</v>
          </cell>
        </row>
        <row r="647">
          <cell r="B647" t="str">
            <v>4b</v>
          </cell>
        </row>
        <row r="648">
          <cell r="B648" t="str">
            <v>4b</v>
          </cell>
        </row>
        <row r="649">
          <cell r="B649" t="str">
            <v>4b</v>
          </cell>
        </row>
        <row r="650">
          <cell r="B650" t="str">
            <v>4b</v>
          </cell>
        </row>
        <row r="651">
          <cell r="B651" t="str">
            <v>4b</v>
          </cell>
        </row>
        <row r="652">
          <cell r="B652" t="str">
            <v>4b</v>
          </cell>
        </row>
        <row r="653">
          <cell r="B653" t="str">
            <v>4b</v>
          </cell>
        </row>
        <row r="654">
          <cell r="B654" t="str">
            <v>4b</v>
          </cell>
        </row>
        <row r="655">
          <cell r="B655" t="str">
            <v>4b</v>
          </cell>
        </row>
        <row r="656">
          <cell r="B656" t="str">
            <v>4b</v>
          </cell>
        </row>
        <row r="657">
          <cell r="B657" t="str">
            <v>4b</v>
          </cell>
        </row>
        <row r="658">
          <cell r="B658" t="str">
            <v>4b</v>
          </cell>
        </row>
        <row r="659">
          <cell r="B659" t="str">
            <v>4b</v>
          </cell>
        </row>
        <row r="660">
          <cell r="B660" t="str">
            <v>4b</v>
          </cell>
        </row>
        <row r="661">
          <cell r="B661" t="str">
            <v>4b</v>
          </cell>
        </row>
        <row r="662">
          <cell r="B662" t="str">
            <v>4b</v>
          </cell>
        </row>
        <row r="663">
          <cell r="B663" t="str">
            <v>4b</v>
          </cell>
        </row>
        <row r="664">
          <cell r="B664" t="str">
            <v>4b</v>
          </cell>
        </row>
        <row r="665">
          <cell r="B665" t="str">
            <v>4b</v>
          </cell>
        </row>
        <row r="666">
          <cell r="B666" t="str">
            <v>4b</v>
          </cell>
        </row>
        <row r="667">
          <cell r="B667" t="str">
            <v>4b</v>
          </cell>
        </row>
        <row r="668">
          <cell r="B668" t="str">
            <v>4b</v>
          </cell>
        </row>
        <row r="669">
          <cell r="B669" t="str">
            <v>4b</v>
          </cell>
        </row>
        <row r="670">
          <cell r="B670" t="str">
            <v>4b</v>
          </cell>
        </row>
        <row r="671">
          <cell r="B671" t="str">
            <v>4b</v>
          </cell>
        </row>
        <row r="672">
          <cell r="B672" t="str">
            <v>4b</v>
          </cell>
        </row>
        <row r="673">
          <cell r="B673" t="str">
            <v>4b</v>
          </cell>
        </row>
        <row r="674">
          <cell r="B674" t="str">
            <v>4b</v>
          </cell>
        </row>
        <row r="675">
          <cell r="B675" t="str">
            <v>4b</v>
          </cell>
        </row>
        <row r="676">
          <cell r="B676" t="str">
            <v>4b</v>
          </cell>
        </row>
        <row r="677">
          <cell r="B677" t="str">
            <v>4b</v>
          </cell>
        </row>
        <row r="678">
          <cell r="B678" t="str">
            <v>4b</v>
          </cell>
        </row>
        <row r="679">
          <cell r="B679" t="str">
            <v>4b</v>
          </cell>
        </row>
        <row r="680">
          <cell r="B680" t="str">
            <v>4b</v>
          </cell>
        </row>
        <row r="681">
          <cell r="B681" t="str">
            <v>4b</v>
          </cell>
        </row>
        <row r="682">
          <cell r="B682" t="str">
            <v>4b</v>
          </cell>
        </row>
        <row r="683">
          <cell r="B683" t="str">
            <v>4b</v>
          </cell>
        </row>
        <row r="684">
          <cell r="B684" t="str">
            <v>4b</v>
          </cell>
        </row>
        <row r="685">
          <cell r="B685" t="str">
            <v>4b</v>
          </cell>
        </row>
        <row r="686">
          <cell r="B686" t="str">
            <v>4b</v>
          </cell>
        </row>
        <row r="687">
          <cell r="B687" t="str">
            <v>4b</v>
          </cell>
        </row>
        <row r="688">
          <cell r="B688" t="str">
            <v>4b</v>
          </cell>
        </row>
        <row r="689">
          <cell r="B689" t="str">
            <v>4b</v>
          </cell>
        </row>
        <row r="690">
          <cell r="B690" t="str">
            <v>4b</v>
          </cell>
        </row>
        <row r="691">
          <cell r="B691" t="str">
            <v>4b</v>
          </cell>
        </row>
        <row r="692">
          <cell r="B692" t="str">
            <v>4b</v>
          </cell>
        </row>
        <row r="693">
          <cell r="B693" t="str">
            <v>4b</v>
          </cell>
        </row>
        <row r="694">
          <cell r="B694" t="str">
            <v>4b</v>
          </cell>
        </row>
        <row r="695">
          <cell r="B695" t="str">
            <v>4b</v>
          </cell>
        </row>
        <row r="696">
          <cell r="B696" t="str">
            <v>4b</v>
          </cell>
        </row>
        <row r="697">
          <cell r="B697" t="str">
            <v>4b</v>
          </cell>
        </row>
        <row r="698">
          <cell r="B698" t="str">
            <v>4b</v>
          </cell>
        </row>
        <row r="699">
          <cell r="B699" t="str">
            <v>4b</v>
          </cell>
        </row>
        <row r="700">
          <cell r="B700" t="str">
            <v>4b</v>
          </cell>
        </row>
        <row r="701">
          <cell r="B701" t="str">
            <v>4b</v>
          </cell>
        </row>
        <row r="702">
          <cell r="B702" t="str">
            <v>4b</v>
          </cell>
        </row>
        <row r="703">
          <cell r="B703" t="str">
            <v>4b</v>
          </cell>
        </row>
        <row r="704">
          <cell r="B704" t="str">
            <v>4b</v>
          </cell>
        </row>
        <row r="705">
          <cell r="B705" t="str">
            <v>4b</v>
          </cell>
        </row>
        <row r="706">
          <cell r="B706" t="str">
            <v>4b</v>
          </cell>
        </row>
        <row r="707">
          <cell r="B707" t="str">
            <v>4b</v>
          </cell>
        </row>
        <row r="708">
          <cell r="B708" t="str">
            <v>4b</v>
          </cell>
        </row>
        <row r="709">
          <cell r="B709" t="str">
            <v>4b</v>
          </cell>
        </row>
        <row r="710">
          <cell r="B710" t="str">
            <v>4b</v>
          </cell>
        </row>
        <row r="711">
          <cell r="B711" t="str">
            <v>4b</v>
          </cell>
        </row>
        <row r="712">
          <cell r="B712" t="str">
            <v>4b</v>
          </cell>
        </row>
        <row r="713">
          <cell r="B713" t="str">
            <v>4b</v>
          </cell>
        </row>
        <row r="714">
          <cell r="B714" t="str">
            <v>4b</v>
          </cell>
        </row>
        <row r="715">
          <cell r="B715" t="str">
            <v>4b</v>
          </cell>
        </row>
        <row r="716">
          <cell r="B716" t="str">
            <v>4b</v>
          </cell>
        </row>
        <row r="717">
          <cell r="B717" t="str">
            <v>4b</v>
          </cell>
        </row>
        <row r="718">
          <cell r="B718" t="str">
            <v>4b</v>
          </cell>
        </row>
        <row r="719">
          <cell r="B719" t="str">
            <v>4b</v>
          </cell>
        </row>
        <row r="720">
          <cell r="B720" t="str">
            <v>4b</v>
          </cell>
        </row>
        <row r="721">
          <cell r="B721" t="str">
            <v>4b</v>
          </cell>
        </row>
        <row r="722">
          <cell r="B722" t="str">
            <v>4b</v>
          </cell>
        </row>
        <row r="723">
          <cell r="B723" t="str">
            <v>4b</v>
          </cell>
        </row>
        <row r="724">
          <cell r="B724" t="str">
            <v>4b</v>
          </cell>
        </row>
        <row r="725">
          <cell r="B725" t="str">
            <v>4b</v>
          </cell>
        </row>
        <row r="726">
          <cell r="B726" t="str">
            <v>4b</v>
          </cell>
        </row>
        <row r="727">
          <cell r="B727" t="str">
            <v>4b</v>
          </cell>
        </row>
        <row r="728">
          <cell r="B728" t="str">
            <v>4b</v>
          </cell>
        </row>
        <row r="729">
          <cell r="B729" t="str">
            <v>4b</v>
          </cell>
        </row>
        <row r="730">
          <cell r="B730" t="str">
            <v>4b</v>
          </cell>
        </row>
        <row r="731">
          <cell r="B731" t="str">
            <v>4b</v>
          </cell>
        </row>
        <row r="732">
          <cell r="B732" t="str">
            <v>4b</v>
          </cell>
        </row>
        <row r="733">
          <cell r="B733" t="str">
            <v>4b</v>
          </cell>
        </row>
        <row r="734">
          <cell r="B734" t="str">
            <v>4b</v>
          </cell>
        </row>
        <row r="735">
          <cell r="B735" t="str">
            <v>4b</v>
          </cell>
        </row>
        <row r="736">
          <cell r="B736" t="str">
            <v>4b</v>
          </cell>
        </row>
        <row r="737">
          <cell r="B737" t="str">
            <v>4b</v>
          </cell>
        </row>
        <row r="738">
          <cell r="B738" t="str">
            <v>4b</v>
          </cell>
        </row>
        <row r="739">
          <cell r="B739" t="str">
            <v>4b</v>
          </cell>
        </row>
        <row r="740">
          <cell r="B740" t="str">
            <v>4b</v>
          </cell>
        </row>
        <row r="741">
          <cell r="B741" t="str">
            <v>4b</v>
          </cell>
        </row>
        <row r="742">
          <cell r="B742" t="str">
            <v>4b</v>
          </cell>
        </row>
        <row r="743">
          <cell r="B743" t="str">
            <v>4b</v>
          </cell>
        </row>
        <row r="744">
          <cell r="B744" t="str">
            <v>4b</v>
          </cell>
        </row>
        <row r="745">
          <cell r="B745" t="str">
            <v>4b</v>
          </cell>
        </row>
        <row r="746">
          <cell r="B746" t="str">
            <v>4b</v>
          </cell>
        </row>
        <row r="747">
          <cell r="B747" t="str">
            <v>4b</v>
          </cell>
        </row>
        <row r="748">
          <cell r="B748" t="str">
            <v>4b</v>
          </cell>
        </row>
        <row r="749">
          <cell r="B749" t="str">
            <v>4b</v>
          </cell>
        </row>
        <row r="750">
          <cell r="A750" t="str">
            <v>PHE</v>
          </cell>
          <cell r="B750" t="str">
            <v>Bid Reference</v>
          </cell>
        </row>
        <row r="751">
          <cell r="B751" t="str">
            <v>4d</v>
          </cell>
        </row>
        <row r="752">
          <cell r="B752" t="str">
            <v>4d</v>
          </cell>
        </row>
        <row r="753">
          <cell r="B753" t="str">
            <v>4d</v>
          </cell>
        </row>
        <row r="754">
          <cell r="B754" t="str">
            <v>4d</v>
          </cell>
        </row>
        <row r="755">
          <cell r="B755" t="str">
            <v>4d</v>
          </cell>
        </row>
        <row r="756">
          <cell r="B756" t="str">
            <v>4d</v>
          </cell>
        </row>
        <row r="757">
          <cell r="B757" t="str">
            <v>4d</v>
          </cell>
        </row>
        <row r="758">
          <cell r="B758" t="str">
            <v>4d</v>
          </cell>
        </row>
        <row r="759">
          <cell r="B759" t="str">
            <v>4d</v>
          </cell>
        </row>
        <row r="760">
          <cell r="B760" t="str">
            <v>4d</v>
          </cell>
        </row>
        <row r="761">
          <cell r="B761" t="str">
            <v>4d</v>
          </cell>
        </row>
        <row r="762">
          <cell r="B762" t="str">
            <v>4d</v>
          </cell>
        </row>
        <row r="763">
          <cell r="B763" t="str">
            <v>4d</v>
          </cell>
        </row>
        <row r="764">
          <cell r="B764" t="str">
            <v>4d</v>
          </cell>
        </row>
        <row r="765">
          <cell r="B765" t="str">
            <v>4d</v>
          </cell>
        </row>
        <row r="766">
          <cell r="B766" t="str">
            <v>4d</v>
          </cell>
        </row>
        <row r="767">
          <cell r="B767" t="str">
            <v>4d</v>
          </cell>
        </row>
        <row r="768">
          <cell r="B768" t="str">
            <v>4d</v>
          </cell>
        </row>
        <row r="769">
          <cell r="B769" t="str">
            <v>4d</v>
          </cell>
        </row>
        <row r="770">
          <cell r="B770" t="str">
            <v>4d</v>
          </cell>
        </row>
        <row r="771">
          <cell r="B771" t="str">
            <v>4d</v>
          </cell>
        </row>
        <row r="772">
          <cell r="B772" t="str">
            <v>4d</v>
          </cell>
        </row>
        <row r="773">
          <cell r="B773" t="str">
            <v>4d</v>
          </cell>
        </row>
        <row r="774">
          <cell r="B774" t="str">
            <v>4d</v>
          </cell>
        </row>
        <row r="775">
          <cell r="B775" t="str">
            <v>4d</v>
          </cell>
        </row>
        <row r="776">
          <cell r="B776" t="str">
            <v>4d</v>
          </cell>
        </row>
        <row r="777">
          <cell r="B777" t="str">
            <v>4d</v>
          </cell>
        </row>
        <row r="778">
          <cell r="B778" t="str">
            <v>4d</v>
          </cell>
        </row>
        <row r="779">
          <cell r="B779" t="str">
            <v>4d</v>
          </cell>
        </row>
        <row r="780">
          <cell r="B780" t="str">
            <v>4d</v>
          </cell>
        </row>
        <row r="781">
          <cell r="B781" t="str">
            <v>4d</v>
          </cell>
        </row>
        <row r="782">
          <cell r="B782" t="str">
            <v>4d</v>
          </cell>
        </row>
        <row r="783">
          <cell r="B783" t="str">
            <v>4d</v>
          </cell>
        </row>
        <row r="784">
          <cell r="B784" t="str">
            <v>4d</v>
          </cell>
        </row>
        <row r="785">
          <cell r="B785" t="str">
            <v>4d</v>
          </cell>
        </row>
        <row r="786">
          <cell r="B786" t="str">
            <v>4d</v>
          </cell>
        </row>
        <row r="787">
          <cell r="B787" t="str">
            <v>4d</v>
          </cell>
        </row>
        <row r="788">
          <cell r="B788" t="str">
            <v>4d</v>
          </cell>
        </row>
        <row r="789">
          <cell r="B789" t="str">
            <v>4d</v>
          </cell>
        </row>
        <row r="790">
          <cell r="B790" t="str">
            <v>4d</v>
          </cell>
        </row>
        <row r="791">
          <cell r="B791" t="str">
            <v>4d</v>
          </cell>
        </row>
        <row r="792">
          <cell r="B792" t="str">
            <v>4d</v>
          </cell>
        </row>
        <row r="793">
          <cell r="B793" t="str">
            <v>4d</v>
          </cell>
        </row>
        <row r="794">
          <cell r="B794" t="str">
            <v>4d</v>
          </cell>
        </row>
        <row r="795">
          <cell r="B795" t="str">
            <v>4d</v>
          </cell>
        </row>
        <row r="796">
          <cell r="B796" t="str">
            <v>4d</v>
          </cell>
        </row>
        <row r="797">
          <cell r="B797" t="str">
            <v>4d</v>
          </cell>
        </row>
        <row r="798">
          <cell r="B798" t="str">
            <v>4d</v>
          </cell>
        </row>
        <row r="799">
          <cell r="B799" t="str">
            <v>4d</v>
          </cell>
        </row>
        <row r="800">
          <cell r="B800" t="str">
            <v>4d</v>
          </cell>
        </row>
        <row r="801">
          <cell r="B801" t="str">
            <v>4d</v>
          </cell>
        </row>
        <row r="802">
          <cell r="B802" t="str">
            <v>4d</v>
          </cell>
        </row>
        <row r="803">
          <cell r="B803" t="str">
            <v>4d</v>
          </cell>
        </row>
        <row r="804">
          <cell r="B804" t="str">
            <v>4d</v>
          </cell>
        </row>
        <row r="805">
          <cell r="B805" t="str">
            <v>4d</v>
          </cell>
        </row>
        <row r="806">
          <cell r="B806" t="str">
            <v>4d</v>
          </cell>
        </row>
        <row r="807">
          <cell r="B807" t="str">
            <v>4d</v>
          </cell>
        </row>
        <row r="808">
          <cell r="B808" t="str">
            <v>4d</v>
          </cell>
        </row>
        <row r="809">
          <cell r="B809" t="str">
            <v>4d</v>
          </cell>
        </row>
        <row r="810">
          <cell r="B810" t="str">
            <v>4d</v>
          </cell>
        </row>
        <row r="811">
          <cell r="B811" t="str">
            <v>4d</v>
          </cell>
        </row>
        <row r="812">
          <cell r="B812" t="str">
            <v>4d</v>
          </cell>
        </row>
        <row r="813">
          <cell r="B813" t="str">
            <v>4d</v>
          </cell>
        </row>
        <row r="814">
          <cell r="B814" t="str">
            <v>4d</v>
          </cell>
        </row>
        <row r="815">
          <cell r="B815" t="str">
            <v>4d</v>
          </cell>
        </row>
        <row r="816">
          <cell r="B816" t="str">
            <v>4d</v>
          </cell>
        </row>
        <row r="817">
          <cell r="B817" t="str">
            <v>4d</v>
          </cell>
        </row>
        <row r="818">
          <cell r="B818" t="str">
            <v>4d</v>
          </cell>
        </row>
        <row r="819">
          <cell r="B819" t="str">
            <v>4d</v>
          </cell>
        </row>
        <row r="820">
          <cell r="B820" t="str">
            <v>4d</v>
          </cell>
        </row>
        <row r="821">
          <cell r="B821" t="str">
            <v>4d</v>
          </cell>
        </row>
        <row r="822">
          <cell r="B822" t="str">
            <v>4d</v>
          </cell>
        </row>
        <row r="823">
          <cell r="A823" t="str">
            <v>ELECTRICAL</v>
          </cell>
          <cell r="B823" t="str">
            <v>Bid Reference</v>
          </cell>
        </row>
        <row r="824">
          <cell r="B824" t="str">
            <v>4e &amp; 4j</v>
          </cell>
        </row>
        <row r="825">
          <cell r="B825" t="str">
            <v>4e &amp; 4j</v>
          </cell>
        </row>
        <row r="826">
          <cell r="B826" t="str">
            <v>4e &amp; 4j</v>
          </cell>
        </row>
        <row r="827">
          <cell r="B827" t="str">
            <v>4e &amp; 4j</v>
          </cell>
        </row>
        <row r="828">
          <cell r="B828" t="str">
            <v>4e &amp; 4j</v>
          </cell>
        </row>
        <row r="829">
          <cell r="B829" t="str">
            <v>4e &amp; 4j</v>
          </cell>
        </row>
        <row r="830">
          <cell r="B830" t="str">
            <v>4e &amp; 4j</v>
          </cell>
        </row>
        <row r="831">
          <cell r="B831" t="str">
            <v>4e &amp; 4j</v>
          </cell>
        </row>
        <row r="832">
          <cell r="B832" t="str">
            <v>4e &amp; 4j</v>
          </cell>
        </row>
        <row r="833">
          <cell r="B833" t="str">
            <v>4e &amp; 4j</v>
          </cell>
        </row>
        <row r="834">
          <cell r="B834" t="str">
            <v>4e &amp; 4j</v>
          </cell>
        </row>
        <row r="835">
          <cell r="B835" t="str">
            <v>4e &amp; 4j</v>
          </cell>
        </row>
        <row r="836">
          <cell r="B836" t="str">
            <v>4e &amp; 4j</v>
          </cell>
        </row>
        <row r="837">
          <cell r="B837" t="str">
            <v>4e &amp; 4j</v>
          </cell>
        </row>
        <row r="838">
          <cell r="B838" t="str">
            <v>4e &amp; 4j</v>
          </cell>
        </row>
        <row r="839">
          <cell r="B839" t="str">
            <v>4e &amp; 4j</v>
          </cell>
        </row>
        <row r="840">
          <cell r="B840" t="str">
            <v>4e &amp; 4j</v>
          </cell>
        </row>
        <row r="841">
          <cell r="B841" t="str">
            <v>4e &amp; 4j</v>
          </cell>
        </row>
        <row r="842">
          <cell r="B842" t="str">
            <v>4e &amp; 4j</v>
          </cell>
        </row>
        <row r="843">
          <cell r="B843" t="str">
            <v>4e &amp; 4j</v>
          </cell>
        </row>
        <row r="844">
          <cell r="B844" t="str">
            <v>4e &amp; 4j</v>
          </cell>
        </row>
        <row r="845">
          <cell r="B845" t="str">
            <v>4e &amp; 4j</v>
          </cell>
        </row>
        <row r="846">
          <cell r="B846" t="str">
            <v>4e &amp; 4j</v>
          </cell>
        </row>
        <row r="847">
          <cell r="B847" t="str">
            <v>4e &amp; 4j</v>
          </cell>
        </row>
        <row r="848">
          <cell r="B848" t="str">
            <v>4e &amp; 4j</v>
          </cell>
        </row>
        <row r="849">
          <cell r="B849" t="str">
            <v>4e &amp; 4j</v>
          </cell>
        </row>
        <row r="850">
          <cell r="B850" t="str">
            <v>4e &amp; 4j</v>
          </cell>
        </row>
        <row r="851">
          <cell r="B851" t="str">
            <v>4e &amp; 4j</v>
          </cell>
        </row>
        <row r="852">
          <cell r="B852" t="str">
            <v>4e &amp; 4j</v>
          </cell>
        </row>
        <row r="853">
          <cell r="B853" t="str">
            <v>4e &amp; 4j</v>
          </cell>
        </row>
        <row r="854">
          <cell r="B854" t="str">
            <v>4e &amp; 4j</v>
          </cell>
        </row>
        <row r="855">
          <cell r="B855" t="str">
            <v>4e &amp; 4j</v>
          </cell>
        </row>
        <row r="856">
          <cell r="B856" t="str">
            <v>4e &amp; 4j</v>
          </cell>
        </row>
        <row r="857">
          <cell r="B857" t="str">
            <v>4e &amp; 4j</v>
          </cell>
        </row>
        <row r="858">
          <cell r="B858" t="str">
            <v>4e &amp; 4j</v>
          </cell>
        </row>
        <row r="859">
          <cell r="B859" t="str">
            <v>4e &amp; 4j</v>
          </cell>
        </row>
        <row r="860">
          <cell r="B860" t="str">
            <v>4e &amp; 4j</v>
          </cell>
        </row>
        <row r="861">
          <cell r="B861" t="str">
            <v>4e &amp; 4j</v>
          </cell>
        </row>
        <row r="862">
          <cell r="B862" t="str">
            <v>4e &amp; 4j</v>
          </cell>
        </row>
        <row r="863">
          <cell r="B863" t="str">
            <v>4e &amp; 4j</v>
          </cell>
        </row>
        <row r="864">
          <cell r="B864" t="str">
            <v>4e &amp; 4j</v>
          </cell>
        </row>
        <row r="865">
          <cell r="B865" t="str">
            <v>4e &amp; 4j</v>
          </cell>
        </row>
        <row r="866">
          <cell r="B866" t="str">
            <v>4e &amp; 4j</v>
          </cell>
        </row>
        <row r="867">
          <cell r="B867" t="str">
            <v>4e &amp; 4j</v>
          </cell>
        </row>
        <row r="868">
          <cell r="B868" t="str">
            <v>4e &amp; 4j</v>
          </cell>
        </row>
        <row r="869">
          <cell r="B869" t="str">
            <v>4e &amp; 4j</v>
          </cell>
        </row>
        <row r="870">
          <cell r="B870" t="str">
            <v>4e &amp; 4j</v>
          </cell>
        </row>
        <row r="871">
          <cell r="B871" t="str">
            <v>4e &amp; 4j</v>
          </cell>
        </row>
        <row r="872">
          <cell r="B872" t="str">
            <v>4e &amp; 4j</v>
          </cell>
        </row>
        <row r="873">
          <cell r="B873" t="str">
            <v>4e &amp; 4j</v>
          </cell>
        </row>
        <row r="874">
          <cell r="B874" t="str">
            <v>4e &amp; 4j</v>
          </cell>
        </row>
        <row r="875">
          <cell r="B875" t="str">
            <v>4e &amp; 4j</v>
          </cell>
        </row>
        <row r="876">
          <cell r="B876" t="str">
            <v>4e &amp; 4j</v>
          </cell>
        </row>
        <row r="877">
          <cell r="B877" t="str">
            <v>4e &amp; 4j</v>
          </cell>
        </row>
        <row r="878">
          <cell r="B878" t="str">
            <v>4e &amp; 4j</v>
          </cell>
        </row>
        <row r="879">
          <cell r="B879" t="str">
            <v>4e &amp; 4j</v>
          </cell>
        </row>
        <row r="880">
          <cell r="B880" t="str">
            <v>4e &amp; 4j</v>
          </cell>
        </row>
        <row r="881">
          <cell r="B881" t="str">
            <v>4e &amp; 4j</v>
          </cell>
        </row>
        <row r="882">
          <cell r="B882" t="str">
            <v>4e &amp; 4j</v>
          </cell>
        </row>
        <row r="883">
          <cell r="B883" t="str">
            <v>4e &amp; 4j</v>
          </cell>
        </row>
        <row r="884">
          <cell r="B884" t="str">
            <v>4e &amp; 4j</v>
          </cell>
        </row>
        <row r="885">
          <cell r="B885" t="str">
            <v>4e &amp; 4j</v>
          </cell>
        </row>
        <row r="886">
          <cell r="B886" t="str">
            <v>4e &amp; 4j</v>
          </cell>
        </row>
        <row r="887">
          <cell r="B887" t="str">
            <v>4e &amp; 4j</v>
          </cell>
        </row>
        <row r="888">
          <cell r="B888" t="str">
            <v>4e &amp; 4j</v>
          </cell>
        </row>
        <row r="889">
          <cell r="B889" t="str">
            <v>4e &amp; 4j</v>
          </cell>
        </row>
        <row r="890">
          <cell r="B890" t="str">
            <v>4e &amp; 4j</v>
          </cell>
        </row>
        <row r="891">
          <cell r="B891" t="str">
            <v>4e &amp; 4j</v>
          </cell>
        </row>
        <row r="892">
          <cell r="B892" t="str">
            <v>4e &amp; 4j</v>
          </cell>
        </row>
        <row r="893">
          <cell r="B893" t="str">
            <v>4e &amp; 4j</v>
          </cell>
        </row>
        <row r="894">
          <cell r="B894" t="str">
            <v>4e &amp; 4j</v>
          </cell>
        </row>
        <row r="895">
          <cell r="B895" t="str">
            <v>4e &amp; 4j</v>
          </cell>
        </row>
        <row r="896">
          <cell r="B896" t="str">
            <v>4e &amp; 4j</v>
          </cell>
        </row>
        <row r="897">
          <cell r="B897" t="str">
            <v>4e &amp; 4j</v>
          </cell>
        </row>
        <row r="898">
          <cell r="B898" t="str">
            <v>4e &amp; 4j</v>
          </cell>
        </row>
        <row r="899">
          <cell r="B899" t="str">
            <v>4e &amp; 4j</v>
          </cell>
        </row>
        <row r="900">
          <cell r="B900" t="str">
            <v>4e &amp; 4j</v>
          </cell>
        </row>
        <row r="901">
          <cell r="B901" t="str">
            <v>4e &amp; 4j</v>
          </cell>
        </row>
        <row r="902">
          <cell r="B902" t="str">
            <v>4e &amp; 4j</v>
          </cell>
        </row>
        <row r="903">
          <cell r="B903" t="str">
            <v>4e &amp; 4j</v>
          </cell>
        </row>
        <row r="904">
          <cell r="B904" t="str">
            <v>4e &amp; 4j</v>
          </cell>
        </row>
        <row r="905">
          <cell r="B905" t="str">
            <v>4e &amp; 4j</v>
          </cell>
        </row>
        <row r="906">
          <cell r="B906" t="str">
            <v>4e &amp; 4j</v>
          </cell>
        </row>
        <row r="907">
          <cell r="B907" t="str">
            <v>4e &amp; 4j</v>
          </cell>
        </row>
        <row r="908">
          <cell r="B908" t="str">
            <v>4e &amp; 4j</v>
          </cell>
        </row>
        <row r="909">
          <cell r="B909" t="str">
            <v>4e &amp; 4j</v>
          </cell>
        </row>
        <row r="910">
          <cell r="B910" t="str">
            <v>4e &amp; 4j</v>
          </cell>
        </row>
        <row r="911">
          <cell r="B911" t="str">
            <v>4e &amp; 4j</v>
          </cell>
        </row>
        <row r="912">
          <cell r="B912" t="str">
            <v>4e &amp; 4j</v>
          </cell>
        </row>
        <row r="913">
          <cell r="B913" t="str">
            <v>4e &amp; 4j</v>
          </cell>
        </row>
        <row r="914">
          <cell r="B914" t="str">
            <v>4e &amp; 4j</v>
          </cell>
        </row>
        <row r="915">
          <cell r="B915" t="str">
            <v>4e &amp; 4j</v>
          </cell>
        </row>
        <row r="916">
          <cell r="B916" t="str">
            <v>4e &amp; 4j</v>
          </cell>
        </row>
        <row r="917">
          <cell r="B917" t="str">
            <v>4e &amp; 4j</v>
          </cell>
        </row>
        <row r="918">
          <cell r="B918" t="str">
            <v>4e &amp; 4j</v>
          </cell>
        </row>
        <row r="919">
          <cell r="B919" t="str">
            <v>4e &amp; 4j</v>
          </cell>
        </row>
        <row r="920">
          <cell r="B920" t="str">
            <v>4e &amp; 4j</v>
          </cell>
        </row>
        <row r="921">
          <cell r="B921" t="str">
            <v>4e &amp; 4j</v>
          </cell>
        </row>
        <row r="922">
          <cell r="B922" t="str">
            <v>4e &amp; 4j</v>
          </cell>
        </row>
        <row r="923">
          <cell r="B923" t="str">
            <v>4e &amp; 4j</v>
          </cell>
        </row>
        <row r="924">
          <cell r="B924" t="str">
            <v>4e &amp; 4j</v>
          </cell>
        </row>
        <row r="925">
          <cell r="B925" t="str">
            <v>4e &amp; 4j</v>
          </cell>
        </row>
        <row r="926">
          <cell r="B926" t="str">
            <v>4e &amp; 4j</v>
          </cell>
        </row>
        <row r="927">
          <cell r="B927" t="str">
            <v>4e &amp; 4j</v>
          </cell>
        </row>
        <row r="928">
          <cell r="B928" t="str">
            <v>4e &amp; 4j</v>
          </cell>
        </row>
        <row r="929">
          <cell r="B929" t="str">
            <v>4e &amp; 4j</v>
          </cell>
        </row>
        <row r="930">
          <cell r="B930" t="str">
            <v>4e &amp; 4j</v>
          </cell>
        </row>
        <row r="931">
          <cell r="B931" t="str">
            <v>4e &amp; 4j</v>
          </cell>
        </row>
        <row r="932">
          <cell r="B932" t="str">
            <v>4e &amp; 4j</v>
          </cell>
        </row>
        <row r="933">
          <cell r="B933" t="str">
            <v>4e &amp; 4j</v>
          </cell>
        </row>
        <row r="934">
          <cell r="B934" t="str">
            <v>4e &amp; 4j</v>
          </cell>
        </row>
        <row r="935">
          <cell r="B935" t="str">
            <v>4e &amp; 4j</v>
          </cell>
        </row>
        <row r="936">
          <cell r="B936" t="str">
            <v>4e &amp; 4j</v>
          </cell>
        </row>
        <row r="937">
          <cell r="B937" t="str">
            <v>4e &amp; 4j</v>
          </cell>
        </row>
        <row r="938">
          <cell r="B938" t="str">
            <v>4e &amp; 4j</v>
          </cell>
        </row>
        <row r="939">
          <cell r="B939" t="str">
            <v>4e &amp; 4j</v>
          </cell>
        </row>
        <row r="940">
          <cell r="B940" t="str">
            <v>4e &amp; 4j</v>
          </cell>
        </row>
        <row r="941">
          <cell r="B941" t="str">
            <v>4e &amp; 4j</v>
          </cell>
        </row>
        <row r="942">
          <cell r="B942" t="str">
            <v>4e &amp; 4j</v>
          </cell>
        </row>
        <row r="943">
          <cell r="B943" t="str">
            <v>4e &amp; 4j</v>
          </cell>
        </row>
        <row r="944">
          <cell r="A944" t="str">
            <v>VHT</v>
          </cell>
          <cell r="B944" t="str">
            <v>Bid Reference</v>
          </cell>
        </row>
        <row r="945">
          <cell r="B945" t="str">
            <v>4f</v>
          </cell>
        </row>
        <row r="946">
          <cell r="B946" t="str">
            <v>4f</v>
          </cell>
        </row>
        <row r="947">
          <cell r="B947" t="str">
            <v>4f</v>
          </cell>
        </row>
        <row r="948">
          <cell r="B948" t="str">
            <v>4f</v>
          </cell>
        </row>
        <row r="949">
          <cell r="B949" t="str">
            <v>4f</v>
          </cell>
        </row>
        <row r="950">
          <cell r="B950" t="str">
            <v>4f</v>
          </cell>
        </row>
        <row r="951">
          <cell r="A951" t="str">
            <v>HVAC</v>
          </cell>
          <cell r="B951" t="str">
            <v>Bid Reference</v>
          </cell>
        </row>
        <row r="952">
          <cell r="B952" t="str">
            <v>4g</v>
          </cell>
        </row>
        <row r="953">
          <cell r="B953" t="str">
            <v>4g</v>
          </cell>
        </row>
        <row r="954">
          <cell r="B954" t="str">
            <v>4g</v>
          </cell>
        </row>
        <row r="955">
          <cell r="B955" t="str">
            <v>4g</v>
          </cell>
        </row>
        <row r="956">
          <cell r="B956" t="str">
            <v>4g</v>
          </cell>
        </row>
        <row r="957">
          <cell r="B957" t="str">
            <v>4g</v>
          </cell>
        </row>
        <row r="958">
          <cell r="B958" t="str">
            <v>4g</v>
          </cell>
        </row>
        <row r="959">
          <cell r="B959" t="str">
            <v>4g</v>
          </cell>
        </row>
        <row r="960">
          <cell r="B960" t="str">
            <v>4g</v>
          </cell>
        </row>
        <row r="961">
          <cell r="B961" t="str">
            <v>4g</v>
          </cell>
        </row>
        <row r="962">
          <cell r="B962" t="str">
            <v>4g</v>
          </cell>
        </row>
        <row r="963">
          <cell r="B963" t="str">
            <v>4g</v>
          </cell>
        </row>
        <row r="964">
          <cell r="B964" t="str">
            <v>4g</v>
          </cell>
        </row>
        <row r="965">
          <cell r="B965" t="str">
            <v>4g</v>
          </cell>
        </row>
        <row r="966">
          <cell r="B966" t="str">
            <v>4g</v>
          </cell>
        </row>
        <row r="967">
          <cell r="B967" t="str">
            <v>4g</v>
          </cell>
        </row>
        <row r="968">
          <cell r="B968" t="str">
            <v>4g</v>
          </cell>
        </row>
        <row r="969">
          <cell r="B969" t="str">
            <v>4g</v>
          </cell>
        </row>
        <row r="970">
          <cell r="B970" t="str">
            <v>4g</v>
          </cell>
        </row>
        <row r="971">
          <cell r="B971" t="str">
            <v>4g</v>
          </cell>
        </row>
        <row r="972">
          <cell r="B972" t="str">
            <v>4g</v>
          </cell>
        </row>
        <row r="973">
          <cell r="B973" t="str">
            <v>4g</v>
          </cell>
        </row>
        <row r="974">
          <cell r="B974" t="str">
            <v>4g</v>
          </cell>
        </row>
        <row r="975">
          <cell r="B975" t="str">
            <v>4g</v>
          </cell>
        </row>
        <row r="976">
          <cell r="B976" t="str">
            <v>4g</v>
          </cell>
        </row>
        <row r="977">
          <cell r="B977" t="str">
            <v>4g</v>
          </cell>
        </row>
        <row r="978">
          <cell r="B978" t="str">
            <v>4g</v>
          </cell>
        </row>
        <row r="979">
          <cell r="B979" t="str">
            <v>4g</v>
          </cell>
        </row>
        <row r="980">
          <cell r="B980" t="str">
            <v>4g</v>
          </cell>
        </row>
        <row r="981">
          <cell r="B981" t="str">
            <v>4g</v>
          </cell>
        </row>
        <row r="982">
          <cell r="B982" t="str">
            <v>4g</v>
          </cell>
        </row>
        <row r="983">
          <cell r="B983" t="str">
            <v>4g</v>
          </cell>
        </row>
        <row r="984">
          <cell r="B984" t="str">
            <v>4g</v>
          </cell>
        </row>
        <row r="985">
          <cell r="B985" t="str">
            <v>4g</v>
          </cell>
        </row>
        <row r="986">
          <cell r="B986" t="str">
            <v>4g</v>
          </cell>
        </row>
        <row r="987">
          <cell r="B987" t="str">
            <v>4g</v>
          </cell>
        </row>
        <row r="988">
          <cell r="B988" t="str">
            <v>4g</v>
          </cell>
        </row>
        <row r="989">
          <cell r="B989" t="str">
            <v>4g</v>
          </cell>
        </row>
        <row r="990">
          <cell r="B990" t="str">
            <v>4g</v>
          </cell>
        </row>
        <row r="991">
          <cell r="B991" t="str">
            <v>4g</v>
          </cell>
        </row>
        <row r="992">
          <cell r="B992" t="str">
            <v>4g</v>
          </cell>
        </row>
        <row r="993">
          <cell r="B993" t="str">
            <v>4g</v>
          </cell>
        </row>
        <row r="994">
          <cell r="B994" t="str">
            <v>4g</v>
          </cell>
        </row>
        <row r="995">
          <cell r="B995" t="str">
            <v>4g</v>
          </cell>
        </row>
        <row r="996">
          <cell r="B996" t="str">
            <v>4g</v>
          </cell>
        </row>
        <row r="997">
          <cell r="B997" t="str">
            <v>4g</v>
          </cell>
        </row>
        <row r="998">
          <cell r="B998" t="str">
            <v>4g</v>
          </cell>
        </row>
        <row r="999">
          <cell r="B999" t="str">
            <v>4g</v>
          </cell>
        </row>
        <row r="1000">
          <cell r="B1000" t="str">
            <v>4g</v>
          </cell>
        </row>
        <row r="1001">
          <cell r="B1001" t="str">
            <v>4g</v>
          </cell>
        </row>
        <row r="1002">
          <cell r="B1002" t="str">
            <v>4g</v>
          </cell>
        </row>
        <row r="1003">
          <cell r="B1003" t="str">
            <v>4g</v>
          </cell>
        </row>
        <row r="1004">
          <cell r="B1004" t="str">
            <v>4g</v>
          </cell>
        </row>
        <row r="1005">
          <cell r="B1005" t="str">
            <v>4g</v>
          </cell>
        </row>
        <row r="1006">
          <cell r="B1006" t="str">
            <v>4g</v>
          </cell>
        </row>
        <row r="1007">
          <cell r="B1007" t="str">
            <v>4g</v>
          </cell>
        </row>
        <row r="1008">
          <cell r="B1008" t="str">
            <v>4g</v>
          </cell>
        </row>
        <row r="1009">
          <cell r="B1009" t="str">
            <v>4g</v>
          </cell>
        </row>
        <row r="1010">
          <cell r="B1010" t="str">
            <v>4g</v>
          </cell>
        </row>
        <row r="1011">
          <cell r="B1011" t="str">
            <v>4g</v>
          </cell>
        </row>
        <row r="1012">
          <cell r="B1012" t="str">
            <v>4g</v>
          </cell>
        </row>
        <row r="1013">
          <cell r="B1013" t="str">
            <v>4g</v>
          </cell>
        </row>
        <row r="1014">
          <cell r="B1014" t="str">
            <v>4g</v>
          </cell>
        </row>
        <row r="1015">
          <cell r="B1015" t="str">
            <v>4g</v>
          </cell>
        </row>
        <row r="1016">
          <cell r="B1016" t="str">
            <v>4g</v>
          </cell>
        </row>
        <row r="1017">
          <cell r="B1017" t="str">
            <v>4g</v>
          </cell>
        </row>
        <row r="1018">
          <cell r="B1018" t="str">
            <v>4g</v>
          </cell>
        </row>
        <row r="1019">
          <cell r="B1019" t="str">
            <v>4g</v>
          </cell>
        </row>
        <row r="1020">
          <cell r="B1020" t="str">
            <v>4g</v>
          </cell>
        </row>
        <row r="1021">
          <cell r="B1021" t="str">
            <v>4g</v>
          </cell>
        </row>
        <row r="1022">
          <cell r="B1022" t="str">
            <v>4g</v>
          </cell>
        </row>
        <row r="1023">
          <cell r="B1023" t="str">
            <v>4g</v>
          </cell>
        </row>
        <row r="1024">
          <cell r="A1024" t="str">
            <v>FPS</v>
          </cell>
          <cell r="B1024" t="str">
            <v>Bid Reference</v>
          </cell>
        </row>
        <row r="1025">
          <cell r="B1025" t="str">
            <v>4h</v>
          </cell>
        </row>
        <row r="1026">
          <cell r="B1026" t="str">
            <v>4h</v>
          </cell>
        </row>
        <row r="1027">
          <cell r="B1027" t="str">
            <v>4h</v>
          </cell>
        </row>
        <row r="1028">
          <cell r="B1028" t="str">
            <v>4h</v>
          </cell>
        </row>
        <row r="1029">
          <cell r="B1029" t="str">
            <v>4h</v>
          </cell>
        </row>
        <row r="1030">
          <cell r="B1030" t="str">
            <v>4h</v>
          </cell>
        </row>
        <row r="1031">
          <cell r="B1031" t="str">
            <v>4h</v>
          </cell>
        </row>
        <row r="1032">
          <cell r="B1032" t="str">
            <v>4h</v>
          </cell>
        </row>
        <row r="1033">
          <cell r="B1033" t="str">
            <v>4h</v>
          </cell>
        </row>
        <row r="1034">
          <cell r="B1034" t="str">
            <v>4h</v>
          </cell>
        </row>
        <row r="1035">
          <cell r="B1035" t="str">
            <v>4h</v>
          </cell>
        </row>
        <row r="1036">
          <cell r="B1036" t="str">
            <v>4h</v>
          </cell>
        </row>
        <row r="1037">
          <cell r="B1037" t="str">
            <v>4h</v>
          </cell>
        </row>
        <row r="1038">
          <cell r="B1038" t="str">
            <v>4h</v>
          </cell>
        </row>
        <row r="1039">
          <cell r="B1039" t="str">
            <v>4h</v>
          </cell>
        </row>
        <row r="1040">
          <cell r="B1040" t="str">
            <v>4h</v>
          </cell>
        </row>
        <row r="1041">
          <cell r="B1041" t="str">
            <v>4h</v>
          </cell>
        </row>
        <row r="1042">
          <cell r="B1042" t="str">
            <v>4h</v>
          </cell>
        </row>
        <row r="1043">
          <cell r="B1043" t="str">
            <v>4h</v>
          </cell>
        </row>
        <row r="1044">
          <cell r="B1044" t="str">
            <v>4h</v>
          </cell>
        </row>
        <row r="1045">
          <cell r="B1045" t="str">
            <v>4h</v>
          </cell>
        </row>
        <row r="1046">
          <cell r="B1046" t="str">
            <v>4h</v>
          </cell>
        </row>
        <row r="1047">
          <cell r="B1047" t="str">
            <v>4h</v>
          </cell>
        </row>
        <row r="1048">
          <cell r="B1048" t="str">
            <v>4h</v>
          </cell>
        </row>
        <row r="1049">
          <cell r="B1049" t="str">
            <v>4h</v>
          </cell>
        </row>
        <row r="1050">
          <cell r="B1050" t="str">
            <v>4h</v>
          </cell>
        </row>
        <row r="1051">
          <cell r="B1051" t="str">
            <v>4h</v>
          </cell>
        </row>
        <row r="1052">
          <cell r="B1052" t="str">
            <v>4h</v>
          </cell>
        </row>
        <row r="1053">
          <cell r="B1053" t="str">
            <v>4h</v>
          </cell>
        </row>
        <row r="1054">
          <cell r="B1054" t="str">
            <v>4h</v>
          </cell>
        </row>
        <row r="1055">
          <cell r="B1055" t="str">
            <v>4h</v>
          </cell>
        </row>
        <row r="1056">
          <cell r="B1056" t="str">
            <v>4h</v>
          </cell>
        </row>
        <row r="1057">
          <cell r="B1057" t="str">
            <v>4h</v>
          </cell>
        </row>
        <row r="1058">
          <cell r="B1058" t="str">
            <v>4h</v>
          </cell>
        </row>
        <row r="1059">
          <cell r="B1059" t="str">
            <v>4h</v>
          </cell>
        </row>
        <row r="1060">
          <cell r="B1060" t="str">
            <v>4h</v>
          </cell>
        </row>
        <row r="1061">
          <cell r="B1061" t="str">
            <v>4h</v>
          </cell>
        </row>
        <row r="1062">
          <cell r="B1062" t="str">
            <v>4h</v>
          </cell>
        </row>
        <row r="1063">
          <cell r="B1063" t="str">
            <v>4h</v>
          </cell>
        </row>
        <row r="1064">
          <cell r="B1064" t="str">
            <v>4h</v>
          </cell>
        </row>
        <row r="1065">
          <cell r="B1065" t="str">
            <v>4h</v>
          </cell>
        </row>
        <row r="1066">
          <cell r="B1066" t="str">
            <v>4h</v>
          </cell>
        </row>
        <row r="1067">
          <cell r="B1067" t="str">
            <v>4h</v>
          </cell>
        </row>
        <row r="1068">
          <cell r="B1068" t="str">
            <v>4h</v>
          </cell>
        </row>
        <row r="1069">
          <cell r="B1069" t="str">
            <v>4h</v>
          </cell>
        </row>
        <row r="1070">
          <cell r="B1070" t="str">
            <v>4h</v>
          </cell>
        </row>
        <row r="1071">
          <cell r="B1071" t="str">
            <v>4h</v>
          </cell>
        </row>
        <row r="1072">
          <cell r="B1072" t="str">
            <v>4h</v>
          </cell>
        </row>
        <row r="1073">
          <cell r="B1073" t="str">
            <v>4h</v>
          </cell>
        </row>
        <row r="1074">
          <cell r="B1074" t="str">
            <v>4h</v>
          </cell>
        </row>
        <row r="1075">
          <cell r="B1075" t="str">
            <v>4h</v>
          </cell>
        </row>
        <row r="1076">
          <cell r="B1076" t="str">
            <v>4h</v>
          </cell>
        </row>
        <row r="1077">
          <cell r="B1077" t="str">
            <v>4h</v>
          </cell>
        </row>
        <row r="1078">
          <cell r="B1078" t="str">
            <v>4h</v>
          </cell>
        </row>
        <row r="1079">
          <cell r="B1079" t="str">
            <v>4h</v>
          </cell>
        </row>
        <row r="1080">
          <cell r="B1080" t="str">
            <v>4h</v>
          </cell>
        </row>
        <row r="1081">
          <cell r="B1081" t="str">
            <v>4h</v>
          </cell>
        </row>
        <row r="1082">
          <cell r="B1082" t="str">
            <v>4h</v>
          </cell>
        </row>
        <row r="1083">
          <cell r="B1083" t="str">
            <v>4h</v>
          </cell>
        </row>
        <row r="1084">
          <cell r="B1084" t="str">
            <v>4h</v>
          </cell>
        </row>
        <row r="1085">
          <cell r="B1085" t="str">
            <v>4h</v>
          </cell>
        </row>
        <row r="1086">
          <cell r="B1086" t="str">
            <v>4h</v>
          </cell>
        </row>
        <row r="1087">
          <cell r="B1087" t="str">
            <v>4h</v>
          </cell>
        </row>
        <row r="1088">
          <cell r="B1088" t="str">
            <v>4h</v>
          </cell>
        </row>
        <row r="1089">
          <cell r="B1089" t="str">
            <v>4h</v>
          </cell>
        </row>
        <row r="1090">
          <cell r="B1090" t="str">
            <v>4h</v>
          </cell>
        </row>
        <row r="1091">
          <cell r="B1091" t="str">
            <v>4h</v>
          </cell>
        </row>
        <row r="1092">
          <cell r="B1092" t="str">
            <v>4h</v>
          </cell>
        </row>
        <row r="1093">
          <cell r="B1093" t="str">
            <v>4h</v>
          </cell>
        </row>
        <row r="1094">
          <cell r="B1094" t="str">
            <v>4h</v>
          </cell>
        </row>
        <row r="1095">
          <cell r="B1095" t="str">
            <v>4h</v>
          </cell>
        </row>
        <row r="1096">
          <cell r="B1096" t="str">
            <v>4h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% Breakup"/>
      <sheetName val="Int_Fin% Breakup"/>
      <sheetName val="Ext_Fin% Breakup"/>
      <sheetName val="MEP % Breakup "/>
      <sheetName val="MEP_Act % as per EE"/>
      <sheetName val="ICT Percentage Breakup - All"/>
      <sheetName val="PT-Stage Payment"/>
      <sheetName val="Stage Payment"/>
      <sheetName val="Working"/>
      <sheetName val="5a (New Weightage)"/>
      <sheetName val="5a"/>
      <sheetName val="5B-Internal Finishes"/>
      <sheetName val="5E &amp; 5J-Electrical"/>
      <sheetName val="5H-FPS"/>
      <sheetName val="5D-PHE"/>
      <sheetName val="5G-HVAC"/>
      <sheetName val="5F-VHT"/>
      <sheetName val="5i ICT"/>
      <sheetName val="P6(ID No.)"/>
    </sheetNames>
    <sheetDataSet>
      <sheetData sheetId="0">
        <row r="58">
          <cell r="S58">
            <v>4.210436060480114E-2</v>
          </cell>
        </row>
      </sheetData>
      <sheetData sheetId="1">
        <row r="3">
          <cell r="A3" t="str">
            <v>Structure breakup</v>
          </cell>
        </row>
      </sheetData>
      <sheetData sheetId="2">
        <row r="1">
          <cell r="A1" t="str">
            <v>FINISHES PERCENTAGE BREAKUP</v>
          </cell>
        </row>
      </sheetData>
      <sheetData sheetId="3"/>
      <sheetData sheetId="4">
        <row r="1">
          <cell r="B1" t="str">
            <v>5.D PLUMBING WORKS</v>
          </cell>
          <cell r="H1" t="str">
            <v>5.G HVAC</v>
          </cell>
        </row>
        <row r="16">
          <cell r="B16" t="str">
            <v>5.E &amp; 5.J ELECTRICAL</v>
          </cell>
          <cell r="H16" t="str">
            <v>5.H FPS</v>
          </cell>
        </row>
      </sheetData>
      <sheetData sheetId="5">
        <row r="31">
          <cell r="B31" t="str">
            <v>LIFT ESCALATOR &amp; TRAVELLATOR</v>
          </cell>
        </row>
      </sheetData>
      <sheetData sheetId="6">
        <row r="1">
          <cell r="A1" t="str">
            <v>ICT Percentage Breakup</v>
          </cell>
        </row>
      </sheetData>
      <sheetData sheetId="7" refreshError="1"/>
      <sheetData sheetId="8">
        <row r="1">
          <cell r="A1" t="str">
            <v>Bid Reference</v>
          </cell>
        </row>
        <row r="2">
          <cell r="A2" t="str">
            <v>Structure</v>
          </cell>
        </row>
        <row r="3">
          <cell r="A3" t="str">
            <v>5a</v>
          </cell>
        </row>
        <row r="4">
          <cell r="A4" t="str">
            <v>5a</v>
          </cell>
        </row>
        <row r="5">
          <cell r="A5" t="str">
            <v>5a</v>
          </cell>
        </row>
        <row r="6">
          <cell r="A6" t="str">
            <v>5a</v>
          </cell>
        </row>
        <row r="7">
          <cell r="A7" t="str">
            <v>5a</v>
          </cell>
        </row>
        <row r="8">
          <cell r="A8" t="str">
            <v>5a</v>
          </cell>
        </row>
        <row r="9">
          <cell r="A9" t="str">
            <v>5a</v>
          </cell>
        </row>
        <row r="10">
          <cell r="A10" t="str">
            <v>5a</v>
          </cell>
        </row>
        <row r="11">
          <cell r="A11" t="str">
            <v>5a</v>
          </cell>
        </row>
        <row r="12">
          <cell r="A12" t="str">
            <v>5a</v>
          </cell>
        </row>
        <row r="13">
          <cell r="A13" t="str">
            <v>5a</v>
          </cell>
        </row>
        <row r="14">
          <cell r="A14" t="str">
            <v>5a</v>
          </cell>
        </row>
        <row r="15">
          <cell r="A15" t="str">
            <v>5a</v>
          </cell>
        </row>
        <row r="16">
          <cell r="A16" t="str">
            <v>5a</v>
          </cell>
        </row>
        <row r="17">
          <cell r="A17" t="str">
            <v>5a</v>
          </cell>
        </row>
        <row r="18">
          <cell r="A18" t="str">
            <v>5a</v>
          </cell>
        </row>
        <row r="19">
          <cell r="A19" t="str">
            <v>5a</v>
          </cell>
        </row>
        <row r="20">
          <cell r="A20" t="str">
            <v>5a</v>
          </cell>
        </row>
        <row r="21">
          <cell r="A21" t="str">
            <v>5a</v>
          </cell>
        </row>
        <row r="22">
          <cell r="A22" t="str">
            <v>5a</v>
          </cell>
        </row>
        <row r="23">
          <cell r="A23" t="str">
            <v>5a</v>
          </cell>
        </row>
        <row r="24">
          <cell r="A24" t="str">
            <v>5a</v>
          </cell>
        </row>
        <row r="25">
          <cell r="A25" t="str">
            <v>5a</v>
          </cell>
        </row>
        <row r="26">
          <cell r="A26" t="str">
            <v>5a</v>
          </cell>
        </row>
        <row r="27">
          <cell r="A27" t="str">
            <v>5a</v>
          </cell>
        </row>
        <row r="28">
          <cell r="A28" t="str">
            <v>5a</v>
          </cell>
        </row>
        <row r="29">
          <cell r="A29" t="str">
            <v>5a</v>
          </cell>
        </row>
        <row r="30">
          <cell r="A30" t="str">
            <v>5a</v>
          </cell>
        </row>
        <row r="31">
          <cell r="A31" t="str">
            <v>5a</v>
          </cell>
        </row>
        <row r="32">
          <cell r="A32" t="str">
            <v>5a</v>
          </cell>
        </row>
        <row r="33">
          <cell r="A33" t="str">
            <v>5a</v>
          </cell>
        </row>
        <row r="34">
          <cell r="A34" t="str">
            <v>5a</v>
          </cell>
        </row>
        <row r="35">
          <cell r="A35" t="str">
            <v>5a</v>
          </cell>
        </row>
        <row r="36">
          <cell r="A36" t="str">
            <v>5a</v>
          </cell>
        </row>
        <row r="37">
          <cell r="A37" t="str">
            <v>5a</v>
          </cell>
        </row>
        <row r="38">
          <cell r="A38" t="str">
            <v>5a</v>
          </cell>
        </row>
        <row r="39">
          <cell r="A39" t="str">
            <v>5a</v>
          </cell>
        </row>
        <row r="40">
          <cell r="A40" t="str">
            <v>5a</v>
          </cell>
        </row>
        <row r="41">
          <cell r="A41" t="str">
            <v>5a</v>
          </cell>
        </row>
        <row r="42">
          <cell r="A42" t="str">
            <v>5a</v>
          </cell>
        </row>
        <row r="43">
          <cell r="A43" t="str">
            <v>5a</v>
          </cell>
        </row>
        <row r="44">
          <cell r="A44" t="str">
            <v>5a</v>
          </cell>
        </row>
        <row r="45">
          <cell r="A45" t="str">
            <v>5a</v>
          </cell>
        </row>
        <row r="46">
          <cell r="A46" t="str">
            <v>5a</v>
          </cell>
        </row>
        <row r="47">
          <cell r="A47" t="str">
            <v>5a</v>
          </cell>
        </row>
        <row r="48">
          <cell r="A48" t="str">
            <v>5a</v>
          </cell>
        </row>
        <row r="49">
          <cell r="A49" t="str">
            <v>5a</v>
          </cell>
        </row>
        <row r="50">
          <cell r="A50" t="str">
            <v>5a</v>
          </cell>
        </row>
        <row r="51">
          <cell r="A51" t="str">
            <v>5a</v>
          </cell>
        </row>
        <row r="52">
          <cell r="A52" t="str">
            <v>5a</v>
          </cell>
        </row>
        <row r="53">
          <cell r="A53" t="str">
            <v>5a</v>
          </cell>
        </row>
        <row r="54">
          <cell r="A54" t="str">
            <v>5a</v>
          </cell>
        </row>
        <row r="55">
          <cell r="A55" t="str">
            <v>5a</v>
          </cell>
        </row>
        <row r="56">
          <cell r="A56" t="str">
            <v>5a</v>
          </cell>
        </row>
        <row r="57">
          <cell r="A57" t="str">
            <v>5a</v>
          </cell>
        </row>
        <row r="58">
          <cell r="A58" t="str">
            <v>5a</v>
          </cell>
        </row>
        <row r="59">
          <cell r="A59" t="str">
            <v>5a</v>
          </cell>
        </row>
        <row r="60">
          <cell r="A60" t="str">
            <v>5a</v>
          </cell>
        </row>
        <row r="61">
          <cell r="A61" t="str">
            <v>5a</v>
          </cell>
        </row>
        <row r="62">
          <cell r="A62" t="str">
            <v>5a</v>
          </cell>
        </row>
        <row r="63">
          <cell r="A63" t="str">
            <v>5a</v>
          </cell>
        </row>
        <row r="64">
          <cell r="A64" t="str">
            <v>5a</v>
          </cell>
        </row>
        <row r="65">
          <cell r="A65" t="str">
            <v>5a</v>
          </cell>
        </row>
        <row r="66">
          <cell r="A66" t="str">
            <v>5a</v>
          </cell>
        </row>
        <row r="67">
          <cell r="A67" t="str">
            <v>5a</v>
          </cell>
        </row>
        <row r="68">
          <cell r="A68" t="str">
            <v>5a</v>
          </cell>
        </row>
        <row r="69">
          <cell r="A69" t="str">
            <v>5a</v>
          </cell>
        </row>
        <row r="70">
          <cell r="A70" t="str">
            <v>5a</v>
          </cell>
        </row>
        <row r="71">
          <cell r="A71" t="str">
            <v>5a</v>
          </cell>
        </row>
        <row r="72">
          <cell r="A72" t="str">
            <v>5a</v>
          </cell>
        </row>
        <row r="73">
          <cell r="A73" t="str">
            <v>5a</v>
          </cell>
        </row>
        <row r="74">
          <cell r="A74" t="str">
            <v>5a</v>
          </cell>
        </row>
        <row r="75">
          <cell r="A75" t="str">
            <v>5a</v>
          </cell>
        </row>
        <row r="76">
          <cell r="A76" t="str">
            <v>5a</v>
          </cell>
        </row>
        <row r="77">
          <cell r="A77" t="str">
            <v>5a</v>
          </cell>
        </row>
        <row r="78">
          <cell r="A78" t="str">
            <v>5a</v>
          </cell>
        </row>
        <row r="79">
          <cell r="A79" t="str">
            <v>5a</v>
          </cell>
        </row>
        <row r="80">
          <cell r="A80" t="str">
            <v>5a</v>
          </cell>
        </row>
        <row r="81">
          <cell r="A81" t="str">
            <v>5a</v>
          </cell>
        </row>
        <row r="82">
          <cell r="A82" t="str">
            <v>5a</v>
          </cell>
        </row>
        <row r="83">
          <cell r="A83" t="str">
            <v>5a</v>
          </cell>
        </row>
        <row r="84">
          <cell r="A84" t="str">
            <v>5a</v>
          </cell>
        </row>
        <row r="85">
          <cell r="A85" t="str">
            <v>5a</v>
          </cell>
        </row>
        <row r="86">
          <cell r="A86" t="str">
            <v>5a</v>
          </cell>
        </row>
        <row r="87">
          <cell r="A87" t="str">
            <v>5a</v>
          </cell>
        </row>
        <row r="88">
          <cell r="A88" t="str">
            <v>5a</v>
          </cell>
        </row>
        <row r="89">
          <cell r="A89" t="str">
            <v>5a</v>
          </cell>
        </row>
        <row r="90">
          <cell r="A90" t="str">
            <v>5a</v>
          </cell>
        </row>
        <row r="91">
          <cell r="A91" t="str">
            <v>5a</v>
          </cell>
        </row>
        <row r="92">
          <cell r="A92" t="str">
            <v>5a</v>
          </cell>
        </row>
        <row r="93">
          <cell r="A93" t="str">
            <v>5a</v>
          </cell>
        </row>
        <row r="94">
          <cell r="A94" t="str">
            <v>5a</v>
          </cell>
        </row>
        <row r="95">
          <cell r="A95" t="str">
            <v>5a</v>
          </cell>
        </row>
        <row r="96">
          <cell r="A96" t="str">
            <v>5a</v>
          </cell>
        </row>
        <row r="97">
          <cell r="A97" t="str">
            <v>5a</v>
          </cell>
        </row>
        <row r="98">
          <cell r="A98" t="str">
            <v>5a</v>
          </cell>
        </row>
        <row r="99">
          <cell r="A99" t="str">
            <v>5a</v>
          </cell>
        </row>
        <row r="100">
          <cell r="A100" t="str">
            <v>5a</v>
          </cell>
        </row>
        <row r="101">
          <cell r="A101" t="str">
            <v>5a</v>
          </cell>
        </row>
        <row r="102">
          <cell r="A102" t="str">
            <v>5a</v>
          </cell>
        </row>
        <row r="103">
          <cell r="A103" t="str">
            <v>5a</v>
          </cell>
        </row>
        <row r="104">
          <cell r="A104" t="str">
            <v>5a</v>
          </cell>
        </row>
        <row r="105">
          <cell r="A105" t="str">
            <v>5a</v>
          </cell>
        </row>
        <row r="106">
          <cell r="A106" t="str">
            <v>5a</v>
          </cell>
        </row>
        <row r="107">
          <cell r="A107" t="str">
            <v>5a</v>
          </cell>
        </row>
        <row r="108">
          <cell r="A108" t="str">
            <v>5a</v>
          </cell>
        </row>
        <row r="109">
          <cell r="A109" t="str">
            <v>5a</v>
          </cell>
        </row>
        <row r="110">
          <cell r="A110" t="str">
            <v>5a</v>
          </cell>
        </row>
        <row r="111">
          <cell r="A111" t="str">
            <v>5a</v>
          </cell>
        </row>
        <row r="112">
          <cell r="A112" t="str">
            <v>5a</v>
          </cell>
        </row>
        <row r="113">
          <cell r="A113" t="str">
            <v>5a</v>
          </cell>
        </row>
        <row r="114">
          <cell r="A114" t="str">
            <v>5a</v>
          </cell>
        </row>
        <row r="115">
          <cell r="A115" t="str">
            <v>5a</v>
          </cell>
        </row>
        <row r="116">
          <cell r="A116" t="str">
            <v>5a</v>
          </cell>
        </row>
        <row r="117">
          <cell r="A117" t="str">
            <v>5a</v>
          </cell>
        </row>
        <row r="118">
          <cell r="A118" t="str">
            <v>5a</v>
          </cell>
        </row>
        <row r="119">
          <cell r="A119" t="str">
            <v>5a</v>
          </cell>
        </row>
        <row r="120">
          <cell r="A120" t="str">
            <v>5a</v>
          </cell>
        </row>
        <row r="121">
          <cell r="A121" t="str">
            <v>5a</v>
          </cell>
        </row>
        <row r="122">
          <cell r="A122" t="str">
            <v>5a</v>
          </cell>
        </row>
        <row r="123">
          <cell r="A123" t="str">
            <v>5a</v>
          </cell>
        </row>
        <row r="124">
          <cell r="A124" t="str">
            <v>5a</v>
          </cell>
        </row>
        <row r="125">
          <cell r="A125" t="str">
            <v>5a</v>
          </cell>
        </row>
        <row r="126">
          <cell r="A126" t="str">
            <v>5a</v>
          </cell>
        </row>
        <row r="127">
          <cell r="A127" t="str">
            <v>5a</v>
          </cell>
        </row>
        <row r="128">
          <cell r="A128" t="str">
            <v>5a</v>
          </cell>
        </row>
        <row r="129">
          <cell r="A129" t="str">
            <v>5a</v>
          </cell>
        </row>
        <row r="130">
          <cell r="A130" t="str">
            <v>5a</v>
          </cell>
        </row>
        <row r="131">
          <cell r="A131" t="str">
            <v>5a</v>
          </cell>
        </row>
        <row r="132">
          <cell r="A132" t="str">
            <v>5a</v>
          </cell>
        </row>
        <row r="133">
          <cell r="A133" t="str">
            <v>5a</v>
          </cell>
        </row>
        <row r="134">
          <cell r="A134" t="str">
            <v>5a</v>
          </cell>
        </row>
        <row r="135">
          <cell r="A135" t="str">
            <v>5a</v>
          </cell>
        </row>
        <row r="136">
          <cell r="A136" t="str">
            <v>5a</v>
          </cell>
        </row>
        <row r="137">
          <cell r="A137" t="str">
            <v>5a</v>
          </cell>
        </row>
        <row r="138">
          <cell r="A138" t="str">
            <v>5a</v>
          </cell>
        </row>
        <row r="139">
          <cell r="A139" t="str">
            <v>5a</v>
          </cell>
        </row>
        <row r="140">
          <cell r="A140" t="str">
            <v>5a</v>
          </cell>
        </row>
        <row r="141">
          <cell r="A141" t="str">
            <v>5a</v>
          </cell>
        </row>
        <row r="142">
          <cell r="A142" t="str">
            <v>5a</v>
          </cell>
        </row>
        <row r="143">
          <cell r="A143" t="str">
            <v>5a</v>
          </cell>
        </row>
        <row r="144">
          <cell r="A144" t="str">
            <v>5a</v>
          </cell>
        </row>
        <row r="145">
          <cell r="A145" t="str">
            <v>5a</v>
          </cell>
        </row>
        <row r="146">
          <cell r="A146" t="str">
            <v>5a</v>
          </cell>
        </row>
        <row r="147">
          <cell r="A147" t="str">
            <v>5a</v>
          </cell>
        </row>
        <row r="148">
          <cell r="A148" t="str">
            <v>5a</v>
          </cell>
        </row>
        <row r="149">
          <cell r="A149" t="str">
            <v>5a</v>
          </cell>
        </row>
        <row r="150">
          <cell r="A150" t="str">
            <v>5a</v>
          </cell>
        </row>
        <row r="151">
          <cell r="A151" t="str">
            <v>5a</v>
          </cell>
        </row>
        <row r="152">
          <cell r="A152" t="str">
            <v>5a</v>
          </cell>
        </row>
        <row r="153">
          <cell r="A153" t="str">
            <v>5a</v>
          </cell>
        </row>
        <row r="154">
          <cell r="A154" t="str">
            <v>5a</v>
          </cell>
        </row>
        <row r="155">
          <cell r="A155" t="str">
            <v>5a</v>
          </cell>
        </row>
        <row r="156">
          <cell r="A156" t="str">
            <v>5a</v>
          </cell>
        </row>
        <row r="157">
          <cell r="A157" t="str">
            <v>5a</v>
          </cell>
        </row>
        <row r="158">
          <cell r="A158" t="str">
            <v>5a</v>
          </cell>
        </row>
        <row r="159">
          <cell r="A159" t="str">
            <v>5a</v>
          </cell>
        </row>
        <row r="160">
          <cell r="A160" t="str">
            <v>5a</v>
          </cell>
        </row>
        <row r="161">
          <cell r="A161" t="str">
            <v>5a</v>
          </cell>
        </row>
        <row r="162">
          <cell r="A162" t="str">
            <v>5a</v>
          </cell>
        </row>
        <row r="163">
          <cell r="A163" t="str">
            <v>5a</v>
          </cell>
        </row>
        <row r="164">
          <cell r="A164" t="str">
            <v>5a</v>
          </cell>
        </row>
        <row r="165">
          <cell r="A165" t="str">
            <v>5a</v>
          </cell>
        </row>
        <row r="166">
          <cell r="A166" t="str">
            <v>5a</v>
          </cell>
        </row>
        <row r="167">
          <cell r="A167" t="str">
            <v>5a</v>
          </cell>
        </row>
        <row r="168">
          <cell r="A168" t="str">
            <v>5a</v>
          </cell>
        </row>
        <row r="169">
          <cell r="A169" t="str">
            <v>5a</v>
          </cell>
        </row>
        <row r="170">
          <cell r="A170" t="str">
            <v>5a</v>
          </cell>
        </row>
        <row r="171">
          <cell r="A171" t="str">
            <v>5a</v>
          </cell>
        </row>
        <row r="172">
          <cell r="A172" t="str">
            <v>5a</v>
          </cell>
        </row>
        <row r="173">
          <cell r="A173" t="str">
            <v>5a</v>
          </cell>
        </row>
        <row r="174">
          <cell r="A174" t="str">
            <v>5a</v>
          </cell>
        </row>
        <row r="175">
          <cell r="A175" t="str">
            <v>5a</v>
          </cell>
        </row>
        <row r="176">
          <cell r="A176" t="str">
            <v>5a</v>
          </cell>
        </row>
        <row r="177">
          <cell r="A177" t="str">
            <v>5a</v>
          </cell>
        </row>
        <row r="178">
          <cell r="A178" t="str">
            <v>5a</v>
          </cell>
        </row>
        <row r="179">
          <cell r="A179" t="str">
            <v>5a</v>
          </cell>
        </row>
        <row r="180">
          <cell r="A180" t="str">
            <v>5a</v>
          </cell>
        </row>
        <row r="181">
          <cell r="A181" t="str">
            <v>5a</v>
          </cell>
        </row>
        <row r="182">
          <cell r="A182" t="str">
            <v>5a</v>
          </cell>
        </row>
        <row r="183">
          <cell r="A183" t="str">
            <v>5a</v>
          </cell>
        </row>
        <row r="184">
          <cell r="A184" t="str">
            <v>5a</v>
          </cell>
        </row>
        <row r="185">
          <cell r="A185" t="str">
            <v>5a</v>
          </cell>
        </row>
        <row r="186">
          <cell r="A186" t="str">
            <v>5a</v>
          </cell>
        </row>
        <row r="187">
          <cell r="A187" t="str">
            <v>5a</v>
          </cell>
        </row>
        <row r="188">
          <cell r="A188" t="str">
            <v>5a</v>
          </cell>
        </row>
        <row r="189">
          <cell r="A189" t="str">
            <v>5a</v>
          </cell>
        </row>
        <row r="190">
          <cell r="A190" t="str">
            <v>5a</v>
          </cell>
        </row>
        <row r="191">
          <cell r="A191" t="str">
            <v>5a</v>
          </cell>
        </row>
        <row r="192">
          <cell r="A192" t="str">
            <v>5a</v>
          </cell>
        </row>
        <row r="193">
          <cell r="A193" t="str">
            <v>5a</v>
          </cell>
        </row>
        <row r="194">
          <cell r="A194" t="str">
            <v>5a</v>
          </cell>
        </row>
        <row r="195">
          <cell r="A195" t="str">
            <v>5a</v>
          </cell>
        </row>
        <row r="196">
          <cell r="A196" t="str">
            <v>5a</v>
          </cell>
        </row>
        <row r="197">
          <cell r="A197" t="str">
            <v>5a</v>
          </cell>
        </row>
        <row r="198">
          <cell r="A198" t="str">
            <v>5a</v>
          </cell>
        </row>
        <row r="199">
          <cell r="A199" t="str">
            <v>5a</v>
          </cell>
        </row>
        <row r="200">
          <cell r="A200" t="str">
            <v>5a</v>
          </cell>
        </row>
        <row r="201">
          <cell r="A201" t="str">
            <v>5a</v>
          </cell>
        </row>
        <row r="202">
          <cell r="A202" t="str">
            <v>5a</v>
          </cell>
        </row>
        <row r="203">
          <cell r="A203" t="str">
            <v>5a</v>
          </cell>
        </row>
        <row r="204">
          <cell r="A204" t="str">
            <v>5a</v>
          </cell>
        </row>
        <row r="205">
          <cell r="A205" t="str">
            <v>5a</v>
          </cell>
        </row>
        <row r="206">
          <cell r="A206" t="str">
            <v>5a</v>
          </cell>
        </row>
        <row r="207">
          <cell r="A207" t="str">
            <v>5a</v>
          </cell>
        </row>
        <row r="208">
          <cell r="A208" t="str">
            <v>5a</v>
          </cell>
        </row>
        <row r="209">
          <cell r="A209" t="str">
            <v>5a</v>
          </cell>
        </row>
        <row r="210">
          <cell r="A210" t="str">
            <v>5a</v>
          </cell>
        </row>
        <row r="211">
          <cell r="A211" t="str">
            <v>5a</v>
          </cell>
        </row>
        <row r="212">
          <cell r="A212" t="str">
            <v>5a</v>
          </cell>
        </row>
        <row r="213">
          <cell r="A213" t="str">
            <v>5a</v>
          </cell>
        </row>
        <row r="214">
          <cell r="A214" t="str">
            <v>5a</v>
          </cell>
        </row>
        <row r="215">
          <cell r="A215" t="str">
            <v>5a</v>
          </cell>
        </row>
        <row r="216">
          <cell r="A216" t="str">
            <v>5a</v>
          </cell>
        </row>
        <row r="217">
          <cell r="A217" t="str">
            <v>5a</v>
          </cell>
        </row>
        <row r="218">
          <cell r="A218" t="str">
            <v>5a</v>
          </cell>
        </row>
        <row r="219">
          <cell r="A219" t="str">
            <v>5a</v>
          </cell>
        </row>
        <row r="220">
          <cell r="A220" t="str">
            <v>5a</v>
          </cell>
        </row>
        <row r="221">
          <cell r="A221" t="str">
            <v>5a</v>
          </cell>
        </row>
        <row r="222">
          <cell r="A222" t="str">
            <v>5a</v>
          </cell>
        </row>
        <row r="223">
          <cell r="A223" t="str">
            <v>5a</v>
          </cell>
        </row>
        <row r="224">
          <cell r="A224" t="str">
            <v>5a</v>
          </cell>
        </row>
        <row r="225">
          <cell r="A225" t="str">
            <v>5a</v>
          </cell>
        </row>
        <row r="226">
          <cell r="A226" t="str">
            <v>5a</v>
          </cell>
        </row>
        <row r="227">
          <cell r="A227" t="str">
            <v>5a</v>
          </cell>
        </row>
        <row r="228">
          <cell r="A228" t="str">
            <v>5a</v>
          </cell>
        </row>
        <row r="229">
          <cell r="A229" t="str">
            <v>5a</v>
          </cell>
        </row>
        <row r="230">
          <cell r="A230" t="str">
            <v>5a</v>
          </cell>
        </row>
        <row r="231">
          <cell r="A231" t="str">
            <v>5a</v>
          </cell>
        </row>
        <row r="232">
          <cell r="A232" t="str">
            <v>5a</v>
          </cell>
        </row>
        <row r="233">
          <cell r="A233" t="str">
            <v>5a</v>
          </cell>
        </row>
        <row r="234">
          <cell r="A234" t="str">
            <v>5a</v>
          </cell>
        </row>
        <row r="235">
          <cell r="A235" t="str">
            <v>5a</v>
          </cell>
        </row>
        <row r="236">
          <cell r="A236" t="str">
            <v>5a</v>
          </cell>
        </row>
        <row r="237">
          <cell r="A237" t="str">
            <v>5a</v>
          </cell>
        </row>
        <row r="238">
          <cell r="A238" t="str">
            <v>5a</v>
          </cell>
        </row>
        <row r="239">
          <cell r="A239" t="str">
            <v>5a</v>
          </cell>
        </row>
        <row r="240">
          <cell r="A240" t="str">
            <v>5a</v>
          </cell>
        </row>
        <row r="241">
          <cell r="A241" t="str">
            <v>5a</v>
          </cell>
        </row>
        <row r="242">
          <cell r="A242" t="str">
            <v>5a</v>
          </cell>
        </row>
        <row r="243">
          <cell r="A243" t="str">
            <v>5a</v>
          </cell>
        </row>
        <row r="244">
          <cell r="A244" t="str">
            <v>5a</v>
          </cell>
        </row>
        <row r="245">
          <cell r="A245" t="str">
            <v>5a</v>
          </cell>
        </row>
        <row r="246">
          <cell r="A246" t="str">
            <v>5a</v>
          </cell>
        </row>
        <row r="247">
          <cell r="A247" t="str">
            <v>5a</v>
          </cell>
        </row>
        <row r="248">
          <cell r="A248" t="str">
            <v>5a</v>
          </cell>
        </row>
        <row r="249">
          <cell r="A249" t="str">
            <v>5a</v>
          </cell>
        </row>
        <row r="250">
          <cell r="A250" t="str">
            <v>5a</v>
          </cell>
        </row>
        <row r="251">
          <cell r="A251" t="str">
            <v>5a</v>
          </cell>
        </row>
        <row r="252">
          <cell r="A252" t="str">
            <v>5a</v>
          </cell>
        </row>
        <row r="253">
          <cell r="A253" t="str">
            <v>5a</v>
          </cell>
        </row>
        <row r="254">
          <cell r="A254" t="str">
            <v>5a</v>
          </cell>
        </row>
        <row r="255">
          <cell r="A255" t="str">
            <v>5a</v>
          </cell>
        </row>
        <row r="256">
          <cell r="A256" t="str">
            <v>5a</v>
          </cell>
        </row>
        <row r="257">
          <cell r="A257" t="str">
            <v>5a</v>
          </cell>
        </row>
        <row r="258">
          <cell r="A258" t="str">
            <v>5a</v>
          </cell>
        </row>
        <row r="259">
          <cell r="A259" t="str">
            <v>5a</v>
          </cell>
        </row>
        <row r="260">
          <cell r="A260" t="str">
            <v>5a</v>
          </cell>
        </row>
        <row r="261">
          <cell r="A261" t="str">
            <v>5a</v>
          </cell>
        </row>
        <row r="262">
          <cell r="A262" t="str">
            <v>5a</v>
          </cell>
        </row>
        <row r="263">
          <cell r="A263" t="str">
            <v>5a</v>
          </cell>
        </row>
        <row r="264">
          <cell r="A264" t="str">
            <v>5a</v>
          </cell>
        </row>
        <row r="265">
          <cell r="A265" t="str">
            <v>5a</v>
          </cell>
        </row>
        <row r="266">
          <cell r="A266" t="str">
            <v>5a</v>
          </cell>
        </row>
        <row r="267">
          <cell r="A267" t="str">
            <v>5a</v>
          </cell>
        </row>
        <row r="268">
          <cell r="A268" t="str">
            <v>5a</v>
          </cell>
        </row>
        <row r="269">
          <cell r="A269" t="str">
            <v>5a</v>
          </cell>
        </row>
        <row r="270">
          <cell r="A270" t="str">
            <v>5a</v>
          </cell>
        </row>
        <row r="271">
          <cell r="A271" t="str">
            <v>5a</v>
          </cell>
        </row>
        <row r="272">
          <cell r="A272" t="str">
            <v>5a</v>
          </cell>
        </row>
        <row r="273">
          <cell r="A273" t="str">
            <v>5a</v>
          </cell>
        </row>
        <row r="274">
          <cell r="A274" t="str">
            <v>5a</v>
          </cell>
        </row>
        <row r="275">
          <cell r="A275" t="str">
            <v>5a</v>
          </cell>
        </row>
        <row r="276">
          <cell r="A276" t="str">
            <v>5a</v>
          </cell>
        </row>
        <row r="277">
          <cell r="A277" t="str">
            <v>5a</v>
          </cell>
        </row>
        <row r="278">
          <cell r="A278" t="str">
            <v>5a</v>
          </cell>
        </row>
        <row r="279">
          <cell r="A279" t="str">
            <v>5a</v>
          </cell>
        </row>
        <row r="280">
          <cell r="A280" t="str">
            <v>5a</v>
          </cell>
        </row>
        <row r="281">
          <cell r="A281" t="str">
            <v>5a</v>
          </cell>
        </row>
        <row r="282">
          <cell r="A282" t="str">
            <v>5a</v>
          </cell>
        </row>
        <row r="283">
          <cell r="A283" t="str">
            <v>5a</v>
          </cell>
        </row>
        <row r="284">
          <cell r="A284" t="str">
            <v>5a</v>
          </cell>
        </row>
        <row r="285">
          <cell r="A285" t="str">
            <v>5a</v>
          </cell>
        </row>
        <row r="286">
          <cell r="A286" t="str">
            <v>5a</v>
          </cell>
        </row>
        <row r="287">
          <cell r="A287" t="str">
            <v>5a</v>
          </cell>
        </row>
        <row r="288">
          <cell r="A288" t="str">
            <v>5a</v>
          </cell>
        </row>
        <row r="289">
          <cell r="A289" t="str">
            <v>5a</v>
          </cell>
        </row>
        <row r="290">
          <cell r="A290" t="str">
            <v>5a</v>
          </cell>
        </row>
        <row r="291">
          <cell r="A291" t="str">
            <v>5a</v>
          </cell>
        </row>
        <row r="292">
          <cell r="A292" t="str">
            <v>5a</v>
          </cell>
        </row>
        <row r="293">
          <cell r="A293" t="str">
            <v>5a</v>
          </cell>
        </row>
        <row r="294">
          <cell r="A294" t="str">
            <v>5a</v>
          </cell>
        </row>
        <row r="295">
          <cell r="A295" t="str">
            <v>5a</v>
          </cell>
        </row>
        <row r="296">
          <cell r="A296" t="str">
            <v>5a</v>
          </cell>
        </row>
        <row r="297">
          <cell r="A297" t="str">
            <v>5a</v>
          </cell>
        </row>
        <row r="298">
          <cell r="A298" t="str">
            <v>5a</v>
          </cell>
        </row>
        <row r="299">
          <cell r="A299" t="str">
            <v>5a</v>
          </cell>
        </row>
        <row r="300">
          <cell r="A300" t="str">
            <v>5a</v>
          </cell>
        </row>
        <row r="301">
          <cell r="A301" t="str">
            <v>5a</v>
          </cell>
        </row>
        <row r="302">
          <cell r="A302" t="str">
            <v>5a</v>
          </cell>
        </row>
        <row r="303">
          <cell r="A303" t="str">
            <v>5a</v>
          </cell>
        </row>
        <row r="304">
          <cell r="A304" t="str">
            <v>5a</v>
          </cell>
        </row>
        <row r="305">
          <cell r="A305" t="str">
            <v>5a</v>
          </cell>
        </row>
        <row r="306">
          <cell r="A306" t="str">
            <v>5a</v>
          </cell>
        </row>
        <row r="307">
          <cell r="A307" t="str">
            <v>5a</v>
          </cell>
        </row>
        <row r="308">
          <cell r="A308" t="str">
            <v>5a</v>
          </cell>
        </row>
        <row r="309">
          <cell r="A309" t="str">
            <v>5a</v>
          </cell>
        </row>
        <row r="310">
          <cell r="A310" t="str">
            <v>5a</v>
          </cell>
        </row>
        <row r="311">
          <cell r="A311" t="str">
            <v>Internal Finishes</v>
          </cell>
        </row>
        <row r="312">
          <cell r="A312" t="str">
            <v>5b</v>
          </cell>
        </row>
        <row r="313">
          <cell r="A313" t="str">
            <v>5b</v>
          </cell>
        </row>
        <row r="314">
          <cell r="A314" t="str">
            <v>5b</v>
          </cell>
        </row>
        <row r="315">
          <cell r="A315" t="str">
            <v>5b</v>
          </cell>
        </row>
        <row r="316">
          <cell r="A316" t="str">
            <v>5b</v>
          </cell>
        </row>
        <row r="317">
          <cell r="A317" t="str">
            <v>5b</v>
          </cell>
        </row>
        <row r="318">
          <cell r="A318" t="str">
            <v>5b</v>
          </cell>
        </row>
        <row r="319">
          <cell r="A319" t="str">
            <v>5b</v>
          </cell>
        </row>
        <row r="320">
          <cell r="A320" t="str">
            <v>5b</v>
          </cell>
        </row>
        <row r="321">
          <cell r="A321" t="str">
            <v>5b</v>
          </cell>
        </row>
        <row r="322">
          <cell r="A322" t="str">
            <v>5b</v>
          </cell>
        </row>
        <row r="323">
          <cell r="A323" t="str">
            <v>5b</v>
          </cell>
        </row>
        <row r="324">
          <cell r="A324" t="str">
            <v>5b</v>
          </cell>
        </row>
        <row r="325">
          <cell r="A325" t="str">
            <v>5b</v>
          </cell>
        </row>
        <row r="326">
          <cell r="A326" t="str">
            <v>5b</v>
          </cell>
        </row>
        <row r="327">
          <cell r="A327" t="str">
            <v>5b</v>
          </cell>
        </row>
        <row r="328">
          <cell r="A328" t="str">
            <v>5b</v>
          </cell>
        </row>
        <row r="329">
          <cell r="A329" t="str">
            <v>5b</v>
          </cell>
        </row>
        <row r="330">
          <cell r="A330" t="str">
            <v>5b</v>
          </cell>
        </row>
        <row r="331">
          <cell r="A331" t="str">
            <v>5b</v>
          </cell>
        </row>
        <row r="332">
          <cell r="A332" t="str">
            <v>5b</v>
          </cell>
        </row>
        <row r="333">
          <cell r="A333" t="str">
            <v>5b</v>
          </cell>
        </row>
        <row r="334">
          <cell r="A334" t="str">
            <v>5b</v>
          </cell>
        </row>
        <row r="335">
          <cell r="A335" t="str">
            <v>5b</v>
          </cell>
        </row>
        <row r="336">
          <cell r="A336" t="str">
            <v>5b</v>
          </cell>
        </row>
        <row r="337">
          <cell r="A337" t="str">
            <v>5b</v>
          </cell>
        </row>
        <row r="338">
          <cell r="A338" t="str">
            <v>5b</v>
          </cell>
        </row>
        <row r="339">
          <cell r="A339" t="str">
            <v>5b</v>
          </cell>
        </row>
        <row r="340">
          <cell r="A340" t="str">
            <v>5b</v>
          </cell>
        </row>
        <row r="341">
          <cell r="A341" t="str">
            <v>5b</v>
          </cell>
        </row>
        <row r="342">
          <cell r="A342" t="str">
            <v>5b</v>
          </cell>
        </row>
        <row r="343">
          <cell r="A343" t="str">
            <v>5b</v>
          </cell>
        </row>
        <row r="344">
          <cell r="A344" t="str">
            <v>5b</v>
          </cell>
        </row>
        <row r="345">
          <cell r="A345" t="str">
            <v>5b</v>
          </cell>
        </row>
        <row r="346">
          <cell r="A346" t="str">
            <v>5b</v>
          </cell>
        </row>
        <row r="347">
          <cell r="A347" t="str">
            <v>5b</v>
          </cell>
        </row>
        <row r="348">
          <cell r="A348" t="str">
            <v>5b</v>
          </cell>
        </row>
        <row r="349">
          <cell r="A349" t="str">
            <v>5b</v>
          </cell>
        </row>
        <row r="350">
          <cell r="A350" t="str">
            <v>5b</v>
          </cell>
        </row>
        <row r="351">
          <cell r="A351" t="str">
            <v>5b</v>
          </cell>
        </row>
        <row r="352">
          <cell r="A352" t="str">
            <v>5b</v>
          </cell>
        </row>
        <row r="353">
          <cell r="A353" t="str">
            <v>5b</v>
          </cell>
        </row>
        <row r="354">
          <cell r="A354" t="str">
            <v>5b</v>
          </cell>
        </row>
        <row r="355">
          <cell r="A355" t="str">
            <v>5b</v>
          </cell>
        </row>
        <row r="356">
          <cell r="A356" t="str">
            <v>5b</v>
          </cell>
        </row>
        <row r="357">
          <cell r="A357" t="str">
            <v>5b</v>
          </cell>
        </row>
        <row r="358">
          <cell r="A358" t="str">
            <v>5b</v>
          </cell>
        </row>
        <row r="359">
          <cell r="A359" t="str">
            <v>5b</v>
          </cell>
        </row>
        <row r="360">
          <cell r="A360" t="str">
            <v>5b</v>
          </cell>
        </row>
        <row r="361">
          <cell r="A361" t="str">
            <v>5b</v>
          </cell>
        </row>
        <row r="362">
          <cell r="A362" t="str">
            <v>5b</v>
          </cell>
        </row>
        <row r="363">
          <cell r="A363" t="str">
            <v>5b</v>
          </cell>
        </row>
        <row r="364">
          <cell r="A364" t="str">
            <v>5b</v>
          </cell>
        </row>
        <row r="365">
          <cell r="A365" t="str">
            <v>5b</v>
          </cell>
        </row>
        <row r="366">
          <cell r="A366" t="str">
            <v>5b</v>
          </cell>
        </row>
        <row r="367">
          <cell r="A367" t="str">
            <v>5b</v>
          </cell>
        </row>
        <row r="368">
          <cell r="A368" t="str">
            <v>5b</v>
          </cell>
        </row>
        <row r="369">
          <cell r="A369" t="str">
            <v>5b</v>
          </cell>
        </row>
        <row r="370">
          <cell r="A370" t="str">
            <v>5b</v>
          </cell>
        </row>
        <row r="371">
          <cell r="A371" t="str">
            <v>5b</v>
          </cell>
        </row>
        <row r="372">
          <cell r="A372" t="str">
            <v>5b</v>
          </cell>
        </row>
        <row r="373">
          <cell r="A373" t="str">
            <v>5b</v>
          </cell>
        </row>
        <row r="374">
          <cell r="A374" t="str">
            <v>5b</v>
          </cell>
        </row>
        <row r="375">
          <cell r="A375" t="str">
            <v>5b</v>
          </cell>
        </row>
        <row r="376">
          <cell r="A376" t="str">
            <v>5b</v>
          </cell>
        </row>
        <row r="377">
          <cell r="A377" t="str">
            <v>5b</v>
          </cell>
        </row>
        <row r="378">
          <cell r="A378" t="str">
            <v>5b</v>
          </cell>
        </row>
        <row r="379">
          <cell r="A379" t="str">
            <v>5b</v>
          </cell>
        </row>
        <row r="380">
          <cell r="A380" t="str">
            <v>5b</v>
          </cell>
        </row>
        <row r="381">
          <cell r="A381" t="str">
            <v>5b</v>
          </cell>
        </row>
        <row r="382">
          <cell r="A382" t="str">
            <v>5b</v>
          </cell>
        </row>
        <row r="383">
          <cell r="A383" t="str">
            <v>5b</v>
          </cell>
        </row>
        <row r="384">
          <cell r="A384" t="str">
            <v>5b</v>
          </cell>
        </row>
        <row r="385">
          <cell r="A385" t="str">
            <v>5b</v>
          </cell>
        </row>
        <row r="386">
          <cell r="A386" t="str">
            <v>5b</v>
          </cell>
        </row>
        <row r="387">
          <cell r="A387" t="str">
            <v>5b</v>
          </cell>
        </row>
        <row r="388">
          <cell r="A388" t="str">
            <v>5b</v>
          </cell>
        </row>
        <row r="389">
          <cell r="A389" t="str">
            <v>5b</v>
          </cell>
        </row>
        <row r="390">
          <cell r="A390" t="str">
            <v>5b</v>
          </cell>
        </row>
        <row r="391">
          <cell r="A391" t="str">
            <v>5b</v>
          </cell>
        </row>
        <row r="392">
          <cell r="A392" t="str">
            <v>5b</v>
          </cell>
        </row>
        <row r="393">
          <cell r="A393" t="str">
            <v>5b</v>
          </cell>
        </row>
        <row r="394">
          <cell r="A394" t="str">
            <v>5b</v>
          </cell>
        </row>
        <row r="395">
          <cell r="A395" t="str">
            <v>5b</v>
          </cell>
        </row>
        <row r="396">
          <cell r="A396" t="str">
            <v>5b</v>
          </cell>
        </row>
        <row r="397">
          <cell r="A397" t="str">
            <v>5b</v>
          </cell>
        </row>
        <row r="398">
          <cell r="A398" t="str">
            <v>5b</v>
          </cell>
        </row>
        <row r="399">
          <cell r="A399" t="str">
            <v>5b</v>
          </cell>
        </row>
        <row r="400">
          <cell r="A400" t="str">
            <v>5b</v>
          </cell>
        </row>
        <row r="401">
          <cell r="A401" t="str">
            <v>5b</v>
          </cell>
        </row>
        <row r="402">
          <cell r="A402" t="str">
            <v>5b</v>
          </cell>
        </row>
        <row r="403">
          <cell r="A403" t="str">
            <v>5b</v>
          </cell>
        </row>
        <row r="404">
          <cell r="A404" t="str">
            <v>5b</v>
          </cell>
        </row>
        <row r="405">
          <cell r="A405" t="str">
            <v>5b</v>
          </cell>
        </row>
        <row r="406">
          <cell r="A406" t="str">
            <v>5b</v>
          </cell>
        </row>
        <row r="407">
          <cell r="A407" t="str">
            <v>5b</v>
          </cell>
        </row>
        <row r="408">
          <cell r="A408" t="str">
            <v>5b</v>
          </cell>
        </row>
        <row r="409">
          <cell r="A409" t="str">
            <v>5b</v>
          </cell>
        </row>
        <row r="410">
          <cell r="A410" t="str">
            <v>5b</v>
          </cell>
        </row>
        <row r="411">
          <cell r="A411" t="str">
            <v>5b</v>
          </cell>
        </row>
        <row r="412">
          <cell r="A412" t="str">
            <v>5b</v>
          </cell>
        </row>
        <row r="413">
          <cell r="A413" t="str">
            <v>5b</v>
          </cell>
        </row>
        <row r="414">
          <cell r="A414" t="str">
            <v>5b</v>
          </cell>
        </row>
        <row r="415">
          <cell r="A415" t="str">
            <v>5b</v>
          </cell>
        </row>
        <row r="416">
          <cell r="A416" t="str">
            <v>5b</v>
          </cell>
        </row>
        <row r="417">
          <cell r="A417" t="str">
            <v>5b</v>
          </cell>
        </row>
        <row r="418">
          <cell r="A418" t="str">
            <v>5b</v>
          </cell>
        </row>
        <row r="419">
          <cell r="A419" t="str">
            <v>5b</v>
          </cell>
        </row>
        <row r="420">
          <cell r="A420" t="str">
            <v>5b</v>
          </cell>
        </row>
        <row r="421">
          <cell r="A421" t="str">
            <v>5b</v>
          </cell>
        </row>
        <row r="422">
          <cell r="A422" t="str">
            <v>5b</v>
          </cell>
        </row>
        <row r="423">
          <cell r="A423" t="str">
            <v>5b</v>
          </cell>
        </row>
        <row r="424">
          <cell r="A424" t="str">
            <v>5b</v>
          </cell>
        </row>
        <row r="425">
          <cell r="A425" t="str">
            <v>5b</v>
          </cell>
        </row>
        <row r="426">
          <cell r="A426" t="str">
            <v>5b</v>
          </cell>
        </row>
        <row r="427">
          <cell r="A427" t="str">
            <v>5b</v>
          </cell>
        </row>
        <row r="428">
          <cell r="A428" t="str">
            <v>5b</v>
          </cell>
        </row>
        <row r="429">
          <cell r="A429" t="str">
            <v>5b</v>
          </cell>
        </row>
        <row r="430">
          <cell r="A430" t="str">
            <v>5b</v>
          </cell>
        </row>
        <row r="431">
          <cell r="A431" t="str">
            <v>5b</v>
          </cell>
        </row>
        <row r="432">
          <cell r="A432" t="str">
            <v>5b</v>
          </cell>
        </row>
        <row r="433">
          <cell r="A433" t="str">
            <v>5b</v>
          </cell>
        </row>
        <row r="434">
          <cell r="A434" t="str">
            <v>5b</v>
          </cell>
        </row>
        <row r="435">
          <cell r="A435" t="str">
            <v>5b</v>
          </cell>
        </row>
        <row r="436">
          <cell r="A436" t="str">
            <v>5b</v>
          </cell>
        </row>
        <row r="437">
          <cell r="A437" t="str">
            <v>5b</v>
          </cell>
        </row>
        <row r="438">
          <cell r="A438" t="str">
            <v>5b</v>
          </cell>
        </row>
        <row r="439">
          <cell r="A439" t="str">
            <v>5b</v>
          </cell>
        </row>
        <row r="440">
          <cell r="A440" t="str">
            <v>5b</v>
          </cell>
        </row>
        <row r="441">
          <cell r="A441" t="str">
            <v>5b</v>
          </cell>
        </row>
        <row r="442">
          <cell r="A442" t="str">
            <v>5b</v>
          </cell>
        </row>
        <row r="443">
          <cell r="A443" t="str">
            <v>5b</v>
          </cell>
        </row>
        <row r="444">
          <cell r="A444" t="str">
            <v>5b</v>
          </cell>
        </row>
        <row r="445">
          <cell r="A445" t="str">
            <v>5b</v>
          </cell>
        </row>
        <row r="446">
          <cell r="A446" t="str">
            <v>5b</v>
          </cell>
        </row>
        <row r="447">
          <cell r="A447" t="str">
            <v>5b</v>
          </cell>
        </row>
        <row r="448">
          <cell r="A448" t="str">
            <v>5b</v>
          </cell>
        </row>
        <row r="449">
          <cell r="A449" t="str">
            <v>5b</v>
          </cell>
        </row>
        <row r="450">
          <cell r="A450" t="str">
            <v>5b</v>
          </cell>
        </row>
        <row r="451">
          <cell r="A451" t="str">
            <v>5b</v>
          </cell>
        </row>
        <row r="452">
          <cell r="A452" t="str">
            <v>5b</v>
          </cell>
        </row>
        <row r="453">
          <cell r="A453" t="str">
            <v>5b</v>
          </cell>
        </row>
        <row r="454">
          <cell r="A454" t="str">
            <v>5b</v>
          </cell>
        </row>
        <row r="455">
          <cell r="A455" t="str">
            <v>5b</v>
          </cell>
        </row>
        <row r="456">
          <cell r="A456" t="str">
            <v>5b</v>
          </cell>
        </row>
        <row r="457">
          <cell r="A457" t="str">
            <v>5b</v>
          </cell>
        </row>
        <row r="458">
          <cell r="A458" t="str">
            <v>5b</v>
          </cell>
        </row>
        <row r="459">
          <cell r="A459" t="str">
            <v>5b</v>
          </cell>
        </row>
        <row r="460">
          <cell r="A460" t="str">
            <v>5b</v>
          </cell>
        </row>
        <row r="461">
          <cell r="A461" t="str">
            <v>5b</v>
          </cell>
        </row>
        <row r="462">
          <cell r="A462" t="str">
            <v>5b</v>
          </cell>
        </row>
        <row r="463">
          <cell r="A463" t="str">
            <v>5b</v>
          </cell>
        </row>
        <row r="464">
          <cell r="A464" t="str">
            <v>5b</v>
          </cell>
        </row>
        <row r="465">
          <cell r="A465" t="str">
            <v>5b</v>
          </cell>
        </row>
        <row r="466">
          <cell r="A466" t="str">
            <v>5b</v>
          </cell>
        </row>
        <row r="467">
          <cell r="A467" t="str">
            <v>5b</v>
          </cell>
        </row>
        <row r="468">
          <cell r="A468" t="str">
            <v>5b</v>
          </cell>
        </row>
        <row r="469">
          <cell r="A469" t="str">
            <v>5b</v>
          </cell>
        </row>
        <row r="470">
          <cell r="A470" t="str">
            <v>5b</v>
          </cell>
        </row>
        <row r="471">
          <cell r="A471" t="str">
            <v>5b</v>
          </cell>
        </row>
        <row r="472">
          <cell r="A472" t="str">
            <v>5b</v>
          </cell>
        </row>
        <row r="473">
          <cell r="A473" t="str">
            <v>5b</v>
          </cell>
        </row>
        <row r="474">
          <cell r="A474" t="str">
            <v>5b</v>
          </cell>
        </row>
        <row r="475">
          <cell r="A475" t="str">
            <v>5b</v>
          </cell>
        </row>
        <row r="476">
          <cell r="A476" t="str">
            <v>5b</v>
          </cell>
        </row>
        <row r="477">
          <cell r="A477" t="str">
            <v>5b</v>
          </cell>
        </row>
        <row r="478">
          <cell r="A478" t="str">
            <v>5b</v>
          </cell>
        </row>
        <row r="479">
          <cell r="A479" t="str">
            <v>5b</v>
          </cell>
        </row>
        <row r="480">
          <cell r="A480" t="str">
            <v>5b</v>
          </cell>
        </row>
        <row r="481">
          <cell r="A481" t="str">
            <v>5b</v>
          </cell>
        </row>
        <row r="482">
          <cell r="A482" t="str">
            <v>5b</v>
          </cell>
        </row>
        <row r="483">
          <cell r="A483" t="str">
            <v>5b</v>
          </cell>
        </row>
        <row r="484">
          <cell r="A484" t="str">
            <v>5b</v>
          </cell>
        </row>
        <row r="485">
          <cell r="A485" t="str">
            <v>5b</v>
          </cell>
        </row>
        <row r="486">
          <cell r="A486" t="str">
            <v>5b</v>
          </cell>
        </row>
        <row r="487">
          <cell r="A487" t="str">
            <v>5b</v>
          </cell>
        </row>
        <row r="488">
          <cell r="A488" t="str">
            <v>5b</v>
          </cell>
        </row>
        <row r="489">
          <cell r="A489" t="str">
            <v>5b</v>
          </cell>
        </row>
        <row r="490">
          <cell r="A490" t="str">
            <v>5b</v>
          </cell>
        </row>
        <row r="491">
          <cell r="A491" t="str">
            <v>5b</v>
          </cell>
        </row>
        <row r="492">
          <cell r="A492" t="str">
            <v>5b</v>
          </cell>
        </row>
        <row r="493">
          <cell r="A493" t="str">
            <v>5b</v>
          </cell>
        </row>
        <row r="494">
          <cell r="A494" t="str">
            <v>5b</v>
          </cell>
        </row>
        <row r="495">
          <cell r="A495" t="str">
            <v>5b</v>
          </cell>
        </row>
        <row r="496">
          <cell r="A496" t="str">
            <v>5b</v>
          </cell>
        </row>
        <row r="497">
          <cell r="A497" t="str">
            <v>5b</v>
          </cell>
        </row>
        <row r="498">
          <cell r="A498" t="str">
            <v>5b</v>
          </cell>
        </row>
        <row r="499">
          <cell r="A499" t="str">
            <v>5b</v>
          </cell>
        </row>
        <row r="500">
          <cell r="A500" t="str">
            <v>5b</v>
          </cell>
        </row>
        <row r="501">
          <cell r="A501" t="str">
            <v>5b</v>
          </cell>
        </row>
        <row r="502">
          <cell r="A502" t="str">
            <v>5b</v>
          </cell>
        </row>
        <row r="503">
          <cell r="A503" t="str">
            <v>5b</v>
          </cell>
        </row>
        <row r="504">
          <cell r="A504" t="str">
            <v>5b</v>
          </cell>
        </row>
        <row r="505">
          <cell r="A505" t="str">
            <v>5b</v>
          </cell>
        </row>
        <row r="506">
          <cell r="A506" t="str">
            <v>5b</v>
          </cell>
        </row>
        <row r="507">
          <cell r="A507" t="str">
            <v>5b</v>
          </cell>
        </row>
        <row r="508">
          <cell r="A508" t="str">
            <v>5b</v>
          </cell>
        </row>
        <row r="509">
          <cell r="A509" t="str">
            <v>5b</v>
          </cell>
        </row>
        <row r="510">
          <cell r="A510" t="str">
            <v>5b</v>
          </cell>
        </row>
        <row r="511">
          <cell r="A511" t="str">
            <v>5b</v>
          </cell>
        </row>
        <row r="512">
          <cell r="A512" t="str">
            <v>5b</v>
          </cell>
        </row>
        <row r="513">
          <cell r="A513" t="str">
            <v>5b</v>
          </cell>
        </row>
        <row r="514">
          <cell r="A514" t="str">
            <v>5b</v>
          </cell>
        </row>
        <row r="515">
          <cell r="A515" t="str">
            <v>5b</v>
          </cell>
        </row>
        <row r="516">
          <cell r="A516" t="str">
            <v>5b</v>
          </cell>
        </row>
        <row r="517">
          <cell r="A517" t="str">
            <v>5b</v>
          </cell>
        </row>
        <row r="518">
          <cell r="A518" t="str">
            <v>5b</v>
          </cell>
        </row>
        <row r="519">
          <cell r="A519" t="str">
            <v>5b</v>
          </cell>
        </row>
        <row r="520">
          <cell r="A520" t="str">
            <v>5b</v>
          </cell>
        </row>
        <row r="521">
          <cell r="A521" t="str">
            <v>5b</v>
          </cell>
        </row>
        <row r="522">
          <cell r="A522" t="str">
            <v>5b</v>
          </cell>
        </row>
        <row r="523">
          <cell r="A523" t="str">
            <v>5b</v>
          </cell>
        </row>
        <row r="524">
          <cell r="A524" t="str">
            <v>5b</v>
          </cell>
        </row>
        <row r="525">
          <cell r="A525" t="str">
            <v>5b</v>
          </cell>
        </row>
        <row r="526">
          <cell r="A526" t="str">
            <v>5b</v>
          </cell>
        </row>
        <row r="527">
          <cell r="A527" t="str">
            <v>5b</v>
          </cell>
        </row>
        <row r="528">
          <cell r="A528" t="str">
            <v>5b</v>
          </cell>
        </row>
        <row r="529">
          <cell r="A529" t="str">
            <v>5b</v>
          </cell>
        </row>
        <row r="530">
          <cell r="A530" t="str">
            <v>5b</v>
          </cell>
        </row>
        <row r="531">
          <cell r="A531" t="str">
            <v>5b</v>
          </cell>
        </row>
        <row r="532">
          <cell r="A532" t="str">
            <v>5b</v>
          </cell>
        </row>
        <row r="533">
          <cell r="A533" t="str">
            <v>5b</v>
          </cell>
        </row>
        <row r="534">
          <cell r="A534" t="str">
            <v>5b</v>
          </cell>
        </row>
        <row r="535">
          <cell r="A535" t="str">
            <v>5b</v>
          </cell>
        </row>
        <row r="536">
          <cell r="A536" t="str">
            <v>5b</v>
          </cell>
        </row>
        <row r="537">
          <cell r="A537" t="str">
            <v>5b</v>
          </cell>
        </row>
        <row r="538">
          <cell r="A538" t="str">
            <v>5b</v>
          </cell>
        </row>
        <row r="539">
          <cell r="A539" t="str">
            <v>5b</v>
          </cell>
        </row>
        <row r="540">
          <cell r="A540" t="str">
            <v>5b</v>
          </cell>
        </row>
        <row r="541">
          <cell r="A541" t="str">
            <v>5b</v>
          </cell>
        </row>
        <row r="542">
          <cell r="A542" t="str">
            <v>5b</v>
          </cell>
        </row>
        <row r="543">
          <cell r="A543" t="str">
            <v>5b</v>
          </cell>
        </row>
        <row r="544">
          <cell r="A544" t="str">
            <v>5b</v>
          </cell>
        </row>
        <row r="545">
          <cell r="A545" t="str">
            <v>5b</v>
          </cell>
        </row>
        <row r="546">
          <cell r="A546" t="str">
            <v>5b</v>
          </cell>
        </row>
        <row r="547">
          <cell r="A547" t="str">
            <v>5b</v>
          </cell>
        </row>
        <row r="548">
          <cell r="A548" t="str">
            <v>5b</v>
          </cell>
        </row>
        <row r="549">
          <cell r="A549" t="str">
            <v>5b</v>
          </cell>
        </row>
        <row r="550">
          <cell r="A550" t="str">
            <v>5b</v>
          </cell>
        </row>
        <row r="551">
          <cell r="A551" t="str">
            <v>5b</v>
          </cell>
        </row>
        <row r="552">
          <cell r="A552" t="str">
            <v>5b</v>
          </cell>
        </row>
        <row r="553">
          <cell r="A553" t="str">
            <v>5b</v>
          </cell>
        </row>
        <row r="554">
          <cell r="A554" t="str">
            <v>5b</v>
          </cell>
        </row>
        <row r="555">
          <cell r="A555" t="str">
            <v>5b</v>
          </cell>
        </row>
        <row r="556">
          <cell r="A556" t="str">
            <v>5b</v>
          </cell>
        </row>
        <row r="557">
          <cell r="A557" t="str">
            <v>5b</v>
          </cell>
        </row>
        <row r="558">
          <cell r="A558" t="str">
            <v>5b</v>
          </cell>
        </row>
        <row r="559">
          <cell r="A559" t="str">
            <v>5b</v>
          </cell>
        </row>
        <row r="560">
          <cell r="A560" t="str">
            <v>5b</v>
          </cell>
        </row>
        <row r="561">
          <cell r="A561" t="str">
            <v>5b</v>
          </cell>
        </row>
        <row r="562">
          <cell r="A562" t="str">
            <v>5b</v>
          </cell>
        </row>
        <row r="563">
          <cell r="A563" t="str">
            <v>5b</v>
          </cell>
        </row>
        <row r="564">
          <cell r="A564" t="str">
            <v>5b</v>
          </cell>
        </row>
        <row r="565">
          <cell r="A565" t="str">
            <v>5b</v>
          </cell>
        </row>
        <row r="566">
          <cell r="A566" t="str">
            <v>5b</v>
          </cell>
        </row>
        <row r="567">
          <cell r="A567" t="str">
            <v>5b</v>
          </cell>
        </row>
        <row r="568">
          <cell r="A568" t="str">
            <v>5b</v>
          </cell>
        </row>
        <row r="569">
          <cell r="A569" t="str">
            <v>5b</v>
          </cell>
        </row>
        <row r="570">
          <cell r="A570" t="str">
            <v>5b</v>
          </cell>
        </row>
        <row r="571">
          <cell r="A571" t="str">
            <v>5b</v>
          </cell>
        </row>
        <row r="572">
          <cell r="A572" t="str">
            <v>5b</v>
          </cell>
        </row>
        <row r="573">
          <cell r="A573" t="str">
            <v>5b</v>
          </cell>
        </row>
        <row r="574">
          <cell r="A574" t="str">
            <v>5b</v>
          </cell>
        </row>
        <row r="575">
          <cell r="A575" t="str">
            <v>5b</v>
          </cell>
        </row>
        <row r="576">
          <cell r="A576" t="str">
            <v>5b</v>
          </cell>
        </row>
        <row r="577">
          <cell r="A577" t="str">
            <v>5b</v>
          </cell>
        </row>
        <row r="578">
          <cell r="A578" t="str">
            <v>5b</v>
          </cell>
        </row>
        <row r="579">
          <cell r="A579" t="str">
            <v>5b</v>
          </cell>
        </row>
        <row r="580">
          <cell r="A580" t="str">
            <v>5b</v>
          </cell>
        </row>
        <row r="581">
          <cell r="A581" t="str">
            <v>5b</v>
          </cell>
        </row>
        <row r="582">
          <cell r="A582" t="str">
            <v>5b</v>
          </cell>
        </row>
        <row r="583">
          <cell r="A583" t="str">
            <v>5b</v>
          </cell>
        </row>
        <row r="584">
          <cell r="A584" t="str">
            <v>5b</v>
          </cell>
        </row>
        <row r="585">
          <cell r="A585" t="str">
            <v>5b</v>
          </cell>
        </row>
        <row r="586">
          <cell r="A586" t="str">
            <v>5b</v>
          </cell>
        </row>
        <row r="587">
          <cell r="A587" t="str">
            <v>5b</v>
          </cell>
        </row>
        <row r="588">
          <cell r="A588" t="str">
            <v>5b</v>
          </cell>
        </row>
        <row r="589">
          <cell r="A589" t="str">
            <v>5b</v>
          </cell>
        </row>
        <row r="590">
          <cell r="A590" t="str">
            <v>5b</v>
          </cell>
        </row>
        <row r="591">
          <cell r="A591" t="str">
            <v>5b</v>
          </cell>
        </row>
        <row r="592">
          <cell r="A592" t="str">
            <v>5b</v>
          </cell>
        </row>
        <row r="593">
          <cell r="A593" t="str">
            <v>5b</v>
          </cell>
        </row>
        <row r="594">
          <cell r="A594" t="str">
            <v>5b</v>
          </cell>
        </row>
        <row r="595">
          <cell r="A595" t="str">
            <v>5b</v>
          </cell>
        </row>
        <row r="596">
          <cell r="A596" t="str">
            <v>5b</v>
          </cell>
        </row>
        <row r="597">
          <cell r="A597" t="str">
            <v>5b</v>
          </cell>
        </row>
        <row r="598">
          <cell r="A598" t="str">
            <v>5b</v>
          </cell>
        </row>
        <row r="599">
          <cell r="A599" t="str">
            <v>5b</v>
          </cell>
        </row>
        <row r="600">
          <cell r="A600" t="str">
            <v>5b</v>
          </cell>
        </row>
        <row r="601">
          <cell r="A601" t="str">
            <v>5b</v>
          </cell>
        </row>
        <row r="602">
          <cell r="A602" t="str">
            <v>5b</v>
          </cell>
        </row>
        <row r="603">
          <cell r="A603" t="str">
            <v>5b</v>
          </cell>
        </row>
        <row r="604">
          <cell r="A604" t="str">
            <v>5b</v>
          </cell>
        </row>
        <row r="605">
          <cell r="A605" t="str">
            <v>5b</v>
          </cell>
        </row>
        <row r="606">
          <cell r="A606" t="str">
            <v>5b</v>
          </cell>
        </row>
        <row r="607">
          <cell r="A607" t="str">
            <v>5b</v>
          </cell>
        </row>
        <row r="608">
          <cell r="A608" t="str">
            <v>5b</v>
          </cell>
        </row>
        <row r="609">
          <cell r="A609" t="str">
            <v>5b</v>
          </cell>
        </row>
        <row r="610">
          <cell r="A610" t="str">
            <v>5b</v>
          </cell>
        </row>
        <row r="611">
          <cell r="A611" t="str">
            <v>5b</v>
          </cell>
        </row>
        <row r="612">
          <cell r="A612" t="str">
            <v>5b</v>
          </cell>
        </row>
        <row r="613">
          <cell r="A613" t="str">
            <v>5b</v>
          </cell>
        </row>
        <row r="614">
          <cell r="A614" t="str">
            <v>5b</v>
          </cell>
        </row>
        <row r="615">
          <cell r="A615" t="str">
            <v>5b</v>
          </cell>
        </row>
        <row r="616">
          <cell r="A616" t="str">
            <v>5b</v>
          </cell>
        </row>
        <row r="617">
          <cell r="A617" t="str">
            <v>5b</v>
          </cell>
        </row>
        <row r="618">
          <cell r="A618" t="str">
            <v>5b</v>
          </cell>
        </row>
        <row r="619">
          <cell r="A619" t="str">
            <v>5b</v>
          </cell>
        </row>
        <row r="620">
          <cell r="A620" t="str">
            <v>5b</v>
          </cell>
        </row>
        <row r="621">
          <cell r="A621" t="str">
            <v>5b</v>
          </cell>
        </row>
        <row r="622">
          <cell r="A622" t="str">
            <v>5b</v>
          </cell>
        </row>
        <row r="623">
          <cell r="A623" t="str">
            <v>5b</v>
          </cell>
        </row>
        <row r="624">
          <cell r="A624" t="str">
            <v>5b</v>
          </cell>
        </row>
        <row r="625">
          <cell r="A625" t="str">
            <v>5b</v>
          </cell>
        </row>
        <row r="626">
          <cell r="A626" t="str">
            <v>5b</v>
          </cell>
        </row>
        <row r="627">
          <cell r="A627" t="str">
            <v>5b</v>
          </cell>
        </row>
        <row r="628">
          <cell r="A628" t="str">
            <v>5b</v>
          </cell>
        </row>
        <row r="629">
          <cell r="A629" t="str">
            <v>5b</v>
          </cell>
        </row>
        <row r="630">
          <cell r="A630" t="str">
            <v>5b</v>
          </cell>
        </row>
        <row r="631">
          <cell r="A631" t="str">
            <v>5b</v>
          </cell>
        </row>
        <row r="632">
          <cell r="A632" t="str">
            <v>5b</v>
          </cell>
        </row>
        <row r="633">
          <cell r="A633" t="str">
            <v>5b</v>
          </cell>
        </row>
        <row r="634">
          <cell r="A634" t="str">
            <v>5b</v>
          </cell>
        </row>
        <row r="635">
          <cell r="A635" t="str">
            <v>5b</v>
          </cell>
        </row>
        <row r="636">
          <cell r="A636" t="str">
            <v>5b</v>
          </cell>
        </row>
        <row r="637">
          <cell r="A637" t="str">
            <v>5b</v>
          </cell>
        </row>
        <row r="638">
          <cell r="A638" t="str">
            <v>5b</v>
          </cell>
        </row>
        <row r="639">
          <cell r="A639" t="str">
            <v>5b</v>
          </cell>
        </row>
        <row r="640">
          <cell r="A640" t="str">
            <v>5b</v>
          </cell>
        </row>
        <row r="641">
          <cell r="A641" t="str">
            <v>5b</v>
          </cell>
        </row>
        <row r="642">
          <cell r="A642" t="str">
            <v>5b</v>
          </cell>
        </row>
        <row r="643">
          <cell r="A643" t="str">
            <v>5b</v>
          </cell>
        </row>
        <row r="644">
          <cell r="A644" t="str">
            <v>5b</v>
          </cell>
        </row>
        <row r="645">
          <cell r="A645" t="str">
            <v>5b</v>
          </cell>
        </row>
        <row r="646">
          <cell r="A646" t="str">
            <v>5b</v>
          </cell>
        </row>
        <row r="647">
          <cell r="A647" t="str">
            <v>5b</v>
          </cell>
        </row>
        <row r="648">
          <cell r="A648" t="str">
            <v>5b</v>
          </cell>
        </row>
        <row r="649">
          <cell r="A649" t="str">
            <v>5b</v>
          </cell>
        </row>
        <row r="650">
          <cell r="A650" t="str">
            <v>5b</v>
          </cell>
        </row>
        <row r="651">
          <cell r="A651" t="str">
            <v>5b</v>
          </cell>
        </row>
        <row r="652">
          <cell r="A652" t="str">
            <v>5b</v>
          </cell>
        </row>
        <row r="653">
          <cell r="A653" t="str">
            <v>5b</v>
          </cell>
        </row>
        <row r="654">
          <cell r="A654" t="str">
            <v>5b</v>
          </cell>
        </row>
        <row r="655">
          <cell r="A655" t="str">
            <v>5b</v>
          </cell>
        </row>
        <row r="656">
          <cell r="A656" t="str">
            <v>5b</v>
          </cell>
        </row>
        <row r="657">
          <cell r="A657" t="str">
            <v>5b</v>
          </cell>
        </row>
        <row r="658">
          <cell r="A658" t="str">
            <v>5b</v>
          </cell>
        </row>
        <row r="659">
          <cell r="A659" t="str">
            <v>5b</v>
          </cell>
        </row>
        <row r="660">
          <cell r="A660" t="str">
            <v>5b</v>
          </cell>
        </row>
        <row r="661">
          <cell r="A661" t="str">
            <v>5b</v>
          </cell>
        </row>
        <row r="662">
          <cell r="A662" t="str">
            <v>5b</v>
          </cell>
        </row>
        <row r="663">
          <cell r="A663" t="str">
            <v>5b</v>
          </cell>
        </row>
        <row r="664">
          <cell r="A664" t="str">
            <v>5b</v>
          </cell>
        </row>
        <row r="665">
          <cell r="A665" t="str">
            <v>5b</v>
          </cell>
        </row>
        <row r="666">
          <cell r="A666" t="str">
            <v>5b</v>
          </cell>
        </row>
        <row r="667">
          <cell r="A667" t="str">
            <v>5b</v>
          </cell>
        </row>
        <row r="668">
          <cell r="A668" t="str">
            <v>5b</v>
          </cell>
        </row>
        <row r="669">
          <cell r="A669" t="str">
            <v>5b</v>
          </cell>
        </row>
        <row r="670">
          <cell r="A670" t="str">
            <v>5b</v>
          </cell>
        </row>
        <row r="671">
          <cell r="A671" t="str">
            <v>5b</v>
          </cell>
        </row>
        <row r="672">
          <cell r="A672" t="str">
            <v>5b</v>
          </cell>
        </row>
        <row r="673">
          <cell r="A673" t="str">
            <v>5b</v>
          </cell>
        </row>
        <row r="674">
          <cell r="A674" t="str">
            <v>5b</v>
          </cell>
        </row>
        <row r="675">
          <cell r="A675" t="str">
            <v>5b</v>
          </cell>
        </row>
        <row r="676">
          <cell r="A676" t="str">
            <v>5b</v>
          </cell>
        </row>
        <row r="677">
          <cell r="A677" t="str">
            <v>5b</v>
          </cell>
        </row>
        <row r="678">
          <cell r="A678" t="str">
            <v>5b</v>
          </cell>
        </row>
        <row r="679">
          <cell r="A679" t="str">
            <v>5b</v>
          </cell>
        </row>
        <row r="680">
          <cell r="A680" t="str">
            <v>5b</v>
          </cell>
        </row>
        <row r="681">
          <cell r="A681" t="str">
            <v>5b</v>
          </cell>
        </row>
        <row r="682">
          <cell r="A682" t="str">
            <v>5b</v>
          </cell>
        </row>
        <row r="683">
          <cell r="A683" t="str">
            <v>5b</v>
          </cell>
        </row>
        <row r="684">
          <cell r="A684" t="str">
            <v>5b</v>
          </cell>
        </row>
        <row r="685">
          <cell r="A685" t="str">
            <v>5b</v>
          </cell>
        </row>
        <row r="686">
          <cell r="A686" t="str">
            <v>5b</v>
          </cell>
        </row>
        <row r="687">
          <cell r="A687" t="str">
            <v>5b</v>
          </cell>
        </row>
        <row r="688">
          <cell r="A688" t="str">
            <v>5b</v>
          </cell>
        </row>
        <row r="689">
          <cell r="A689" t="str">
            <v>5b</v>
          </cell>
        </row>
        <row r="690">
          <cell r="A690" t="str">
            <v>5b</v>
          </cell>
        </row>
        <row r="691">
          <cell r="A691" t="str">
            <v>5b</v>
          </cell>
        </row>
        <row r="692">
          <cell r="A692" t="str">
            <v>5b</v>
          </cell>
        </row>
        <row r="693">
          <cell r="A693" t="str">
            <v>5b</v>
          </cell>
        </row>
        <row r="694">
          <cell r="A694" t="str">
            <v>5b</v>
          </cell>
        </row>
        <row r="695">
          <cell r="A695" t="str">
            <v>5b</v>
          </cell>
        </row>
        <row r="696">
          <cell r="A696" t="str">
            <v>5b</v>
          </cell>
        </row>
        <row r="697">
          <cell r="A697" t="str">
            <v>5b</v>
          </cell>
        </row>
        <row r="698">
          <cell r="A698" t="str">
            <v>5b</v>
          </cell>
        </row>
        <row r="699">
          <cell r="A699" t="str">
            <v>5b</v>
          </cell>
        </row>
        <row r="700">
          <cell r="A700" t="str">
            <v>5b</v>
          </cell>
        </row>
        <row r="701">
          <cell r="A701" t="str">
            <v>5b</v>
          </cell>
        </row>
        <row r="702">
          <cell r="A702" t="str">
            <v>5b</v>
          </cell>
        </row>
        <row r="703">
          <cell r="A703" t="str">
            <v>5b</v>
          </cell>
        </row>
        <row r="704">
          <cell r="A704" t="str">
            <v>5b</v>
          </cell>
        </row>
        <row r="705">
          <cell r="A705" t="str">
            <v>5b</v>
          </cell>
        </row>
        <row r="706">
          <cell r="A706" t="str">
            <v>5b</v>
          </cell>
        </row>
        <row r="707">
          <cell r="A707" t="str">
            <v>5b</v>
          </cell>
        </row>
        <row r="708">
          <cell r="A708" t="str">
            <v>5b</v>
          </cell>
        </row>
        <row r="709">
          <cell r="A709" t="str">
            <v>5b</v>
          </cell>
        </row>
        <row r="710">
          <cell r="A710" t="str">
            <v>5b</v>
          </cell>
        </row>
        <row r="711">
          <cell r="A711" t="str">
            <v>5b</v>
          </cell>
        </row>
        <row r="712">
          <cell r="A712" t="str">
            <v>5b</v>
          </cell>
        </row>
        <row r="713">
          <cell r="A713" t="str">
            <v>5b</v>
          </cell>
        </row>
        <row r="714">
          <cell r="A714" t="str">
            <v>5b</v>
          </cell>
        </row>
        <row r="715">
          <cell r="A715" t="str">
            <v>5b</v>
          </cell>
        </row>
        <row r="716">
          <cell r="A716" t="str">
            <v>5b</v>
          </cell>
        </row>
        <row r="717">
          <cell r="A717" t="str">
            <v>5b</v>
          </cell>
        </row>
        <row r="718">
          <cell r="A718" t="str">
            <v>5b</v>
          </cell>
        </row>
        <row r="719">
          <cell r="A719" t="str">
            <v>5b</v>
          </cell>
        </row>
        <row r="720">
          <cell r="A720" t="str">
            <v>5b</v>
          </cell>
        </row>
        <row r="721">
          <cell r="A721" t="str">
            <v>5b</v>
          </cell>
        </row>
        <row r="722">
          <cell r="A722" t="str">
            <v>5b</v>
          </cell>
        </row>
        <row r="723">
          <cell r="A723" t="str">
            <v>5b</v>
          </cell>
        </row>
        <row r="724">
          <cell r="A724" t="str">
            <v>5b</v>
          </cell>
        </row>
        <row r="725">
          <cell r="A725" t="str">
            <v>5b</v>
          </cell>
        </row>
        <row r="726">
          <cell r="A726" t="str">
            <v>5b</v>
          </cell>
        </row>
        <row r="727">
          <cell r="A727" t="str">
            <v>5b</v>
          </cell>
        </row>
        <row r="728">
          <cell r="A728" t="str">
            <v>5b</v>
          </cell>
        </row>
        <row r="729">
          <cell r="A729" t="str">
            <v>5b</v>
          </cell>
        </row>
        <row r="730">
          <cell r="A730" t="str">
            <v>5b</v>
          </cell>
        </row>
        <row r="731">
          <cell r="A731" t="str">
            <v>5b</v>
          </cell>
        </row>
        <row r="732">
          <cell r="A732" t="str">
            <v>5b</v>
          </cell>
        </row>
        <row r="733">
          <cell r="A733" t="str">
            <v>5b</v>
          </cell>
        </row>
        <row r="734">
          <cell r="A734" t="str">
            <v>5b</v>
          </cell>
        </row>
        <row r="735">
          <cell r="A735" t="str">
            <v>5b</v>
          </cell>
        </row>
        <row r="736">
          <cell r="A736" t="str">
            <v>5b</v>
          </cell>
        </row>
        <row r="737">
          <cell r="A737" t="str">
            <v>5b</v>
          </cell>
        </row>
        <row r="738">
          <cell r="A738" t="str">
            <v>5b</v>
          </cell>
        </row>
        <row r="739">
          <cell r="A739" t="str">
            <v>5b</v>
          </cell>
        </row>
        <row r="740">
          <cell r="A740" t="str">
            <v>5b</v>
          </cell>
        </row>
        <row r="741">
          <cell r="A741" t="str">
            <v>5b</v>
          </cell>
        </row>
        <row r="742">
          <cell r="A742" t="str">
            <v>5b</v>
          </cell>
        </row>
        <row r="743">
          <cell r="A743" t="str">
            <v>5b</v>
          </cell>
        </row>
        <row r="744">
          <cell r="A744" t="str">
            <v>5b</v>
          </cell>
        </row>
        <row r="745">
          <cell r="A745" t="str">
            <v>5b</v>
          </cell>
        </row>
        <row r="746">
          <cell r="A746" t="str">
            <v>5b</v>
          </cell>
        </row>
        <row r="747">
          <cell r="A747" t="str">
            <v>5b</v>
          </cell>
        </row>
        <row r="748">
          <cell r="A748" t="str">
            <v>5b</v>
          </cell>
        </row>
        <row r="749">
          <cell r="A749" t="str">
            <v>5b</v>
          </cell>
        </row>
        <row r="750">
          <cell r="A750" t="str">
            <v>5b</v>
          </cell>
        </row>
        <row r="751">
          <cell r="A751" t="str">
            <v>5b</v>
          </cell>
        </row>
        <row r="752">
          <cell r="A752" t="str">
            <v>5b</v>
          </cell>
        </row>
        <row r="753">
          <cell r="A753" t="str">
            <v>5b</v>
          </cell>
        </row>
        <row r="754">
          <cell r="A754" t="str">
            <v>5b</v>
          </cell>
        </row>
        <row r="755">
          <cell r="A755" t="str">
            <v>5b</v>
          </cell>
        </row>
        <row r="756">
          <cell r="A756" t="str">
            <v>5b</v>
          </cell>
        </row>
        <row r="757">
          <cell r="A757" t="str">
            <v>5b</v>
          </cell>
        </row>
        <row r="758">
          <cell r="A758" t="str">
            <v>5b</v>
          </cell>
        </row>
        <row r="759">
          <cell r="A759" t="str">
            <v>5b</v>
          </cell>
        </row>
        <row r="760">
          <cell r="A760" t="str">
            <v>5b</v>
          </cell>
        </row>
        <row r="761">
          <cell r="A761" t="str">
            <v>5b</v>
          </cell>
        </row>
        <row r="762">
          <cell r="A762" t="str">
            <v>5b</v>
          </cell>
        </row>
        <row r="763">
          <cell r="A763" t="str">
            <v>5b</v>
          </cell>
        </row>
        <row r="764">
          <cell r="A764" t="str">
            <v>5b</v>
          </cell>
        </row>
        <row r="765">
          <cell r="A765" t="str">
            <v>5b</v>
          </cell>
        </row>
        <row r="766">
          <cell r="A766" t="str">
            <v>5b</v>
          </cell>
        </row>
        <row r="767">
          <cell r="A767" t="str">
            <v>5b</v>
          </cell>
        </row>
        <row r="768">
          <cell r="A768" t="str">
            <v>5b</v>
          </cell>
        </row>
        <row r="769">
          <cell r="A769" t="str">
            <v>5b</v>
          </cell>
        </row>
        <row r="770">
          <cell r="A770" t="str">
            <v>5b</v>
          </cell>
        </row>
        <row r="771">
          <cell r="A771" t="str">
            <v>5b</v>
          </cell>
        </row>
        <row r="772">
          <cell r="A772" t="str">
            <v>5b</v>
          </cell>
        </row>
        <row r="773">
          <cell r="A773" t="str">
            <v>5b</v>
          </cell>
        </row>
        <row r="774">
          <cell r="A774" t="str">
            <v>5b</v>
          </cell>
        </row>
        <row r="775">
          <cell r="A775" t="str">
            <v>5b</v>
          </cell>
        </row>
        <row r="776">
          <cell r="A776" t="str">
            <v>5b</v>
          </cell>
        </row>
        <row r="777">
          <cell r="A777" t="str">
            <v>5b</v>
          </cell>
        </row>
        <row r="778">
          <cell r="A778" t="str">
            <v>5b</v>
          </cell>
        </row>
        <row r="779">
          <cell r="A779" t="str">
            <v>5b</v>
          </cell>
        </row>
        <row r="780">
          <cell r="A780" t="str">
            <v>5b</v>
          </cell>
        </row>
        <row r="781">
          <cell r="A781" t="str">
            <v>5b</v>
          </cell>
        </row>
        <row r="782">
          <cell r="A782" t="str">
            <v>5b</v>
          </cell>
        </row>
        <row r="783">
          <cell r="A783" t="str">
            <v>5b</v>
          </cell>
        </row>
        <row r="784">
          <cell r="A784" t="str">
            <v>5b</v>
          </cell>
        </row>
        <row r="785">
          <cell r="A785" t="str">
            <v>5b</v>
          </cell>
        </row>
        <row r="786">
          <cell r="A786" t="str">
            <v>5b</v>
          </cell>
        </row>
        <row r="787">
          <cell r="A787" t="str">
            <v>5b</v>
          </cell>
        </row>
        <row r="788">
          <cell r="A788" t="str">
            <v>5b</v>
          </cell>
        </row>
        <row r="789">
          <cell r="A789" t="str">
            <v>5b</v>
          </cell>
        </row>
        <row r="790">
          <cell r="A790" t="str">
            <v>5b</v>
          </cell>
        </row>
        <row r="791">
          <cell r="A791" t="str">
            <v>5b</v>
          </cell>
        </row>
        <row r="792">
          <cell r="A792" t="str">
            <v>5b</v>
          </cell>
        </row>
        <row r="793">
          <cell r="A793" t="str">
            <v>5b</v>
          </cell>
        </row>
        <row r="794">
          <cell r="A794" t="str">
            <v>5b</v>
          </cell>
        </row>
        <row r="795">
          <cell r="A795" t="str">
            <v>5b</v>
          </cell>
        </row>
        <row r="796">
          <cell r="A796" t="str">
            <v>5b</v>
          </cell>
        </row>
        <row r="797">
          <cell r="A797" t="str">
            <v>5b</v>
          </cell>
        </row>
        <row r="798">
          <cell r="A798" t="str">
            <v>5b</v>
          </cell>
        </row>
        <row r="799">
          <cell r="A799" t="str">
            <v>5b</v>
          </cell>
        </row>
        <row r="800">
          <cell r="A800" t="str">
            <v>5b</v>
          </cell>
        </row>
        <row r="801">
          <cell r="A801" t="str">
            <v>5b</v>
          </cell>
        </row>
        <row r="802">
          <cell r="A802" t="str">
            <v>5b</v>
          </cell>
        </row>
        <row r="803">
          <cell r="A803" t="str">
            <v>5b</v>
          </cell>
        </row>
        <row r="804">
          <cell r="A804" t="str">
            <v>5b</v>
          </cell>
        </row>
        <row r="805">
          <cell r="A805" t="str">
            <v>5b</v>
          </cell>
        </row>
        <row r="806">
          <cell r="A806" t="str">
            <v>5b</v>
          </cell>
        </row>
        <row r="807">
          <cell r="A807" t="str">
            <v>5b</v>
          </cell>
        </row>
        <row r="808">
          <cell r="A808" t="str">
            <v>5b</v>
          </cell>
        </row>
        <row r="809">
          <cell r="A809" t="str">
            <v>5b</v>
          </cell>
        </row>
        <row r="810">
          <cell r="A810" t="str">
            <v>5b</v>
          </cell>
        </row>
        <row r="811">
          <cell r="A811" t="str">
            <v>5b</v>
          </cell>
        </row>
        <row r="812">
          <cell r="A812" t="str">
            <v>5b</v>
          </cell>
        </row>
        <row r="813">
          <cell r="A813" t="str">
            <v>5b</v>
          </cell>
        </row>
        <row r="814">
          <cell r="A814" t="str">
            <v>5b</v>
          </cell>
        </row>
        <row r="815">
          <cell r="A815" t="str">
            <v>5b</v>
          </cell>
        </row>
        <row r="816">
          <cell r="A816" t="str">
            <v>5b</v>
          </cell>
        </row>
        <row r="817">
          <cell r="A817" t="str">
            <v>5b</v>
          </cell>
        </row>
        <row r="818">
          <cell r="A818" t="str">
            <v>5b</v>
          </cell>
        </row>
        <row r="819">
          <cell r="A819" t="str">
            <v>5b</v>
          </cell>
        </row>
        <row r="820">
          <cell r="A820" t="str">
            <v>5b</v>
          </cell>
        </row>
        <row r="821">
          <cell r="A821" t="str">
            <v>5b</v>
          </cell>
        </row>
        <row r="822">
          <cell r="A822" t="str">
            <v>5b</v>
          </cell>
        </row>
        <row r="823">
          <cell r="A823" t="str">
            <v>5b</v>
          </cell>
        </row>
        <row r="824">
          <cell r="A824" t="str">
            <v>5b</v>
          </cell>
        </row>
        <row r="825">
          <cell r="A825" t="str">
            <v>5b</v>
          </cell>
        </row>
        <row r="826">
          <cell r="A826" t="str">
            <v>5b</v>
          </cell>
        </row>
        <row r="827">
          <cell r="A827" t="str">
            <v>5b</v>
          </cell>
        </row>
        <row r="828">
          <cell r="A828" t="str">
            <v>5b</v>
          </cell>
        </row>
        <row r="829">
          <cell r="A829" t="str">
            <v>5b</v>
          </cell>
        </row>
        <row r="830">
          <cell r="A830" t="str">
            <v>5b</v>
          </cell>
        </row>
        <row r="831">
          <cell r="A831" t="str">
            <v>5b</v>
          </cell>
        </row>
        <row r="832">
          <cell r="A832" t="str">
            <v>5b</v>
          </cell>
        </row>
        <row r="833">
          <cell r="A833" t="str">
            <v>5b</v>
          </cell>
        </row>
        <row r="834">
          <cell r="A834" t="str">
            <v>5b</v>
          </cell>
        </row>
        <row r="835">
          <cell r="A835" t="str">
            <v>5b</v>
          </cell>
        </row>
        <row r="836">
          <cell r="A836" t="str">
            <v>5b</v>
          </cell>
        </row>
        <row r="837">
          <cell r="A837" t="str">
            <v>5b</v>
          </cell>
        </row>
        <row r="838">
          <cell r="A838" t="str">
            <v>5b</v>
          </cell>
        </row>
        <row r="839">
          <cell r="A839" t="str">
            <v>5b</v>
          </cell>
        </row>
        <row r="840">
          <cell r="A840" t="str">
            <v>5b</v>
          </cell>
        </row>
        <row r="841">
          <cell r="A841" t="str">
            <v>5b</v>
          </cell>
        </row>
        <row r="842">
          <cell r="A842" t="str">
            <v>5b</v>
          </cell>
        </row>
        <row r="843">
          <cell r="A843" t="str">
            <v>5b</v>
          </cell>
        </row>
        <row r="844">
          <cell r="A844" t="str">
            <v>5b</v>
          </cell>
        </row>
        <row r="845">
          <cell r="A845" t="str">
            <v>5b</v>
          </cell>
        </row>
        <row r="846">
          <cell r="A846" t="str">
            <v>5b</v>
          </cell>
        </row>
        <row r="847">
          <cell r="A847" t="str">
            <v>5b</v>
          </cell>
        </row>
        <row r="848">
          <cell r="A848" t="str">
            <v>5b</v>
          </cell>
        </row>
        <row r="849">
          <cell r="A849" t="str">
            <v>5b</v>
          </cell>
        </row>
        <row r="850">
          <cell r="A850" t="str">
            <v>5b</v>
          </cell>
        </row>
        <row r="851">
          <cell r="A851" t="str">
            <v>5b</v>
          </cell>
        </row>
        <row r="852">
          <cell r="A852" t="str">
            <v>5b</v>
          </cell>
        </row>
        <row r="853">
          <cell r="A853" t="str">
            <v>5b</v>
          </cell>
        </row>
        <row r="854">
          <cell r="A854" t="str">
            <v>5b</v>
          </cell>
        </row>
        <row r="855">
          <cell r="A855" t="str">
            <v>5b</v>
          </cell>
        </row>
        <row r="856">
          <cell r="A856" t="str">
            <v>5b</v>
          </cell>
        </row>
        <row r="857">
          <cell r="A857" t="str">
            <v>5b</v>
          </cell>
        </row>
        <row r="858">
          <cell r="A858" t="str">
            <v>5b</v>
          </cell>
        </row>
        <row r="859">
          <cell r="A859" t="str">
            <v>5b</v>
          </cell>
        </row>
        <row r="860">
          <cell r="A860" t="str">
            <v>5b</v>
          </cell>
        </row>
        <row r="861">
          <cell r="A861" t="str">
            <v>5b</v>
          </cell>
        </row>
        <row r="862">
          <cell r="A862" t="str">
            <v>5b</v>
          </cell>
        </row>
        <row r="863">
          <cell r="A863" t="str">
            <v>5b</v>
          </cell>
        </row>
        <row r="864">
          <cell r="A864" t="str">
            <v>5b</v>
          </cell>
        </row>
        <row r="865">
          <cell r="A865" t="str">
            <v>5b</v>
          </cell>
        </row>
        <row r="866">
          <cell r="A866" t="str">
            <v>5b</v>
          </cell>
        </row>
        <row r="867">
          <cell r="A867" t="str">
            <v>5b</v>
          </cell>
        </row>
        <row r="868">
          <cell r="A868" t="str">
            <v>5b</v>
          </cell>
        </row>
        <row r="869">
          <cell r="A869" t="str">
            <v>5b</v>
          </cell>
        </row>
        <row r="870">
          <cell r="A870" t="str">
            <v>5b</v>
          </cell>
        </row>
        <row r="871">
          <cell r="A871" t="str">
            <v>5b</v>
          </cell>
        </row>
        <row r="872">
          <cell r="A872" t="str">
            <v>5b</v>
          </cell>
        </row>
        <row r="873">
          <cell r="A873" t="str">
            <v>5b</v>
          </cell>
        </row>
        <row r="874">
          <cell r="A874" t="str">
            <v>5b</v>
          </cell>
        </row>
        <row r="875">
          <cell r="A875" t="str">
            <v>5b</v>
          </cell>
        </row>
        <row r="876">
          <cell r="A876" t="str">
            <v>5b</v>
          </cell>
        </row>
        <row r="877">
          <cell r="A877" t="str">
            <v>5b</v>
          </cell>
        </row>
        <row r="878">
          <cell r="A878" t="str">
            <v>5b</v>
          </cell>
        </row>
        <row r="879">
          <cell r="A879" t="str">
            <v>5b</v>
          </cell>
        </row>
        <row r="880">
          <cell r="A880" t="str">
            <v>5b</v>
          </cell>
        </row>
        <row r="881">
          <cell r="A881" t="str">
            <v>5b</v>
          </cell>
        </row>
        <row r="882">
          <cell r="A882" t="str">
            <v>5b</v>
          </cell>
        </row>
        <row r="883">
          <cell r="A883" t="str">
            <v>5b</v>
          </cell>
        </row>
        <row r="884">
          <cell r="A884" t="str">
            <v>5b</v>
          </cell>
        </row>
        <row r="885">
          <cell r="A885" t="str">
            <v>5b</v>
          </cell>
        </row>
        <row r="886">
          <cell r="A886" t="str">
            <v>5b</v>
          </cell>
        </row>
        <row r="887">
          <cell r="A887" t="str">
            <v>5b</v>
          </cell>
        </row>
        <row r="888">
          <cell r="A888" t="str">
            <v>5b</v>
          </cell>
        </row>
        <row r="889">
          <cell r="A889" t="str">
            <v>5b</v>
          </cell>
        </row>
        <row r="890">
          <cell r="A890" t="str">
            <v>5b</v>
          </cell>
        </row>
        <row r="891">
          <cell r="A891" t="str">
            <v>5b</v>
          </cell>
        </row>
        <row r="892">
          <cell r="A892" t="str">
            <v>5b</v>
          </cell>
        </row>
        <row r="893">
          <cell r="A893" t="str">
            <v>5b</v>
          </cell>
        </row>
        <row r="894">
          <cell r="A894" t="str">
            <v>5b</v>
          </cell>
        </row>
        <row r="895">
          <cell r="A895" t="str">
            <v>5b</v>
          </cell>
        </row>
        <row r="896">
          <cell r="A896" t="str">
            <v>5b</v>
          </cell>
        </row>
        <row r="897">
          <cell r="A897" t="str">
            <v>5b</v>
          </cell>
        </row>
        <row r="898">
          <cell r="A898" t="str">
            <v>5b</v>
          </cell>
        </row>
        <row r="899">
          <cell r="A899" t="str">
            <v>5b</v>
          </cell>
        </row>
        <row r="900">
          <cell r="A900" t="str">
            <v>5b</v>
          </cell>
        </row>
        <row r="901">
          <cell r="A901" t="str">
            <v>5b</v>
          </cell>
        </row>
        <row r="902">
          <cell r="A902" t="str">
            <v>5b</v>
          </cell>
        </row>
        <row r="903">
          <cell r="A903" t="str">
            <v>5b</v>
          </cell>
        </row>
        <row r="904">
          <cell r="A904" t="str">
            <v>5b</v>
          </cell>
        </row>
        <row r="905">
          <cell r="A905" t="str">
            <v>5b</v>
          </cell>
        </row>
        <row r="906">
          <cell r="A906" t="str">
            <v>5b</v>
          </cell>
        </row>
        <row r="907">
          <cell r="A907" t="str">
            <v>5b</v>
          </cell>
        </row>
        <row r="908">
          <cell r="A908" t="str">
            <v>5b</v>
          </cell>
        </row>
        <row r="909">
          <cell r="A909" t="str">
            <v>5b</v>
          </cell>
        </row>
        <row r="910">
          <cell r="A910" t="str">
            <v>5b</v>
          </cell>
        </row>
        <row r="911">
          <cell r="A911" t="str">
            <v>5b</v>
          </cell>
        </row>
        <row r="912">
          <cell r="A912" t="str">
            <v>5b</v>
          </cell>
        </row>
        <row r="913">
          <cell r="A913" t="str">
            <v>5b</v>
          </cell>
        </row>
        <row r="914">
          <cell r="A914" t="str">
            <v>5b</v>
          </cell>
        </row>
        <row r="915">
          <cell r="A915" t="str">
            <v>5b</v>
          </cell>
        </row>
        <row r="916">
          <cell r="A916" t="str">
            <v>5b</v>
          </cell>
        </row>
        <row r="917">
          <cell r="A917" t="str">
            <v>5b</v>
          </cell>
        </row>
        <row r="918">
          <cell r="A918" t="str">
            <v>5b</v>
          </cell>
        </row>
        <row r="919">
          <cell r="A919" t="str">
            <v>5b</v>
          </cell>
        </row>
        <row r="920">
          <cell r="A920" t="str">
            <v>5b</v>
          </cell>
        </row>
        <row r="921">
          <cell r="A921" t="str">
            <v>5b</v>
          </cell>
        </row>
        <row r="922">
          <cell r="A922" t="str">
            <v>5b</v>
          </cell>
        </row>
        <row r="923">
          <cell r="A923" t="str">
            <v>5b</v>
          </cell>
        </row>
        <row r="924">
          <cell r="A924" t="str">
            <v>5b</v>
          </cell>
        </row>
        <row r="925">
          <cell r="A925" t="str">
            <v>5b</v>
          </cell>
        </row>
        <row r="926">
          <cell r="A926" t="str">
            <v>5b</v>
          </cell>
        </row>
        <row r="927">
          <cell r="A927" t="str">
            <v>5b</v>
          </cell>
        </row>
        <row r="928">
          <cell r="A928" t="str">
            <v>5b</v>
          </cell>
        </row>
        <row r="929">
          <cell r="A929" t="str">
            <v>5b</v>
          </cell>
        </row>
        <row r="930">
          <cell r="A930" t="str">
            <v>5b</v>
          </cell>
        </row>
        <row r="931">
          <cell r="A931" t="str">
            <v>5b</v>
          </cell>
        </row>
        <row r="932">
          <cell r="A932" t="str">
            <v>5b</v>
          </cell>
        </row>
        <row r="933">
          <cell r="A933" t="str">
            <v>5b</v>
          </cell>
        </row>
        <row r="934">
          <cell r="A934" t="str">
            <v>5b</v>
          </cell>
        </row>
        <row r="935">
          <cell r="A935" t="str">
            <v>5b</v>
          </cell>
        </row>
        <row r="936">
          <cell r="A936" t="str">
            <v>5b</v>
          </cell>
        </row>
        <row r="937">
          <cell r="A937" t="str">
            <v>5b</v>
          </cell>
        </row>
        <row r="938">
          <cell r="A938" t="str">
            <v>5b</v>
          </cell>
        </row>
        <row r="939">
          <cell r="A939" t="str">
            <v>5b</v>
          </cell>
        </row>
        <row r="940">
          <cell r="A940" t="str">
            <v>5b</v>
          </cell>
        </row>
        <row r="941">
          <cell r="A941" t="str">
            <v>5b</v>
          </cell>
        </row>
        <row r="942">
          <cell r="A942" t="str">
            <v>5b</v>
          </cell>
        </row>
        <row r="943">
          <cell r="A943" t="str">
            <v>5b</v>
          </cell>
        </row>
        <row r="944">
          <cell r="A944" t="str">
            <v>5b</v>
          </cell>
        </row>
        <row r="945">
          <cell r="A945" t="str">
            <v>5b</v>
          </cell>
        </row>
        <row r="946">
          <cell r="A946" t="str">
            <v>5b</v>
          </cell>
        </row>
        <row r="947">
          <cell r="A947" t="str">
            <v>5b</v>
          </cell>
        </row>
        <row r="948">
          <cell r="A948" t="str">
            <v>5b</v>
          </cell>
        </row>
        <row r="949">
          <cell r="A949" t="str">
            <v>5b</v>
          </cell>
        </row>
        <row r="950">
          <cell r="A950" t="str">
            <v>5b</v>
          </cell>
        </row>
        <row r="951">
          <cell r="A951" t="str">
            <v>5b</v>
          </cell>
        </row>
        <row r="952">
          <cell r="A952" t="str">
            <v>5b</v>
          </cell>
        </row>
        <row r="953">
          <cell r="A953" t="str">
            <v>5b</v>
          </cell>
        </row>
        <row r="954">
          <cell r="A954" t="str">
            <v>5b</v>
          </cell>
        </row>
        <row r="955">
          <cell r="A955" t="str">
            <v>5b</v>
          </cell>
        </row>
        <row r="956">
          <cell r="A956" t="str">
            <v>5b</v>
          </cell>
        </row>
        <row r="957">
          <cell r="A957" t="str">
            <v>5b</v>
          </cell>
        </row>
        <row r="958">
          <cell r="A958" t="str">
            <v>5b</v>
          </cell>
        </row>
        <row r="959">
          <cell r="A959" t="str">
            <v>5b</v>
          </cell>
        </row>
        <row r="960">
          <cell r="A960" t="str">
            <v>5b</v>
          </cell>
        </row>
        <row r="961">
          <cell r="A961" t="str">
            <v>5b</v>
          </cell>
        </row>
        <row r="962">
          <cell r="A962" t="str">
            <v>5b</v>
          </cell>
        </row>
        <row r="963">
          <cell r="A963" t="str">
            <v>5b</v>
          </cell>
        </row>
        <row r="964">
          <cell r="A964" t="str">
            <v>5b</v>
          </cell>
        </row>
        <row r="965">
          <cell r="A965" t="str">
            <v>5b</v>
          </cell>
        </row>
        <row r="966">
          <cell r="A966" t="str">
            <v>5b</v>
          </cell>
        </row>
        <row r="967">
          <cell r="A967" t="str">
            <v>5b</v>
          </cell>
        </row>
        <row r="968">
          <cell r="A968" t="str">
            <v>5b</v>
          </cell>
        </row>
        <row r="969">
          <cell r="A969" t="str">
            <v>5b</v>
          </cell>
        </row>
        <row r="970">
          <cell r="A970" t="str">
            <v>5b</v>
          </cell>
        </row>
        <row r="971">
          <cell r="A971" t="str">
            <v>5b</v>
          </cell>
        </row>
        <row r="972">
          <cell r="A972" t="str">
            <v>5b</v>
          </cell>
        </row>
        <row r="973">
          <cell r="A973" t="str">
            <v>5b</v>
          </cell>
        </row>
        <row r="974">
          <cell r="A974" t="str">
            <v>5b</v>
          </cell>
        </row>
        <row r="975">
          <cell r="A975" t="str">
            <v>5b</v>
          </cell>
        </row>
        <row r="976">
          <cell r="A976" t="str">
            <v>5b</v>
          </cell>
        </row>
        <row r="977">
          <cell r="A977" t="str">
            <v>5b</v>
          </cell>
        </row>
        <row r="978">
          <cell r="A978" t="str">
            <v>5b</v>
          </cell>
        </row>
        <row r="979">
          <cell r="A979" t="str">
            <v>5b</v>
          </cell>
        </row>
        <row r="980">
          <cell r="A980" t="str">
            <v>5b</v>
          </cell>
        </row>
        <row r="981">
          <cell r="A981" t="str">
            <v>5b</v>
          </cell>
        </row>
        <row r="982">
          <cell r="A982" t="str">
            <v>5b</v>
          </cell>
        </row>
        <row r="983">
          <cell r="A983" t="str">
            <v>5b</v>
          </cell>
        </row>
        <row r="984">
          <cell r="A984" t="str">
            <v>5b</v>
          </cell>
        </row>
        <row r="985">
          <cell r="A985" t="str">
            <v>5b</v>
          </cell>
        </row>
        <row r="986">
          <cell r="A986" t="str">
            <v>5b</v>
          </cell>
        </row>
        <row r="987">
          <cell r="A987" t="str">
            <v>5b</v>
          </cell>
        </row>
        <row r="988">
          <cell r="A988" t="str">
            <v>5b</v>
          </cell>
        </row>
        <row r="989">
          <cell r="A989" t="str">
            <v>5b</v>
          </cell>
        </row>
        <row r="990">
          <cell r="A990" t="str">
            <v>5b</v>
          </cell>
        </row>
        <row r="991">
          <cell r="A991" t="str">
            <v>5b</v>
          </cell>
        </row>
        <row r="992">
          <cell r="A992" t="str">
            <v>5b</v>
          </cell>
        </row>
        <row r="993">
          <cell r="A993" t="str">
            <v>5b</v>
          </cell>
        </row>
        <row r="994">
          <cell r="A994" t="str">
            <v>5b</v>
          </cell>
        </row>
        <row r="995">
          <cell r="A995" t="str">
            <v>5b</v>
          </cell>
        </row>
        <row r="996">
          <cell r="A996" t="str">
            <v>5b</v>
          </cell>
        </row>
        <row r="997">
          <cell r="A997" t="str">
            <v>5b</v>
          </cell>
        </row>
        <row r="998">
          <cell r="A998" t="str">
            <v>5b</v>
          </cell>
        </row>
        <row r="999">
          <cell r="A999" t="str">
            <v>5b</v>
          </cell>
        </row>
        <row r="1000">
          <cell r="A1000" t="str">
            <v>5b</v>
          </cell>
        </row>
        <row r="1001">
          <cell r="A1001" t="str">
            <v>5b</v>
          </cell>
        </row>
        <row r="1002">
          <cell r="A1002" t="str">
            <v>5b</v>
          </cell>
        </row>
        <row r="1003">
          <cell r="A1003" t="str">
            <v>5b</v>
          </cell>
        </row>
        <row r="1004">
          <cell r="A1004" t="str">
            <v>5b</v>
          </cell>
        </row>
        <row r="1005">
          <cell r="A1005" t="str">
            <v>5b</v>
          </cell>
        </row>
        <row r="1006">
          <cell r="A1006" t="str">
            <v>5b</v>
          </cell>
        </row>
        <row r="1007">
          <cell r="A1007" t="str">
            <v>5b</v>
          </cell>
        </row>
        <row r="1008">
          <cell r="A1008" t="str">
            <v>5b</v>
          </cell>
        </row>
        <row r="1009">
          <cell r="A1009" t="str">
            <v>5b</v>
          </cell>
        </row>
        <row r="1010">
          <cell r="A1010" t="str">
            <v>5b</v>
          </cell>
        </row>
        <row r="1011">
          <cell r="A1011" t="str">
            <v>5b</v>
          </cell>
        </row>
        <row r="1012">
          <cell r="A1012" t="str">
            <v>5b</v>
          </cell>
        </row>
        <row r="1013">
          <cell r="A1013" t="str">
            <v>5b</v>
          </cell>
        </row>
        <row r="1014">
          <cell r="A1014" t="str">
            <v>5b</v>
          </cell>
        </row>
        <row r="1015">
          <cell r="A1015" t="str">
            <v>5b</v>
          </cell>
        </row>
        <row r="1016">
          <cell r="A1016" t="str">
            <v>5b</v>
          </cell>
        </row>
        <row r="1017">
          <cell r="A1017" t="str">
            <v>5b</v>
          </cell>
        </row>
        <row r="1018">
          <cell r="A1018" t="str">
            <v>5b</v>
          </cell>
        </row>
        <row r="1019">
          <cell r="A1019" t="str">
            <v>5b</v>
          </cell>
        </row>
        <row r="1020">
          <cell r="A1020" t="str">
            <v>5b</v>
          </cell>
        </row>
        <row r="1021">
          <cell r="A1021" t="str">
            <v>5b</v>
          </cell>
        </row>
        <row r="1022">
          <cell r="A1022" t="str">
            <v>5b</v>
          </cell>
        </row>
        <row r="1023">
          <cell r="A1023" t="str">
            <v>5b</v>
          </cell>
        </row>
        <row r="1024">
          <cell r="A1024" t="str">
            <v>5b</v>
          </cell>
        </row>
        <row r="1025">
          <cell r="A1025" t="str">
            <v>5b</v>
          </cell>
        </row>
        <row r="1026">
          <cell r="A1026" t="str">
            <v>5b</v>
          </cell>
        </row>
        <row r="1027">
          <cell r="A1027" t="str">
            <v>5b</v>
          </cell>
        </row>
        <row r="1028">
          <cell r="A1028" t="str">
            <v>5b</v>
          </cell>
        </row>
        <row r="1029">
          <cell r="A1029" t="str">
            <v>5b</v>
          </cell>
        </row>
        <row r="1030">
          <cell r="A1030" t="str">
            <v>5b</v>
          </cell>
        </row>
        <row r="1031">
          <cell r="A1031" t="str">
            <v>5b</v>
          </cell>
        </row>
        <row r="1032">
          <cell r="A1032" t="str">
            <v>5b</v>
          </cell>
        </row>
        <row r="1033">
          <cell r="A1033" t="str">
            <v>5b</v>
          </cell>
        </row>
        <row r="1034">
          <cell r="A1034" t="str">
            <v>5b</v>
          </cell>
        </row>
        <row r="1035">
          <cell r="A1035" t="str">
            <v>5b</v>
          </cell>
        </row>
        <row r="1036">
          <cell r="A1036" t="str">
            <v>5b</v>
          </cell>
        </row>
        <row r="1037">
          <cell r="A1037" t="str">
            <v>5b</v>
          </cell>
        </row>
        <row r="1038">
          <cell r="A1038" t="str">
            <v>5b</v>
          </cell>
        </row>
        <row r="1039">
          <cell r="A1039" t="str">
            <v>5b</v>
          </cell>
        </row>
        <row r="1040">
          <cell r="A1040" t="str">
            <v>5b</v>
          </cell>
        </row>
        <row r="1041">
          <cell r="A1041" t="str">
            <v>5b</v>
          </cell>
        </row>
        <row r="1042">
          <cell r="A1042" t="str">
            <v>5b</v>
          </cell>
        </row>
        <row r="1043">
          <cell r="A1043" t="str">
            <v>5b</v>
          </cell>
        </row>
        <row r="1044">
          <cell r="A1044" t="str">
            <v>5b</v>
          </cell>
        </row>
        <row r="1045">
          <cell r="A1045" t="str">
            <v>5b</v>
          </cell>
        </row>
        <row r="1046">
          <cell r="A1046" t="str">
            <v>5b</v>
          </cell>
        </row>
        <row r="1047">
          <cell r="A1047" t="str">
            <v>5b</v>
          </cell>
        </row>
        <row r="1048">
          <cell r="A1048" t="str">
            <v>5b</v>
          </cell>
        </row>
        <row r="1049">
          <cell r="A1049" t="str">
            <v>5b</v>
          </cell>
        </row>
        <row r="1050">
          <cell r="A1050" t="str">
            <v>5b</v>
          </cell>
        </row>
        <row r="1051">
          <cell r="A1051" t="str">
            <v>5b</v>
          </cell>
        </row>
        <row r="1052">
          <cell r="A1052" t="str">
            <v>5b</v>
          </cell>
        </row>
        <row r="1053">
          <cell r="A1053" t="str">
            <v>5b</v>
          </cell>
        </row>
        <row r="1054">
          <cell r="A1054" t="str">
            <v>5b</v>
          </cell>
        </row>
        <row r="1055">
          <cell r="A1055" t="str">
            <v>5b</v>
          </cell>
        </row>
        <row r="1056">
          <cell r="A1056" t="str">
            <v>5b</v>
          </cell>
        </row>
        <row r="1057">
          <cell r="A1057" t="str">
            <v>5b</v>
          </cell>
        </row>
        <row r="1058">
          <cell r="A1058" t="str">
            <v>5b</v>
          </cell>
        </row>
        <row r="1059">
          <cell r="A1059" t="str">
            <v>5b</v>
          </cell>
        </row>
        <row r="1060">
          <cell r="A1060" t="str">
            <v>5b</v>
          </cell>
        </row>
        <row r="1061">
          <cell r="A1061" t="str">
            <v>5b</v>
          </cell>
        </row>
        <row r="1062">
          <cell r="A1062" t="str">
            <v>5b</v>
          </cell>
        </row>
        <row r="1063">
          <cell r="A1063" t="str">
            <v>5b</v>
          </cell>
        </row>
        <row r="1064">
          <cell r="A1064" t="str">
            <v>5b</v>
          </cell>
        </row>
        <row r="1065">
          <cell r="A1065" t="str">
            <v>5b</v>
          </cell>
        </row>
        <row r="1066">
          <cell r="A1066" t="str">
            <v>5b</v>
          </cell>
        </row>
        <row r="1067">
          <cell r="A1067" t="str">
            <v>5b</v>
          </cell>
        </row>
        <row r="1068">
          <cell r="A1068" t="str">
            <v>5b</v>
          </cell>
        </row>
        <row r="1069">
          <cell r="A1069" t="str">
            <v>5b</v>
          </cell>
        </row>
        <row r="1070">
          <cell r="A1070" t="str">
            <v>5b</v>
          </cell>
        </row>
        <row r="1071">
          <cell r="A1071" t="str">
            <v>5b</v>
          </cell>
        </row>
        <row r="1072">
          <cell r="A1072" t="str">
            <v>5b</v>
          </cell>
        </row>
        <row r="1073">
          <cell r="A1073" t="str">
            <v>5b</v>
          </cell>
        </row>
        <row r="1074">
          <cell r="A1074" t="str">
            <v>5b</v>
          </cell>
        </row>
        <row r="1075">
          <cell r="A1075" t="str">
            <v>5b</v>
          </cell>
        </row>
        <row r="1076">
          <cell r="A1076" t="str">
            <v>5b</v>
          </cell>
        </row>
        <row r="1077">
          <cell r="A1077" t="str">
            <v>5b</v>
          </cell>
        </row>
        <row r="1078">
          <cell r="A1078" t="str">
            <v>5b</v>
          </cell>
        </row>
        <row r="1079">
          <cell r="A1079" t="str">
            <v>5b</v>
          </cell>
        </row>
        <row r="1080">
          <cell r="A1080" t="str">
            <v>5b</v>
          </cell>
        </row>
        <row r="1081">
          <cell r="A1081" t="str">
            <v>5b</v>
          </cell>
        </row>
        <row r="1082">
          <cell r="A1082" t="str">
            <v>5b</v>
          </cell>
        </row>
        <row r="1083">
          <cell r="A1083" t="str">
            <v>5b</v>
          </cell>
        </row>
        <row r="1084">
          <cell r="A1084" t="str">
            <v>5b</v>
          </cell>
        </row>
        <row r="1085">
          <cell r="A1085" t="str">
            <v>5b</v>
          </cell>
        </row>
        <row r="1086">
          <cell r="A1086" t="str">
            <v>5b</v>
          </cell>
        </row>
        <row r="1087">
          <cell r="A1087" t="str">
            <v>5b</v>
          </cell>
        </row>
        <row r="1088">
          <cell r="A1088" t="str">
            <v>5b</v>
          </cell>
        </row>
        <row r="1089">
          <cell r="A1089" t="str">
            <v>5b</v>
          </cell>
        </row>
        <row r="1090">
          <cell r="A1090" t="str">
            <v>5b</v>
          </cell>
        </row>
        <row r="1091">
          <cell r="A1091" t="str">
            <v>5b</v>
          </cell>
        </row>
        <row r="1092">
          <cell r="A1092" t="str">
            <v>5b</v>
          </cell>
        </row>
        <row r="1093">
          <cell r="A1093" t="str">
            <v>5b</v>
          </cell>
        </row>
        <row r="1094">
          <cell r="A1094" t="str">
            <v>5b</v>
          </cell>
        </row>
        <row r="1095">
          <cell r="A1095" t="str">
            <v>5b</v>
          </cell>
        </row>
        <row r="1096">
          <cell r="A1096" t="str">
            <v>5b</v>
          </cell>
        </row>
        <row r="1097">
          <cell r="A1097" t="str">
            <v>5b</v>
          </cell>
        </row>
        <row r="1098">
          <cell r="A1098" t="str">
            <v>5b</v>
          </cell>
        </row>
        <row r="1099">
          <cell r="A1099" t="str">
            <v>5b</v>
          </cell>
        </row>
        <row r="1100">
          <cell r="A1100" t="str">
            <v>5b</v>
          </cell>
        </row>
        <row r="1101">
          <cell r="A1101" t="str">
            <v>5b</v>
          </cell>
        </row>
        <row r="1102">
          <cell r="A1102" t="str">
            <v>5b</v>
          </cell>
        </row>
        <row r="1103">
          <cell r="A1103" t="str">
            <v>5b</v>
          </cell>
        </row>
        <row r="1104">
          <cell r="A1104" t="str">
            <v>5b</v>
          </cell>
        </row>
        <row r="1105">
          <cell r="A1105" t="str">
            <v>5b</v>
          </cell>
        </row>
        <row r="1106">
          <cell r="A1106" t="str">
            <v>5b</v>
          </cell>
        </row>
        <row r="1107">
          <cell r="A1107" t="str">
            <v>5b</v>
          </cell>
        </row>
        <row r="1108">
          <cell r="A1108" t="str">
            <v>5b</v>
          </cell>
        </row>
        <row r="1109">
          <cell r="A1109" t="str">
            <v>5b</v>
          </cell>
        </row>
        <row r="1110">
          <cell r="A1110" t="str">
            <v>5b</v>
          </cell>
        </row>
        <row r="1111">
          <cell r="A1111" t="str">
            <v>5b</v>
          </cell>
        </row>
        <row r="1112">
          <cell r="A1112" t="str">
            <v>5b</v>
          </cell>
        </row>
        <row r="1113">
          <cell r="A1113" t="str">
            <v>5b</v>
          </cell>
        </row>
        <row r="1114">
          <cell r="A1114" t="str">
            <v>5b</v>
          </cell>
        </row>
        <row r="1115">
          <cell r="A1115" t="str">
            <v>5b</v>
          </cell>
        </row>
        <row r="1116">
          <cell r="A1116" t="str">
            <v>5b</v>
          </cell>
        </row>
        <row r="1117">
          <cell r="A1117" t="str">
            <v>5b</v>
          </cell>
        </row>
        <row r="1118">
          <cell r="A1118" t="str">
            <v>5b</v>
          </cell>
        </row>
        <row r="1119">
          <cell r="A1119" t="str">
            <v>5b</v>
          </cell>
        </row>
        <row r="1120">
          <cell r="A1120" t="str">
            <v>5b</v>
          </cell>
        </row>
        <row r="1121">
          <cell r="A1121" t="str">
            <v>5b</v>
          </cell>
        </row>
        <row r="1122">
          <cell r="A1122" t="str">
            <v>5b</v>
          </cell>
        </row>
        <row r="1123">
          <cell r="A1123" t="str">
            <v>5b</v>
          </cell>
        </row>
        <row r="1124">
          <cell r="A1124" t="str">
            <v>5b</v>
          </cell>
        </row>
        <row r="1125">
          <cell r="A1125" t="str">
            <v>5b</v>
          </cell>
        </row>
        <row r="1126">
          <cell r="A1126" t="str">
            <v>5b</v>
          </cell>
        </row>
        <row r="1127">
          <cell r="A1127" t="str">
            <v>5b</v>
          </cell>
        </row>
        <row r="1128">
          <cell r="A1128" t="str">
            <v>5b</v>
          </cell>
        </row>
        <row r="1129">
          <cell r="A1129" t="str">
            <v>5b</v>
          </cell>
        </row>
        <row r="1130">
          <cell r="A1130" t="str">
            <v>5b</v>
          </cell>
        </row>
        <row r="1131">
          <cell r="A1131" t="str">
            <v>5b</v>
          </cell>
        </row>
        <row r="1132">
          <cell r="A1132" t="str">
            <v>5b</v>
          </cell>
        </row>
        <row r="1133">
          <cell r="A1133" t="str">
            <v>5b</v>
          </cell>
        </row>
        <row r="1134">
          <cell r="A1134" t="str">
            <v>5b</v>
          </cell>
        </row>
        <row r="1135">
          <cell r="A1135" t="str">
            <v>5b</v>
          </cell>
        </row>
        <row r="1136">
          <cell r="A1136" t="str">
            <v>5b</v>
          </cell>
        </row>
        <row r="1137">
          <cell r="A1137" t="str">
            <v>5b</v>
          </cell>
        </row>
        <row r="1138">
          <cell r="A1138" t="str">
            <v>5b</v>
          </cell>
        </row>
        <row r="1139">
          <cell r="A1139" t="str">
            <v>5b</v>
          </cell>
        </row>
        <row r="1140">
          <cell r="A1140" t="str">
            <v>5b</v>
          </cell>
        </row>
        <row r="1141">
          <cell r="A1141" t="str">
            <v>5b</v>
          </cell>
        </row>
        <row r="1142">
          <cell r="A1142" t="str">
            <v>5b</v>
          </cell>
        </row>
        <row r="1143">
          <cell r="A1143" t="str">
            <v>5b</v>
          </cell>
        </row>
        <row r="1144">
          <cell r="A1144" t="str">
            <v>5b</v>
          </cell>
        </row>
        <row r="1145">
          <cell r="A1145" t="str">
            <v>5b</v>
          </cell>
        </row>
        <row r="1146">
          <cell r="A1146" t="str">
            <v>5b</v>
          </cell>
        </row>
        <row r="1147">
          <cell r="A1147" t="str">
            <v>5b</v>
          </cell>
        </row>
        <row r="1148">
          <cell r="A1148" t="str">
            <v>5b</v>
          </cell>
        </row>
        <row r="1149">
          <cell r="A1149" t="str">
            <v>5b</v>
          </cell>
        </row>
        <row r="1150">
          <cell r="A1150" t="str">
            <v>5b</v>
          </cell>
        </row>
        <row r="1151">
          <cell r="A1151" t="str">
            <v>5b</v>
          </cell>
        </row>
        <row r="1152">
          <cell r="A1152" t="str">
            <v>5b</v>
          </cell>
        </row>
        <row r="1153">
          <cell r="A1153" t="str">
            <v>5b</v>
          </cell>
        </row>
        <row r="1154">
          <cell r="A1154" t="str">
            <v>5b</v>
          </cell>
        </row>
        <row r="1155">
          <cell r="A1155" t="str">
            <v>5b</v>
          </cell>
        </row>
        <row r="1156">
          <cell r="A1156" t="str">
            <v>5b</v>
          </cell>
        </row>
        <row r="1157">
          <cell r="A1157" t="str">
            <v>5b</v>
          </cell>
        </row>
        <row r="1158">
          <cell r="A1158" t="str">
            <v>5b</v>
          </cell>
        </row>
        <row r="1159">
          <cell r="A1159" t="str">
            <v>5b</v>
          </cell>
        </row>
        <row r="1160">
          <cell r="A1160" t="str">
            <v>5b</v>
          </cell>
        </row>
        <row r="1161">
          <cell r="A1161" t="str">
            <v>5b</v>
          </cell>
        </row>
        <row r="1162">
          <cell r="A1162" t="str">
            <v>5b</v>
          </cell>
        </row>
        <row r="1163">
          <cell r="A1163" t="str">
            <v>5b</v>
          </cell>
        </row>
        <row r="1164">
          <cell r="A1164" t="str">
            <v>5b</v>
          </cell>
        </row>
        <row r="1165">
          <cell r="A1165" t="str">
            <v>5b</v>
          </cell>
        </row>
        <row r="1166">
          <cell r="A1166" t="str">
            <v>5b</v>
          </cell>
        </row>
        <row r="1167">
          <cell r="A1167" t="str">
            <v>5b</v>
          </cell>
        </row>
        <row r="1168">
          <cell r="A1168" t="str">
            <v>5b</v>
          </cell>
        </row>
        <row r="1169">
          <cell r="A1169" t="str">
            <v>5b</v>
          </cell>
        </row>
        <row r="1170">
          <cell r="A1170" t="str">
            <v>5b</v>
          </cell>
        </row>
        <row r="1171">
          <cell r="A1171" t="str">
            <v>5b</v>
          </cell>
        </row>
        <row r="1172">
          <cell r="A1172" t="str">
            <v>5b</v>
          </cell>
        </row>
        <row r="1173">
          <cell r="A1173" t="str">
            <v>5b</v>
          </cell>
        </row>
        <row r="1174">
          <cell r="A1174" t="str">
            <v>5b</v>
          </cell>
        </row>
        <row r="1175">
          <cell r="A1175" t="str">
            <v>5b</v>
          </cell>
        </row>
        <row r="1176">
          <cell r="A1176" t="str">
            <v>5b</v>
          </cell>
        </row>
        <row r="1177">
          <cell r="A1177" t="str">
            <v>5b</v>
          </cell>
        </row>
        <row r="1178">
          <cell r="A1178" t="str">
            <v>5b</v>
          </cell>
        </row>
        <row r="1179">
          <cell r="A1179" t="str">
            <v>5b</v>
          </cell>
        </row>
        <row r="1180">
          <cell r="A1180" t="str">
            <v>5b</v>
          </cell>
        </row>
        <row r="1181">
          <cell r="A1181" t="str">
            <v>5b</v>
          </cell>
        </row>
        <row r="1182">
          <cell r="A1182" t="str">
            <v>5b</v>
          </cell>
        </row>
        <row r="1183">
          <cell r="A1183" t="str">
            <v>5b</v>
          </cell>
        </row>
        <row r="1184">
          <cell r="A1184" t="str">
            <v>5b</v>
          </cell>
        </row>
        <row r="1185">
          <cell r="A1185" t="str">
            <v>5b</v>
          </cell>
        </row>
        <row r="1186">
          <cell r="A1186" t="str">
            <v>5b</v>
          </cell>
        </row>
        <row r="1187">
          <cell r="A1187" t="str">
            <v>5b</v>
          </cell>
        </row>
        <row r="1188">
          <cell r="A1188" t="str">
            <v>5b</v>
          </cell>
        </row>
        <row r="1189">
          <cell r="A1189" t="str">
            <v>5b</v>
          </cell>
        </row>
        <row r="1190">
          <cell r="A1190" t="str">
            <v>5b</v>
          </cell>
        </row>
        <row r="1191">
          <cell r="A1191" t="str">
            <v>5b</v>
          </cell>
        </row>
        <row r="1192">
          <cell r="A1192" t="str">
            <v>5b</v>
          </cell>
        </row>
        <row r="1193">
          <cell r="A1193" t="str">
            <v>5b</v>
          </cell>
        </row>
        <row r="1194">
          <cell r="A1194" t="str">
            <v>External Finishes</v>
          </cell>
        </row>
        <row r="1195">
          <cell r="A1195" t="str">
            <v>5C</v>
          </cell>
        </row>
        <row r="1196">
          <cell r="A1196" t="str">
            <v>5C</v>
          </cell>
        </row>
        <row r="1197">
          <cell r="A1197" t="str">
            <v>5C</v>
          </cell>
        </row>
        <row r="1198">
          <cell r="A1198" t="str">
            <v>5C</v>
          </cell>
        </row>
        <row r="1199">
          <cell r="A1199" t="str">
            <v>5C</v>
          </cell>
        </row>
        <row r="1200">
          <cell r="A1200" t="str">
            <v>5C</v>
          </cell>
        </row>
        <row r="1201">
          <cell r="A1201" t="str">
            <v>5C</v>
          </cell>
        </row>
        <row r="1202">
          <cell r="A1202" t="str">
            <v>5C</v>
          </cell>
        </row>
        <row r="1203">
          <cell r="A1203" t="str">
            <v>5C</v>
          </cell>
        </row>
        <row r="1204">
          <cell r="A1204" t="str">
            <v>5C</v>
          </cell>
        </row>
        <row r="1205">
          <cell r="A1205" t="str">
            <v>5C</v>
          </cell>
        </row>
        <row r="1206">
          <cell r="A1206" t="str">
            <v>5C</v>
          </cell>
        </row>
        <row r="1207">
          <cell r="A1207" t="str">
            <v>5C</v>
          </cell>
        </row>
        <row r="1208">
          <cell r="A1208" t="str">
            <v>5C</v>
          </cell>
        </row>
        <row r="1209">
          <cell r="A1209" t="str">
            <v>5C</v>
          </cell>
        </row>
        <row r="1210">
          <cell r="A1210" t="str">
            <v>5C</v>
          </cell>
        </row>
        <row r="1211">
          <cell r="A1211" t="str">
            <v>5C</v>
          </cell>
        </row>
        <row r="1212">
          <cell r="A1212" t="str">
            <v>5C</v>
          </cell>
        </row>
        <row r="1213">
          <cell r="A1213" t="str">
            <v>5C</v>
          </cell>
        </row>
        <row r="1214">
          <cell r="A1214" t="str">
            <v>5C</v>
          </cell>
        </row>
        <row r="1215">
          <cell r="A1215" t="str">
            <v>5C</v>
          </cell>
        </row>
        <row r="1216">
          <cell r="A1216" t="str">
            <v>5C</v>
          </cell>
        </row>
        <row r="1217">
          <cell r="A1217" t="str">
            <v>5C</v>
          </cell>
        </row>
        <row r="1218">
          <cell r="A1218" t="str">
            <v>5C</v>
          </cell>
        </row>
        <row r="1219">
          <cell r="A1219" t="str">
            <v>5C</v>
          </cell>
        </row>
        <row r="1220">
          <cell r="A1220" t="str">
            <v>5C</v>
          </cell>
        </row>
        <row r="1221">
          <cell r="A1221" t="str">
            <v>5C</v>
          </cell>
        </row>
        <row r="1222">
          <cell r="A1222" t="str">
            <v>5C</v>
          </cell>
        </row>
        <row r="1223">
          <cell r="A1223" t="str">
            <v>5C</v>
          </cell>
        </row>
        <row r="1224">
          <cell r="A1224" t="str">
            <v>5C</v>
          </cell>
        </row>
        <row r="1225">
          <cell r="A1225" t="str">
            <v>5C</v>
          </cell>
        </row>
        <row r="1226">
          <cell r="A1226" t="str">
            <v>5C</v>
          </cell>
        </row>
        <row r="1227">
          <cell r="A1227" t="str">
            <v>5C</v>
          </cell>
        </row>
        <row r="1228">
          <cell r="A1228" t="str">
            <v>5C</v>
          </cell>
        </row>
        <row r="1229">
          <cell r="A1229" t="str">
            <v>5C</v>
          </cell>
        </row>
        <row r="1230">
          <cell r="A1230" t="str">
            <v>5C</v>
          </cell>
        </row>
        <row r="1231">
          <cell r="A1231" t="str">
            <v>5C</v>
          </cell>
        </row>
        <row r="1232">
          <cell r="A1232" t="str">
            <v>5C</v>
          </cell>
        </row>
        <row r="1233">
          <cell r="A1233" t="str">
            <v>5C</v>
          </cell>
        </row>
        <row r="1234">
          <cell r="A1234" t="str">
            <v>5C</v>
          </cell>
        </row>
        <row r="1235">
          <cell r="A1235" t="str">
            <v>5C</v>
          </cell>
        </row>
        <row r="1236">
          <cell r="A1236" t="str">
            <v>5C</v>
          </cell>
        </row>
        <row r="1237">
          <cell r="A1237" t="str">
            <v>5C</v>
          </cell>
        </row>
        <row r="1238">
          <cell r="A1238" t="str">
            <v>5C</v>
          </cell>
        </row>
        <row r="1239">
          <cell r="A1239" t="str">
            <v>5C</v>
          </cell>
        </row>
        <row r="1240">
          <cell r="A1240" t="str">
            <v>5C</v>
          </cell>
        </row>
        <row r="1241">
          <cell r="A1241" t="str">
            <v>5C</v>
          </cell>
        </row>
        <row r="1242">
          <cell r="A1242" t="str">
            <v>5C</v>
          </cell>
        </row>
        <row r="1243">
          <cell r="A1243" t="str">
            <v>5C</v>
          </cell>
        </row>
        <row r="1244">
          <cell r="A1244" t="str">
            <v>5C</v>
          </cell>
        </row>
        <row r="1245">
          <cell r="A1245" t="str">
            <v>5C</v>
          </cell>
        </row>
        <row r="1246">
          <cell r="A1246" t="str">
            <v>5C</v>
          </cell>
        </row>
        <row r="1247">
          <cell r="A1247" t="str">
            <v>5C</v>
          </cell>
        </row>
        <row r="1248">
          <cell r="A1248" t="str">
            <v>5C</v>
          </cell>
        </row>
        <row r="1249">
          <cell r="A1249" t="str">
            <v>5C</v>
          </cell>
        </row>
        <row r="1250">
          <cell r="A1250" t="str">
            <v>5C</v>
          </cell>
        </row>
        <row r="1251">
          <cell r="A1251" t="str">
            <v>5C</v>
          </cell>
        </row>
        <row r="1252">
          <cell r="A1252" t="str">
            <v>5C</v>
          </cell>
        </row>
        <row r="1253">
          <cell r="A1253" t="str">
            <v>5C</v>
          </cell>
        </row>
        <row r="1254">
          <cell r="A1254" t="str">
            <v>5C</v>
          </cell>
        </row>
        <row r="1255">
          <cell r="A1255" t="str">
            <v>5C</v>
          </cell>
        </row>
        <row r="1256">
          <cell r="A1256" t="str">
            <v>5C</v>
          </cell>
        </row>
        <row r="1257">
          <cell r="A1257" t="str">
            <v>5C</v>
          </cell>
        </row>
        <row r="1258">
          <cell r="A1258" t="str">
            <v>5C</v>
          </cell>
        </row>
        <row r="1259">
          <cell r="A1259" t="str">
            <v>5C</v>
          </cell>
        </row>
        <row r="1260">
          <cell r="A1260" t="str">
            <v>5C</v>
          </cell>
        </row>
        <row r="1261">
          <cell r="A1261" t="str">
            <v>5C</v>
          </cell>
        </row>
        <row r="1262">
          <cell r="A1262" t="str">
            <v>5C</v>
          </cell>
        </row>
        <row r="1263">
          <cell r="A1263" t="str">
            <v>5C</v>
          </cell>
        </row>
        <row r="1264">
          <cell r="A1264" t="str">
            <v>5C</v>
          </cell>
        </row>
        <row r="1265">
          <cell r="A1265" t="str">
            <v>Electrical</v>
          </cell>
        </row>
        <row r="1266">
          <cell r="A1266" t="str">
            <v>5E &amp; 5J</v>
          </cell>
        </row>
        <row r="1267">
          <cell r="A1267" t="str">
            <v>5E &amp; 5J</v>
          </cell>
        </row>
        <row r="1268">
          <cell r="A1268" t="str">
            <v>5E &amp; 5J</v>
          </cell>
        </row>
        <row r="1269">
          <cell r="A1269" t="str">
            <v>5E &amp; 5J</v>
          </cell>
        </row>
        <row r="1270">
          <cell r="A1270" t="str">
            <v>5E &amp; 5J</v>
          </cell>
        </row>
        <row r="1271">
          <cell r="A1271" t="str">
            <v>5E &amp; 5J</v>
          </cell>
        </row>
        <row r="1272">
          <cell r="A1272" t="str">
            <v>5E &amp; 5J</v>
          </cell>
        </row>
        <row r="1273">
          <cell r="A1273" t="str">
            <v>5E &amp; 5J</v>
          </cell>
        </row>
        <row r="1274">
          <cell r="A1274" t="str">
            <v>5E &amp; 5J</v>
          </cell>
        </row>
        <row r="1275">
          <cell r="A1275" t="str">
            <v>5E &amp; 5J</v>
          </cell>
        </row>
        <row r="1276">
          <cell r="A1276" t="str">
            <v>5E &amp; 5J</v>
          </cell>
        </row>
        <row r="1277">
          <cell r="A1277" t="str">
            <v>5E &amp; 5J</v>
          </cell>
        </row>
        <row r="1278">
          <cell r="A1278" t="str">
            <v>5E &amp; 5J</v>
          </cell>
        </row>
        <row r="1279">
          <cell r="A1279" t="str">
            <v>5E &amp; 5J</v>
          </cell>
        </row>
        <row r="1280">
          <cell r="A1280" t="str">
            <v>5E &amp; 5J</v>
          </cell>
        </row>
        <row r="1281">
          <cell r="A1281" t="str">
            <v>5E &amp; 5J</v>
          </cell>
        </row>
        <row r="1282">
          <cell r="A1282" t="str">
            <v>5E &amp; 5J</v>
          </cell>
        </row>
        <row r="1283">
          <cell r="A1283" t="str">
            <v>5E &amp; 5J</v>
          </cell>
        </row>
        <row r="1284">
          <cell r="A1284" t="str">
            <v>5E &amp; 5J</v>
          </cell>
        </row>
        <row r="1285">
          <cell r="A1285" t="str">
            <v>5E &amp; 5J</v>
          </cell>
        </row>
        <row r="1286">
          <cell r="A1286" t="str">
            <v>5E &amp; 5J</v>
          </cell>
        </row>
        <row r="1287">
          <cell r="A1287" t="str">
            <v>5E &amp; 5J</v>
          </cell>
        </row>
        <row r="1288">
          <cell r="A1288" t="str">
            <v>5E &amp; 5J</v>
          </cell>
        </row>
        <row r="1289">
          <cell r="A1289" t="str">
            <v>5E &amp; 5J</v>
          </cell>
        </row>
        <row r="1290">
          <cell r="A1290" t="str">
            <v>5E &amp; 5J</v>
          </cell>
        </row>
        <row r="1291">
          <cell r="A1291" t="str">
            <v>5E &amp; 5J</v>
          </cell>
        </row>
        <row r="1292">
          <cell r="A1292" t="str">
            <v>5E &amp; 5J</v>
          </cell>
        </row>
        <row r="1293">
          <cell r="A1293" t="str">
            <v>5E &amp; 5J</v>
          </cell>
        </row>
        <row r="1294">
          <cell r="A1294" t="str">
            <v>5E &amp; 5J</v>
          </cell>
        </row>
        <row r="1295">
          <cell r="A1295" t="str">
            <v>5E &amp; 5J</v>
          </cell>
        </row>
        <row r="1296">
          <cell r="A1296" t="str">
            <v>5E &amp; 5J</v>
          </cell>
        </row>
        <row r="1297">
          <cell r="A1297" t="str">
            <v>5E &amp; 5J</v>
          </cell>
        </row>
        <row r="1298">
          <cell r="A1298" t="str">
            <v>5E &amp; 5J</v>
          </cell>
        </row>
        <row r="1299">
          <cell r="A1299" t="str">
            <v>5E &amp; 5J</v>
          </cell>
        </row>
        <row r="1300">
          <cell r="A1300" t="str">
            <v>5E &amp; 5J</v>
          </cell>
        </row>
        <row r="1301">
          <cell r="A1301" t="str">
            <v>5E &amp; 5J</v>
          </cell>
        </row>
        <row r="1302">
          <cell r="A1302" t="str">
            <v>5E &amp; 5J</v>
          </cell>
        </row>
        <row r="1303">
          <cell r="A1303" t="str">
            <v>5E &amp; 5J</v>
          </cell>
        </row>
        <row r="1304">
          <cell r="A1304" t="str">
            <v>5E &amp; 5J</v>
          </cell>
        </row>
        <row r="1305">
          <cell r="A1305" t="str">
            <v>5E &amp; 5J</v>
          </cell>
        </row>
        <row r="1306">
          <cell r="A1306" t="str">
            <v>5E &amp; 5J</v>
          </cell>
        </row>
        <row r="1307">
          <cell r="A1307" t="str">
            <v>5E &amp; 5J</v>
          </cell>
        </row>
        <row r="1308">
          <cell r="A1308" t="str">
            <v>5E &amp; 5J</v>
          </cell>
        </row>
        <row r="1309">
          <cell r="A1309" t="str">
            <v>5E &amp; 5J</v>
          </cell>
        </row>
        <row r="1310">
          <cell r="A1310" t="str">
            <v>5E &amp; 5J</v>
          </cell>
        </row>
        <row r="1311">
          <cell r="A1311" t="str">
            <v>5E &amp; 5J</v>
          </cell>
        </row>
        <row r="1312">
          <cell r="A1312" t="str">
            <v>5E &amp; 5J</v>
          </cell>
        </row>
        <row r="1313">
          <cell r="A1313" t="str">
            <v>5E &amp; 5J</v>
          </cell>
        </row>
        <row r="1314">
          <cell r="A1314" t="str">
            <v>5E &amp; 5J</v>
          </cell>
        </row>
        <row r="1315">
          <cell r="A1315" t="str">
            <v>5E &amp; 5J</v>
          </cell>
        </row>
        <row r="1316">
          <cell r="A1316" t="str">
            <v>5E &amp; 5J</v>
          </cell>
        </row>
        <row r="1317">
          <cell r="A1317" t="str">
            <v>5E &amp; 5J</v>
          </cell>
        </row>
        <row r="1318">
          <cell r="A1318" t="str">
            <v>5E &amp; 5J</v>
          </cell>
        </row>
        <row r="1319">
          <cell r="A1319" t="str">
            <v>5E &amp; 5J</v>
          </cell>
        </row>
        <row r="1320">
          <cell r="A1320" t="str">
            <v>5E &amp; 5J</v>
          </cell>
        </row>
        <row r="1321">
          <cell r="A1321" t="str">
            <v>5E &amp; 5J</v>
          </cell>
        </row>
        <row r="1322">
          <cell r="A1322" t="str">
            <v>5E &amp; 5J</v>
          </cell>
        </row>
        <row r="1323">
          <cell r="A1323" t="str">
            <v>5E &amp; 5J</v>
          </cell>
        </row>
        <row r="1324">
          <cell r="A1324" t="str">
            <v>5E &amp; 5J</v>
          </cell>
        </row>
        <row r="1325">
          <cell r="A1325" t="str">
            <v>5E &amp; 5J</v>
          </cell>
        </row>
        <row r="1326">
          <cell r="A1326" t="str">
            <v>5E &amp; 5J</v>
          </cell>
        </row>
        <row r="1327">
          <cell r="A1327" t="str">
            <v>5E &amp; 5J</v>
          </cell>
        </row>
        <row r="1328">
          <cell r="A1328" t="str">
            <v>5E &amp; 5J</v>
          </cell>
        </row>
        <row r="1329">
          <cell r="A1329" t="str">
            <v>5E &amp; 5J</v>
          </cell>
        </row>
        <row r="1330">
          <cell r="A1330" t="str">
            <v>5E &amp; 5J</v>
          </cell>
        </row>
        <row r="1331">
          <cell r="A1331" t="str">
            <v>5E &amp; 5J</v>
          </cell>
        </row>
        <row r="1332">
          <cell r="A1332" t="str">
            <v>5E &amp; 5J</v>
          </cell>
        </row>
        <row r="1333">
          <cell r="A1333" t="str">
            <v>5E &amp; 5J</v>
          </cell>
        </row>
        <row r="1334">
          <cell r="A1334" t="str">
            <v>5E &amp; 5J</v>
          </cell>
        </row>
        <row r="1335">
          <cell r="A1335" t="str">
            <v>5E &amp; 5J</v>
          </cell>
        </row>
        <row r="1336">
          <cell r="A1336" t="str">
            <v>5E &amp; 5J</v>
          </cell>
        </row>
        <row r="1337">
          <cell r="A1337" t="str">
            <v>5E &amp; 5J</v>
          </cell>
        </row>
        <row r="1338">
          <cell r="A1338" t="str">
            <v>5E &amp; 5J</v>
          </cell>
        </row>
        <row r="1339">
          <cell r="A1339" t="str">
            <v>5E &amp; 5J</v>
          </cell>
        </row>
        <row r="1340">
          <cell r="A1340" t="str">
            <v>5E &amp; 5J</v>
          </cell>
        </row>
        <row r="1341">
          <cell r="A1341" t="str">
            <v>5E &amp; 5J</v>
          </cell>
        </row>
        <row r="1342">
          <cell r="A1342" t="str">
            <v>5E &amp; 5J</v>
          </cell>
        </row>
        <row r="1343">
          <cell r="A1343" t="str">
            <v>5E &amp; 5J</v>
          </cell>
        </row>
        <row r="1344">
          <cell r="A1344" t="str">
            <v>5E &amp; 5J</v>
          </cell>
        </row>
        <row r="1345">
          <cell r="A1345" t="str">
            <v>5E &amp; 5J</v>
          </cell>
        </row>
        <row r="1346">
          <cell r="A1346" t="str">
            <v>5E &amp; 5J</v>
          </cell>
        </row>
        <row r="1347">
          <cell r="A1347" t="str">
            <v>5E &amp; 5J</v>
          </cell>
        </row>
        <row r="1348">
          <cell r="A1348" t="str">
            <v>5E &amp; 5J</v>
          </cell>
        </row>
        <row r="1349">
          <cell r="A1349" t="str">
            <v>5E &amp; 5J</v>
          </cell>
        </row>
        <row r="1350">
          <cell r="A1350" t="str">
            <v>5E &amp; 5J</v>
          </cell>
        </row>
        <row r="1351">
          <cell r="A1351" t="str">
            <v>5E &amp; 5J</v>
          </cell>
        </row>
        <row r="1352">
          <cell r="A1352" t="str">
            <v>5E &amp; 5J</v>
          </cell>
        </row>
        <row r="1353">
          <cell r="A1353" t="str">
            <v>5E &amp; 5J</v>
          </cell>
        </row>
        <row r="1354">
          <cell r="A1354" t="str">
            <v>5E &amp; 5J</v>
          </cell>
        </row>
        <row r="1355">
          <cell r="A1355" t="str">
            <v>5E &amp; 5J</v>
          </cell>
        </row>
        <row r="1356">
          <cell r="A1356" t="str">
            <v>5E &amp; 5J</v>
          </cell>
        </row>
        <row r="1357">
          <cell r="A1357" t="str">
            <v>5E &amp; 5J</v>
          </cell>
        </row>
        <row r="1358">
          <cell r="A1358" t="str">
            <v>5E &amp; 5J</v>
          </cell>
        </row>
        <row r="1359">
          <cell r="A1359" t="str">
            <v>5E &amp; 5J</v>
          </cell>
        </row>
        <row r="1360">
          <cell r="A1360" t="str">
            <v>5E &amp; 5J</v>
          </cell>
        </row>
        <row r="1361">
          <cell r="A1361" t="str">
            <v>5E &amp; 5J</v>
          </cell>
        </row>
        <row r="1362">
          <cell r="A1362" t="str">
            <v>5E &amp; 5J</v>
          </cell>
        </row>
        <row r="1363">
          <cell r="A1363" t="str">
            <v>5E &amp; 5J</v>
          </cell>
        </row>
        <row r="1364">
          <cell r="A1364" t="str">
            <v>5E &amp; 5J</v>
          </cell>
        </row>
        <row r="1365">
          <cell r="A1365" t="str">
            <v>5E &amp; 5J</v>
          </cell>
        </row>
        <row r="1366">
          <cell r="A1366" t="str">
            <v>5E &amp; 5J</v>
          </cell>
        </row>
        <row r="1367">
          <cell r="A1367" t="str">
            <v>5E &amp; 5J</v>
          </cell>
        </row>
        <row r="1368">
          <cell r="A1368" t="str">
            <v>5E &amp; 5J</v>
          </cell>
        </row>
        <row r="1369">
          <cell r="A1369" t="str">
            <v>5E &amp; 5J</v>
          </cell>
        </row>
        <row r="1370">
          <cell r="A1370" t="str">
            <v>5E &amp; 5J</v>
          </cell>
        </row>
        <row r="1371">
          <cell r="A1371" t="str">
            <v>5E &amp; 5J</v>
          </cell>
        </row>
        <row r="1372">
          <cell r="A1372" t="str">
            <v>5E &amp; 5J</v>
          </cell>
        </row>
        <row r="1373">
          <cell r="A1373" t="str">
            <v>5E &amp; 5J</v>
          </cell>
        </row>
        <row r="1374">
          <cell r="A1374" t="str">
            <v>5E &amp; 5J</v>
          </cell>
        </row>
        <row r="1375">
          <cell r="A1375" t="str">
            <v>5E &amp; 5J</v>
          </cell>
        </row>
        <row r="1376">
          <cell r="A1376" t="str">
            <v>5E &amp; 5J</v>
          </cell>
        </row>
        <row r="1377">
          <cell r="A1377" t="str">
            <v>5E &amp; 5J</v>
          </cell>
        </row>
        <row r="1378">
          <cell r="A1378" t="str">
            <v>5E &amp; 5J</v>
          </cell>
        </row>
        <row r="1379">
          <cell r="A1379" t="str">
            <v>5E &amp; 5J</v>
          </cell>
        </row>
        <row r="1380">
          <cell r="A1380" t="str">
            <v>5E &amp; 5J</v>
          </cell>
        </row>
        <row r="1381">
          <cell r="A1381" t="str">
            <v>5E &amp; 5J</v>
          </cell>
        </row>
        <row r="1382">
          <cell r="A1382" t="str">
            <v>5E &amp; 5J</v>
          </cell>
        </row>
        <row r="1383">
          <cell r="A1383" t="str">
            <v>5E &amp; 5J</v>
          </cell>
        </row>
        <row r="1384">
          <cell r="A1384" t="str">
            <v>5E &amp; 5J</v>
          </cell>
        </row>
        <row r="1385">
          <cell r="A1385" t="str">
            <v>5E &amp; 5J</v>
          </cell>
        </row>
        <row r="1386">
          <cell r="A1386" t="str">
            <v>5E &amp; 5J</v>
          </cell>
        </row>
        <row r="1387">
          <cell r="A1387" t="str">
            <v>5E &amp; 5J</v>
          </cell>
        </row>
        <row r="1388">
          <cell r="A1388" t="str">
            <v>5E &amp; 5J</v>
          </cell>
        </row>
        <row r="1389">
          <cell r="A1389" t="str">
            <v>5E &amp; 5J</v>
          </cell>
        </row>
        <row r="1390">
          <cell r="A1390" t="str">
            <v>5E &amp; 5J</v>
          </cell>
        </row>
        <row r="1391">
          <cell r="A1391" t="str">
            <v>5E &amp; 5J</v>
          </cell>
        </row>
        <row r="1392">
          <cell r="A1392" t="str">
            <v>5E &amp; 5J</v>
          </cell>
        </row>
        <row r="1393">
          <cell r="A1393" t="str">
            <v>5E &amp; 5J</v>
          </cell>
        </row>
        <row r="1394">
          <cell r="A1394" t="str">
            <v>5E &amp; 5J</v>
          </cell>
        </row>
        <row r="1395">
          <cell r="A1395" t="str">
            <v>5E &amp; 5J</v>
          </cell>
        </row>
        <row r="1396">
          <cell r="A1396" t="str">
            <v>5E &amp; 5J</v>
          </cell>
        </row>
        <row r="1397">
          <cell r="A1397" t="str">
            <v>5E &amp; 5J</v>
          </cell>
        </row>
        <row r="1398">
          <cell r="A1398" t="str">
            <v>5E &amp; 5J</v>
          </cell>
        </row>
        <row r="1399">
          <cell r="A1399" t="str">
            <v>5E &amp; 5J</v>
          </cell>
        </row>
        <row r="1400">
          <cell r="A1400" t="str">
            <v>5E &amp; 5J</v>
          </cell>
        </row>
        <row r="1401">
          <cell r="A1401" t="str">
            <v>5E &amp; 5J</v>
          </cell>
        </row>
        <row r="1402">
          <cell r="A1402" t="str">
            <v>5E &amp; 5J</v>
          </cell>
        </row>
        <row r="1403">
          <cell r="A1403" t="str">
            <v>5E &amp; 5J</v>
          </cell>
        </row>
        <row r="1404">
          <cell r="A1404" t="str">
            <v>5E &amp; 5J</v>
          </cell>
        </row>
        <row r="1405">
          <cell r="A1405" t="str">
            <v>5E &amp; 5J</v>
          </cell>
        </row>
        <row r="1406">
          <cell r="A1406" t="str">
            <v>5E &amp; 5J</v>
          </cell>
        </row>
        <row r="1407">
          <cell r="A1407" t="str">
            <v>5E &amp; 5J</v>
          </cell>
        </row>
        <row r="1408">
          <cell r="A1408" t="str">
            <v>5E &amp; 5J</v>
          </cell>
        </row>
        <row r="1409">
          <cell r="A1409" t="str">
            <v>5E &amp; 5J</v>
          </cell>
        </row>
        <row r="1410">
          <cell r="A1410" t="str">
            <v>5E &amp; 5J</v>
          </cell>
        </row>
        <row r="1411">
          <cell r="A1411" t="str">
            <v>5E &amp; 5J</v>
          </cell>
        </row>
        <row r="1412">
          <cell r="A1412" t="str">
            <v>5E &amp; 5J</v>
          </cell>
        </row>
        <row r="1413">
          <cell r="A1413" t="str">
            <v>5E &amp; 5J</v>
          </cell>
        </row>
        <row r="1414">
          <cell r="A1414" t="str">
            <v>5E &amp; 5J</v>
          </cell>
        </row>
        <row r="1415">
          <cell r="A1415" t="str">
            <v>5E &amp; 5J</v>
          </cell>
        </row>
        <row r="1416">
          <cell r="A1416" t="str">
            <v>5E &amp; 5J</v>
          </cell>
        </row>
        <row r="1417">
          <cell r="A1417" t="str">
            <v>5E &amp; 5J</v>
          </cell>
        </row>
        <row r="1418">
          <cell r="A1418" t="str">
            <v>5E &amp; 5J</v>
          </cell>
        </row>
        <row r="1419">
          <cell r="A1419" t="str">
            <v>5E &amp; 5J</v>
          </cell>
        </row>
        <row r="1420">
          <cell r="A1420" t="str">
            <v>5E &amp; 5J</v>
          </cell>
        </row>
        <row r="1421">
          <cell r="A1421" t="str">
            <v>5E &amp; 5J</v>
          </cell>
        </row>
        <row r="1422">
          <cell r="A1422" t="str">
            <v>5E &amp; 5J</v>
          </cell>
        </row>
        <row r="1423">
          <cell r="A1423" t="str">
            <v>5E &amp; 5J</v>
          </cell>
        </row>
        <row r="1424">
          <cell r="A1424" t="str">
            <v>5E &amp; 5J</v>
          </cell>
        </row>
        <row r="1425">
          <cell r="A1425" t="str">
            <v>5E &amp; 5J</v>
          </cell>
        </row>
        <row r="1426">
          <cell r="A1426" t="str">
            <v>5E &amp; 5J</v>
          </cell>
        </row>
        <row r="1427">
          <cell r="A1427" t="str">
            <v>5E &amp; 5J</v>
          </cell>
        </row>
        <row r="1428">
          <cell r="A1428" t="str">
            <v>5E &amp; 5J</v>
          </cell>
        </row>
        <row r="1429">
          <cell r="A1429" t="str">
            <v>5E &amp; 5J</v>
          </cell>
        </row>
        <row r="1430">
          <cell r="A1430" t="str">
            <v>5E &amp; 5J</v>
          </cell>
        </row>
        <row r="1431">
          <cell r="A1431" t="str">
            <v>HVAC</v>
          </cell>
        </row>
        <row r="1432">
          <cell r="A1432" t="str">
            <v>5G</v>
          </cell>
        </row>
        <row r="1433">
          <cell r="A1433" t="str">
            <v>5G</v>
          </cell>
        </row>
        <row r="1434">
          <cell r="A1434" t="str">
            <v>5G</v>
          </cell>
        </row>
        <row r="1435">
          <cell r="A1435" t="str">
            <v>5G</v>
          </cell>
        </row>
        <row r="1436">
          <cell r="A1436" t="str">
            <v>5G</v>
          </cell>
        </row>
        <row r="1437">
          <cell r="A1437" t="str">
            <v>5G</v>
          </cell>
        </row>
        <row r="1438">
          <cell r="A1438" t="str">
            <v>5G</v>
          </cell>
        </row>
        <row r="1439">
          <cell r="A1439" t="str">
            <v>5G</v>
          </cell>
        </row>
        <row r="1440">
          <cell r="A1440" t="str">
            <v>5G</v>
          </cell>
        </row>
        <row r="1441">
          <cell r="A1441" t="str">
            <v>5G</v>
          </cell>
        </row>
        <row r="1442">
          <cell r="A1442" t="str">
            <v>5G</v>
          </cell>
        </row>
        <row r="1443">
          <cell r="A1443" t="str">
            <v>5G</v>
          </cell>
        </row>
        <row r="1444">
          <cell r="A1444" t="str">
            <v>5G</v>
          </cell>
        </row>
        <row r="1445">
          <cell r="A1445" t="str">
            <v>5G</v>
          </cell>
        </row>
        <row r="1446">
          <cell r="A1446" t="str">
            <v>5G</v>
          </cell>
        </row>
        <row r="1447">
          <cell r="A1447" t="str">
            <v>5G</v>
          </cell>
        </row>
        <row r="1448">
          <cell r="A1448" t="str">
            <v>5G</v>
          </cell>
        </row>
        <row r="1449">
          <cell r="A1449" t="str">
            <v>5G</v>
          </cell>
        </row>
        <row r="1450">
          <cell r="A1450" t="str">
            <v>5G</v>
          </cell>
        </row>
        <row r="1451">
          <cell r="A1451" t="str">
            <v>5G</v>
          </cell>
        </row>
        <row r="1452">
          <cell r="A1452" t="str">
            <v>5G</v>
          </cell>
        </row>
        <row r="1453">
          <cell r="A1453" t="str">
            <v>5G</v>
          </cell>
        </row>
        <row r="1454">
          <cell r="A1454" t="str">
            <v>5G</v>
          </cell>
        </row>
        <row r="1455">
          <cell r="A1455" t="str">
            <v>5G</v>
          </cell>
        </row>
        <row r="1456">
          <cell r="A1456" t="str">
            <v>5G</v>
          </cell>
        </row>
        <row r="1457">
          <cell r="A1457" t="str">
            <v>5G</v>
          </cell>
        </row>
        <row r="1458">
          <cell r="A1458" t="str">
            <v>5G</v>
          </cell>
        </row>
        <row r="1459">
          <cell r="A1459" t="str">
            <v>5G</v>
          </cell>
        </row>
        <row r="1460">
          <cell r="A1460" t="str">
            <v>5G</v>
          </cell>
        </row>
        <row r="1461">
          <cell r="A1461" t="str">
            <v>5G</v>
          </cell>
        </row>
        <row r="1462">
          <cell r="A1462" t="str">
            <v>5G</v>
          </cell>
        </row>
        <row r="1463">
          <cell r="A1463" t="str">
            <v>5G</v>
          </cell>
        </row>
        <row r="1464">
          <cell r="A1464" t="str">
            <v>5G</v>
          </cell>
        </row>
        <row r="1465">
          <cell r="A1465" t="str">
            <v>5G</v>
          </cell>
        </row>
        <row r="1466">
          <cell r="A1466" t="str">
            <v>5G</v>
          </cell>
        </row>
        <row r="1467">
          <cell r="A1467" t="str">
            <v>5G</v>
          </cell>
        </row>
        <row r="1468">
          <cell r="A1468" t="str">
            <v>5G</v>
          </cell>
        </row>
        <row r="1469">
          <cell r="A1469" t="str">
            <v>5G</v>
          </cell>
        </row>
        <row r="1470">
          <cell r="A1470" t="str">
            <v>5G</v>
          </cell>
        </row>
        <row r="1471">
          <cell r="A1471" t="str">
            <v>5G</v>
          </cell>
        </row>
        <row r="1472">
          <cell r="A1472" t="str">
            <v>5G</v>
          </cell>
        </row>
        <row r="1473">
          <cell r="A1473" t="str">
            <v>5G</v>
          </cell>
        </row>
        <row r="1474">
          <cell r="A1474" t="str">
            <v>5G</v>
          </cell>
        </row>
        <row r="1475">
          <cell r="A1475" t="str">
            <v>5G</v>
          </cell>
        </row>
        <row r="1476">
          <cell r="A1476" t="str">
            <v>5G</v>
          </cell>
        </row>
        <row r="1477">
          <cell r="A1477" t="str">
            <v>5G</v>
          </cell>
        </row>
        <row r="1478">
          <cell r="A1478" t="str">
            <v>5G</v>
          </cell>
        </row>
        <row r="1479">
          <cell r="A1479" t="str">
            <v>5G</v>
          </cell>
        </row>
        <row r="1480">
          <cell r="A1480" t="str">
            <v>5G</v>
          </cell>
        </row>
        <row r="1481">
          <cell r="A1481" t="str">
            <v>5G</v>
          </cell>
        </row>
        <row r="1482">
          <cell r="A1482" t="str">
            <v>5G</v>
          </cell>
        </row>
        <row r="1483">
          <cell r="A1483" t="str">
            <v>5G</v>
          </cell>
        </row>
        <row r="1484">
          <cell r="A1484" t="str">
            <v>5G</v>
          </cell>
        </row>
        <row r="1485">
          <cell r="A1485" t="str">
            <v>5G</v>
          </cell>
        </row>
        <row r="1486">
          <cell r="A1486" t="str">
            <v>5G</v>
          </cell>
        </row>
        <row r="1487">
          <cell r="A1487" t="str">
            <v>5G</v>
          </cell>
        </row>
        <row r="1488">
          <cell r="A1488" t="str">
            <v>5G</v>
          </cell>
        </row>
        <row r="1489">
          <cell r="A1489" t="str">
            <v>5G</v>
          </cell>
        </row>
        <row r="1490">
          <cell r="A1490" t="str">
            <v>5G</v>
          </cell>
        </row>
        <row r="1491">
          <cell r="A1491" t="str">
            <v>5G</v>
          </cell>
        </row>
        <row r="1492">
          <cell r="A1492" t="str">
            <v>5G</v>
          </cell>
        </row>
        <row r="1493">
          <cell r="A1493" t="str">
            <v>5G</v>
          </cell>
        </row>
        <row r="1494">
          <cell r="A1494" t="str">
            <v>5G</v>
          </cell>
        </row>
        <row r="1495">
          <cell r="A1495" t="str">
            <v>5G</v>
          </cell>
        </row>
        <row r="1496">
          <cell r="A1496" t="str">
            <v>5G</v>
          </cell>
        </row>
        <row r="1497">
          <cell r="A1497" t="str">
            <v>5G</v>
          </cell>
        </row>
        <row r="1498">
          <cell r="A1498" t="str">
            <v>5G</v>
          </cell>
        </row>
        <row r="1499">
          <cell r="A1499" t="str">
            <v>5G</v>
          </cell>
        </row>
        <row r="1500">
          <cell r="A1500" t="str">
            <v>5G</v>
          </cell>
        </row>
        <row r="1501">
          <cell r="A1501" t="str">
            <v>5G</v>
          </cell>
        </row>
        <row r="1502">
          <cell r="A1502" t="str">
            <v>5G</v>
          </cell>
        </row>
        <row r="1503">
          <cell r="A1503" t="str">
            <v>5G</v>
          </cell>
        </row>
        <row r="1504">
          <cell r="A1504" t="str">
            <v>5G</v>
          </cell>
        </row>
        <row r="1505">
          <cell r="A1505" t="str">
            <v>5G</v>
          </cell>
        </row>
        <row r="1506">
          <cell r="A1506" t="str">
            <v>5G</v>
          </cell>
        </row>
        <row r="1507">
          <cell r="A1507" t="str">
            <v>5G</v>
          </cell>
        </row>
        <row r="1508">
          <cell r="A1508" t="str">
            <v>5G</v>
          </cell>
        </row>
        <row r="1509">
          <cell r="A1509" t="str">
            <v>5G</v>
          </cell>
        </row>
        <row r="1510">
          <cell r="A1510" t="str">
            <v>5G</v>
          </cell>
        </row>
        <row r="1511">
          <cell r="A1511" t="str">
            <v>5G</v>
          </cell>
        </row>
        <row r="1512">
          <cell r="A1512" t="str">
            <v>5G</v>
          </cell>
        </row>
        <row r="1513">
          <cell r="A1513" t="str">
            <v>5G</v>
          </cell>
        </row>
        <row r="1514">
          <cell r="A1514" t="str">
            <v>5G</v>
          </cell>
        </row>
        <row r="1515">
          <cell r="A1515" t="str">
            <v>5G</v>
          </cell>
        </row>
        <row r="1516">
          <cell r="A1516" t="str">
            <v>5G</v>
          </cell>
        </row>
        <row r="1517">
          <cell r="A1517" t="str">
            <v>5G</v>
          </cell>
        </row>
        <row r="1518">
          <cell r="A1518" t="str">
            <v>5G</v>
          </cell>
        </row>
        <row r="1519">
          <cell r="A1519" t="str">
            <v>5G</v>
          </cell>
        </row>
        <row r="1520">
          <cell r="A1520" t="str">
            <v>5G</v>
          </cell>
        </row>
        <row r="1521">
          <cell r="A1521" t="str">
            <v>5G</v>
          </cell>
        </row>
        <row r="1522">
          <cell r="A1522" t="str">
            <v>5G</v>
          </cell>
        </row>
        <row r="1523">
          <cell r="A1523" t="str">
            <v>5G</v>
          </cell>
        </row>
        <row r="1524">
          <cell r="A1524" t="str">
            <v>5G</v>
          </cell>
        </row>
        <row r="1525">
          <cell r="A1525" t="str">
            <v>5G</v>
          </cell>
        </row>
        <row r="1526">
          <cell r="A1526" t="str">
            <v>5G</v>
          </cell>
        </row>
        <row r="1527">
          <cell r="A1527" t="str">
            <v>5G</v>
          </cell>
        </row>
        <row r="1528">
          <cell r="A1528" t="str">
            <v>5G</v>
          </cell>
        </row>
        <row r="1529">
          <cell r="A1529" t="str">
            <v>5G</v>
          </cell>
        </row>
        <row r="1530">
          <cell r="A1530" t="str">
            <v>5G</v>
          </cell>
        </row>
        <row r="1531">
          <cell r="A1531" t="str">
            <v>FPS</v>
          </cell>
        </row>
        <row r="1532">
          <cell r="A1532" t="str">
            <v>5H</v>
          </cell>
        </row>
        <row r="1533">
          <cell r="A1533" t="str">
            <v>5H</v>
          </cell>
        </row>
        <row r="1534">
          <cell r="A1534" t="str">
            <v>5H</v>
          </cell>
        </row>
        <row r="1535">
          <cell r="A1535" t="str">
            <v>5H</v>
          </cell>
        </row>
        <row r="1536">
          <cell r="A1536" t="str">
            <v>5H</v>
          </cell>
        </row>
        <row r="1537">
          <cell r="A1537" t="str">
            <v>5H</v>
          </cell>
        </row>
        <row r="1538">
          <cell r="A1538" t="str">
            <v>5H</v>
          </cell>
        </row>
        <row r="1539">
          <cell r="A1539" t="str">
            <v>5H</v>
          </cell>
        </row>
        <row r="1540">
          <cell r="A1540" t="str">
            <v>5H</v>
          </cell>
        </row>
        <row r="1541">
          <cell r="A1541" t="str">
            <v>5H</v>
          </cell>
        </row>
        <row r="1542">
          <cell r="A1542" t="str">
            <v>5H</v>
          </cell>
        </row>
        <row r="1543">
          <cell r="A1543" t="str">
            <v>5H</v>
          </cell>
        </row>
        <row r="1544">
          <cell r="A1544" t="str">
            <v>5H</v>
          </cell>
        </row>
        <row r="1545">
          <cell r="A1545" t="str">
            <v>5H</v>
          </cell>
        </row>
        <row r="1546">
          <cell r="A1546" t="str">
            <v>5H</v>
          </cell>
        </row>
        <row r="1547">
          <cell r="A1547" t="str">
            <v>5H</v>
          </cell>
        </row>
        <row r="1548">
          <cell r="A1548" t="str">
            <v>5H</v>
          </cell>
        </row>
        <row r="1549">
          <cell r="A1549" t="str">
            <v>5H</v>
          </cell>
        </row>
        <row r="1550">
          <cell r="A1550" t="str">
            <v>5H</v>
          </cell>
        </row>
        <row r="1551">
          <cell r="A1551" t="str">
            <v>5H</v>
          </cell>
        </row>
        <row r="1552">
          <cell r="A1552" t="str">
            <v>5H</v>
          </cell>
        </row>
        <row r="1553">
          <cell r="A1553" t="str">
            <v>5H</v>
          </cell>
        </row>
        <row r="1554">
          <cell r="A1554" t="str">
            <v>5H</v>
          </cell>
        </row>
        <row r="1555">
          <cell r="A1555" t="str">
            <v>5H</v>
          </cell>
        </row>
        <row r="1556">
          <cell r="A1556" t="str">
            <v>5H</v>
          </cell>
        </row>
        <row r="1557">
          <cell r="A1557" t="str">
            <v>5H</v>
          </cell>
        </row>
        <row r="1558">
          <cell r="A1558" t="str">
            <v>5H</v>
          </cell>
        </row>
        <row r="1559">
          <cell r="A1559" t="str">
            <v>5H</v>
          </cell>
        </row>
        <row r="1560">
          <cell r="A1560" t="str">
            <v>5H</v>
          </cell>
        </row>
        <row r="1561">
          <cell r="A1561" t="str">
            <v>5H</v>
          </cell>
        </row>
        <row r="1562">
          <cell r="A1562" t="str">
            <v>5H</v>
          </cell>
        </row>
        <row r="1563">
          <cell r="A1563" t="str">
            <v>5H</v>
          </cell>
        </row>
        <row r="1564">
          <cell r="A1564" t="str">
            <v>5H</v>
          </cell>
        </row>
        <row r="1565">
          <cell r="A1565" t="str">
            <v>5H</v>
          </cell>
        </row>
        <row r="1566">
          <cell r="A1566" t="str">
            <v>5H</v>
          </cell>
        </row>
        <row r="1567">
          <cell r="A1567" t="str">
            <v>5H</v>
          </cell>
        </row>
        <row r="1568">
          <cell r="A1568" t="str">
            <v>5H</v>
          </cell>
        </row>
        <row r="1569">
          <cell r="A1569" t="str">
            <v>5H</v>
          </cell>
        </row>
        <row r="1570">
          <cell r="A1570" t="str">
            <v>5H</v>
          </cell>
        </row>
        <row r="1571">
          <cell r="A1571" t="str">
            <v>5H</v>
          </cell>
        </row>
        <row r="1572">
          <cell r="A1572" t="str">
            <v>5H</v>
          </cell>
        </row>
        <row r="1573">
          <cell r="A1573" t="str">
            <v>5H</v>
          </cell>
        </row>
        <row r="1574">
          <cell r="A1574" t="str">
            <v>5H</v>
          </cell>
        </row>
        <row r="1575">
          <cell r="A1575" t="str">
            <v>5H</v>
          </cell>
        </row>
        <row r="1576">
          <cell r="A1576" t="str">
            <v>5H</v>
          </cell>
        </row>
        <row r="1577">
          <cell r="A1577" t="str">
            <v>5H</v>
          </cell>
        </row>
        <row r="1578">
          <cell r="A1578" t="str">
            <v>5H</v>
          </cell>
        </row>
        <row r="1579">
          <cell r="A1579" t="str">
            <v>5H</v>
          </cell>
        </row>
        <row r="1580">
          <cell r="A1580" t="str">
            <v>5H</v>
          </cell>
        </row>
        <row r="1581">
          <cell r="A1581" t="str">
            <v>5H</v>
          </cell>
        </row>
        <row r="1582">
          <cell r="A1582" t="str">
            <v>5H</v>
          </cell>
        </row>
        <row r="1583">
          <cell r="A1583" t="str">
            <v>5H</v>
          </cell>
        </row>
        <row r="1584">
          <cell r="A1584" t="str">
            <v>5H</v>
          </cell>
        </row>
        <row r="1585">
          <cell r="A1585" t="str">
            <v>5H</v>
          </cell>
        </row>
        <row r="1586">
          <cell r="A1586" t="str">
            <v>5H</v>
          </cell>
        </row>
        <row r="1587">
          <cell r="A1587" t="str">
            <v>5H</v>
          </cell>
        </row>
        <row r="1588">
          <cell r="A1588" t="str">
            <v>5H</v>
          </cell>
        </row>
        <row r="1589">
          <cell r="A1589" t="str">
            <v>5H</v>
          </cell>
        </row>
        <row r="1590">
          <cell r="A1590" t="str">
            <v>5H</v>
          </cell>
        </row>
        <row r="1591">
          <cell r="A1591" t="str">
            <v>5H</v>
          </cell>
        </row>
        <row r="1592">
          <cell r="A1592" t="str">
            <v>5H</v>
          </cell>
        </row>
        <row r="1593">
          <cell r="A1593" t="str">
            <v>5H</v>
          </cell>
        </row>
        <row r="1594">
          <cell r="A1594" t="str">
            <v>5H</v>
          </cell>
        </row>
        <row r="1595">
          <cell r="A1595" t="str">
            <v>5H</v>
          </cell>
        </row>
        <row r="1596">
          <cell r="A1596" t="str">
            <v>5H</v>
          </cell>
        </row>
        <row r="1597">
          <cell r="A1597" t="str">
            <v>5H</v>
          </cell>
        </row>
        <row r="1598">
          <cell r="A1598" t="str">
            <v>5H</v>
          </cell>
        </row>
        <row r="1599">
          <cell r="A1599" t="str">
            <v>5H</v>
          </cell>
        </row>
        <row r="1600">
          <cell r="A1600" t="str">
            <v>5H</v>
          </cell>
        </row>
        <row r="1601">
          <cell r="A1601" t="str">
            <v>5H</v>
          </cell>
        </row>
        <row r="1602">
          <cell r="A1602" t="str">
            <v>5H</v>
          </cell>
        </row>
        <row r="1603">
          <cell r="A1603" t="str">
            <v>5H</v>
          </cell>
        </row>
        <row r="1604">
          <cell r="A1604" t="str">
            <v>5H</v>
          </cell>
        </row>
        <row r="1605">
          <cell r="A1605" t="str">
            <v>5H</v>
          </cell>
        </row>
        <row r="1606">
          <cell r="A1606" t="str">
            <v>5H</v>
          </cell>
        </row>
        <row r="1607">
          <cell r="A1607" t="str">
            <v>5H</v>
          </cell>
        </row>
        <row r="1608">
          <cell r="A1608" t="str">
            <v>5H</v>
          </cell>
        </row>
        <row r="1609">
          <cell r="A1609" t="str">
            <v>5H</v>
          </cell>
        </row>
        <row r="1610">
          <cell r="A1610" t="str">
            <v>5H</v>
          </cell>
        </row>
        <row r="1611">
          <cell r="A1611" t="str">
            <v>5H</v>
          </cell>
        </row>
        <row r="1612">
          <cell r="A1612" t="str">
            <v>5H</v>
          </cell>
        </row>
        <row r="1613">
          <cell r="A1613" t="str">
            <v>5H</v>
          </cell>
        </row>
        <row r="1614">
          <cell r="A1614" t="str">
            <v>5H</v>
          </cell>
        </row>
        <row r="1615">
          <cell r="A1615" t="str">
            <v>5H</v>
          </cell>
        </row>
        <row r="1616">
          <cell r="A1616" t="str">
            <v>5H</v>
          </cell>
        </row>
        <row r="1617">
          <cell r="A1617" t="str">
            <v>5H</v>
          </cell>
        </row>
        <row r="1618">
          <cell r="A1618" t="str">
            <v>5H</v>
          </cell>
        </row>
        <row r="1619">
          <cell r="A1619" t="str">
            <v>5H</v>
          </cell>
        </row>
        <row r="1620">
          <cell r="A1620" t="str">
            <v>5H</v>
          </cell>
        </row>
        <row r="1621">
          <cell r="A1621" t="str">
            <v>5H</v>
          </cell>
        </row>
        <row r="1622">
          <cell r="A1622" t="str">
            <v>5H</v>
          </cell>
        </row>
        <row r="1623">
          <cell r="A1623" t="str">
            <v>5H</v>
          </cell>
        </row>
        <row r="1624">
          <cell r="A1624" t="str">
            <v>5H</v>
          </cell>
        </row>
        <row r="1625">
          <cell r="A1625" t="str">
            <v>5H</v>
          </cell>
        </row>
        <row r="1626">
          <cell r="A1626" t="str">
            <v>5H</v>
          </cell>
        </row>
        <row r="1627">
          <cell r="A1627" t="str">
            <v>5H</v>
          </cell>
        </row>
        <row r="1628">
          <cell r="A1628" t="str">
            <v>5H</v>
          </cell>
        </row>
        <row r="1629">
          <cell r="A1629" t="str">
            <v>5H</v>
          </cell>
        </row>
        <row r="1630">
          <cell r="A1630" t="str">
            <v>5H</v>
          </cell>
        </row>
        <row r="1631">
          <cell r="A1631" t="str">
            <v>PHE</v>
          </cell>
        </row>
        <row r="1632">
          <cell r="A1632" t="str">
            <v>5D</v>
          </cell>
        </row>
        <row r="1633">
          <cell r="A1633" t="str">
            <v>5D</v>
          </cell>
        </row>
        <row r="1634">
          <cell r="A1634" t="str">
            <v>5D</v>
          </cell>
        </row>
        <row r="1635">
          <cell r="A1635" t="str">
            <v>5D</v>
          </cell>
        </row>
        <row r="1636">
          <cell r="A1636" t="str">
            <v>5D</v>
          </cell>
        </row>
        <row r="1637">
          <cell r="A1637" t="str">
            <v>5D</v>
          </cell>
        </row>
        <row r="1638">
          <cell r="A1638" t="str">
            <v>5D</v>
          </cell>
        </row>
        <row r="1639">
          <cell r="A1639" t="str">
            <v>5D</v>
          </cell>
        </row>
        <row r="1640">
          <cell r="A1640" t="str">
            <v>5D</v>
          </cell>
        </row>
        <row r="1641">
          <cell r="A1641" t="str">
            <v>5D</v>
          </cell>
        </row>
        <row r="1642">
          <cell r="A1642" t="str">
            <v>5D</v>
          </cell>
        </row>
        <row r="1643">
          <cell r="A1643" t="str">
            <v>5D</v>
          </cell>
        </row>
        <row r="1644">
          <cell r="A1644" t="str">
            <v>5D</v>
          </cell>
        </row>
        <row r="1645">
          <cell r="A1645" t="str">
            <v>5D</v>
          </cell>
        </row>
        <row r="1646">
          <cell r="A1646" t="str">
            <v>5D</v>
          </cell>
        </row>
        <row r="1647">
          <cell r="A1647" t="str">
            <v>5D</v>
          </cell>
        </row>
        <row r="1648">
          <cell r="A1648" t="str">
            <v>5D</v>
          </cell>
        </row>
        <row r="1649">
          <cell r="A1649" t="str">
            <v>5D</v>
          </cell>
        </row>
        <row r="1650">
          <cell r="A1650" t="str">
            <v>5D</v>
          </cell>
        </row>
        <row r="1651">
          <cell r="A1651" t="str">
            <v>5D</v>
          </cell>
        </row>
        <row r="1652">
          <cell r="A1652" t="str">
            <v>5D</v>
          </cell>
        </row>
        <row r="1653">
          <cell r="A1653" t="str">
            <v>5D</v>
          </cell>
        </row>
        <row r="1654">
          <cell r="A1654" t="str">
            <v>5D</v>
          </cell>
        </row>
        <row r="1655">
          <cell r="A1655" t="str">
            <v>5D</v>
          </cell>
        </row>
        <row r="1656">
          <cell r="A1656" t="str">
            <v>5D</v>
          </cell>
        </row>
        <row r="1657">
          <cell r="A1657" t="str">
            <v>5D</v>
          </cell>
        </row>
        <row r="1658">
          <cell r="A1658" t="str">
            <v>5D</v>
          </cell>
        </row>
        <row r="1659">
          <cell r="A1659" t="str">
            <v>5D</v>
          </cell>
        </row>
        <row r="1660">
          <cell r="A1660" t="str">
            <v>5D</v>
          </cell>
        </row>
        <row r="1661">
          <cell r="A1661" t="str">
            <v>5D</v>
          </cell>
        </row>
        <row r="1662">
          <cell r="A1662" t="str">
            <v>5D</v>
          </cell>
        </row>
        <row r="1663">
          <cell r="A1663" t="str">
            <v>5D</v>
          </cell>
        </row>
        <row r="1664">
          <cell r="A1664" t="str">
            <v>5D</v>
          </cell>
        </row>
        <row r="1665">
          <cell r="A1665" t="str">
            <v>5D</v>
          </cell>
        </row>
        <row r="1666">
          <cell r="A1666" t="str">
            <v>5D</v>
          </cell>
        </row>
        <row r="1667">
          <cell r="A1667" t="str">
            <v>5D</v>
          </cell>
        </row>
        <row r="1668">
          <cell r="A1668" t="str">
            <v>5D</v>
          </cell>
        </row>
        <row r="1669">
          <cell r="A1669" t="str">
            <v>5D</v>
          </cell>
        </row>
        <row r="1670">
          <cell r="A1670" t="str">
            <v>5D</v>
          </cell>
        </row>
        <row r="1671">
          <cell r="A1671" t="str">
            <v>5D</v>
          </cell>
        </row>
        <row r="1672">
          <cell r="A1672" t="str">
            <v>5D</v>
          </cell>
        </row>
        <row r="1673">
          <cell r="A1673" t="str">
            <v>5D</v>
          </cell>
        </row>
        <row r="1674">
          <cell r="A1674" t="str">
            <v>5D</v>
          </cell>
        </row>
        <row r="1675">
          <cell r="A1675" t="str">
            <v>5D</v>
          </cell>
        </row>
        <row r="1676">
          <cell r="A1676" t="str">
            <v>5D</v>
          </cell>
        </row>
        <row r="1677">
          <cell r="A1677" t="str">
            <v>5D</v>
          </cell>
        </row>
        <row r="1678">
          <cell r="A1678" t="str">
            <v>5D</v>
          </cell>
        </row>
        <row r="1679">
          <cell r="A1679" t="str">
            <v>5D</v>
          </cell>
        </row>
        <row r="1680">
          <cell r="A1680" t="str">
            <v>5D</v>
          </cell>
        </row>
        <row r="1681">
          <cell r="A1681" t="str">
            <v>5D</v>
          </cell>
        </row>
        <row r="1682">
          <cell r="A1682" t="str">
            <v>5D</v>
          </cell>
        </row>
        <row r="1683">
          <cell r="A1683" t="str">
            <v>5D</v>
          </cell>
        </row>
        <row r="1684">
          <cell r="A1684" t="str">
            <v>5D</v>
          </cell>
        </row>
        <row r="1685">
          <cell r="A1685" t="str">
            <v>5D</v>
          </cell>
        </row>
        <row r="1686">
          <cell r="A1686" t="str">
            <v>5D</v>
          </cell>
        </row>
        <row r="1687">
          <cell r="A1687" t="str">
            <v>5D</v>
          </cell>
        </row>
        <row r="1688">
          <cell r="A1688" t="str">
            <v>5D</v>
          </cell>
        </row>
        <row r="1689">
          <cell r="A1689" t="str">
            <v>5D</v>
          </cell>
        </row>
        <row r="1690">
          <cell r="A1690" t="str">
            <v>5D</v>
          </cell>
        </row>
        <row r="1691">
          <cell r="A1691" t="str">
            <v>5D</v>
          </cell>
        </row>
        <row r="1692">
          <cell r="A1692" t="str">
            <v>5D</v>
          </cell>
        </row>
        <row r="1693">
          <cell r="A1693" t="str">
            <v>5D</v>
          </cell>
        </row>
        <row r="1694">
          <cell r="A1694" t="str">
            <v>5D</v>
          </cell>
        </row>
        <row r="1695">
          <cell r="A1695" t="str">
            <v>5D</v>
          </cell>
        </row>
        <row r="1696">
          <cell r="A1696" t="str">
            <v>5D</v>
          </cell>
        </row>
        <row r="1697">
          <cell r="A1697" t="str">
            <v>5D</v>
          </cell>
        </row>
        <row r="1698">
          <cell r="A1698" t="str">
            <v>5D</v>
          </cell>
        </row>
        <row r="1699">
          <cell r="A1699" t="str">
            <v>5D</v>
          </cell>
        </row>
        <row r="1700">
          <cell r="A1700" t="str">
            <v>5D</v>
          </cell>
        </row>
        <row r="1701">
          <cell r="A1701" t="str">
            <v>5D</v>
          </cell>
        </row>
        <row r="1702">
          <cell r="A1702" t="str">
            <v>5D</v>
          </cell>
        </row>
        <row r="1703">
          <cell r="A1703" t="str">
            <v>5D</v>
          </cell>
        </row>
        <row r="1704">
          <cell r="A1704" t="str">
            <v>5D</v>
          </cell>
        </row>
        <row r="1705">
          <cell r="A1705" t="str">
            <v>5D</v>
          </cell>
        </row>
        <row r="1706">
          <cell r="A1706" t="str">
            <v>5D</v>
          </cell>
        </row>
        <row r="1707">
          <cell r="A1707" t="str">
            <v>5D</v>
          </cell>
        </row>
        <row r="1708">
          <cell r="A1708" t="str">
            <v>5D</v>
          </cell>
        </row>
        <row r="1709">
          <cell r="A1709" t="str">
            <v>5D</v>
          </cell>
        </row>
        <row r="1710">
          <cell r="A1710" t="str">
            <v>5D</v>
          </cell>
        </row>
        <row r="1711">
          <cell r="A1711" t="str">
            <v>5D</v>
          </cell>
        </row>
        <row r="1712">
          <cell r="A1712" t="str">
            <v>5D</v>
          </cell>
        </row>
        <row r="1713">
          <cell r="A1713" t="str">
            <v>5D</v>
          </cell>
        </row>
        <row r="1714">
          <cell r="A1714" t="str">
            <v>5D</v>
          </cell>
        </row>
        <row r="1715">
          <cell r="A1715" t="str">
            <v>5D</v>
          </cell>
        </row>
        <row r="1716">
          <cell r="A1716" t="str">
            <v>5D</v>
          </cell>
        </row>
        <row r="1717">
          <cell r="A1717" t="str">
            <v>5D</v>
          </cell>
        </row>
        <row r="1718">
          <cell r="A1718" t="str">
            <v>5D</v>
          </cell>
        </row>
        <row r="1719">
          <cell r="A1719" t="str">
            <v>5D</v>
          </cell>
        </row>
        <row r="1720">
          <cell r="A1720" t="str">
            <v>5D</v>
          </cell>
        </row>
        <row r="1721">
          <cell r="A1721" t="str">
            <v>5D</v>
          </cell>
        </row>
        <row r="1722">
          <cell r="A1722" t="str">
            <v>5D</v>
          </cell>
        </row>
        <row r="1723">
          <cell r="A1723" t="str">
            <v>5D</v>
          </cell>
        </row>
        <row r="1724">
          <cell r="A1724" t="str">
            <v>5D</v>
          </cell>
        </row>
        <row r="1725">
          <cell r="A1725" t="str">
            <v>5D</v>
          </cell>
        </row>
        <row r="1726">
          <cell r="A1726" t="str">
            <v>5D</v>
          </cell>
        </row>
        <row r="1727">
          <cell r="A1727" t="str">
            <v>5D</v>
          </cell>
        </row>
        <row r="1728">
          <cell r="A1728" t="str">
            <v>5D</v>
          </cell>
        </row>
        <row r="1729">
          <cell r="A1729" t="str">
            <v>5D</v>
          </cell>
        </row>
        <row r="1730">
          <cell r="A1730" t="str">
            <v>5D</v>
          </cell>
        </row>
        <row r="1731">
          <cell r="A1731" t="str">
            <v>VHT</v>
          </cell>
        </row>
        <row r="1732">
          <cell r="A1732" t="str">
            <v>5F</v>
          </cell>
        </row>
        <row r="1733">
          <cell r="A1733" t="str">
            <v>5F</v>
          </cell>
        </row>
        <row r="1734">
          <cell r="A1734" t="str">
            <v>5F</v>
          </cell>
        </row>
        <row r="1735">
          <cell r="A1735" t="str">
            <v>5F</v>
          </cell>
        </row>
        <row r="1736">
          <cell r="A1736" t="str">
            <v>5F</v>
          </cell>
        </row>
        <row r="1737">
          <cell r="A1737" t="str">
            <v>5F</v>
          </cell>
        </row>
        <row r="1738">
          <cell r="A1738" t="str">
            <v>ICT</v>
          </cell>
        </row>
        <row r="1739">
          <cell r="A1739" t="str">
            <v>5I</v>
          </cell>
        </row>
        <row r="1740">
          <cell r="A1740" t="str">
            <v>5I</v>
          </cell>
        </row>
        <row r="1741">
          <cell r="A1741" t="str">
            <v>5I</v>
          </cell>
        </row>
        <row r="1742">
          <cell r="A1742" t="str">
            <v>5I</v>
          </cell>
        </row>
        <row r="1743">
          <cell r="A1743" t="str">
            <v>5I</v>
          </cell>
        </row>
        <row r="1744">
          <cell r="A1744" t="str">
            <v>5I</v>
          </cell>
        </row>
        <row r="1745">
          <cell r="A1745" t="str">
            <v>5I</v>
          </cell>
        </row>
        <row r="1746">
          <cell r="A1746" t="str">
            <v>5I</v>
          </cell>
        </row>
        <row r="1747">
          <cell r="A1747" t="str">
            <v>5I</v>
          </cell>
        </row>
        <row r="1748">
          <cell r="A1748" t="str">
            <v>5I</v>
          </cell>
        </row>
        <row r="1749">
          <cell r="A1749" t="str">
            <v>5I</v>
          </cell>
        </row>
        <row r="1750">
          <cell r="A1750" t="str">
            <v>5I</v>
          </cell>
        </row>
        <row r="1751">
          <cell r="A1751" t="str">
            <v>5I</v>
          </cell>
        </row>
        <row r="1752">
          <cell r="A1752" t="str">
            <v>5I</v>
          </cell>
        </row>
        <row r="1753">
          <cell r="A1753" t="str">
            <v>5I</v>
          </cell>
        </row>
        <row r="1754">
          <cell r="A1754" t="str">
            <v>5I</v>
          </cell>
        </row>
        <row r="1755">
          <cell r="A1755" t="str">
            <v>5I</v>
          </cell>
        </row>
        <row r="1756">
          <cell r="A1756" t="str">
            <v>5I</v>
          </cell>
        </row>
        <row r="1757">
          <cell r="A1757" t="str">
            <v>5I</v>
          </cell>
        </row>
        <row r="1758">
          <cell r="A1758" t="str">
            <v>5I</v>
          </cell>
        </row>
        <row r="1759">
          <cell r="A1759" t="str">
            <v>5I</v>
          </cell>
        </row>
        <row r="1760">
          <cell r="A1760" t="str">
            <v>5I</v>
          </cell>
        </row>
        <row r="1761">
          <cell r="A1761" t="str">
            <v>5I</v>
          </cell>
        </row>
        <row r="1762">
          <cell r="A1762" t="str">
            <v>5I</v>
          </cell>
        </row>
        <row r="1763">
          <cell r="A1763" t="str">
            <v>5I</v>
          </cell>
        </row>
        <row r="1764">
          <cell r="A1764" t="str">
            <v>5I</v>
          </cell>
        </row>
        <row r="1765">
          <cell r="A1765" t="str">
            <v>5I</v>
          </cell>
        </row>
        <row r="1766">
          <cell r="A1766" t="str">
            <v>5I</v>
          </cell>
        </row>
        <row r="1767">
          <cell r="A1767" t="str">
            <v>5I</v>
          </cell>
        </row>
        <row r="1768">
          <cell r="A1768" t="str">
            <v>5I</v>
          </cell>
        </row>
        <row r="1769">
          <cell r="A1769" t="str">
            <v>5I</v>
          </cell>
        </row>
        <row r="1770">
          <cell r="A1770" t="str">
            <v>5I</v>
          </cell>
        </row>
        <row r="1771">
          <cell r="A1771" t="str">
            <v>5I</v>
          </cell>
        </row>
        <row r="1772">
          <cell r="A1772" t="str">
            <v>5I</v>
          </cell>
        </row>
        <row r="1773">
          <cell r="A1773" t="str">
            <v>5I</v>
          </cell>
        </row>
        <row r="1774">
          <cell r="A1774" t="str">
            <v>5I</v>
          </cell>
        </row>
        <row r="1775">
          <cell r="A1775" t="str">
            <v>5I</v>
          </cell>
        </row>
        <row r="1776">
          <cell r="A1776" t="str">
            <v>5I</v>
          </cell>
        </row>
        <row r="1777">
          <cell r="A1777" t="str">
            <v>5I</v>
          </cell>
        </row>
        <row r="1778">
          <cell r="A1778" t="str">
            <v>5I</v>
          </cell>
        </row>
        <row r="1779">
          <cell r="A1779" t="str">
            <v>5I</v>
          </cell>
        </row>
        <row r="1780">
          <cell r="A1780" t="str">
            <v>5I</v>
          </cell>
        </row>
        <row r="1781">
          <cell r="A1781" t="str">
            <v>5I</v>
          </cell>
        </row>
        <row r="1782">
          <cell r="A1782" t="str">
            <v>5I</v>
          </cell>
        </row>
        <row r="1783">
          <cell r="A1783" t="str">
            <v>5I</v>
          </cell>
        </row>
        <row r="1784">
          <cell r="A1784" t="str">
            <v>5I</v>
          </cell>
        </row>
        <row r="1785">
          <cell r="A1785" t="str">
            <v>5I</v>
          </cell>
        </row>
        <row r="1786">
          <cell r="A1786" t="str">
            <v>5I</v>
          </cell>
        </row>
        <row r="1787">
          <cell r="A1787" t="str">
            <v>5I</v>
          </cell>
        </row>
        <row r="1788">
          <cell r="A1788" t="str">
            <v>5I</v>
          </cell>
        </row>
        <row r="1789">
          <cell r="A1789" t="str">
            <v>5I</v>
          </cell>
        </row>
        <row r="1790">
          <cell r="A1790" t="str">
            <v>5I</v>
          </cell>
        </row>
        <row r="1791">
          <cell r="A1791" t="str">
            <v>5I</v>
          </cell>
        </row>
        <row r="1792">
          <cell r="A1792" t="str">
            <v>5I</v>
          </cell>
        </row>
        <row r="1793">
          <cell r="A1793" t="str">
            <v>5I</v>
          </cell>
        </row>
        <row r="1794">
          <cell r="A1794" t="str">
            <v>5I</v>
          </cell>
        </row>
        <row r="1795">
          <cell r="A1795" t="str">
            <v>5I</v>
          </cell>
        </row>
        <row r="1796">
          <cell r="A1796" t="str">
            <v>5I</v>
          </cell>
        </row>
        <row r="1797">
          <cell r="A1797" t="str">
            <v>5I</v>
          </cell>
        </row>
        <row r="1798">
          <cell r="A1798" t="str">
            <v>5I</v>
          </cell>
        </row>
        <row r="1799">
          <cell r="A1799" t="str">
            <v>5I</v>
          </cell>
        </row>
        <row r="1800">
          <cell r="A1800" t="str">
            <v>5I</v>
          </cell>
        </row>
        <row r="1801">
          <cell r="A1801" t="str">
            <v>5I</v>
          </cell>
        </row>
        <row r="1802">
          <cell r="A1802" t="str">
            <v>5I</v>
          </cell>
        </row>
        <row r="1803">
          <cell r="A1803" t="str">
            <v>5I</v>
          </cell>
        </row>
        <row r="1804">
          <cell r="A1804" t="str">
            <v>5I</v>
          </cell>
        </row>
        <row r="1805">
          <cell r="A1805" t="str">
            <v>5I</v>
          </cell>
        </row>
        <row r="1806">
          <cell r="A1806" t="str">
            <v>5I</v>
          </cell>
        </row>
        <row r="1807">
          <cell r="A1807" t="str">
            <v>5I</v>
          </cell>
        </row>
        <row r="1808">
          <cell r="A1808" t="str">
            <v>5I</v>
          </cell>
        </row>
        <row r="1809">
          <cell r="A1809" t="str">
            <v>5I</v>
          </cell>
        </row>
        <row r="1810">
          <cell r="A1810" t="str">
            <v>5I</v>
          </cell>
        </row>
        <row r="1811">
          <cell r="A1811" t="str">
            <v>5I</v>
          </cell>
        </row>
        <row r="1812">
          <cell r="A1812" t="str">
            <v>5I</v>
          </cell>
        </row>
        <row r="1813">
          <cell r="A1813" t="str">
            <v>5I</v>
          </cell>
        </row>
        <row r="1814">
          <cell r="A1814" t="str">
            <v>5I</v>
          </cell>
        </row>
        <row r="1815">
          <cell r="A1815" t="str">
            <v>5I</v>
          </cell>
        </row>
        <row r="1816">
          <cell r="A1816" t="str">
            <v>5I</v>
          </cell>
        </row>
        <row r="1817">
          <cell r="A1817" t="str">
            <v>5I</v>
          </cell>
        </row>
        <row r="1818">
          <cell r="A1818" t="str">
            <v>5I</v>
          </cell>
        </row>
        <row r="1819">
          <cell r="A1819" t="str">
            <v>5I</v>
          </cell>
        </row>
        <row r="1820">
          <cell r="A1820" t="str">
            <v>5I</v>
          </cell>
        </row>
        <row r="1821">
          <cell r="A1821" t="str">
            <v>5I</v>
          </cell>
        </row>
        <row r="1822">
          <cell r="A1822" t="str">
            <v>5I</v>
          </cell>
        </row>
        <row r="1823">
          <cell r="A1823" t="str">
            <v>5I</v>
          </cell>
        </row>
        <row r="1824">
          <cell r="A1824" t="str">
            <v>5I</v>
          </cell>
        </row>
        <row r="1825">
          <cell r="A1825" t="str">
            <v>5I</v>
          </cell>
        </row>
        <row r="1826">
          <cell r="A1826" t="str">
            <v>5I</v>
          </cell>
        </row>
        <row r="1827">
          <cell r="A1827" t="str">
            <v>5I</v>
          </cell>
        </row>
        <row r="1828">
          <cell r="A1828" t="str">
            <v>5I</v>
          </cell>
        </row>
        <row r="1829">
          <cell r="A1829" t="str">
            <v>5I</v>
          </cell>
        </row>
        <row r="1830">
          <cell r="A1830" t="str">
            <v>5I</v>
          </cell>
        </row>
        <row r="1831">
          <cell r="A1831" t="str">
            <v>5I</v>
          </cell>
        </row>
        <row r="1832">
          <cell r="A1832" t="str">
            <v>5I</v>
          </cell>
        </row>
        <row r="1833">
          <cell r="A1833" t="str">
            <v>5I</v>
          </cell>
        </row>
        <row r="1834">
          <cell r="A1834" t="str">
            <v>5I</v>
          </cell>
        </row>
        <row r="1835">
          <cell r="A1835" t="str">
            <v>5I</v>
          </cell>
        </row>
        <row r="1836">
          <cell r="A1836" t="str">
            <v>5I</v>
          </cell>
        </row>
        <row r="1837">
          <cell r="A1837" t="str">
            <v>5I</v>
          </cell>
        </row>
        <row r="1838">
          <cell r="A1838" t="str">
            <v>5I</v>
          </cell>
        </row>
        <row r="1839">
          <cell r="A1839" t="str">
            <v>5I</v>
          </cell>
        </row>
        <row r="1840">
          <cell r="A1840" t="str">
            <v>5I</v>
          </cell>
        </row>
        <row r="1841">
          <cell r="A1841" t="str">
            <v>5I</v>
          </cell>
        </row>
        <row r="1842">
          <cell r="A1842" t="str">
            <v>5I</v>
          </cell>
        </row>
        <row r="1843">
          <cell r="A1843" t="str">
            <v>5I</v>
          </cell>
        </row>
        <row r="1844">
          <cell r="A1844" t="str">
            <v>5I</v>
          </cell>
        </row>
        <row r="1845">
          <cell r="A1845" t="str">
            <v>5I</v>
          </cell>
        </row>
        <row r="1846">
          <cell r="A1846" t="str">
            <v>5I</v>
          </cell>
        </row>
        <row r="1847">
          <cell r="A1847" t="str">
            <v>5I</v>
          </cell>
        </row>
        <row r="1848">
          <cell r="A1848" t="str">
            <v>5I</v>
          </cell>
        </row>
        <row r="1849">
          <cell r="A1849" t="str">
            <v>5I</v>
          </cell>
        </row>
        <row r="1850">
          <cell r="A1850" t="str">
            <v>5I</v>
          </cell>
        </row>
        <row r="1851">
          <cell r="A1851" t="str">
            <v>5I</v>
          </cell>
        </row>
        <row r="1852">
          <cell r="A1852" t="str">
            <v>5I</v>
          </cell>
        </row>
        <row r="1853">
          <cell r="A1853" t="str">
            <v>5I</v>
          </cell>
        </row>
        <row r="1854">
          <cell r="A1854" t="str">
            <v>5I</v>
          </cell>
        </row>
        <row r="1855">
          <cell r="A1855" t="str">
            <v>5I</v>
          </cell>
        </row>
        <row r="1856">
          <cell r="A1856" t="str">
            <v>5I</v>
          </cell>
        </row>
        <row r="1857">
          <cell r="A1857" t="str">
            <v>5I</v>
          </cell>
        </row>
        <row r="1858">
          <cell r="A1858" t="str">
            <v>5I</v>
          </cell>
        </row>
        <row r="1859">
          <cell r="A1859" t="str">
            <v>5I</v>
          </cell>
        </row>
        <row r="1860">
          <cell r="A1860" t="str">
            <v>5I</v>
          </cell>
        </row>
        <row r="1861">
          <cell r="A1861" t="str">
            <v>5I</v>
          </cell>
        </row>
        <row r="1862">
          <cell r="A1862" t="str">
            <v>5I</v>
          </cell>
        </row>
        <row r="1863">
          <cell r="A1863" t="str">
            <v>5I</v>
          </cell>
        </row>
        <row r="1864">
          <cell r="A1864" t="str">
            <v>5I</v>
          </cell>
        </row>
        <row r="1865">
          <cell r="A1865" t="str">
            <v>5I</v>
          </cell>
        </row>
        <row r="1866">
          <cell r="A1866" t="str">
            <v>5I</v>
          </cell>
        </row>
        <row r="1867">
          <cell r="A1867" t="str">
            <v>5I</v>
          </cell>
        </row>
        <row r="1868">
          <cell r="A1868" t="str">
            <v>5I</v>
          </cell>
        </row>
        <row r="1869">
          <cell r="A1869" t="str">
            <v>5I</v>
          </cell>
        </row>
        <row r="1870">
          <cell r="A1870" t="str">
            <v>5I</v>
          </cell>
        </row>
        <row r="1871">
          <cell r="A1871" t="str">
            <v>5I</v>
          </cell>
        </row>
        <row r="1872">
          <cell r="A1872" t="str">
            <v>5I</v>
          </cell>
        </row>
        <row r="1873">
          <cell r="A1873" t="str">
            <v>5I</v>
          </cell>
        </row>
        <row r="1874">
          <cell r="A1874" t="str">
            <v>5I</v>
          </cell>
        </row>
        <row r="1875">
          <cell r="A1875" t="str">
            <v>5I</v>
          </cell>
        </row>
        <row r="1876">
          <cell r="A1876" t="str">
            <v>5I</v>
          </cell>
        </row>
        <row r="1877">
          <cell r="A1877" t="str">
            <v>5I</v>
          </cell>
        </row>
        <row r="1878">
          <cell r="A1878" t="str">
            <v>5I</v>
          </cell>
        </row>
        <row r="1879">
          <cell r="A1879" t="str">
            <v>5I</v>
          </cell>
        </row>
        <row r="1880">
          <cell r="A1880" t="str">
            <v>5I</v>
          </cell>
        </row>
        <row r="1881">
          <cell r="A1881" t="str">
            <v>5I</v>
          </cell>
        </row>
        <row r="1882">
          <cell r="A1882" t="str">
            <v>5I</v>
          </cell>
        </row>
        <row r="1883">
          <cell r="A1883" t="str">
            <v>5I</v>
          </cell>
        </row>
        <row r="1884">
          <cell r="A1884" t="str">
            <v>5I</v>
          </cell>
        </row>
        <row r="1885">
          <cell r="A1885" t="str">
            <v>5I</v>
          </cell>
        </row>
        <row r="1886">
          <cell r="A1886" t="str">
            <v>5I</v>
          </cell>
        </row>
        <row r="1887">
          <cell r="A1887" t="str">
            <v>5I</v>
          </cell>
        </row>
        <row r="1888">
          <cell r="A1888" t="str">
            <v>5I</v>
          </cell>
        </row>
        <row r="1889">
          <cell r="A1889" t="str">
            <v>5I</v>
          </cell>
        </row>
        <row r="1890">
          <cell r="A1890" t="str">
            <v>5I</v>
          </cell>
        </row>
        <row r="1891">
          <cell r="A1891" t="str">
            <v>5I</v>
          </cell>
        </row>
        <row r="1892">
          <cell r="A1892" t="str">
            <v>5I</v>
          </cell>
        </row>
        <row r="1893">
          <cell r="A1893" t="str">
            <v>5I</v>
          </cell>
        </row>
        <row r="1894">
          <cell r="A1894" t="str">
            <v>5I</v>
          </cell>
        </row>
        <row r="1895">
          <cell r="A1895" t="str">
            <v>5I</v>
          </cell>
        </row>
        <row r="1896">
          <cell r="A1896" t="str">
            <v>5I</v>
          </cell>
        </row>
        <row r="1897">
          <cell r="A1897" t="str">
            <v>5I</v>
          </cell>
        </row>
        <row r="1898">
          <cell r="A1898" t="str">
            <v>5I</v>
          </cell>
        </row>
        <row r="1899">
          <cell r="A1899" t="str">
            <v>5I</v>
          </cell>
        </row>
        <row r="1900">
          <cell r="A1900" t="str">
            <v>5I</v>
          </cell>
        </row>
        <row r="1901">
          <cell r="A1901" t="str">
            <v>5I</v>
          </cell>
        </row>
        <row r="1902">
          <cell r="A1902" t="str">
            <v>5I</v>
          </cell>
        </row>
        <row r="1903">
          <cell r="A1903" t="str">
            <v>5I</v>
          </cell>
        </row>
        <row r="1904">
          <cell r="A1904" t="str">
            <v>5I</v>
          </cell>
        </row>
        <row r="1905">
          <cell r="A1905" t="str">
            <v>5I</v>
          </cell>
        </row>
        <row r="1906">
          <cell r="A1906" t="str">
            <v>5I</v>
          </cell>
        </row>
        <row r="1907">
          <cell r="A1907" t="str">
            <v>5I</v>
          </cell>
        </row>
        <row r="1908">
          <cell r="A1908" t="str">
            <v>5I</v>
          </cell>
        </row>
        <row r="1909">
          <cell r="A1909" t="str">
            <v>5I</v>
          </cell>
        </row>
        <row r="1910">
          <cell r="A1910" t="str">
            <v>5I</v>
          </cell>
        </row>
        <row r="1911">
          <cell r="A1911" t="str">
            <v>5I</v>
          </cell>
        </row>
        <row r="1912">
          <cell r="A1912" t="str">
            <v>5I</v>
          </cell>
        </row>
        <row r="1913">
          <cell r="A1913" t="str">
            <v>5I</v>
          </cell>
        </row>
        <row r="1914">
          <cell r="A1914" t="str">
            <v>5I</v>
          </cell>
        </row>
        <row r="1915">
          <cell r="A1915" t="str">
            <v>5I</v>
          </cell>
        </row>
        <row r="1916">
          <cell r="A1916" t="str">
            <v>5I</v>
          </cell>
        </row>
        <row r="1917">
          <cell r="A1917" t="str">
            <v>5I</v>
          </cell>
        </row>
        <row r="1918">
          <cell r="A1918" t="str">
            <v>5I</v>
          </cell>
        </row>
        <row r="1919">
          <cell r="A1919" t="str">
            <v>5I</v>
          </cell>
        </row>
        <row r="1920">
          <cell r="A1920" t="str">
            <v>5I</v>
          </cell>
        </row>
        <row r="1921">
          <cell r="A1921" t="str">
            <v>5I</v>
          </cell>
        </row>
        <row r="1922">
          <cell r="A1922" t="str">
            <v>5I</v>
          </cell>
        </row>
        <row r="1923">
          <cell r="A1923" t="str">
            <v>5I</v>
          </cell>
        </row>
        <row r="1924">
          <cell r="A1924" t="str">
            <v>5I</v>
          </cell>
        </row>
        <row r="1925">
          <cell r="A1925" t="str">
            <v>5I</v>
          </cell>
        </row>
        <row r="1926">
          <cell r="A1926" t="str">
            <v>5I</v>
          </cell>
        </row>
        <row r="1927">
          <cell r="A1927" t="str">
            <v>5I</v>
          </cell>
        </row>
        <row r="1928">
          <cell r="A1928" t="str">
            <v>5I</v>
          </cell>
        </row>
        <row r="1929">
          <cell r="A1929" t="str">
            <v>5I</v>
          </cell>
        </row>
        <row r="1930">
          <cell r="A1930" t="str">
            <v>5I</v>
          </cell>
        </row>
        <row r="1931">
          <cell r="A1931" t="str">
            <v>5I</v>
          </cell>
        </row>
        <row r="1932">
          <cell r="A1932" t="str">
            <v>5I</v>
          </cell>
        </row>
        <row r="1933">
          <cell r="A1933" t="str">
            <v>5I</v>
          </cell>
        </row>
        <row r="1934">
          <cell r="A1934" t="str">
            <v>5I</v>
          </cell>
        </row>
        <row r="1935">
          <cell r="A1935" t="str">
            <v>5I</v>
          </cell>
        </row>
        <row r="1936">
          <cell r="A1936" t="str">
            <v>5I</v>
          </cell>
        </row>
        <row r="1937">
          <cell r="A1937" t="str">
            <v>5I</v>
          </cell>
        </row>
        <row r="1938">
          <cell r="A1938" t="str">
            <v>5I</v>
          </cell>
        </row>
        <row r="1939">
          <cell r="A1939" t="str">
            <v>5I</v>
          </cell>
        </row>
        <row r="1940">
          <cell r="A1940" t="str">
            <v>5I</v>
          </cell>
        </row>
        <row r="1941">
          <cell r="A1941" t="str">
            <v>5I</v>
          </cell>
        </row>
        <row r="1942">
          <cell r="A1942" t="str">
            <v>5I</v>
          </cell>
        </row>
        <row r="1943">
          <cell r="A1943" t="str">
            <v>5I</v>
          </cell>
        </row>
        <row r="1944">
          <cell r="A1944" t="str">
            <v>5I</v>
          </cell>
        </row>
        <row r="1945">
          <cell r="A1945" t="str">
            <v>5I</v>
          </cell>
        </row>
        <row r="1946">
          <cell r="A1946" t="str">
            <v>5I</v>
          </cell>
        </row>
        <row r="1947">
          <cell r="A1947" t="str">
            <v>5I</v>
          </cell>
        </row>
        <row r="1948">
          <cell r="A1948" t="str">
            <v>5I</v>
          </cell>
        </row>
        <row r="1949">
          <cell r="A1949" t="str">
            <v>5I</v>
          </cell>
        </row>
        <row r="1950">
          <cell r="A1950" t="str">
            <v>5I</v>
          </cell>
        </row>
        <row r="1951">
          <cell r="A1951" t="str">
            <v>5I</v>
          </cell>
        </row>
        <row r="1952">
          <cell r="A1952" t="str">
            <v>5I</v>
          </cell>
        </row>
        <row r="1953">
          <cell r="A1953" t="str">
            <v>5I</v>
          </cell>
        </row>
        <row r="1954">
          <cell r="A1954" t="str">
            <v>5I</v>
          </cell>
        </row>
        <row r="1955">
          <cell r="A1955" t="str">
            <v>5I</v>
          </cell>
        </row>
        <row r="1956">
          <cell r="A1956" t="str">
            <v>5I</v>
          </cell>
        </row>
        <row r="1957">
          <cell r="A1957" t="str">
            <v>5I</v>
          </cell>
        </row>
        <row r="1958">
          <cell r="A1958" t="str">
            <v>5I</v>
          </cell>
        </row>
        <row r="1959">
          <cell r="A1959" t="str">
            <v>5I</v>
          </cell>
        </row>
        <row r="1960">
          <cell r="A1960" t="str">
            <v>5I</v>
          </cell>
        </row>
        <row r="1961">
          <cell r="A1961" t="str">
            <v>5I</v>
          </cell>
        </row>
        <row r="1962">
          <cell r="A1962" t="str">
            <v>5I</v>
          </cell>
        </row>
        <row r="1963">
          <cell r="A1963" t="str">
            <v>5I</v>
          </cell>
        </row>
        <row r="1964">
          <cell r="A1964" t="str">
            <v>5I</v>
          </cell>
        </row>
        <row r="1965">
          <cell r="A1965" t="str">
            <v>5I</v>
          </cell>
        </row>
        <row r="1966">
          <cell r="A1966" t="str">
            <v>5I</v>
          </cell>
        </row>
        <row r="1967">
          <cell r="A1967" t="str">
            <v>5I</v>
          </cell>
        </row>
        <row r="1968">
          <cell r="A1968" t="str">
            <v>5I</v>
          </cell>
        </row>
        <row r="1969">
          <cell r="A1969" t="str">
            <v>5I</v>
          </cell>
        </row>
        <row r="1970">
          <cell r="A1970" t="str">
            <v>5I</v>
          </cell>
        </row>
        <row r="1971">
          <cell r="A1971" t="str">
            <v>5I</v>
          </cell>
        </row>
        <row r="1972">
          <cell r="A1972" t="str">
            <v>5I</v>
          </cell>
        </row>
        <row r="1973">
          <cell r="A1973" t="str">
            <v>5I</v>
          </cell>
        </row>
        <row r="1974">
          <cell r="A1974" t="str">
            <v>5I</v>
          </cell>
        </row>
        <row r="1975">
          <cell r="A1975" t="str">
            <v>5I</v>
          </cell>
        </row>
        <row r="1976">
          <cell r="A1976" t="str">
            <v>5I</v>
          </cell>
        </row>
        <row r="1977">
          <cell r="A1977" t="str">
            <v>5I</v>
          </cell>
        </row>
        <row r="1978">
          <cell r="A1978" t="str">
            <v>5I</v>
          </cell>
        </row>
        <row r="1979">
          <cell r="A1979" t="str">
            <v>5I</v>
          </cell>
        </row>
        <row r="1980">
          <cell r="A1980" t="str">
            <v>5I</v>
          </cell>
        </row>
        <row r="1981">
          <cell r="A1981" t="str">
            <v>5I</v>
          </cell>
        </row>
        <row r="1982">
          <cell r="A1982" t="str">
            <v>5I</v>
          </cell>
        </row>
        <row r="1983">
          <cell r="A1983" t="str">
            <v>5I</v>
          </cell>
        </row>
        <row r="1984">
          <cell r="A1984" t="str">
            <v>5I</v>
          </cell>
        </row>
        <row r="1985">
          <cell r="A1985" t="str">
            <v>5I</v>
          </cell>
        </row>
        <row r="1986">
          <cell r="A1986" t="str">
            <v>5I</v>
          </cell>
        </row>
        <row r="1987">
          <cell r="A1987" t="str">
            <v>5I</v>
          </cell>
        </row>
        <row r="1988">
          <cell r="A1988" t="str">
            <v>5I</v>
          </cell>
        </row>
        <row r="1989">
          <cell r="A1989" t="str">
            <v>5I</v>
          </cell>
        </row>
        <row r="1990">
          <cell r="A1990" t="str">
            <v>5I</v>
          </cell>
        </row>
        <row r="1991">
          <cell r="A1991" t="str">
            <v>5I</v>
          </cell>
        </row>
        <row r="1992">
          <cell r="A1992" t="str">
            <v>5I</v>
          </cell>
        </row>
        <row r="1993">
          <cell r="A1993" t="str">
            <v>5I</v>
          </cell>
        </row>
        <row r="1994">
          <cell r="A1994" t="str">
            <v>5I</v>
          </cell>
        </row>
        <row r="1995">
          <cell r="A1995" t="str">
            <v>5I</v>
          </cell>
        </row>
        <row r="1996">
          <cell r="A1996" t="str">
            <v>5I</v>
          </cell>
        </row>
        <row r="1997">
          <cell r="A1997" t="str">
            <v>5I</v>
          </cell>
        </row>
        <row r="1998">
          <cell r="A1998" t="str">
            <v>5I</v>
          </cell>
        </row>
        <row r="1999">
          <cell r="A1999" t="str">
            <v>5I</v>
          </cell>
        </row>
        <row r="2000">
          <cell r="A2000" t="str">
            <v>5I</v>
          </cell>
        </row>
        <row r="2001">
          <cell r="A2001" t="str">
            <v>5I</v>
          </cell>
        </row>
        <row r="2002">
          <cell r="A2002" t="str">
            <v>5I</v>
          </cell>
        </row>
        <row r="2003">
          <cell r="A2003" t="str">
            <v>5I</v>
          </cell>
        </row>
        <row r="2004">
          <cell r="A2004" t="str">
            <v>5I</v>
          </cell>
        </row>
        <row r="2005">
          <cell r="A2005" t="str">
            <v>5I</v>
          </cell>
        </row>
        <row r="2006">
          <cell r="A2006" t="str">
            <v>5I</v>
          </cell>
        </row>
        <row r="2007">
          <cell r="A2007" t="str">
            <v>5I</v>
          </cell>
        </row>
        <row r="2008">
          <cell r="A2008" t="str">
            <v>5I</v>
          </cell>
        </row>
        <row r="2009">
          <cell r="A2009" t="str">
            <v>5I</v>
          </cell>
        </row>
        <row r="2010">
          <cell r="A2010" t="str">
            <v>5I</v>
          </cell>
        </row>
        <row r="2011">
          <cell r="A2011" t="str">
            <v>5I</v>
          </cell>
        </row>
        <row r="2012">
          <cell r="A2012" t="str">
            <v>5I</v>
          </cell>
        </row>
        <row r="2013">
          <cell r="A2013" t="str">
            <v>5I</v>
          </cell>
        </row>
        <row r="2014">
          <cell r="A2014" t="str">
            <v>5I</v>
          </cell>
        </row>
        <row r="2015">
          <cell r="A2015" t="str">
            <v>5I</v>
          </cell>
        </row>
        <row r="2016">
          <cell r="A2016" t="str">
            <v>5I</v>
          </cell>
        </row>
        <row r="2017">
          <cell r="A2017" t="str">
            <v>5I</v>
          </cell>
        </row>
        <row r="2018">
          <cell r="A2018" t="str">
            <v>5I</v>
          </cell>
        </row>
        <row r="2019">
          <cell r="A2019" t="str">
            <v>5I</v>
          </cell>
        </row>
        <row r="2020">
          <cell r="A2020" t="str">
            <v>5I</v>
          </cell>
        </row>
        <row r="2021">
          <cell r="A2021" t="str">
            <v>5I</v>
          </cell>
        </row>
        <row r="2022">
          <cell r="A2022" t="str">
            <v>5I</v>
          </cell>
        </row>
        <row r="2023">
          <cell r="A2023" t="str">
            <v>5I</v>
          </cell>
        </row>
        <row r="2024">
          <cell r="A2024" t="str">
            <v>5I</v>
          </cell>
        </row>
        <row r="2025">
          <cell r="A2025" t="str">
            <v>5I</v>
          </cell>
        </row>
        <row r="2026">
          <cell r="A2026" t="str">
            <v>5I</v>
          </cell>
        </row>
        <row r="2027">
          <cell r="A2027" t="str">
            <v>5I</v>
          </cell>
        </row>
        <row r="2028">
          <cell r="A2028" t="str">
            <v>5I</v>
          </cell>
        </row>
        <row r="2029">
          <cell r="A2029" t="str">
            <v>5I</v>
          </cell>
        </row>
        <row r="2030">
          <cell r="A2030" t="str">
            <v>5I</v>
          </cell>
        </row>
        <row r="2031">
          <cell r="A2031" t="str">
            <v>5I</v>
          </cell>
        </row>
        <row r="2032">
          <cell r="A2032" t="str">
            <v>5I</v>
          </cell>
        </row>
        <row r="2033">
          <cell r="A2033" t="str">
            <v>5I</v>
          </cell>
        </row>
        <row r="2034">
          <cell r="A2034" t="str">
            <v>5I</v>
          </cell>
        </row>
        <row r="2035">
          <cell r="A2035" t="str">
            <v>5I</v>
          </cell>
        </row>
        <row r="2036">
          <cell r="A2036" t="str">
            <v>5I</v>
          </cell>
        </row>
        <row r="2037">
          <cell r="A2037" t="str">
            <v>5I</v>
          </cell>
        </row>
        <row r="2038">
          <cell r="A2038" t="str">
            <v>5I</v>
          </cell>
        </row>
        <row r="2039">
          <cell r="A2039" t="str">
            <v>5I</v>
          </cell>
        </row>
        <row r="2040">
          <cell r="A2040" t="str">
            <v>5I</v>
          </cell>
        </row>
        <row r="2041">
          <cell r="A2041" t="str">
            <v>5I</v>
          </cell>
        </row>
        <row r="2042">
          <cell r="A2042" t="str">
            <v>5I</v>
          </cell>
        </row>
        <row r="2043">
          <cell r="A2043" t="str">
            <v>5I</v>
          </cell>
        </row>
        <row r="2044">
          <cell r="A2044" t="str">
            <v>5I</v>
          </cell>
        </row>
        <row r="2045">
          <cell r="A2045" t="str">
            <v>5I</v>
          </cell>
        </row>
        <row r="2046">
          <cell r="A2046" t="str">
            <v>5I</v>
          </cell>
        </row>
        <row r="2047">
          <cell r="A2047" t="str">
            <v>5I</v>
          </cell>
        </row>
        <row r="2048">
          <cell r="A2048" t="str">
            <v>5I</v>
          </cell>
        </row>
        <row r="2049">
          <cell r="A2049" t="str">
            <v>5I</v>
          </cell>
        </row>
        <row r="2050">
          <cell r="A2050" t="str">
            <v>5I</v>
          </cell>
        </row>
        <row r="2051">
          <cell r="A2051" t="str">
            <v>5I</v>
          </cell>
        </row>
        <row r="2052">
          <cell r="A2052" t="str">
            <v>5I</v>
          </cell>
        </row>
        <row r="2053">
          <cell r="A2053" t="str">
            <v>5I</v>
          </cell>
        </row>
        <row r="2054">
          <cell r="A2054" t="str">
            <v>5I</v>
          </cell>
        </row>
        <row r="2055">
          <cell r="A2055" t="str">
            <v>5I</v>
          </cell>
        </row>
        <row r="2056">
          <cell r="A2056" t="str">
            <v>5I</v>
          </cell>
        </row>
        <row r="2057">
          <cell r="A2057" t="str">
            <v>5I</v>
          </cell>
        </row>
        <row r="2058">
          <cell r="A2058" t="str">
            <v>5I</v>
          </cell>
        </row>
        <row r="2059">
          <cell r="A2059" t="str">
            <v>5I</v>
          </cell>
        </row>
        <row r="2060">
          <cell r="A2060" t="str">
            <v>5I</v>
          </cell>
        </row>
        <row r="2061">
          <cell r="A2061" t="str">
            <v>5I</v>
          </cell>
        </row>
        <row r="2062">
          <cell r="A2062" t="str">
            <v>5I</v>
          </cell>
        </row>
        <row r="2063">
          <cell r="A2063" t="str">
            <v>5I</v>
          </cell>
        </row>
        <row r="2064">
          <cell r="A2064" t="str">
            <v>5I</v>
          </cell>
        </row>
        <row r="2065">
          <cell r="A2065" t="str">
            <v>5I</v>
          </cell>
        </row>
        <row r="2066">
          <cell r="A2066" t="str">
            <v>5I</v>
          </cell>
        </row>
        <row r="2067">
          <cell r="A2067" t="str">
            <v>5I</v>
          </cell>
        </row>
        <row r="2068">
          <cell r="A2068" t="str">
            <v>5I</v>
          </cell>
        </row>
        <row r="2069">
          <cell r="A2069" t="str">
            <v>5I</v>
          </cell>
        </row>
        <row r="2070">
          <cell r="A2070" t="str">
            <v>5I</v>
          </cell>
        </row>
        <row r="2071">
          <cell r="A2071" t="str">
            <v>5I</v>
          </cell>
        </row>
        <row r="2072">
          <cell r="A2072" t="str">
            <v>5I</v>
          </cell>
        </row>
        <row r="2073">
          <cell r="A2073" t="str">
            <v>5I</v>
          </cell>
        </row>
        <row r="2074">
          <cell r="A2074" t="str">
            <v>5I</v>
          </cell>
        </row>
        <row r="2075">
          <cell r="A2075" t="str">
            <v>5I</v>
          </cell>
        </row>
        <row r="2076">
          <cell r="A2076" t="str">
            <v>5I</v>
          </cell>
        </row>
        <row r="2077">
          <cell r="A2077" t="str">
            <v>5I</v>
          </cell>
        </row>
        <row r="2078">
          <cell r="A2078" t="str">
            <v>5I</v>
          </cell>
        </row>
        <row r="2079">
          <cell r="A2079" t="str">
            <v>5I</v>
          </cell>
        </row>
        <row r="2080">
          <cell r="A2080" t="str">
            <v>5I</v>
          </cell>
        </row>
        <row r="2081">
          <cell r="A2081" t="str">
            <v>5I</v>
          </cell>
        </row>
        <row r="2082">
          <cell r="A2082" t="str">
            <v>5I</v>
          </cell>
        </row>
        <row r="2083">
          <cell r="A2083" t="str">
            <v>5I</v>
          </cell>
        </row>
        <row r="2084">
          <cell r="A2084" t="str">
            <v>5I</v>
          </cell>
        </row>
        <row r="2085">
          <cell r="A2085" t="str">
            <v>5I</v>
          </cell>
        </row>
        <row r="2086">
          <cell r="A2086" t="str">
            <v>5I</v>
          </cell>
        </row>
        <row r="2087">
          <cell r="A2087" t="str">
            <v>5I</v>
          </cell>
        </row>
        <row r="2088">
          <cell r="A2088" t="str">
            <v>5I</v>
          </cell>
        </row>
        <row r="2089">
          <cell r="A2089" t="str">
            <v>5I</v>
          </cell>
        </row>
        <row r="2090">
          <cell r="A2090" t="str">
            <v>5I</v>
          </cell>
        </row>
        <row r="2091">
          <cell r="A2091" t="str">
            <v>5I</v>
          </cell>
        </row>
        <row r="2092">
          <cell r="A2092" t="str">
            <v>5I</v>
          </cell>
        </row>
        <row r="2093">
          <cell r="A2093" t="str">
            <v>5I</v>
          </cell>
        </row>
        <row r="2094">
          <cell r="A2094" t="str">
            <v>5I</v>
          </cell>
        </row>
        <row r="2095">
          <cell r="A2095" t="str">
            <v>5I</v>
          </cell>
        </row>
        <row r="2096">
          <cell r="A2096" t="str">
            <v>5I</v>
          </cell>
        </row>
        <row r="2097">
          <cell r="A2097" t="str">
            <v>5I</v>
          </cell>
        </row>
        <row r="2098">
          <cell r="A2098" t="str">
            <v>5I</v>
          </cell>
        </row>
        <row r="2099">
          <cell r="A2099" t="str">
            <v>5I</v>
          </cell>
        </row>
        <row r="2100">
          <cell r="A2100" t="str">
            <v>5I</v>
          </cell>
        </row>
        <row r="2101">
          <cell r="A2101" t="str">
            <v>5I</v>
          </cell>
        </row>
        <row r="2102">
          <cell r="A2102" t="str">
            <v>5I</v>
          </cell>
        </row>
        <row r="2103">
          <cell r="A2103" t="str">
            <v>5I</v>
          </cell>
        </row>
        <row r="2104">
          <cell r="A2104" t="str">
            <v>5I</v>
          </cell>
        </row>
        <row r="2105">
          <cell r="A2105" t="str">
            <v>5I</v>
          </cell>
        </row>
        <row r="2106">
          <cell r="A2106" t="str">
            <v>5I</v>
          </cell>
        </row>
        <row r="2107">
          <cell r="A2107" t="str">
            <v>5I</v>
          </cell>
        </row>
        <row r="2108">
          <cell r="A2108" t="str">
            <v>5I</v>
          </cell>
        </row>
        <row r="2109">
          <cell r="A2109" t="str">
            <v>5I</v>
          </cell>
        </row>
        <row r="2110">
          <cell r="A2110" t="str">
            <v>5I</v>
          </cell>
        </row>
        <row r="2111">
          <cell r="A2111" t="str">
            <v>5I</v>
          </cell>
        </row>
        <row r="2112">
          <cell r="A2112" t="str">
            <v>5I</v>
          </cell>
        </row>
        <row r="2113">
          <cell r="A2113" t="str">
            <v>5I</v>
          </cell>
        </row>
        <row r="2114">
          <cell r="A2114" t="str">
            <v>5I</v>
          </cell>
        </row>
        <row r="2115">
          <cell r="A2115" t="str">
            <v>5I</v>
          </cell>
        </row>
        <row r="2116">
          <cell r="A2116" t="str">
            <v>5I</v>
          </cell>
        </row>
        <row r="2117">
          <cell r="A2117" t="str">
            <v>5I</v>
          </cell>
        </row>
        <row r="2118">
          <cell r="A2118" t="str">
            <v>5I</v>
          </cell>
        </row>
        <row r="2119">
          <cell r="A2119" t="str">
            <v>5I</v>
          </cell>
        </row>
        <row r="2120">
          <cell r="A2120" t="str">
            <v>5I</v>
          </cell>
        </row>
        <row r="2121">
          <cell r="A2121" t="str">
            <v>5I</v>
          </cell>
        </row>
        <row r="2122">
          <cell r="A2122" t="str">
            <v>5I</v>
          </cell>
        </row>
        <row r="2123">
          <cell r="A2123" t="str">
            <v>5I</v>
          </cell>
        </row>
        <row r="2124">
          <cell r="A2124" t="str">
            <v>5I</v>
          </cell>
        </row>
        <row r="2125">
          <cell r="A2125" t="str">
            <v>5I</v>
          </cell>
        </row>
        <row r="2126">
          <cell r="A2126" t="str">
            <v>5I</v>
          </cell>
        </row>
        <row r="2127">
          <cell r="A2127" t="str">
            <v>5I</v>
          </cell>
        </row>
        <row r="2128">
          <cell r="A2128" t="str">
            <v>5I</v>
          </cell>
        </row>
        <row r="2129">
          <cell r="A2129" t="str">
            <v>5I</v>
          </cell>
        </row>
        <row r="2130">
          <cell r="A2130" t="str">
            <v>5I</v>
          </cell>
        </row>
        <row r="2131">
          <cell r="A2131" t="str">
            <v>5I</v>
          </cell>
        </row>
        <row r="2132">
          <cell r="A2132" t="str">
            <v>5I</v>
          </cell>
        </row>
        <row r="2133">
          <cell r="A2133" t="str">
            <v>5I</v>
          </cell>
        </row>
        <row r="2134">
          <cell r="A2134" t="str">
            <v>5I</v>
          </cell>
        </row>
        <row r="2135">
          <cell r="A2135" t="str">
            <v>5I</v>
          </cell>
        </row>
        <row r="2136">
          <cell r="A2136" t="str">
            <v>5I</v>
          </cell>
        </row>
        <row r="2137">
          <cell r="A2137" t="str">
            <v>5I</v>
          </cell>
        </row>
        <row r="2138">
          <cell r="A2138" t="str">
            <v>5I</v>
          </cell>
        </row>
        <row r="2139">
          <cell r="A2139" t="str">
            <v>5I</v>
          </cell>
        </row>
        <row r="2140">
          <cell r="A2140" t="str">
            <v>5I</v>
          </cell>
        </row>
        <row r="2141">
          <cell r="A2141" t="str">
            <v>5I</v>
          </cell>
        </row>
        <row r="2142">
          <cell r="A2142" t="str">
            <v>5I</v>
          </cell>
        </row>
        <row r="2143">
          <cell r="A2143" t="str">
            <v>5I</v>
          </cell>
        </row>
        <row r="2144">
          <cell r="A2144" t="str">
            <v>5I</v>
          </cell>
        </row>
        <row r="2145">
          <cell r="A2145" t="str">
            <v>5I</v>
          </cell>
        </row>
        <row r="2146">
          <cell r="A2146" t="str">
            <v>5I</v>
          </cell>
        </row>
        <row r="2147">
          <cell r="A2147" t="str">
            <v>5I</v>
          </cell>
        </row>
        <row r="2148">
          <cell r="A2148" t="str">
            <v>5I</v>
          </cell>
        </row>
        <row r="2149">
          <cell r="A2149" t="str">
            <v>5I</v>
          </cell>
        </row>
        <row r="2150">
          <cell r="A2150" t="str">
            <v>5I</v>
          </cell>
        </row>
        <row r="2151">
          <cell r="A2151" t="str">
            <v>5I</v>
          </cell>
        </row>
        <row r="2152">
          <cell r="A2152" t="str">
            <v>5I</v>
          </cell>
        </row>
        <row r="2153">
          <cell r="A2153" t="str">
            <v>5I</v>
          </cell>
        </row>
        <row r="2154">
          <cell r="A2154" t="str">
            <v>5I</v>
          </cell>
        </row>
        <row r="2155">
          <cell r="A2155" t="str">
            <v>5I</v>
          </cell>
        </row>
        <row r="2156">
          <cell r="A2156" t="str">
            <v>5I</v>
          </cell>
        </row>
        <row r="2157">
          <cell r="A2157" t="str">
            <v>5I</v>
          </cell>
        </row>
        <row r="2158">
          <cell r="A2158" t="str">
            <v>5I</v>
          </cell>
        </row>
        <row r="2159">
          <cell r="A2159" t="str">
            <v>5I</v>
          </cell>
        </row>
        <row r="2160">
          <cell r="A2160" t="str">
            <v>5I</v>
          </cell>
        </row>
        <row r="2161">
          <cell r="A2161" t="str">
            <v>5I</v>
          </cell>
        </row>
        <row r="2162">
          <cell r="A2162" t="str">
            <v>5I</v>
          </cell>
        </row>
        <row r="2163">
          <cell r="A2163" t="str">
            <v>5I</v>
          </cell>
        </row>
        <row r="2164">
          <cell r="A2164" t="str">
            <v>5I</v>
          </cell>
        </row>
        <row r="2165">
          <cell r="A2165" t="str">
            <v>5I</v>
          </cell>
        </row>
        <row r="2166">
          <cell r="A2166" t="str">
            <v>5I</v>
          </cell>
        </row>
        <row r="2167">
          <cell r="A2167" t="str">
            <v>5I</v>
          </cell>
        </row>
        <row r="2168">
          <cell r="A2168" t="str">
            <v>5I</v>
          </cell>
        </row>
        <row r="2169">
          <cell r="A2169" t="str">
            <v>5I</v>
          </cell>
        </row>
        <row r="2170">
          <cell r="A2170" t="str">
            <v>5I</v>
          </cell>
        </row>
        <row r="2171">
          <cell r="A2171" t="str">
            <v>5I</v>
          </cell>
        </row>
        <row r="2172">
          <cell r="A2172" t="str">
            <v>5I</v>
          </cell>
        </row>
        <row r="2173">
          <cell r="A2173" t="str">
            <v>5I</v>
          </cell>
        </row>
        <row r="2174">
          <cell r="A2174" t="str">
            <v>5I</v>
          </cell>
        </row>
        <row r="2175">
          <cell r="A2175" t="str">
            <v>5I</v>
          </cell>
        </row>
        <row r="2176">
          <cell r="A2176" t="str">
            <v>5I</v>
          </cell>
        </row>
        <row r="2177">
          <cell r="A2177" t="str">
            <v>5I</v>
          </cell>
        </row>
        <row r="2178">
          <cell r="A2178" t="str">
            <v>5I</v>
          </cell>
        </row>
        <row r="2179">
          <cell r="A2179" t="str">
            <v>5I</v>
          </cell>
        </row>
        <row r="2180">
          <cell r="A2180" t="str">
            <v>5I</v>
          </cell>
        </row>
        <row r="2181">
          <cell r="A2181" t="str">
            <v>5I</v>
          </cell>
        </row>
        <row r="2182">
          <cell r="A2182" t="str">
            <v>5I</v>
          </cell>
        </row>
        <row r="2183">
          <cell r="A2183" t="str">
            <v>5I</v>
          </cell>
        </row>
        <row r="2184">
          <cell r="A2184" t="str">
            <v>5I</v>
          </cell>
        </row>
        <row r="2185">
          <cell r="A2185" t="str">
            <v>5I</v>
          </cell>
        </row>
        <row r="2186">
          <cell r="A2186" t="str">
            <v>5I</v>
          </cell>
        </row>
        <row r="2187">
          <cell r="A2187" t="str">
            <v>5I</v>
          </cell>
        </row>
        <row r="2188">
          <cell r="A2188" t="str">
            <v>5I</v>
          </cell>
        </row>
        <row r="2189">
          <cell r="A2189" t="str">
            <v>5I</v>
          </cell>
        </row>
        <row r="2190">
          <cell r="A2190" t="str">
            <v>5I</v>
          </cell>
        </row>
        <row r="2191">
          <cell r="A2191" t="str">
            <v>5I</v>
          </cell>
        </row>
        <row r="2192">
          <cell r="A2192" t="str">
            <v>5I</v>
          </cell>
        </row>
        <row r="2193">
          <cell r="A2193" t="str">
            <v>5I</v>
          </cell>
        </row>
        <row r="2194">
          <cell r="A2194" t="str">
            <v>5I</v>
          </cell>
        </row>
        <row r="2195">
          <cell r="A2195" t="str">
            <v>5I</v>
          </cell>
        </row>
        <row r="2196">
          <cell r="A2196" t="str">
            <v>5I</v>
          </cell>
        </row>
        <row r="2197">
          <cell r="A2197" t="str">
            <v>5I</v>
          </cell>
        </row>
        <row r="2198">
          <cell r="A2198" t="str">
            <v>5I</v>
          </cell>
        </row>
        <row r="2199">
          <cell r="A2199" t="str">
            <v>5I</v>
          </cell>
        </row>
        <row r="2200">
          <cell r="A2200" t="str">
            <v>5I</v>
          </cell>
        </row>
        <row r="2201">
          <cell r="A2201" t="str">
            <v>5I</v>
          </cell>
        </row>
        <row r="2202">
          <cell r="A2202" t="str">
            <v>5I</v>
          </cell>
        </row>
        <row r="2203">
          <cell r="A2203" t="str">
            <v>5I</v>
          </cell>
        </row>
      </sheetData>
      <sheetData sheetId="9" refreshError="1"/>
      <sheetData sheetId="10">
        <row r="3691">
          <cell r="I3691">
            <v>2.4560877019467305E-5</v>
          </cell>
        </row>
      </sheetData>
      <sheetData sheetId="11">
        <row r="11">
          <cell r="N11" t="str">
            <v>Excavation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6G-HVAC"/>
      <sheetName val="STR% Breakup"/>
      <sheetName val="Int Fin% Breakup"/>
      <sheetName val="MEP% Breakup"/>
      <sheetName val="MEP_Act % Breakup as per EE"/>
      <sheetName val="Stage Payment"/>
      <sheetName val="STRUCTURE"/>
      <sheetName val="From Aecom"/>
      <sheetName val="Int_Fin"/>
      <sheetName val="MEP"/>
      <sheetName val="MEP STAGE"/>
      <sheetName val="HVAC_STP_WTP"/>
      <sheetName val="MEP Stage Working"/>
      <sheetName val="Summary"/>
      <sheetName val="Analysis"/>
    </sheetNames>
    <sheetDataSet>
      <sheetData sheetId="0">
        <row r="2">
          <cell r="E2" t="str">
            <v>Zone 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Bid Reference No.</v>
          </cell>
        </row>
        <row r="3">
          <cell r="A3" t="str">
            <v>Structure</v>
          </cell>
          <cell r="B3" t="str">
            <v>6A</v>
          </cell>
        </row>
        <row r="4">
          <cell r="B4" t="str">
            <v>6A</v>
          </cell>
        </row>
        <row r="5">
          <cell r="B5" t="str">
            <v>6A</v>
          </cell>
        </row>
        <row r="6">
          <cell r="B6" t="str">
            <v>6A</v>
          </cell>
        </row>
        <row r="7">
          <cell r="B7" t="str">
            <v>6A</v>
          </cell>
        </row>
        <row r="8">
          <cell r="B8" t="str">
            <v>6A</v>
          </cell>
        </row>
        <row r="9">
          <cell r="B9" t="str">
            <v>6A</v>
          </cell>
        </row>
        <row r="10">
          <cell r="B10" t="str">
            <v>6A</v>
          </cell>
        </row>
        <row r="11">
          <cell r="B11" t="str">
            <v>6A</v>
          </cell>
        </row>
        <row r="12">
          <cell r="B12" t="str">
            <v>6A</v>
          </cell>
        </row>
        <row r="13">
          <cell r="B13" t="str">
            <v>6A</v>
          </cell>
        </row>
        <row r="14">
          <cell r="B14" t="str">
            <v>6A</v>
          </cell>
        </row>
        <row r="15">
          <cell r="B15" t="str">
            <v>6A</v>
          </cell>
        </row>
        <row r="16">
          <cell r="B16" t="str">
            <v>6A</v>
          </cell>
        </row>
        <row r="17">
          <cell r="B17" t="str">
            <v>6A</v>
          </cell>
        </row>
        <row r="18">
          <cell r="B18" t="str">
            <v>6A</v>
          </cell>
        </row>
        <row r="19">
          <cell r="B19" t="str">
            <v>6A</v>
          </cell>
        </row>
        <row r="20">
          <cell r="B20" t="str">
            <v>6A</v>
          </cell>
        </row>
        <row r="21">
          <cell r="B21" t="str">
            <v>6A</v>
          </cell>
        </row>
        <row r="22">
          <cell r="B22" t="str">
            <v>6A</v>
          </cell>
        </row>
        <row r="23">
          <cell r="B23" t="str">
            <v>6A</v>
          </cell>
        </row>
        <row r="24">
          <cell r="B24" t="str">
            <v>6A</v>
          </cell>
        </row>
        <row r="25">
          <cell r="B25" t="str">
            <v>6A</v>
          </cell>
        </row>
        <row r="26">
          <cell r="B26" t="str">
            <v>6A</v>
          </cell>
        </row>
        <row r="27">
          <cell r="B27" t="str">
            <v>6A</v>
          </cell>
        </row>
        <row r="28">
          <cell r="B28" t="str">
            <v>6A</v>
          </cell>
        </row>
        <row r="29">
          <cell r="B29" t="str">
            <v>6A</v>
          </cell>
        </row>
        <row r="30">
          <cell r="B30" t="str">
            <v>6A</v>
          </cell>
        </row>
        <row r="31">
          <cell r="B31" t="str">
            <v>6A</v>
          </cell>
        </row>
        <row r="32">
          <cell r="B32" t="str">
            <v>6A</v>
          </cell>
        </row>
        <row r="33">
          <cell r="B33" t="str">
            <v>6A</v>
          </cell>
        </row>
        <row r="34">
          <cell r="B34" t="str">
            <v>6A</v>
          </cell>
        </row>
        <row r="35">
          <cell r="B35" t="str">
            <v>6A</v>
          </cell>
        </row>
        <row r="36">
          <cell r="B36" t="str">
            <v>6A</v>
          </cell>
        </row>
        <row r="37">
          <cell r="B37" t="str">
            <v>6A</v>
          </cell>
        </row>
        <row r="38">
          <cell r="B38" t="str">
            <v>6A</v>
          </cell>
        </row>
        <row r="39">
          <cell r="B39" t="str">
            <v>6A</v>
          </cell>
        </row>
        <row r="40">
          <cell r="B40" t="str">
            <v>6A</v>
          </cell>
        </row>
        <row r="41">
          <cell r="B41" t="str">
            <v>6A</v>
          </cell>
        </row>
        <row r="42">
          <cell r="B42" t="str">
            <v>6A</v>
          </cell>
        </row>
        <row r="43">
          <cell r="B43" t="str">
            <v>6A</v>
          </cell>
        </row>
        <row r="44">
          <cell r="B44" t="str">
            <v>6A</v>
          </cell>
        </row>
        <row r="45">
          <cell r="B45" t="str">
            <v>6A</v>
          </cell>
        </row>
        <row r="46">
          <cell r="B46" t="str">
            <v>6A</v>
          </cell>
        </row>
        <row r="47">
          <cell r="B47" t="str">
            <v>6A</v>
          </cell>
        </row>
        <row r="48">
          <cell r="B48" t="str">
            <v>6A</v>
          </cell>
        </row>
        <row r="49">
          <cell r="B49" t="str">
            <v>6A</v>
          </cell>
        </row>
        <row r="50">
          <cell r="B50" t="str">
            <v>6A</v>
          </cell>
        </row>
        <row r="51">
          <cell r="B51" t="str">
            <v>6A</v>
          </cell>
        </row>
        <row r="52">
          <cell r="B52" t="str">
            <v>6A</v>
          </cell>
        </row>
        <row r="53">
          <cell r="B53" t="str">
            <v>6A</v>
          </cell>
        </row>
        <row r="54">
          <cell r="B54" t="str">
            <v>6A</v>
          </cell>
        </row>
        <row r="55">
          <cell r="B55" t="str">
            <v>6A</v>
          </cell>
        </row>
        <row r="56">
          <cell r="B56" t="str">
            <v>6A</v>
          </cell>
        </row>
        <row r="57">
          <cell r="B57" t="str">
            <v>6A</v>
          </cell>
        </row>
        <row r="58">
          <cell r="B58" t="str">
            <v>6A</v>
          </cell>
        </row>
        <row r="59">
          <cell r="B59" t="str">
            <v>6A</v>
          </cell>
        </row>
        <row r="60">
          <cell r="B60" t="str">
            <v>6A</v>
          </cell>
        </row>
        <row r="61">
          <cell r="B61" t="str">
            <v>6A</v>
          </cell>
        </row>
        <row r="62">
          <cell r="B62" t="str">
            <v>6A</v>
          </cell>
        </row>
        <row r="63">
          <cell r="B63" t="str">
            <v>6A</v>
          </cell>
        </row>
        <row r="64">
          <cell r="B64" t="str">
            <v>6A</v>
          </cell>
        </row>
        <row r="65">
          <cell r="B65" t="str">
            <v>6A</v>
          </cell>
        </row>
        <row r="66">
          <cell r="B66" t="str">
            <v>6A</v>
          </cell>
        </row>
        <row r="67">
          <cell r="B67" t="str">
            <v>6A</v>
          </cell>
        </row>
        <row r="68">
          <cell r="B68" t="str">
            <v>6A</v>
          </cell>
        </row>
        <row r="69">
          <cell r="B69" t="str">
            <v>6A</v>
          </cell>
        </row>
        <row r="70">
          <cell r="B70" t="str">
            <v>6A</v>
          </cell>
        </row>
        <row r="71">
          <cell r="B71" t="str">
            <v>6A</v>
          </cell>
        </row>
        <row r="72">
          <cell r="B72" t="str">
            <v>6A</v>
          </cell>
        </row>
        <row r="73">
          <cell r="B73" t="str">
            <v>6A</v>
          </cell>
        </row>
        <row r="74">
          <cell r="B74" t="str">
            <v>6A</v>
          </cell>
        </row>
        <row r="75">
          <cell r="B75" t="str">
            <v>6A</v>
          </cell>
        </row>
        <row r="76">
          <cell r="B76" t="str">
            <v>6A</v>
          </cell>
        </row>
        <row r="77">
          <cell r="B77" t="str">
            <v>6A</v>
          </cell>
        </row>
        <row r="78">
          <cell r="B78" t="str">
            <v>6A</v>
          </cell>
        </row>
        <row r="79">
          <cell r="B79" t="str">
            <v>6A</v>
          </cell>
        </row>
        <row r="80">
          <cell r="B80" t="str">
            <v>6A</v>
          </cell>
        </row>
        <row r="81">
          <cell r="B81" t="str">
            <v>6A</v>
          </cell>
        </row>
        <row r="82">
          <cell r="B82" t="str">
            <v>6A</v>
          </cell>
        </row>
        <row r="83">
          <cell r="B83" t="str">
            <v>6A</v>
          </cell>
        </row>
        <row r="84">
          <cell r="B84" t="str">
            <v>6A</v>
          </cell>
        </row>
        <row r="85">
          <cell r="B85" t="str">
            <v>6A</v>
          </cell>
        </row>
        <row r="86">
          <cell r="B86" t="str">
            <v>6A</v>
          </cell>
        </row>
        <row r="87">
          <cell r="B87" t="str">
            <v>6A</v>
          </cell>
        </row>
        <row r="88">
          <cell r="B88" t="str">
            <v>6A</v>
          </cell>
        </row>
        <row r="89">
          <cell r="B89" t="str">
            <v>6A</v>
          </cell>
        </row>
        <row r="90">
          <cell r="B90" t="str">
            <v>6A</v>
          </cell>
        </row>
        <row r="91">
          <cell r="B91" t="str">
            <v>6A</v>
          </cell>
        </row>
        <row r="92">
          <cell r="B92" t="str">
            <v>6A</v>
          </cell>
        </row>
        <row r="93">
          <cell r="B93" t="str">
            <v>6A</v>
          </cell>
        </row>
        <row r="94">
          <cell r="B94" t="str">
            <v>6A</v>
          </cell>
        </row>
        <row r="95">
          <cell r="B95" t="str">
            <v>6A</v>
          </cell>
        </row>
        <row r="96">
          <cell r="B96" t="str">
            <v>6A</v>
          </cell>
        </row>
        <row r="97">
          <cell r="B97" t="str">
            <v>6A</v>
          </cell>
        </row>
        <row r="98">
          <cell r="B98" t="str">
            <v>6A</v>
          </cell>
        </row>
        <row r="99">
          <cell r="B99" t="str">
            <v>6A</v>
          </cell>
        </row>
        <row r="100">
          <cell r="B100" t="str">
            <v>6A</v>
          </cell>
        </row>
        <row r="101">
          <cell r="B101" t="str">
            <v>6A</v>
          </cell>
        </row>
        <row r="102">
          <cell r="B102" t="str">
            <v>6A</v>
          </cell>
        </row>
        <row r="103">
          <cell r="B103" t="str">
            <v>6A</v>
          </cell>
        </row>
        <row r="104">
          <cell r="B104" t="str">
            <v>6A</v>
          </cell>
        </row>
        <row r="105">
          <cell r="B105" t="str">
            <v>6A</v>
          </cell>
        </row>
        <row r="106">
          <cell r="B106" t="str">
            <v>6A</v>
          </cell>
        </row>
        <row r="107">
          <cell r="B107" t="str">
            <v>6A</v>
          </cell>
        </row>
        <row r="108">
          <cell r="B108" t="str">
            <v>6A</v>
          </cell>
        </row>
        <row r="109">
          <cell r="B109" t="str">
            <v>6A</v>
          </cell>
        </row>
        <row r="110">
          <cell r="B110" t="str">
            <v>6A</v>
          </cell>
        </row>
        <row r="111">
          <cell r="B111" t="str">
            <v>6A</v>
          </cell>
        </row>
        <row r="112">
          <cell r="B112" t="str">
            <v>6A</v>
          </cell>
        </row>
        <row r="113">
          <cell r="B113" t="str">
            <v>6A</v>
          </cell>
        </row>
        <row r="114">
          <cell r="B114" t="str">
            <v>6A</v>
          </cell>
        </row>
        <row r="115">
          <cell r="B115" t="str">
            <v>6A</v>
          </cell>
        </row>
        <row r="116">
          <cell r="B116" t="str">
            <v>6A</v>
          </cell>
        </row>
        <row r="117">
          <cell r="B117" t="str">
            <v>6A</v>
          </cell>
        </row>
        <row r="118">
          <cell r="B118" t="str">
            <v>6A</v>
          </cell>
        </row>
        <row r="119">
          <cell r="B119" t="str">
            <v>6A</v>
          </cell>
        </row>
        <row r="120">
          <cell r="B120" t="str">
            <v>6A</v>
          </cell>
        </row>
        <row r="121">
          <cell r="B121" t="str">
            <v>6A</v>
          </cell>
        </row>
        <row r="122">
          <cell r="B122" t="str">
            <v>6A</v>
          </cell>
        </row>
        <row r="123">
          <cell r="B123" t="str">
            <v>6A</v>
          </cell>
        </row>
        <row r="124">
          <cell r="B124" t="str">
            <v>6A</v>
          </cell>
        </row>
        <row r="125">
          <cell r="B125" t="str">
            <v>6A</v>
          </cell>
        </row>
        <row r="126">
          <cell r="B126" t="str">
            <v>6A</v>
          </cell>
        </row>
        <row r="127">
          <cell r="B127" t="str">
            <v>6A</v>
          </cell>
        </row>
        <row r="128">
          <cell r="B128" t="str">
            <v>6A</v>
          </cell>
        </row>
        <row r="129">
          <cell r="B129" t="str">
            <v>6A</v>
          </cell>
        </row>
        <row r="130">
          <cell r="B130" t="str">
            <v>6A</v>
          </cell>
        </row>
        <row r="131">
          <cell r="B131" t="str">
            <v>6A</v>
          </cell>
        </row>
        <row r="132">
          <cell r="B132" t="str">
            <v>6A</v>
          </cell>
        </row>
        <row r="133">
          <cell r="B133" t="str">
            <v>6A</v>
          </cell>
        </row>
        <row r="134">
          <cell r="B134" t="str">
            <v>6A</v>
          </cell>
        </row>
        <row r="135">
          <cell r="B135" t="str">
            <v>6A</v>
          </cell>
        </row>
        <row r="136">
          <cell r="B136" t="str">
            <v>6A</v>
          </cell>
        </row>
        <row r="137">
          <cell r="B137" t="str">
            <v>6A</v>
          </cell>
        </row>
        <row r="138">
          <cell r="B138" t="str">
            <v>6A</v>
          </cell>
        </row>
        <row r="139">
          <cell r="B139" t="str">
            <v>6A</v>
          </cell>
        </row>
        <row r="140">
          <cell r="B140" t="str">
            <v>6A</v>
          </cell>
        </row>
        <row r="141">
          <cell r="B141" t="str">
            <v>6A</v>
          </cell>
        </row>
        <row r="142">
          <cell r="B142" t="str">
            <v>6A</v>
          </cell>
        </row>
        <row r="143">
          <cell r="B143" t="str">
            <v>6A</v>
          </cell>
        </row>
        <row r="144">
          <cell r="B144" t="str">
            <v>6A</v>
          </cell>
        </row>
        <row r="145">
          <cell r="B145" t="str">
            <v>6A</v>
          </cell>
        </row>
        <row r="146">
          <cell r="B146" t="str">
            <v>6A</v>
          </cell>
        </row>
        <row r="147">
          <cell r="B147" t="str">
            <v>6A</v>
          </cell>
        </row>
        <row r="148">
          <cell r="B148" t="str">
            <v>6A</v>
          </cell>
        </row>
        <row r="149">
          <cell r="B149" t="str">
            <v>6A</v>
          </cell>
        </row>
        <row r="150">
          <cell r="B150" t="str">
            <v>6A</v>
          </cell>
        </row>
        <row r="151">
          <cell r="B151" t="str">
            <v>6A</v>
          </cell>
        </row>
        <row r="152">
          <cell r="B152" t="str">
            <v>6A</v>
          </cell>
        </row>
        <row r="153">
          <cell r="B153" t="str">
            <v>6A</v>
          </cell>
        </row>
        <row r="154">
          <cell r="B154" t="str">
            <v>6A</v>
          </cell>
        </row>
        <row r="155">
          <cell r="B155" t="str">
            <v>6A</v>
          </cell>
        </row>
        <row r="156">
          <cell r="B156" t="str">
            <v>6A</v>
          </cell>
        </row>
        <row r="157">
          <cell r="B157" t="str">
            <v>6A</v>
          </cell>
        </row>
        <row r="158">
          <cell r="B158" t="str">
            <v>6A</v>
          </cell>
        </row>
        <row r="159">
          <cell r="B159" t="str">
            <v>6A</v>
          </cell>
        </row>
        <row r="160">
          <cell r="B160" t="str">
            <v>6A</v>
          </cell>
        </row>
        <row r="161">
          <cell r="B161" t="str">
            <v>6A</v>
          </cell>
        </row>
        <row r="162">
          <cell r="B162" t="str">
            <v>6A</v>
          </cell>
        </row>
        <row r="163">
          <cell r="B163" t="str">
            <v>6A</v>
          </cell>
        </row>
        <row r="164">
          <cell r="B164" t="str">
            <v>6A</v>
          </cell>
        </row>
        <row r="165">
          <cell r="B165" t="str">
            <v>6A</v>
          </cell>
        </row>
        <row r="166">
          <cell r="B166" t="str">
            <v>6A</v>
          </cell>
        </row>
        <row r="167">
          <cell r="B167" t="str">
            <v>6A</v>
          </cell>
        </row>
        <row r="168">
          <cell r="B168" t="str">
            <v>6A</v>
          </cell>
        </row>
        <row r="169">
          <cell r="B169" t="str">
            <v>6A</v>
          </cell>
        </row>
        <row r="170">
          <cell r="B170" t="str">
            <v>6A</v>
          </cell>
        </row>
        <row r="171">
          <cell r="A171" t="str">
            <v>Internal Finishes</v>
          </cell>
        </row>
        <row r="172">
          <cell r="B172" t="str">
            <v>Bid Reference No.</v>
          </cell>
        </row>
        <row r="173">
          <cell r="B173" t="str">
            <v>6B,11B</v>
          </cell>
        </row>
        <row r="174">
          <cell r="B174" t="str">
            <v>6B,11B</v>
          </cell>
        </row>
        <row r="175">
          <cell r="B175" t="str">
            <v>6B,11B</v>
          </cell>
        </row>
        <row r="176">
          <cell r="B176" t="str">
            <v>6B,11B</v>
          </cell>
        </row>
        <row r="177">
          <cell r="B177" t="str">
            <v>6B,11B</v>
          </cell>
        </row>
        <row r="178">
          <cell r="B178" t="str">
            <v>6B,11B</v>
          </cell>
        </row>
        <row r="179">
          <cell r="B179" t="str">
            <v>6B,11B</v>
          </cell>
        </row>
        <row r="180">
          <cell r="B180" t="str">
            <v>6B,11B</v>
          </cell>
        </row>
        <row r="181">
          <cell r="B181" t="str">
            <v>6B,11B</v>
          </cell>
        </row>
        <row r="182">
          <cell r="B182" t="str">
            <v>6B,11B</v>
          </cell>
        </row>
        <row r="183">
          <cell r="B183" t="str">
            <v>6B,11B</v>
          </cell>
        </row>
        <row r="184">
          <cell r="B184" t="str">
            <v>6B,11B</v>
          </cell>
        </row>
        <row r="185">
          <cell r="B185" t="str">
            <v>6B,11B</v>
          </cell>
        </row>
        <row r="186">
          <cell r="B186" t="str">
            <v>6B,11B</v>
          </cell>
        </row>
        <row r="187">
          <cell r="B187" t="str">
            <v>6B,11B</v>
          </cell>
        </row>
        <row r="188">
          <cell r="B188" t="str">
            <v>6B,11B</v>
          </cell>
        </row>
        <row r="189">
          <cell r="B189" t="str">
            <v>6B,11B</v>
          </cell>
        </row>
        <row r="190">
          <cell r="B190" t="str">
            <v>6B,11B</v>
          </cell>
        </row>
        <row r="191">
          <cell r="B191" t="str">
            <v>6B,11B</v>
          </cell>
        </row>
        <row r="192">
          <cell r="B192" t="str">
            <v>6B,11B</v>
          </cell>
        </row>
        <row r="193">
          <cell r="B193" t="str">
            <v>6B,11B</v>
          </cell>
        </row>
        <row r="194">
          <cell r="B194" t="str">
            <v>6B,11B</v>
          </cell>
        </row>
        <row r="195">
          <cell r="B195" t="str">
            <v>6B,11B</v>
          </cell>
        </row>
        <row r="196">
          <cell r="B196" t="str">
            <v>6B,11B</v>
          </cell>
        </row>
        <row r="197">
          <cell r="B197" t="str">
            <v>6B,11B</v>
          </cell>
        </row>
        <row r="198">
          <cell r="B198" t="str">
            <v>6B,11B</v>
          </cell>
        </row>
        <row r="199">
          <cell r="B199" t="str">
            <v>6B,11B</v>
          </cell>
        </row>
        <row r="200">
          <cell r="B200" t="str">
            <v>6B,11B</v>
          </cell>
        </row>
        <row r="201">
          <cell r="B201" t="str">
            <v>6B,11B</v>
          </cell>
        </row>
        <row r="202">
          <cell r="B202" t="str">
            <v>6B,11B</v>
          </cell>
        </row>
        <row r="203">
          <cell r="B203" t="str">
            <v>6B,11B</v>
          </cell>
        </row>
        <row r="204">
          <cell r="B204" t="str">
            <v>6B,11B</v>
          </cell>
        </row>
        <row r="205">
          <cell r="B205" t="str">
            <v>6B,11B</v>
          </cell>
        </row>
        <row r="206">
          <cell r="B206" t="str">
            <v>6B,11B</v>
          </cell>
        </row>
        <row r="207">
          <cell r="B207" t="str">
            <v>6B,11B</v>
          </cell>
        </row>
        <row r="208">
          <cell r="B208" t="str">
            <v>6B,11B</v>
          </cell>
        </row>
        <row r="209">
          <cell r="B209" t="str">
            <v>6B,11B</v>
          </cell>
        </row>
        <row r="210">
          <cell r="B210" t="str">
            <v>6B,11B</v>
          </cell>
        </row>
        <row r="211">
          <cell r="B211" t="str">
            <v>6B,11B</v>
          </cell>
        </row>
        <row r="212">
          <cell r="B212" t="str">
            <v>6B,11B</v>
          </cell>
        </row>
        <row r="213">
          <cell r="B213" t="str">
            <v>6B,11B</v>
          </cell>
        </row>
        <row r="214">
          <cell r="B214" t="str">
            <v>6B,11B</v>
          </cell>
        </row>
        <row r="215">
          <cell r="B215" t="str">
            <v>6B,11B</v>
          </cell>
        </row>
        <row r="216">
          <cell r="B216" t="str">
            <v>6B,11B</v>
          </cell>
        </row>
        <row r="217">
          <cell r="B217" t="str">
            <v>6B,11B</v>
          </cell>
        </row>
        <row r="218">
          <cell r="B218" t="str">
            <v>6B,11B</v>
          </cell>
        </row>
        <row r="219">
          <cell r="B219" t="str">
            <v>6B,11B</v>
          </cell>
        </row>
        <row r="220">
          <cell r="B220" t="str">
            <v>6B,11B</v>
          </cell>
        </row>
        <row r="221">
          <cell r="B221" t="str">
            <v>6B,11B</v>
          </cell>
        </row>
        <row r="222">
          <cell r="B222" t="str">
            <v>6B,11B</v>
          </cell>
        </row>
        <row r="223">
          <cell r="B223" t="str">
            <v>6B,11B</v>
          </cell>
        </row>
        <row r="224">
          <cell r="B224" t="str">
            <v>6B,11B</v>
          </cell>
        </row>
        <row r="225">
          <cell r="B225" t="str">
            <v>6B,11B</v>
          </cell>
        </row>
        <row r="226">
          <cell r="B226" t="str">
            <v>6B,11B</v>
          </cell>
        </row>
        <row r="227">
          <cell r="B227" t="str">
            <v>6B,11B</v>
          </cell>
        </row>
        <row r="228">
          <cell r="B228" t="str">
            <v>6B,11B</v>
          </cell>
        </row>
        <row r="229">
          <cell r="B229" t="str">
            <v>6B,11B</v>
          </cell>
        </row>
        <row r="230">
          <cell r="B230" t="str">
            <v>6B,11B</v>
          </cell>
        </row>
        <row r="231">
          <cell r="B231" t="str">
            <v>6B,11B</v>
          </cell>
        </row>
        <row r="232">
          <cell r="B232" t="str">
            <v>6B,11B</v>
          </cell>
        </row>
        <row r="233">
          <cell r="B233" t="str">
            <v>6B,11B</v>
          </cell>
        </row>
        <row r="234">
          <cell r="B234" t="str">
            <v>6B,11B</v>
          </cell>
        </row>
        <row r="235">
          <cell r="B235" t="str">
            <v>6B,11B</v>
          </cell>
        </row>
        <row r="236">
          <cell r="B236" t="str">
            <v>6B,11B</v>
          </cell>
        </row>
        <row r="237">
          <cell r="B237" t="str">
            <v>6B,11B</v>
          </cell>
        </row>
        <row r="238">
          <cell r="B238" t="str">
            <v>6B,11B</v>
          </cell>
        </row>
        <row r="239">
          <cell r="B239" t="str">
            <v>6B,11B</v>
          </cell>
        </row>
        <row r="240">
          <cell r="B240" t="str">
            <v>6B,11B</v>
          </cell>
        </row>
        <row r="241">
          <cell r="B241" t="str">
            <v>6B,11B</v>
          </cell>
        </row>
        <row r="242">
          <cell r="B242" t="str">
            <v>6B,11B</v>
          </cell>
        </row>
        <row r="243">
          <cell r="B243" t="str">
            <v>6B,11B</v>
          </cell>
        </row>
        <row r="244">
          <cell r="B244" t="str">
            <v>6B,11B</v>
          </cell>
        </row>
        <row r="245">
          <cell r="B245" t="str">
            <v>6B,11B</v>
          </cell>
        </row>
        <row r="246">
          <cell r="B246" t="str">
            <v>6B,11B</v>
          </cell>
        </row>
        <row r="247">
          <cell r="B247" t="str">
            <v>6B,11B</v>
          </cell>
        </row>
        <row r="248">
          <cell r="B248" t="str">
            <v>6B,11B</v>
          </cell>
        </row>
        <row r="249">
          <cell r="B249" t="str">
            <v>6B,11B</v>
          </cell>
        </row>
        <row r="250">
          <cell r="B250" t="str">
            <v>6B,11B</v>
          </cell>
        </row>
        <row r="251">
          <cell r="B251" t="str">
            <v>6B,11B</v>
          </cell>
        </row>
        <row r="252">
          <cell r="B252" t="str">
            <v>6B,11B</v>
          </cell>
        </row>
        <row r="253">
          <cell r="B253" t="str">
            <v>6B,11B</v>
          </cell>
        </row>
        <row r="254">
          <cell r="B254" t="str">
            <v>6B,11B</v>
          </cell>
        </row>
        <row r="255">
          <cell r="B255" t="str">
            <v>6B,11B</v>
          </cell>
        </row>
        <row r="256">
          <cell r="B256" t="str">
            <v>6B,11B</v>
          </cell>
        </row>
        <row r="257">
          <cell r="A257" t="str">
            <v>A/C Plant Room</v>
          </cell>
        </row>
        <row r="258">
          <cell r="B258" t="str">
            <v>Bid Reference No.</v>
          </cell>
        </row>
        <row r="259">
          <cell r="B259" t="str">
            <v>11G</v>
          </cell>
        </row>
        <row r="260">
          <cell r="B260" t="str">
            <v>11G</v>
          </cell>
        </row>
        <row r="261">
          <cell r="B261" t="str">
            <v>11G</v>
          </cell>
        </row>
        <row r="262">
          <cell r="B262" t="str">
            <v>11G</v>
          </cell>
        </row>
        <row r="263">
          <cell r="B263" t="str">
            <v>11G</v>
          </cell>
        </row>
        <row r="264">
          <cell r="B264" t="str">
            <v>11G</v>
          </cell>
        </row>
        <row r="265">
          <cell r="B265" t="str">
            <v>11G</v>
          </cell>
        </row>
        <row r="266">
          <cell r="B266" t="str">
            <v>11G</v>
          </cell>
        </row>
        <row r="267">
          <cell r="B267" t="str">
            <v>11G</v>
          </cell>
        </row>
        <row r="268">
          <cell r="B268" t="str">
            <v>11G</v>
          </cell>
        </row>
        <row r="269">
          <cell r="B269" t="str">
            <v>11G</v>
          </cell>
        </row>
        <row r="270">
          <cell r="B270" t="str">
            <v>11G</v>
          </cell>
        </row>
        <row r="271">
          <cell r="B271" t="str">
            <v>11G</v>
          </cell>
        </row>
        <row r="272">
          <cell r="B272" t="str">
            <v>11G</v>
          </cell>
        </row>
        <row r="273">
          <cell r="B273" t="str">
            <v>11G</v>
          </cell>
        </row>
        <row r="274">
          <cell r="B274" t="str">
            <v>11G</v>
          </cell>
        </row>
        <row r="275">
          <cell r="B275" t="str">
            <v>11G</v>
          </cell>
        </row>
        <row r="276">
          <cell r="B276" t="str">
            <v>11G</v>
          </cell>
        </row>
        <row r="277">
          <cell r="B277" t="str">
            <v>11G</v>
          </cell>
        </row>
        <row r="278">
          <cell r="A278" t="str">
            <v>Solid Waste Treatment Plant</v>
          </cell>
        </row>
        <row r="279">
          <cell r="B279" t="str">
            <v>Bid Reference No.</v>
          </cell>
        </row>
        <row r="280">
          <cell r="B280" t="str">
            <v>Part B11,Part B10(50%)</v>
          </cell>
        </row>
        <row r="281">
          <cell r="B281" t="str">
            <v>Part B11,Part B10(50%)</v>
          </cell>
        </row>
        <row r="282">
          <cell r="B282" t="str">
            <v>Part B11,Part B10(50%)</v>
          </cell>
        </row>
        <row r="283">
          <cell r="B283" t="str">
            <v>Part B11,Part B10(50%)</v>
          </cell>
        </row>
        <row r="284">
          <cell r="B284" t="str">
            <v>Part B11,Part B10(50%)</v>
          </cell>
        </row>
        <row r="285">
          <cell r="B285" t="str">
            <v>Part B11,Part B10(50%)</v>
          </cell>
        </row>
        <row r="286">
          <cell r="A286" t="str">
            <v>Water Treatment Plant</v>
          </cell>
        </row>
        <row r="287">
          <cell r="B287" t="str">
            <v>Bid Reference No.</v>
          </cell>
        </row>
        <row r="288">
          <cell r="B288" t="str">
            <v>Part B12</v>
          </cell>
        </row>
        <row r="289">
          <cell r="B289" t="str">
            <v>Part B12</v>
          </cell>
        </row>
        <row r="290">
          <cell r="A290" t="str">
            <v>PHE Plant Room</v>
          </cell>
        </row>
        <row r="291">
          <cell r="B291" t="str">
            <v>Bid Reference No.</v>
          </cell>
        </row>
        <row r="292">
          <cell r="B292" t="str">
            <v>11D</v>
          </cell>
        </row>
        <row r="293">
          <cell r="B293" t="str">
            <v>11D</v>
          </cell>
        </row>
        <row r="294">
          <cell r="B294" t="str">
            <v>11D</v>
          </cell>
        </row>
        <row r="295">
          <cell r="B295" t="str">
            <v>11D</v>
          </cell>
        </row>
        <row r="296">
          <cell r="B296" t="str">
            <v>11D</v>
          </cell>
        </row>
        <row r="298">
          <cell r="B298" t="str">
            <v>Bid Reference No.</v>
          </cell>
        </row>
        <row r="299">
          <cell r="B299" t="str">
            <v>Part B9(20%)</v>
          </cell>
        </row>
        <row r="300">
          <cell r="B300" t="str">
            <v>Part B9(20%)</v>
          </cell>
        </row>
        <row r="301">
          <cell r="B301" t="str">
            <v>Part B9(20%)</v>
          </cell>
        </row>
        <row r="302">
          <cell r="B302" t="str">
            <v>Part B9(20%)</v>
          </cell>
        </row>
        <row r="303">
          <cell r="B303" t="str">
            <v>Part B9(20%)</v>
          </cell>
        </row>
        <row r="304">
          <cell r="B304" t="str">
            <v>Part B9(20%)</v>
          </cell>
        </row>
        <row r="305">
          <cell r="A305" t="str">
            <v>Fire Pump Room</v>
          </cell>
        </row>
        <row r="306">
          <cell r="B306" t="str">
            <v>Bid Reference No.</v>
          </cell>
        </row>
        <row r="307">
          <cell r="B307" t="str">
            <v>11H</v>
          </cell>
        </row>
        <row r="308">
          <cell r="B308" t="str">
            <v>11H</v>
          </cell>
        </row>
        <row r="309">
          <cell r="B309" t="str">
            <v>11H</v>
          </cell>
        </row>
        <row r="310">
          <cell r="B310" t="str">
            <v>11H</v>
          </cell>
        </row>
        <row r="311">
          <cell r="B311" t="str">
            <v>11H</v>
          </cell>
        </row>
        <row r="312">
          <cell r="B312" t="str">
            <v>11H</v>
          </cell>
        </row>
        <row r="313">
          <cell r="A313" t="str">
            <v>Electrical</v>
          </cell>
        </row>
        <row r="314">
          <cell r="B314" t="str">
            <v>Bid Reference No.</v>
          </cell>
        </row>
        <row r="315">
          <cell r="B315" t="str">
            <v>6E,6J,11E,11J</v>
          </cell>
        </row>
        <row r="316">
          <cell r="B316" t="str">
            <v>6E,6J,11E,11J</v>
          </cell>
        </row>
        <row r="317">
          <cell r="B317" t="str">
            <v>6E,6J,11E,11J</v>
          </cell>
        </row>
        <row r="318">
          <cell r="B318" t="str">
            <v>6E,6J,11E,11J</v>
          </cell>
        </row>
        <row r="319">
          <cell r="B319" t="str">
            <v>6E,6J,11E,11J</v>
          </cell>
        </row>
        <row r="320">
          <cell r="B320" t="str">
            <v>6E,6J,11E,11J</v>
          </cell>
        </row>
        <row r="321">
          <cell r="B321" t="str">
            <v>6E,6J,11E,11J</v>
          </cell>
        </row>
        <row r="322">
          <cell r="B322" t="str">
            <v>6E,6J,11E,11J</v>
          </cell>
        </row>
        <row r="323">
          <cell r="B323" t="str">
            <v>6E,6J,11E,11J</v>
          </cell>
        </row>
        <row r="324">
          <cell r="B324" t="str">
            <v>6E,6J,11E,11J</v>
          </cell>
        </row>
        <row r="325">
          <cell r="B325" t="str">
            <v>6E,6J,11E,11J</v>
          </cell>
        </row>
        <row r="326">
          <cell r="B326" t="str">
            <v>6E,6J,11E,11J</v>
          </cell>
        </row>
        <row r="327">
          <cell r="B327" t="str">
            <v>6E,6J,11E,11J</v>
          </cell>
        </row>
        <row r="328">
          <cell r="B328" t="str">
            <v>6E,6J,11E,11J</v>
          </cell>
        </row>
        <row r="329">
          <cell r="B329" t="str">
            <v>6E,6J,11E,11J</v>
          </cell>
        </row>
        <row r="330">
          <cell r="B330" t="str">
            <v>6E,6J,11E,11J</v>
          </cell>
        </row>
        <row r="331">
          <cell r="B331" t="str">
            <v>6E,6J,11E,11J</v>
          </cell>
        </row>
        <row r="332">
          <cell r="B332" t="str">
            <v>6E,6J,11E,11J</v>
          </cell>
        </row>
        <row r="333">
          <cell r="B333" t="str">
            <v>6E,6J,11E,11J</v>
          </cell>
        </row>
        <row r="334">
          <cell r="B334" t="str">
            <v>6E,6J,11E,11J</v>
          </cell>
        </row>
        <row r="335">
          <cell r="B335" t="str">
            <v>6E,6J,11E,11J</v>
          </cell>
        </row>
        <row r="336">
          <cell r="B336" t="str">
            <v>6E,6J,11E,11J</v>
          </cell>
        </row>
        <row r="337">
          <cell r="B337" t="str">
            <v>6E,6J,11E,11J</v>
          </cell>
        </row>
        <row r="338">
          <cell r="B338" t="str">
            <v>6E,6J,11E,11J</v>
          </cell>
        </row>
        <row r="339">
          <cell r="B339" t="str">
            <v>6E,6J,11E,11J</v>
          </cell>
        </row>
        <row r="340">
          <cell r="B340" t="str">
            <v>6E,6J,11E,11J</v>
          </cell>
        </row>
        <row r="341">
          <cell r="B341" t="str">
            <v>6E,6J,11E,11J</v>
          </cell>
        </row>
        <row r="342">
          <cell r="B342" t="str">
            <v>6E,6J,11E,11J</v>
          </cell>
        </row>
        <row r="343">
          <cell r="B343" t="str">
            <v>6E,6J,11E,11J</v>
          </cell>
        </row>
        <row r="344">
          <cell r="B344" t="str">
            <v>6E,6J,11E,11J</v>
          </cell>
        </row>
        <row r="345">
          <cell r="B345" t="str">
            <v>6E,6J,11E,11J</v>
          </cell>
        </row>
        <row r="346">
          <cell r="B346" t="str">
            <v>6E,6J,11E,11J</v>
          </cell>
        </row>
        <row r="347">
          <cell r="B347" t="str">
            <v>6E,6J,11E,11J</v>
          </cell>
        </row>
        <row r="348">
          <cell r="B348" t="str">
            <v>6E,6J,11E,11J</v>
          </cell>
        </row>
        <row r="349">
          <cell r="B349" t="str">
            <v>6E,6J,11E,11J</v>
          </cell>
        </row>
        <row r="350">
          <cell r="B350" t="str">
            <v>6E,6J,11E,11J</v>
          </cell>
        </row>
        <row r="351">
          <cell r="B351" t="str">
            <v>6E,6J,11E,11J</v>
          </cell>
        </row>
        <row r="352">
          <cell r="B352" t="str">
            <v>6E,6J,11E,11J</v>
          </cell>
        </row>
        <row r="353">
          <cell r="B353" t="str">
            <v>6E,6J,11E,11J</v>
          </cell>
        </row>
        <row r="354">
          <cell r="B354" t="str">
            <v>6E,6J,11E,11J</v>
          </cell>
        </row>
        <row r="355">
          <cell r="B355" t="str">
            <v>6E,6J,11E,11J</v>
          </cell>
        </row>
        <row r="356">
          <cell r="B356" t="str">
            <v>6E,6J,11E,11J</v>
          </cell>
        </row>
        <row r="357">
          <cell r="B357" t="str">
            <v>6E,6J,11E,11J</v>
          </cell>
        </row>
        <row r="358">
          <cell r="B358" t="str">
            <v>6E,6J,11E,11J</v>
          </cell>
        </row>
        <row r="359">
          <cell r="B359" t="str">
            <v>6E,6J,11E,11J</v>
          </cell>
        </row>
        <row r="360">
          <cell r="B360" t="str">
            <v>6E,6J,11E,11J</v>
          </cell>
        </row>
        <row r="361">
          <cell r="B361" t="str">
            <v>6E,6J,11E,11J</v>
          </cell>
        </row>
        <row r="362">
          <cell r="B362" t="str">
            <v>6E,6J,11E,11J</v>
          </cell>
        </row>
        <row r="363">
          <cell r="B363" t="str">
            <v>6E,6J,11E,11J</v>
          </cell>
        </row>
        <row r="364">
          <cell r="B364" t="str">
            <v>6E,6J,11E,11J</v>
          </cell>
        </row>
        <row r="365">
          <cell r="B365" t="str">
            <v>6E,6J,11E,11J</v>
          </cell>
        </row>
        <row r="366">
          <cell r="B366" t="str">
            <v>6E,6J,11E,11J</v>
          </cell>
        </row>
        <row r="367">
          <cell r="B367" t="str">
            <v>6E,6J,11E,11J</v>
          </cell>
        </row>
        <row r="368">
          <cell r="B368" t="str">
            <v>6E,6J,11E,11J</v>
          </cell>
        </row>
        <row r="369">
          <cell r="B369" t="str">
            <v>6E,6J,11E,11J</v>
          </cell>
        </row>
        <row r="370">
          <cell r="B370" t="str">
            <v>6E,6J,11E,11J</v>
          </cell>
        </row>
        <row r="371">
          <cell r="B371" t="str">
            <v>6E,6J,11E,11J</v>
          </cell>
        </row>
        <row r="372">
          <cell r="B372" t="str">
            <v>6E,6J,11E,11J</v>
          </cell>
        </row>
        <row r="373">
          <cell r="B373" t="str">
            <v>6E,6J,11E,11J</v>
          </cell>
        </row>
        <row r="374">
          <cell r="B374" t="str">
            <v>6E,6J,11E,11J</v>
          </cell>
        </row>
        <row r="375">
          <cell r="B375" t="str">
            <v>6E,6J,11E,11J</v>
          </cell>
        </row>
        <row r="376">
          <cell r="B376" t="str">
            <v>6E,6J,11E,11J</v>
          </cell>
        </row>
        <row r="377">
          <cell r="B377" t="str">
            <v>6E,6J,11E,11J</v>
          </cell>
        </row>
        <row r="378">
          <cell r="B378" t="str">
            <v>6E,6J,11E,11J</v>
          </cell>
        </row>
        <row r="379">
          <cell r="B379" t="str">
            <v>6E,6J,11E,11J</v>
          </cell>
        </row>
        <row r="380">
          <cell r="B380" t="str">
            <v>6E,6J,11E,11J</v>
          </cell>
        </row>
        <row r="381">
          <cell r="B381" t="str">
            <v>6E,6J,11E,11J</v>
          </cell>
        </row>
        <row r="382">
          <cell r="B382" t="str">
            <v>6E,6J,11E,11J</v>
          </cell>
        </row>
        <row r="383">
          <cell r="B383" t="str">
            <v>6E,6J,11E,11J</v>
          </cell>
        </row>
        <row r="384">
          <cell r="B384" t="str">
            <v>6E,6J,11E,11J</v>
          </cell>
        </row>
        <row r="385">
          <cell r="B385" t="str">
            <v>6E,6J,11E,11J</v>
          </cell>
        </row>
        <row r="386">
          <cell r="B386" t="str">
            <v>6E,6J,11E,11J</v>
          </cell>
        </row>
        <row r="387">
          <cell r="B387" t="str">
            <v>6E,6J,11E,11J</v>
          </cell>
        </row>
        <row r="388">
          <cell r="B388" t="str">
            <v>6E,6J,11E,11J</v>
          </cell>
        </row>
        <row r="389">
          <cell r="B389" t="str">
            <v>6E,6J,11E,11J</v>
          </cell>
        </row>
        <row r="390">
          <cell r="B390" t="str">
            <v>6E,6J,11E,11J</v>
          </cell>
        </row>
        <row r="391">
          <cell r="B391" t="str">
            <v>6E,6J,11E,11J</v>
          </cell>
        </row>
        <row r="392">
          <cell r="B392" t="str">
            <v>6E,6J,11E,11J</v>
          </cell>
        </row>
        <row r="393">
          <cell r="B393" t="str">
            <v>6E,6J,11E,11J</v>
          </cell>
        </row>
        <row r="394">
          <cell r="B394" t="str">
            <v>6E,6J,11E,11J</v>
          </cell>
        </row>
        <row r="395">
          <cell r="B395" t="str">
            <v>6E,6J,11E,11J</v>
          </cell>
        </row>
        <row r="396">
          <cell r="B396" t="str">
            <v>6E,6J,11E,11J</v>
          </cell>
        </row>
        <row r="397">
          <cell r="B397" t="str">
            <v>6E,6J,11E,11J</v>
          </cell>
        </row>
        <row r="398">
          <cell r="B398" t="str">
            <v>6E,6J,11E,11J</v>
          </cell>
        </row>
        <row r="399">
          <cell r="B399" t="str">
            <v>6E,6J,11E,11J</v>
          </cell>
        </row>
        <row r="400">
          <cell r="B400" t="str">
            <v>6E,6J,11E,11J</v>
          </cell>
        </row>
        <row r="401">
          <cell r="B401" t="str">
            <v>6E,6J,11E,11J</v>
          </cell>
        </row>
        <row r="402">
          <cell r="B402" t="str">
            <v>6E,6J,11E,11J</v>
          </cell>
        </row>
        <row r="403">
          <cell r="B403" t="str">
            <v>6E,6J,11E,11J</v>
          </cell>
        </row>
        <row r="404">
          <cell r="B404" t="str">
            <v>6E,6J,11E,11J</v>
          </cell>
        </row>
        <row r="405">
          <cell r="A405" t="str">
            <v>PHE</v>
          </cell>
        </row>
        <row r="406">
          <cell r="B406" t="str">
            <v>Bid Reference No.</v>
          </cell>
        </row>
        <row r="407">
          <cell r="B407" t="str">
            <v>6D</v>
          </cell>
        </row>
        <row r="408">
          <cell r="B408" t="str">
            <v>6D</v>
          </cell>
        </row>
        <row r="409">
          <cell r="B409" t="str">
            <v>6D</v>
          </cell>
        </row>
        <row r="410">
          <cell r="B410" t="str">
            <v>6D</v>
          </cell>
        </row>
        <row r="411">
          <cell r="B411" t="str">
            <v>6D</v>
          </cell>
        </row>
        <row r="412">
          <cell r="B412" t="str">
            <v>6D</v>
          </cell>
        </row>
        <row r="413">
          <cell r="B413" t="str">
            <v>6D</v>
          </cell>
        </row>
        <row r="414">
          <cell r="B414" t="str">
            <v>6D</v>
          </cell>
        </row>
        <row r="415">
          <cell r="B415" t="str">
            <v>6D</v>
          </cell>
        </row>
        <row r="416">
          <cell r="B416" t="str">
            <v>6D</v>
          </cell>
        </row>
        <row r="417">
          <cell r="B417" t="str">
            <v>6D</v>
          </cell>
        </row>
        <row r="418">
          <cell r="B418" t="str">
            <v>6D</v>
          </cell>
        </row>
        <row r="419">
          <cell r="B419" t="str">
            <v>6D</v>
          </cell>
        </row>
        <row r="420">
          <cell r="B420" t="str">
            <v>6D</v>
          </cell>
        </row>
        <row r="421">
          <cell r="A421" t="str">
            <v>FPS</v>
          </cell>
        </row>
        <row r="422">
          <cell r="B422" t="str">
            <v>Bid Reference No.</v>
          </cell>
        </row>
        <row r="423">
          <cell r="B423" t="str">
            <v>6H</v>
          </cell>
        </row>
        <row r="424">
          <cell r="B424" t="str">
            <v>6H</v>
          </cell>
        </row>
        <row r="425">
          <cell r="B425" t="str">
            <v>6H</v>
          </cell>
        </row>
        <row r="426">
          <cell r="B426" t="str">
            <v>6H</v>
          </cell>
        </row>
        <row r="427">
          <cell r="B427" t="str">
            <v>6H</v>
          </cell>
        </row>
        <row r="428">
          <cell r="B428" t="str">
            <v>6H</v>
          </cell>
        </row>
        <row r="429">
          <cell r="B429" t="str">
            <v>6H</v>
          </cell>
        </row>
        <row r="430">
          <cell r="B430" t="str">
            <v>6H</v>
          </cell>
        </row>
        <row r="431">
          <cell r="B431" t="str">
            <v>6H</v>
          </cell>
        </row>
        <row r="432">
          <cell r="B432" t="str">
            <v>6H</v>
          </cell>
        </row>
        <row r="433">
          <cell r="B433" t="str">
            <v>6H</v>
          </cell>
        </row>
        <row r="434">
          <cell r="B434" t="str">
            <v>6H</v>
          </cell>
        </row>
        <row r="435">
          <cell r="A435" t="str">
            <v>HVAC</v>
          </cell>
        </row>
        <row r="436">
          <cell r="B436" t="str">
            <v>Bid Reference No.</v>
          </cell>
        </row>
        <row r="437">
          <cell r="B437" t="str">
            <v>6G</v>
          </cell>
        </row>
        <row r="438">
          <cell r="B438" t="str">
            <v>6G</v>
          </cell>
        </row>
        <row r="439">
          <cell r="B439" t="str">
            <v>6G</v>
          </cell>
        </row>
        <row r="440">
          <cell r="B440" t="str">
            <v>6G</v>
          </cell>
        </row>
        <row r="441">
          <cell r="B441" t="str">
            <v>6G</v>
          </cell>
        </row>
        <row r="442">
          <cell r="B442" t="str">
            <v>6G</v>
          </cell>
        </row>
        <row r="443">
          <cell r="B443" t="str">
            <v>6G</v>
          </cell>
        </row>
        <row r="444">
          <cell r="B444" t="str">
            <v>6G</v>
          </cell>
        </row>
        <row r="445">
          <cell r="B445" t="str">
            <v>6G</v>
          </cell>
        </row>
        <row r="446">
          <cell r="B446" t="str">
            <v>6G</v>
          </cell>
        </row>
        <row r="447">
          <cell r="B447" t="str">
            <v>6G</v>
          </cell>
        </row>
        <row r="448">
          <cell r="B448" t="str">
            <v>6G</v>
          </cell>
        </row>
        <row r="449">
          <cell r="B449" t="str">
            <v>6G</v>
          </cell>
        </row>
        <row r="450">
          <cell r="B450" t="str">
            <v>6G</v>
          </cell>
        </row>
        <row r="451">
          <cell r="B451" t="str">
            <v>6G</v>
          </cell>
        </row>
        <row r="452">
          <cell r="B452" t="str">
            <v>6G</v>
          </cell>
        </row>
        <row r="453">
          <cell r="B453" t="str">
            <v>6G</v>
          </cell>
        </row>
        <row r="454">
          <cell r="B454" t="str">
            <v>6G</v>
          </cell>
        </row>
        <row r="455">
          <cell r="A455" t="str">
            <v>ICT</v>
          </cell>
        </row>
        <row r="456">
          <cell r="B456" t="str">
            <v>Bid Reference No.</v>
          </cell>
        </row>
        <row r="457">
          <cell r="B457" t="str">
            <v>6I,11I</v>
          </cell>
        </row>
        <row r="458">
          <cell r="B458" t="str">
            <v>6I,11I</v>
          </cell>
        </row>
        <row r="459">
          <cell r="B459" t="str">
            <v>6I,11I</v>
          </cell>
        </row>
        <row r="460">
          <cell r="B460" t="str">
            <v>6I,11I</v>
          </cell>
        </row>
        <row r="461">
          <cell r="B461" t="str">
            <v>6I,11I</v>
          </cell>
        </row>
        <row r="462">
          <cell r="B462" t="str">
            <v>6I,11I</v>
          </cell>
        </row>
        <row r="463">
          <cell r="B463" t="str">
            <v>6I,11I</v>
          </cell>
        </row>
        <row r="464">
          <cell r="B464" t="str">
            <v>6I,11I</v>
          </cell>
        </row>
        <row r="465">
          <cell r="B465" t="str">
            <v>6I,11I</v>
          </cell>
        </row>
        <row r="466">
          <cell r="B466" t="str">
            <v>6I,11I</v>
          </cell>
        </row>
        <row r="467">
          <cell r="B467" t="str">
            <v>6I,11I</v>
          </cell>
        </row>
        <row r="468">
          <cell r="B468" t="str">
            <v>6I,11I</v>
          </cell>
        </row>
        <row r="469">
          <cell r="B469" t="str">
            <v>6I,11I</v>
          </cell>
        </row>
        <row r="470">
          <cell r="B470" t="str">
            <v>6I,11I</v>
          </cell>
        </row>
        <row r="471">
          <cell r="B471" t="str">
            <v>6I,11I</v>
          </cell>
        </row>
        <row r="472">
          <cell r="B472" t="str">
            <v>6I,11I</v>
          </cell>
        </row>
        <row r="473">
          <cell r="B473" t="str">
            <v>6I,11I</v>
          </cell>
        </row>
        <row r="474">
          <cell r="B474" t="str">
            <v>6I,11I</v>
          </cell>
        </row>
        <row r="475">
          <cell r="B475" t="str">
            <v>6I,11I</v>
          </cell>
        </row>
        <row r="476">
          <cell r="B476" t="str">
            <v>6I,11I</v>
          </cell>
        </row>
        <row r="477">
          <cell r="B477" t="str">
            <v>6I,11I</v>
          </cell>
        </row>
        <row r="478">
          <cell r="B478" t="str">
            <v>6I,11I</v>
          </cell>
        </row>
        <row r="479">
          <cell r="B479" t="str">
            <v>6I,11I</v>
          </cell>
        </row>
        <row r="480">
          <cell r="B480" t="str">
            <v>6I,11I</v>
          </cell>
        </row>
        <row r="481">
          <cell r="B481" t="str">
            <v>6I,11I</v>
          </cell>
        </row>
        <row r="482">
          <cell r="B482" t="str">
            <v>6I,11I</v>
          </cell>
        </row>
        <row r="483">
          <cell r="B483" t="str">
            <v>6I,11I</v>
          </cell>
        </row>
        <row r="484">
          <cell r="B484" t="str">
            <v>6I,11I</v>
          </cell>
        </row>
        <row r="485">
          <cell r="B485" t="str">
            <v>6I,11I</v>
          </cell>
        </row>
        <row r="486">
          <cell r="B486" t="str">
            <v>6I,11I</v>
          </cell>
        </row>
        <row r="487">
          <cell r="B487" t="str">
            <v>6I,11I</v>
          </cell>
        </row>
        <row r="488">
          <cell r="B488" t="str">
            <v>6I,11I</v>
          </cell>
        </row>
        <row r="489">
          <cell r="B489" t="str">
            <v>6I,11I</v>
          </cell>
        </row>
        <row r="490">
          <cell r="B490" t="str">
            <v>6I,11I</v>
          </cell>
        </row>
        <row r="491">
          <cell r="B491" t="str">
            <v>6I,11I</v>
          </cell>
        </row>
        <row r="492">
          <cell r="B492" t="str">
            <v>6I,11I</v>
          </cell>
        </row>
        <row r="493">
          <cell r="B493" t="str">
            <v>6I,11I</v>
          </cell>
        </row>
        <row r="494">
          <cell r="B494" t="str">
            <v>6I,11I</v>
          </cell>
        </row>
        <row r="495">
          <cell r="B495" t="str">
            <v>6I,11I</v>
          </cell>
        </row>
        <row r="496">
          <cell r="B496" t="str">
            <v>6I,11I</v>
          </cell>
        </row>
        <row r="497">
          <cell r="B497" t="str">
            <v>6I,11I</v>
          </cell>
        </row>
        <row r="498">
          <cell r="B498" t="str">
            <v>6I,11I</v>
          </cell>
        </row>
        <row r="499">
          <cell r="B499" t="str">
            <v>6I,11I</v>
          </cell>
        </row>
        <row r="500">
          <cell r="B500" t="str">
            <v>6I,11I</v>
          </cell>
        </row>
        <row r="501">
          <cell r="B501" t="str">
            <v>6I,11I</v>
          </cell>
        </row>
        <row r="502">
          <cell r="B502" t="str">
            <v>6I,11I</v>
          </cell>
        </row>
        <row r="503">
          <cell r="B503" t="str">
            <v>6I,11I</v>
          </cell>
        </row>
        <row r="504">
          <cell r="B504" t="str">
            <v>6I,11I</v>
          </cell>
        </row>
        <row r="505">
          <cell r="B505" t="str">
            <v>6I,11I</v>
          </cell>
        </row>
        <row r="506">
          <cell r="B506" t="str">
            <v>6I,11I</v>
          </cell>
        </row>
        <row r="507">
          <cell r="B507" t="str">
            <v>6I,11I</v>
          </cell>
        </row>
        <row r="508">
          <cell r="B508" t="str">
            <v>6I,11I</v>
          </cell>
        </row>
        <row r="509">
          <cell r="B509" t="str">
            <v>6I,11I</v>
          </cell>
        </row>
        <row r="510">
          <cell r="B510" t="str">
            <v>6I,11I</v>
          </cell>
        </row>
        <row r="511">
          <cell r="B511" t="str">
            <v>6I,11I</v>
          </cell>
        </row>
        <row r="512">
          <cell r="B512" t="str">
            <v>6I,11I</v>
          </cell>
        </row>
        <row r="513">
          <cell r="B513" t="str">
            <v>6I,11I</v>
          </cell>
        </row>
        <row r="514">
          <cell r="B514" t="str">
            <v>6I,11I</v>
          </cell>
        </row>
        <row r="515">
          <cell r="B515" t="str">
            <v>6I,11I</v>
          </cell>
        </row>
        <row r="516">
          <cell r="B516" t="str">
            <v>6I,11I</v>
          </cell>
        </row>
        <row r="517">
          <cell r="B517" t="str">
            <v>6I,11I</v>
          </cell>
        </row>
        <row r="518">
          <cell r="B518" t="str">
            <v>6I,11I</v>
          </cell>
        </row>
        <row r="519">
          <cell r="B519" t="str">
            <v>6I,11I</v>
          </cell>
        </row>
        <row r="520">
          <cell r="B520" t="str">
            <v>6I,11I</v>
          </cell>
        </row>
        <row r="521">
          <cell r="B521" t="str">
            <v>6I,11I</v>
          </cell>
        </row>
        <row r="522">
          <cell r="B522" t="str">
            <v>6I,11I</v>
          </cell>
        </row>
        <row r="523">
          <cell r="B523" t="str">
            <v>6I,11I</v>
          </cell>
        </row>
        <row r="524">
          <cell r="B524" t="str">
            <v>6I,11I</v>
          </cell>
        </row>
        <row r="525">
          <cell r="B525" t="str">
            <v>6I,11I</v>
          </cell>
        </row>
        <row r="526">
          <cell r="B526" t="str">
            <v>6I,11I</v>
          </cell>
        </row>
        <row r="527">
          <cell r="B527" t="str">
            <v>6I,11I</v>
          </cell>
        </row>
        <row r="528">
          <cell r="B528" t="str">
            <v>6I,11I</v>
          </cell>
        </row>
        <row r="529">
          <cell r="B529" t="str">
            <v>6I,11I</v>
          </cell>
        </row>
        <row r="530">
          <cell r="B530" t="str">
            <v>6I,11I</v>
          </cell>
        </row>
        <row r="531">
          <cell r="B531" t="str">
            <v>6I,11I</v>
          </cell>
        </row>
        <row r="532">
          <cell r="B532" t="str">
            <v>6I,11I</v>
          </cell>
        </row>
        <row r="533">
          <cell r="B533" t="str">
            <v>6I,11I</v>
          </cell>
        </row>
        <row r="534">
          <cell r="B534" t="str">
            <v>6I,11I</v>
          </cell>
        </row>
        <row r="535">
          <cell r="B535" t="str">
            <v>6I,11I</v>
          </cell>
        </row>
        <row r="536">
          <cell r="B536" t="str">
            <v>6I,11I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MEP% Breakup"/>
      <sheetName val="MEP_Act % Breakup as per EE"/>
      <sheetName val="Working"/>
      <sheetName val="Stage Payment"/>
      <sheetName val="From Aecom"/>
      <sheetName val="Structure"/>
      <sheetName val="Int_Fin"/>
      <sheetName val="MEP"/>
      <sheetName val="7D PHE"/>
      <sheetName val="7G HVAC"/>
      <sheetName val="7E &amp; 7K ELECTRICAL"/>
      <sheetName val=" 7H FPS"/>
      <sheetName val="Summary"/>
      <sheetName val="ANALYSIS"/>
    </sheetNames>
    <sheetDataSet>
      <sheetData sheetId="0">
        <row r="1">
          <cell r="B1" t="str">
            <v>Struture Percentage Breakup</v>
          </cell>
        </row>
      </sheetData>
      <sheetData sheetId="1">
        <row r="2">
          <cell r="B2" t="str">
            <v>INTERNAL FINISHES</v>
          </cell>
        </row>
      </sheetData>
      <sheetData sheetId="2">
        <row r="5">
          <cell r="H5" t="str">
            <v>7.E &amp; 7.K ELECTRICAL</v>
          </cell>
        </row>
        <row r="12">
          <cell r="C12" t="str">
            <v>7.G HVAC</v>
          </cell>
          <cell r="H12" t="str">
            <v>7.D PLUMBING WORKS</v>
          </cell>
        </row>
      </sheetData>
      <sheetData sheetId="3">
        <row r="31">
          <cell r="B31" t="str">
            <v>LIFT ESCALATOR &amp; TRAVELLATOR</v>
          </cell>
        </row>
      </sheetData>
      <sheetData sheetId="4"/>
      <sheetData sheetId="5">
        <row r="2">
          <cell r="A2" t="str">
            <v>STRUCTURE</v>
          </cell>
          <cell r="B2" t="str">
            <v>Bid Reference</v>
          </cell>
        </row>
        <row r="3">
          <cell r="B3" t="str">
            <v>7A</v>
          </cell>
        </row>
        <row r="4">
          <cell r="B4" t="str">
            <v>7A</v>
          </cell>
        </row>
        <row r="5">
          <cell r="B5" t="str">
            <v>7A</v>
          </cell>
        </row>
        <row r="6">
          <cell r="B6" t="str">
            <v>7A</v>
          </cell>
        </row>
        <row r="7">
          <cell r="B7" t="str">
            <v>7A</v>
          </cell>
        </row>
        <row r="8">
          <cell r="B8" t="str">
            <v>7A</v>
          </cell>
        </row>
        <row r="9">
          <cell r="B9" t="str">
            <v>7A</v>
          </cell>
        </row>
        <row r="10">
          <cell r="B10" t="str">
            <v>7A</v>
          </cell>
        </row>
        <row r="11">
          <cell r="B11" t="str">
            <v>7A</v>
          </cell>
        </row>
        <row r="12">
          <cell r="B12" t="str">
            <v>7A</v>
          </cell>
        </row>
        <row r="13">
          <cell r="B13" t="str">
            <v>7A</v>
          </cell>
        </row>
        <row r="14">
          <cell r="B14" t="str">
            <v>7A</v>
          </cell>
        </row>
        <row r="15">
          <cell r="B15" t="str">
            <v>7A</v>
          </cell>
        </row>
        <row r="16">
          <cell r="B16" t="str">
            <v>7A</v>
          </cell>
        </row>
        <row r="17">
          <cell r="B17" t="str">
            <v>7A</v>
          </cell>
        </row>
        <row r="18">
          <cell r="B18" t="str">
            <v>7A</v>
          </cell>
        </row>
        <row r="19">
          <cell r="B19" t="str">
            <v>7A</v>
          </cell>
        </row>
        <row r="20">
          <cell r="B20" t="str">
            <v>7A</v>
          </cell>
        </row>
        <row r="21">
          <cell r="B21" t="str">
            <v>7A</v>
          </cell>
        </row>
        <row r="22">
          <cell r="B22" t="str">
            <v>7A</v>
          </cell>
        </row>
        <row r="23">
          <cell r="B23" t="str">
            <v>7A</v>
          </cell>
        </row>
        <row r="24">
          <cell r="B24" t="str">
            <v>7A</v>
          </cell>
        </row>
        <row r="25">
          <cell r="B25" t="str">
            <v>7A</v>
          </cell>
        </row>
        <row r="26">
          <cell r="B26" t="str">
            <v>7A</v>
          </cell>
        </row>
        <row r="27">
          <cell r="B27" t="str">
            <v>7A</v>
          </cell>
        </row>
        <row r="28">
          <cell r="B28" t="str">
            <v>7A</v>
          </cell>
        </row>
        <row r="29">
          <cell r="B29" t="str">
            <v>7A</v>
          </cell>
        </row>
        <row r="30">
          <cell r="B30" t="str">
            <v>7A</v>
          </cell>
        </row>
        <row r="31">
          <cell r="B31" t="str">
            <v>7A</v>
          </cell>
        </row>
        <row r="32">
          <cell r="B32" t="str">
            <v>7A</v>
          </cell>
        </row>
        <row r="33">
          <cell r="B33" t="str">
            <v>7A</v>
          </cell>
        </row>
        <row r="34">
          <cell r="B34" t="str">
            <v>7A</v>
          </cell>
        </row>
        <row r="35">
          <cell r="B35" t="str">
            <v>7A</v>
          </cell>
        </row>
        <row r="36">
          <cell r="B36" t="str">
            <v>7A</v>
          </cell>
        </row>
        <row r="37">
          <cell r="B37" t="str">
            <v>7A</v>
          </cell>
        </row>
        <row r="38">
          <cell r="B38" t="str">
            <v>7A</v>
          </cell>
        </row>
        <row r="39">
          <cell r="B39" t="str">
            <v>7A</v>
          </cell>
        </row>
        <row r="40">
          <cell r="B40" t="str">
            <v>7A</v>
          </cell>
        </row>
        <row r="41">
          <cell r="B41" t="str">
            <v>7A</v>
          </cell>
        </row>
        <row r="42">
          <cell r="B42" t="str">
            <v>7A</v>
          </cell>
        </row>
        <row r="43">
          <cell r="B43" t="str">
            <v>7A</v>
          </cell>
        </row>
        <row r="44">
          <cell r="B44" t="str">
            <v>7A</v>
          </cell>
        </row>
        <row r="45">
          <cell r="B45" t="str">
            <v>7A</v>
          </cell>
        </row>
        <row r="46">
          <cell r="B46" t="str">
            <v>7A</v>
          </cell>
        </row>
        <row r="47">
          <cell r="B47" t="str">
            <v>7A</v>
          </cell>
        </row>
        <row r="48">
          <cell r="B48" t="str">
            <v>7A</v>
          </cell>
        </row>
        <row r="49">
          <cell r="B49" t="str">
            <v>7A</v>
          </cell>
        </row>
        <row r="50">
          <cell r="B50" t="str">
            <v>7A</v>
          </cell>
        </row>
        <row r="51">
          <cell r="B51" t="str">
            <v>7A</v>
          </cell>
        </row>
        <row r="52">
          <cell r="B52" t="str">
            <v>7A</v>
          </cell>
        </row>
        <row r="53">
          <cell r="B53" t="str">
            <v>7A</v>
          </cell>
        </row>
        <row r="54">
          <cell r="B54" t="str">
            <v>7A</v>
          </cell>
        </row>
        <row r="55">
          <cell r="B55" t="str">
            <v>7A</v>
          </cell>
        </row>
        <row r="56">
          <cell r="B56" t="str">
            <v>7A</v>
          </cell>
        </row>
        <row r="57">
          <cell r="B57" t="str">
            <v>7A</v>
          </cell>
        </row>
        <row r="58">
          <cell r="B58" t="str">
            <v>7A</v>
          </cell>
        </row>
        <row r="59">
          <cell r="B59" t="str">
            <v>7A</v>
          </cell>
        </row>
        <row r="60">
          <cell r="B60" t="str">
            <v>7A</v>
          </cell>
        </row>
        <row r="61">
          <cell r="B61" t="str">
            <v>7A</v>
          </cell>
        </row>
        <row r="62">
          <cell r="B62" t="str">
            <v>7A</v>
          </cell>
        </row>
        <row r="63">
          <cell r="B63" t="str">
            <v>7A</v>
          </cell>
        </row>
        <row r="64">
          <cell r="B64" t="str">
            <v>7A</v>
          </cell>
        </row>
        <row r="65">
          <cell r="B65" t="str">
            <v>7A</v>
          </cell>
        </row>
        <row r="66">
          <cell r="B66" t="str">
            <v>7A</v>
          </cell>
        </row>
        <row r="67">
          <cell r="B67" t="str">
            <v>7A</v>
          </cell>
        </row>
        <row r="68">
          <cell r="B68" t="str">
            <v>7A</v>
          </cell>
        </row>
        <row r="69">
          <cell r="B69" t="str">
            <v>7A</v>
          </cell>
        </row>
        <row r="70">
          <cell r="B70" t="str">
            <v>7A</v>
          </cell>
        </row>
        <row r="71">
          <cell r="B71" t="str">
            <v>7A</v>
          </cell>
        </row>
        <row r="72">
          <cell r="B72" t="str">
            <v>7A</v>
          </cell>
        </row>
        <row r="73">
          <cell r="B73" t="str">
            <v>7A</v>
          </cell>
        </row>
        <row r="74">
          <cell r="B74" t="str">
            <v>7A</v>
          </cell>
        </row>
        <row r="75">
          <cell r="B75" t="str">
            <v>7A</v>
          </cell>
        </row>
        <row r="76">
          <cell r="B76" t="str">
            <v>7A</v>
          </cell>
        </row>
        <row r="77">
          <cell r="B77" t="str">
            <v>7A</v>
          </cell>
        </row>
        <row r="78">
          <cell r="B78" t="str">
            <v>7A</v>
          </cell>
        </row>
        <row r="79">
          <cell r="B79" t="str">
            <v>7A</v>
          </cell>
        </row>
        <row r="80">
          <cell r="B80" t="str">
            <v>7A</v>
          </cell>
        </row>
        <row r="81">
          <cell r="B81" t="str">
            <v>7A</v>
          </cell>
        </row>
        <row r="82">
          <cell r="B82" t="str">
            <v>7A</v>
          </cell>
        </row>
        <row r="83">
          <cell r="B83" t="str">
            <v>7A</v>
          </cell>
        </row>
        <row r="84">
          <cell r="B84" t="str">
            <v>7A</v>
          </cell>
        </row>
        <row r="85">
          <cell r="B85" t="str">
            <v>7A</v>
          </cell>
        </row>
        <row r="86">
          <cell r="B86" t="str">
            <v>7A</v>
          </cell>
        </row>
        <row r="87">
          <cell r="B87" t="str">
            <v>7A</v>
          </cell>
        </row>
        <row r="88">
          <cell r="B88" t="str">
            <v>7A</v>
          </cell>
        </row>
        <row r="89">
          <cell r="B89" t="str">
            <v>7A</v>
          </cell>
        </row>
        <row r="90">
          <cell r="B90" t="str">
            <v>7A</v>
          </cell>
        </row>
        <row r="91">
          <cell r="B91" t="str">
            <v>7A</v>
          </cell>
        </row>
        <row r="92">
          <cell r="B92" t="str">
            <v>7A</v>
          </cell>
        </row>
        <row r="93">
          <cell r="B93" t="str">
            <v>7A</v>
          </cell>
        </row>
        <row r="94">
          <cell r="B94" t="str">
            <v>7A</v>
          </cell>
        </row>
        <row r="95">
          <cell r="B95" t="str">
            <v>7A</v>
          </cell>
        </row>
        <row r="96">
          <cell r="B96" t="str">
            <v>7A</v>
          </cell>
        </row>
        <row r="97">
          <cell r="B97" t="str">
            <v>7A</v>
          </cell>
        </row>
        <row r="98">
          <cell r="B98" t="str">
            <v>7A</v>
          </cell>
        </row>
        <row r="99">
          <cell r="B99" t="str">
            <v>7A</v>
          </cell>
        </row>
        <row r="100">
          <cell r="B100" t="str">
            <v>7A</v>
          </cell>
        </row>
        <row r="101">
          <cell r="B101" t="str">
            <v>7A</v>
          </cell>
        </row>
        <row r="102">
          <cell r="B102" t="str">
            <v>7A</v>
          </cell>
        </row>
        <row r="103">
          <cell r="B103" t="str">
            <v>7A</v>
          </cell>
        </row>
        <row r="104">
          <cell r="B104" t="str">
            <v>7A</v>
          </cell>
        </row>
        <row r="105">
          <cell r="B105" t="str">
            <v>7A</v>
          </cell>
        </row>
        <row r="106">
          <cell r="B106" t="str">
            <v>7A</v>
          </cell>
        </row>
        <row r="107">
          <cell r="A107" t="str">
            <v>INTERNAL FINISH</v>
          </cell>
          <cell r="B107" t="str">
            <v>Bid Reference</v>
          </cell>
        </row>
        <row r="108">
          <cell r="B108" t="str">
            <v>7B</v>
          </cell>
        </row>
        <row r="109">
          <cell r="B109" t="str">
            <v>7B</v>
          </cell>
        </row>
        <row r="110">
          <cell r="B110" t="str">
            <v>7B</v>
          </cell>
        </row>
        <row r="111">
          <cell r="B111" t="str">
            <v>7B</v>
          </cell>
        </row>
        <row r="112">
          <cell r="B112" t="str">
            <v>7B</v>
          </cell>
        </row>
        <row r="113">
          <cell r="B113" t="str">
            <v>7B</v>
          </cell>
        </row>
        <row r="114">
          <cell r="B114" t="str">
            <v>7B</v>
          </cell>
        </row>
        <row r="115">
          <cell r="B115" t="str">
            <v>7B</v>
          </cell>
        </row>
        <row r="116">
          <cell r="B116" t="str">
            <v>7B</v>
          </cell>
        </row>
        <row r="117">
          <cell r="B117" t="str">
            <v>7B</v>
          </cell>
        </row>
        <row r="118">
          <cell r="B118" t="str">
            <v>7B</v>
          </cell>
        </row>
        <row r="119">
          <cell r="B119" t="str">
            <v>7B</v>
          </cell>
        </row>
        <row r="120">
          <cell r="B120" t="str">
            <v>7B</v>
          </cell>
        </row>
        <row r="121">
          <cell r="B121" t="str">
            <v>7B</v>
          </cell>
        </row>
        <row r="122">
          <cell r="B122" t="str">
            <v>7B</v>
          </cell>
        </row>
        <row r="123">
          <cell r="B123" t="str">
            <v>7B</v>
          </cell>
        </row>
        <row r="124">
          <cell r="B124" t="str">
            <v>7B</v>
          </cell>
        </row>
        <row r="125">
          <cell r="B125" t="str">
            <v>7B</v>
          </cell>
        </row>
        <row r="126">
          <cell r="B126" t="str">
            <v>7B</v>
          </cell>
        </row>
        <row r="127">
          <cell r="B127" t="str">
            <v>7B</v>
          </cell>
        </row>
        <row r="128">
          <cell r="B128" t="str">
            <v>7B</v>
          </cell>
        </row>
        <row r="129">
          <cell r="B129" t="str">
            <v>7B</v>
          </cell>
        </row>
        <row r="130">
          <cell r="B130" t="str">
            <v>7B</v>
          </cell>
        </row>
        <row r="131">
          <cell r="B131" t="str">
            <v>7B</v>
          </cell>
        </row>
        <row r="132">
          <cell r="B132" t="str">
            <v>7B</v>
          </cell>
        </row>
        <row r="133">
          <cell r="B133" t="str">
            <v>7B</v>
          </cell>
        </row>
        <row r="134">
          <cell r="B134" t="str">
            <v>7B</v>
          </cell>
        </row>
        <row r="135">
          <cell r="B135" t="str">
            <v>7B</v>
          </cell>
        </row>
        <row r="136">
          <cell r="B136" t="str">
            <v>7B</v>
          </cell>
        </row>
        <row r="137">
          <cell r="B137" t="str">
            <v>7B</v>
          </cell>
        </row>
        <row r="138">
          <cell r="B138" t="str">
            <v>7B</v>
          </cell>
        </row>
        <row r="139">
          <cell r="B139" t="str">
            <v>7B</v>
          </cell>
        </row>
        <row r="140">
          <cell r="B140" t="str">
            <v>7B</v>
          </cell>
        </row>
        <row r="141">
          <cell r="B141" t="str">
            <v>7B</v>
          </cell>
        </row>
        <row r="142">
          <cell r="B142" t="str">
            <v>7B</v>
          </cell>
        </row>
        <row r="143">
          <cell r="B143" t="str">
            <v>7B</v>
          </cell>
        </row>
        <row r="144">
          <cell r="B144" t="str">
            <v>7B</v>
          </cell>
        </row>
        <row r="145">
          <cell r="B145" t="str">
            <v>7B</v>
          </cell>
        </row>
        <row r="146">
          <cell r="B146" t="str">
            <v>7B</v>
          </cell>
        </row>
        <row r="147">
          <cell r="B147" t="str">
            <v>7B</v>
          </cell>
        </row>
        <row r="148">
          <cell r="B148" t="str">
            <v>7B</v>
          </cell>
        </row>
        <row r="149">
          <cell r="B149" t="str">
            <v>7B</v>
          </cell>
        </row>
        <row r="150">
          <cell r="B150" t="str">
            <v>7B</v>
          </cell>
        </row>
        <row r="151">
          <cell r="B151" t="str">
            <v>7B</v>
          </cell>
        </row>
        <row r="152">
          <cell r="B152" t="str">
            <v>7B</v>
          </cell>
        </row>
        <row r="153">
          <cell r="B153" t="str">
            <v>7B</v>
          </cell>
        </row>
        <row r="154">
          <cell r="B154" t="str">
            <v>7B</v>
          </cell>
        </row>
        <row r="155">
          <cell r="B155" t="str">
            <v>7B</v>
          </cell>
        </row>
        <row r="156">
          <cell r="B156" t="str">
            <v>7B</v>
          </cell>
        </row>
        <row r="157">
          <cell r="B157" t="str">
            <v>7B</v>
          </cell>
        </row>
        <row r="158">
          <cell r="B158" t="str">
            <v>7B</v>
          </cell>
        </row>
        <row r="159">
          <cell r="B159" t="str">
            <v>7B</v>
          </cell>
        </row>
        <row r="160">
          <cell r="B160" t="str">
            <v>7B</v>
          </cell>
        </row>
        <row r="161">
          <cell r="B161" t="str">
            <v>7B</v>
          </cell>
        </row>
        <row r="162">
          <cell r="B162" t="str">
            <v>7B</v>
          </cell>
        </row>
        <row r="163">
          <cell r="B163" t="str">
            <v>7B</v>
          </cell>
        </row>
        <row r="164">
          <cell r="B164" t="str">
            <v>7B</v>
          </cell>
        </row>
        <row r="165">
          <cell r="B165" t="str">
            <v>7B</v>
          </cell>
        </row>
        <row r="166">
          <cell r="B166" t="str">
            <v>7B</v>
          </cell>
        </row>
        <row r="167">
          <cell r="B167" t="str">
            <v>7B</v>
          </cell>
        </row>
        <row r="168">
          <cell r="B168" t="str">
            <v>7B</v>
          </cell>
        </row>
        <row r="169">
          <cell r="B169" t="str">
            <v>7B</v>
          </cell>
        </row>
        <row r="170">
          <cell r="B170" t="str">
            <v>7B</v>
          </cell>
        </row>
        <row r="171">
          <cell r="B171" t="str">
            <v>7B</v>
          </cell>
        </row>
        <row r="172">
          <cell r="B172" t="str">
            <v>7B</v>
          </cell>
        </row>
        <row r="173">
          <cell r="B173" t="str">
            <v>7B</v>
          </cell>
        </row>
        <row r="174">
          <cell r="B174" t="str">
            <v>7B</v>
          </cell>
        </row>
        <row r="175">
          <cell r="B175" t="str">
            <v>7B</v>
          </cell>
        </row>
        <row r="176">
          <cell r="B176" t="str">
            <v>7B</v>
          </cell>
        </row>
        <row r="177">
          <cell r="B177" t="str">
            <v>7B</v>
          </cell>
        </row>
        <row r="178">
          <cell r="B178" t="str">
            <v>7B</v>
          </cell>
        </row>
        <row r="179">
          <cell r="B179" t="str">
            <v>7B</v>
          </cell>
        </row>
        <row r="180">
          <cell r="B180" t="str">
            <v>7B</v>
          </cell>
        </row>
        <row r="181">
          <cell r="B181" t="str">
            <v>7B</v>
          </cell>
        </row>
        <row r="182">
          <cell r="B182" t="str">
            <v>7B</v>
          </cell>
        </row>
        <row r="183">
          <cell r="B183" t="str">
            <v>7B</v>
          </cell>
        </row>
        <row r="184">
          <cell r="B184" t="str">
            <v>7B</v>
          </cell>
        </row>
        <row r="185">
          <cell r="B185" t="str">
            <v>7B</v>
          </cell>
        </row>
        <row r="186">
          <cell r="B186" t="str">
            <v>7B</v>
          </cell>
        </row>
        <row r="187">
          <cell r="B187" t="str">
            <v>7B</v>
          </cell>
        </row>
        <row r="188">
          <cell r="B188" t="str">
            <v>7B</v>
          </cell>
        </row>
        <row r="189">
          <cell r="B189" t="str">
            <v>7B</v>
          </cell>
        </row>
        <row r="190">
          <cell r="B190" t="str">
            <v>7B</v>
          </cell>
        </row>
        <row r="191">
          <cell r="B191" t="str">
            <v>7B</v>
          </cell>
        </row>
        <row r="192">
          <cell r="B192" t="str">
            <v>7B</v>
          </cell>
        </row>
        <row r="193">
          <cell r="B193" t="str">
            <v>7B</v>
          </cell>
        </row>
        <row r="194">
          <cell r="B194" t="str">
            <v>7B</v>
          </cell>
        </row>
        <row r="195">
          <cell r="B195" t="str">
            <v>7B</v>
          </cell>
        </row>
        <row r="196">
          <cell r="B196" t="str">
            <v>7B</v>
          </cell>
        </row>
        <row r="197">
          <cell r="B197" t="str">
            <v>7B</v>
          </cell>
        </row>
        <row r="198">
          <cell r="B198" t="str">
            <v>7B</v>
          </cell>
        </row>
        <row r="199">
          <cell r="B199" t="str">
            <v>7B</v>
          </cell>
        </row>
        <row r="200">
          <cell r="B200" t="str">
            <v>7B</v>
          </cell>
        </row>
        <row r="201">
          <cell r="B201" t="str">
            <v>7B</v>
          </cell>
        </row>
        <row r="202">
          <cell r="B202" t="str">
            <v>7B</v>
          </cell>
        </row>
        <row r="203">
          <cell r="B203" t="str">
            <v>7B</v>
          </cell>
        </row>
        <row r="204">
          <cell r="B204" t="str">
            <v>7B</v>
          </cell>
        </row>
        <row r="205">
          <cell r="B205" t="str">
            <v>7B</v>
          </cell>
        </row>
        <row r="206">
          <cell r="B206" t="str">
            <v>7B</v>
          </cell>
        </row>
        <row r="207">
          <cell r="B207" t="str">
            <v>7B</v>
          </cell>
        </row>
        <row r="208">
          <cell r="B208" t="str">
            <v>7B</v>
          </cell>
        </row>
        <row r="209">
          <cell r="B209" t="str">
            <v>7B</v>
          </cell>
        </row>
        <row r="210">
          <cell r="B210" t="str">
            <v>7B</v>
          </cell>
        </row>
        <row r="211">
          <cell r="B211" t="str">
            <v>7B</v>
          </cell>
        </row>
        <row r="212">
          <cell r="B212" t="str">
            <v>7B</v>
          </cell>
        </row>
        <row r="213">
          <cell r="B213" t="str">
            <v>7B</v>
          </cell>
        </row>
        <row r="214">
          <cell r="B214" t="str">
            <v>7B</v>
          </cell>
        </row>
        <row r="215">
          <cell r="B215" t="str">
            <v>7B</v>
          </cell>
        </row>
        <row r="216">
          <cell r="B216" t="str">
            <v>7B</v>
          </cell>
        </row>
        <row r="217">
          <cell r="B217" t="str">
            <v>7B</v>
          </cell>
        </row>
        <row r="218">
          <cell r="B218" t="str">
            <v>7B</v>
          </cell>
        </row>
        <row r="219">
          <cell r="B219" t="str">
            <v>7B</v>
          </cell>
        </row>
        <row r="220">
          <cell r="B220" t="str">
            <v>7B</v>
          </cell>
        </row>
        <row r="221">
          <cell r="B221" t="str">
            <v>7B</v>
          </cell>
        </row>
        <row r="222">
          <cell r="B222" t="str">
            <v>7B</v>
          </cell>
        </row>
        <row r="223">
          <cell r="B223" t="str">
            <v>7B</v>
          </cell>
        </row>
        <row r="224">
          <cell r="B224" t="str">
            <v>7B</v>
          </cell>
        </row>
        <row r="225">
          <cell r="B225" t="str">
            <v>7B</v>
          </cell>
        </row>
        <row r="226">
          <cell r="B226" t="str">
            <v>7B</v>
          </cell>
        </row>
        <row r="227">
          <cell r="B227" t="str">
            <v>7B</v>
          </cell>
        </row>
        <row r="228">
          <cell r="B228" t="str">
            <v>7B</v>
          </cell>
        </row>
        <row r="229">
          <cell r="B229" t="str">
            <v>7B</v>
          </cell>
        </row>
        <row r="230">
          <cell r="B230" t="str">
            <v>7B</v>
          </cell>
        </row>
        <row r="231">
          <cell r="B231" t="str">
            <v>7B</v>
          </cell>
        </row>
        <row r="232">
          <cell r="B232" t="str">
            <v>7B</v>
          </cell>
        </row>
        <row r="233">
          <cell r="B233" t="str">
            <v>7B</v>
          </cell>
        </row>
        <row r="234">
          <cell r="B234" t="str">
            <v>7B</v>
          </cell>
        </row>
        <row r="235">
          <cell r="B235" t="str">
            <v>7B</v>
          </cell>
        </row>
        <row r="236">
          <cell r="B236" t="str">
            <v>7B</v>
          </cell>
        </row>
        <row r="237">
          <cell r="B237" t="str">
            <v>7B</v>
          </cell>
        </row>
        <row r="238">
          <cell r="B238" t="str">
            <v>7B</v>
          </cell>
        </row>
        <row r="239">
          <cell r="B239" t="str">
            <v>7B</v>
          </cell>
        </row>
        <row r="240">
          <cell r="B240" t="str">
            <v>7B</v>
          </cell>
        </row>
        <row r="241">
          <cell r="B241" t="str">
            <v>7B</v>
          </cell>
        </row>
        <row r="242">
          <cell r="B242" t="str">
            <v>7B</v>
          </cell>
        </row>
        <row r="243">
          <cell r="B243" t="str">
            <v>7B</v>
          </cell>
        </row>
        <row r="244">
          <cell r="B244" t="str">
            <v>7B</v>
          </cell>
        </row>
        <row r="245">
          <cell r="B245" t="str">
            <v>7B</v>
          </cell>
        </row>
        <row r="246">
          <cell r="B246" t="str">
            <v>7B</v>
          </cell>
        </row>
        <row r="247">
          <cell r="B247" t="str">
            <v>7B</v>
          </cell>
        </row>
        <row r="248">
          <cell r="B248" t="str">
            <v>7B</v>
          </cell>
        </row>
        <row r="249">
          <cell r="B249" t="str">
            <v>7B</v>
          </cell>
        </row>
        <row r="250">
          <cell r="B250" t="str">
            <v>7B</v>
          </cell>
        </row>
        <row r="251">
          <cell r="B251" t="str">
            <v>7B</v>
          </cell>
        </row>
        <row r="252">
          <cell r="B252" t="str">
            <v>7B</v>
          </cell>
        </row>
        <row r="253">
          <cell r="B253" t="str">
            <v>7B</v>
          </cell>
        </row>
        <row r="254">
          <cell r="B254" t="str">
            <v>7B</v>
          </cell>
        </row>
        <row r="255">
          <cell r="B255" t="str">
            <v>7B</v>
          </cell>
        </row>
        <row r="256">
          <cell r="B256" t="str">
            <v>7B</v>
          </cell>
        </row>
        <row r="257">
          <cell r="B257" t="str">
            <v>7B</v>
          </cell>
        </row>
        <row r="258">
          <cell r="B258" t="str">
            <v>7B</v>
          </cell>
        </row>
        <row r="259">
          <cell r="B259" t="str">
            <v>7B</v>
          </cell>
        </row>
        <row r="260">
          <cell r="B260" t="str">
            <v>7B</v>
          </cell>
        </row>
        <row r="261">
          <cell r="B261" t="str">
            <v>7B</v>
          </cell>
        </row>
        <row r="262">
          <cell r="B262" t="str">
            <v>7B</v>
          </cell>
        </row>
        <row r="263">
          <cell r="B263" t="str">
            <v>7B</v>
          </cell>
        </row>
        <row r="264">
          <cell r="B264" t="str">
            <v>7B</v>
          </cell>
        </row>
        <row r="265">
          <cell r="B265" t="str">
            <v>7B</v>
          </cell>
        </row>
        <row r="266">
          <cell r="B266" t="str">
            <v>7B</v>
          </cell>
        </row>
        <row r="267">
          <cell r="B267" t="str">
            <v>7B</v>
          </cell>
        </row>
        <row r="268">
          <cell r="B268" t="str">
            <v>7B</v>
          </cell>
        </row>
        <row r="269">
          <cell r="B269" t="str">
            <v>7B</v>
          </cell>
        </row>
        <row r="270">
          <cell r="B270" t="str">
            <v>7B</v>
          </cell>
        </row>
        <row r="271">
          <cell r="B271" t="str">
            <v>7B</v>
          </cell>
        </row>
        <row r="272">
          <cell r="B272" t="str">
            <v>7B</v>
          </cell>
        </row>
        <row r="273">
          <cell r="B273" t="str">
            <v>7B</v>
          </cell>
        </row>
        <row r="274">
          <cell r="B274" t="str">
            <v>7B</v>
          </cell>
        </row>
        <row r="275">
          <cell r="B275" t="str">
            <v>7B</v>
          </cell>
        </row>
        <row r="276">
          <cell r="B276" t="str">
            <v>7B</v>
          </cell>
        </row>
        <row r="277">
          <cell r="B277" t="str">
            <v>7B</v>
          </cell>
        </row>
        <row r="278">
          <cell r="B278" t="str">
            <v>7B</v>
          </cell>
        </row>
        <row r="279">
          <cell r="B279" t="str">
            <v>7B</v>
          </cell>
        </row>
        <row r="280">
          <cell r="B280" t="str">
            <v>7B</v>
          </cell>
        </row>
        <row r="281">
          <cell r="B281" t="str">
            <v>7B</v>
          </cell>
        </row>
        <row r="282">
          <cell r="B282" t="str">
            <v>7B</v>
          </cell>
        </row>
        <row r="283">
          <cell r="B283" t="str">
            <v>7B</v>
          </cell>
        </row>
        <row r="284">
          <cell r="B284" t="str">
            <v>7B</v>
          </cell>
        </row>
        <row r="285">
          <cell r="B285" t="str">
            <v>7B</v>
          </cell>
        </row>
        <row r="286">
          <cell r="B286" t="str">
            <v>7B</v>
          </cell>
        </row>
        <row r="287">
          <cell r="B287" t="str">
            <v>7B</v>
          </cell>
        </row>
        <row r="288">
          <cell r="B288" t="str">
            <v>7B</v>
          </cell>
        </row>
        <row r="289">
          <cell r="B289" t="str">
            <v>7B</v>
          </cell>
        </row>
        <row r="290">
          <cell r="B290" t="str">
            <v>7B</v>
          </cell>
        </row>
        <row r="291">
          <cell r="B291" t="str">
            <v>7B</v>
          </cell>
        </row>
        <row r="292">
          <cell r="B292" t="str">
            <v>7B</v>
          </cell>
        </row>
        <row r="293">
          <cell r="B293" t="str">
            <v>7B</v>
          </cell>
        </row>
        <row r="294">
          <cell r="B294" t="str">
            <v>7B</v>
          </cell>
        </row>
        <row r="295">
          <cell r="B295" t="str">
            <v>7B</v>
          </cell>
        </row>
        <row r="296">
          <cell r="B296" t="str">
            <v>7B</v>
          </cell>
        </row>
        <row r="297">
          <cell r="B297" t="str">
            <v>7B</v>
          </cell>
        </row>
        <row r="298">
          <cell r="B298" t="str">
            <v>7B</v>
          </cell>
        </row>
        <row r="299">
          <cell r="B299" t="str">
            <v>7B</v>
          </cell>
        </row>
        <row r="300">
          <cell r="B300" t="str">
            <v>7B</v>
          </cell>
        </row>
        <row r="301">
          <cell r="B301" t="str">
            <v>7B</v>
          </cell>
        </row>
        <row r="302">
          <cell r="B302" t="str">
            <v>7B</v>
          </cell>
        </row>
        <row r="303">
          <cell r="B303" t="str">
            <v>7B</v>
          </cell>
        </row>
        <row r="304">
          <cell r="B304" t="str">
            <v>7B</v>
          </cell>
        </row>
        <row r="305">
          <cell r="B305" t="str">
            <v>7B</v>
          </cell>
        </row>
        <row r="306">
          <cell r="B306" t="str">
            <v>7B</v>
          </cell>
        </row>
        <row r="307">
          <cell r="B307" t="str">
            <v>7B</v>
          </cell>
        </row>
        <row r="308">
          <cell r="B308" t="str">
            <v>7B</v>
          </cell>
        </row>
        <row r="309">
          <cell r="B309" t="str">
            <v>7B</v>
          </cell>
        </row>
        <row r="310">
          <cell r="B310" t="str">
            <v>7B</v>
          </cell>
        </row>
        <row r="311">
          <cell r="B311" t="str">
            <v>7B</v>
          </cell>
        </row>
        <row r="312">
          <cell r="B312" t="str">
            <v>7B</v>
          </cell>
        </row>
        <row r="313">
          <cell r="B313" t="str">
            <v>7B</v>
          </cell>
        </row>
        <row r="314">
          <cell r="B314" t="str">
            <v>7B</v>
          </cell>
        </row>
        <row r="315">
          <cell r="B315" t="str">
            <v>7B</v>
          </cell>
        </row>
        <row r="316">
          <cell r="B316" t="str">
            <v>7B</v>
          </cell>
        </row>
        <row r="317">
          <cell r="B317" t="str">
            <v>7B</v>
          </cell>
        </row>
        <row r="318">
          <cell r="B318" t="str">
            <v>7B</v>
          </cell>
        </row>
        <row r="319">
          <cell r="B319" t="str">
            <v>7B</v>
          </cell>
        </row>
        <row r="320">
          <cell r="B320" t="str">
            <v>7B</v>
          </cell>
        </row>
        <row r="321">
          <cell r="B321" t="str">
            <v>7B</v>
          </cell>
        </row>
        <row r="322">
          <cell r="B322" t="str">
            <v>7B</v>
          </cell>
        </row>
        <row r="323">
          <cell r="B323" t="str">
            <v>7B</v>
          </cell>
        </row>
        <row r="324">
          <cell r="A324" t="str">
            <v>HVAC</v>
          </cell>
          <cell r="B324" t="str">
            <v>Bid Reference</v>
          </cell>
        </row>
        <row r="325">
          <cell r="B325" t="str">
            <v>7G</v>
          </cell>
        </row>
        <row r="326">
          <cell r="B326" t="str">
            <v>7G</v>
          </cell>
        </row>
        <row r="327">
          <cell r="B327" t="str">
            <v>7G</v>
          </cell>
        </row>
        <row r="328">
          <cell r="B328" t="str">
            <v>7G</v>
          </cell>
        </row>
        <row r="329">
          <cell r="B329" t="str">
            <v>7G</v>
          </cell>
        </row>
        <row r="330">
          <cell r="B330" t="str">
            <v>7G</v>
          </cell>
        </row>
        <row r="331">
          <cell r="B331" t="str">
            <v>7G</v>
          </cell>
        </row>
        <row r="332">
          <cell r="B332" t="str">
            <v>7G</v>
          </cell>
        </row>
        <row r="333">
          <cell r="B333" t="str">
            <v>7G</v>
          </cell>
        </row>
        <row r="334">
          <cell r="B334" t="str">
            <v>7G</v>
          </cell>
        </row>
        <row r="335">
          <cell r="B335" t="str">
            <v>7G</v>
          </cell>
        </row>
        <row r="336">
          <cell r="B336" t="str">
            <v>7G</v>
          </cell>
        </row>
        <row r="337">
          <cell r="B337" t="str">
            <v>7G</v>
          </cell>
        </row>
        <row r="338">
          <cell r="B338" t="str">
            <v>7G</v>
          </cell>
        </row>
        <row r="339">
          <cell r="B339" t="str">
            <v>7G</v>
          </cell>
        </row>
        <row r="340">
          <cell r="B340" t="str">
            <v>7G</v>
          </cell>
        </row>
        <row r="341">
          <cell r="B341" t="str">
            <v>7G</v>
          </cell>
        </row>
        <row r="342">
          <cell r="B342" t="str">
            <v>7G</v>
          </cell>
        </row>
        <row r="343">
          <cell r="B343" t="str">
            <v>7G</v>
          </cell>
        </row>
        <row r="344">
          <cell r="B344" t="str">
            <v>7G</v>
          </cell>
        </row>
        <row r="345">
          <cell r="B345" t="str">
            <v>7G</v>
          </cell>
        </row>
        <row r="346">
          <cell r="B346" t="str">
            <v>7G</v>
          </cell>
        </row>
        <row r="347">
          <cell r="B347" t="str">
            <v>7G</v>
          </cell>
        </row>
        <row r="348">
          <cell r="B348" t="str">
            <v>7G</v>
          </cell>
        </row>
        <row r="349">
          <cell r="B349" t="str">
            <v>7G</v>
          </cell>
        </row>
        <row r="350">
          <cell r="B350" t="str">
            <v>7G</v>
          </cell>
        </row>
        <row r="351">
          <cell r="B351" t="str">
            <v>7G</v>
          </cell>
        </row>
        <row r="352">
          <cell r="B352" t="str">
            <v>7G</v>
          </cell>
        </row>
        <row r="353">
          <cell r="B353" t="str">
            <v>7G</v>
          </cell>
        </row>
        <row r="354">
          <cell r="B354" t="str">
            <v>7G</v>
          </cell>
        </row>
        <row r="355">
          <cell r="B355" t="str">
            <v>7G</v>
          </cell>
        </row>
        <row r="356">
          <cell r="B356" t="str">
            <v>7G</v>
          </cell>
        </row>
        <row r="357">
          <cell r="B357" t="str">
            <v>7G</v>
          </cell>
        </row>
        <row r="358">
          <cell r="B358" t="str">
            <v>7G</v>
          </cell>
        </row>
        <row r="359">
          <cell r="B359" t="str">
            <v>7G</v>
          </cell>
        </row>
        <row r="360">
          <cell r="B360" t="str">
            <v>7G</v>
          </cell>
        </row>
        <row r="361">
          <cell r="A361" t="str">
            <v>ELECTRICAL</v>
          </cell>
          <cell r="B361" t="str">
            <v>Bid Reference</v>
          </cell>
        </row>
        <row r="362">
          <cell r="B362" t="str">
            <v>7E &amp; 7K</v>
          </cell>
        </row>
        <row r="363">
          <cell r="B363" t="str">
            <v>7E &amp; 7K</v>
          </cell>
        </row>
        <row r="364">
          <cell r="B364" t="str">
            <v>7E &amp; 7K</v>
          </cell>
        </row>
        <row r="365">
          <cell r="B365" t="str">
            <v>7E &amp; 7K</v>
          </cell>
        </row>
        <row r="366">
          <cell r="B366" t="str">
            <v>7E &amp; 7K</v>
          </cell>
        </row>
        <row r="367">
          <cell r="B367" t="str">
            <v>7E &amp; 7K</v>
          </cell>
        </row>
        <row r="368">
          <cell r="B368" t="str">
            <v>7E &amp; 7K</v>
          </cell>
        </row>
        <row r="369">
          <cell r="B369" t="str">
            <v>7E &amp; 7K</v>
          </cell>
        </row>
        <row r="370">
          <cell r="B370" t="str">
            <v>7E &amp; 7K</v>
          </cell>
        </row>
        <row r="371">
          <cell r="B371" t="str">
            <v>7E &amp; 7K</v>
          </cell>
        </row>
        <row r="372">
          <cell r="B372" t="str">
            <v>7E &amp; 7K</v>
          </cell>
        </row>
        <row r="373">
          <cell r="B373" t="str">
            <v>7E &amp; 7K</v>
          </cell>
        </row>
        <row r="374">
          <cell r="B374" t="str">
            <v>7E &amp; 7K</v>
          </cell>
        </row>
        <row r="375">
          <cell r="B375" t="str">
            <v>7E &amp; 7K</v>
          </cell>
        </row>
        <row r="376">
          <cell r="B376" t="str">
            <v>7E &amp; 7K</v>
          </cell>
        </row>
        <row r="377">
          <cell r="B377" t="str">
            <v>7E &amp; 7K</v>
          </cell>
        </row>
        <row r="378">
          <cell r="B378" t="str">
            <v>7E &amp; 7K</v>
          </cell>
        </row>
        <row r="379">
          <cell r="B379" t="str">
            <v>7E &amp; 7K</v>
          </cell>
        </row>
        <row r="380">
          <cell r="B380" t="str">
            <v>7E &amp; 7K</v>
          </cell>
        </row>
        <row r="381">
          <cell r="B381" t="str">
            <v>7E &amp; 7K</v>
          </cell>
        </row>
        <row r="382">
          <cell r="B382" t="str">
            <v>7E &amp; 7K</v>
          </cell>
        </row>
        <row r="383">
          <cell r="B383" t="str">
            <v>7E &amp; 7K</v>
          </cell>
        </row>
        <row r="384">
          <cell r="B384" t="str">
            <v>7E &amp; 7K</v>
          </cell>
        </row>
        <row r="385">
          <cell r="B385" t="str">
            <v>7E &amp; 7K</v>
          </cell>
        </row>
        <row r="386">
          <cell r="B386" t="str">
            <v>7E &amp; 7K</v>
          </cell>
        </row>
        <row r="387">
          <cell r="B387" t="str">
            <v>7E &amp; 7K</v>
          </cell>
        </row>
        <row r="388">
          <cell r="B388" t="str">
            <v>7E &amp; 7K</v>
          </cell>
        </row>
        <row r="389">
          <cell r="B389" t="str">
            <v>7E &amp; 7K</v>
          </cell>
        </row>
        <row r="390">
          <cell r="B390" t="str">
            <v>7E &amp; 7K</v>
          </cell>
        </row>
        <row r="391">
          <cell r="B391" t="str">
            <v>7E &amp; 7K</v>
          </cell>
        </row>
        <row r="392">
          <cell r="B392" t="str">
            <v>7E &amp; 7K</v>
          </cell>
        </row>
        <row r="393">
          <cell r="B393" t="str">
            <v>7E &amp; 7K</v>
          </cell>
        </row>
        <row r="394">
          <cell r="B394" t="str">
            <v>7E &amp; 7K</v>
          </cell>
        </row>
        <row r="395">
          <cell r="B395" t="str">
            <v>7E &amp; 7K</v>
          </cell>
        </row>
        <row r="396">
          <cell r="B396" t="str">
            <v>7E &amp; 7K</v>
          </cell>
        </row>
        <row r="397">
          <cell r="B397" t="str">
            <v>7E &amp; 7K</v>
          </cell>
        </row>
        <row r="398">
          <cell r="B398" t="str">
            <v>7E &amp; 7K</v>
          </cell>
        </row>
        <row r="399">
          <cell r="B399" t="str">
            <v>7E &amp; 7K</v>
          </cell>
        </row>
        <row r="400">
          <cell r="B400" t="str">
            <v>7E &amp; 7K</v>
          </cell>
        </row>
        <row r="401">
          <cell r="B401" t="str">
            <v>7E &amp; 7K</v>
          </cell>
        </row>
        <row r="402">
          <cell r="B402" t="str">
            <v>7E &amp; 7K</v>
          </cell>
        </row>
        <row r="403">
          <cell r="B403" t="str">
            <v>7E &amp; 7K</v>
          </cell>
        </row>
        <row r="404">
          <cell r="B404" t="str">
            <v>7E &amp; 7K</v>
          </cell>
        </row>
        <row r="405">
          <cell r="B405" t="str">
            <v>7E &amp; 7K</v>
          </cell>
        </row>
        <row r="406">
          <cell r="B406" t="str">
            <v>7E &amp; 7K</v>
          </cell>
        </row>
        <row r="407">
          <cell r="B407" t="str">
            <v>7E &amp; 7K</v>
          </cell>
        </row>
        <row r="408">
          <cell r="B408" t="str">
            <v>7E &amp; 7K</v>
          </cell>
        </row>
        <row r="409">
          <cell r="B409" t="str">
            <v>7E &amp; 7K</v>
          </cell>
        </row>
        <row r="410">
          <cell r="B410" t="str">
            <v>7E &amp; 7K</v>
          </cell>
        </row>
        <row r="411">
          <cell r="B411" t="str">
            <v>7E &amp; 7K</v>
          </cell>
        </row>
        <row r="412">
          <cell r="B412" t="str">
            <v>7E &amp; 7K</v>
          </cell>
        </row>
        <row r="413">
          <cell r="B413" t="str">
            <v>7E &amp; 7K</v>
          </cell>
        </row>
        <row r="414">
          <cell r="B414" t="str">
            <v>7E &amp; 7K</v>
          </cell>
        </row>
        <row r="415">
          <cell r="B415" t="str">
            <v>7E &amp; 7K</v>
          </cell>
        </row>
        <row r="416">
          <cell r="B416" t="str">
            <v>7E &amp; 7K</v>
          </cell>
        </row>
        <row r="417">
          <cell r="B417" t="str">
            <v>7E &amp; 7K</v>
          </cell>
        </row>
        <row r="418">
          <cell r="B418" t="str">
            <v>7E &amp; 7K</v>
          </cell>
        </row>
        <row r="419">
          <cell r="B419" t="str">
            <v>7E &amp; 7K</v>
          </cell>
        </row>
        <row r="420">
          <cell r="B420" t="str">
            <v>7E &amp; 7K</v>
          </cell>
        </row>
        <row r="421">
          <cell r="B421" t="str">
            <v>7E &amp; 7K</v>
          </cell>
        </row>
        <row r="422">
          <cell r="A422" t="str">
            <v>FPS</v>
          </cell>
          <cell r="B422" t="str">
            <v>Bid Reference</v>
          </cell>
        </row>
        <row r="423">
          <cell r="B423" t="str">
            <v>7H</v>
          </cell>
        </row>
        <row r="424">
          <cell r="B424" t="str">
            <v>7H</v>
          </cell>
        </row>
        <row r="425">
          <cell r="B425" t="str">
            <v>7H</v>
          </cell>
        </row>
        <row r="426">
          <cell r="B426" t="str">
            <v>7H</v>
          </cell>
        </row>
        <row r="427">
          <cell r="B427" t="str">
            <v>7H</v>
          </cell>
        </row>
        <row r="428">
          <cell r="B428" t="str">
            <v>7H</v>
          </cell>
        </row>
        <row r="429">
          <cell r="B429" t="str">
            <v>7H</v>
          </cell>
        </row>
        <row r="430">
          <cell r="B430" t="str">
            <v>7H</v>
          </cell>
        </row>
        <row r="431">
          <cell r="B431" t="str">
            <v>7H</v>
          </cell>
        </row>
        <row r="432">
          <cell r="B432" t="str">
            <v>7H</v>
          </cell>
        </row>
        <row r="433">
          <cell r="B433" t="str">
            <v>7H</v>
          </cell>
        </row>
        <row r="434">
          <cell r="B434" t="str">
            <v>7H</v>
          </cell>
        </row>
        <row r="435">
          <cell r="B435" t="str">
            <v>7H</v>
          </cell>
        </row>
        <row r="436">
          <cell r="B436" t="str">
            <v>7H</v>
          </cell>
        </row>
        <row r="437">
          <cell r="B437" t="str">
            <v>7H</v>
          </cell>
        </row>
        <row r="438">
          <cell r="B438" t="str">
            <v>7H</v>
          </cell>
        </row>
        <row r="439">
          <cell r="B439" t="str">
            <v>7H</v>
          </cell>
        </row>
        <row r="440">
          <cell r="B440" t="str">
            <v>7H</v>
          </cell>
        </row>
        <row r="441">
          <cell r="B441" t="str">
            <v>7H</v>
          </cell>
        </row>
        <row r="442">
          <cell r="B442" t="str">
            <v>7H</v>
          </cell>
        </row>
        <row r="443">
          <cell r="B443" t="str">
            <v>7H</v>
          </cell>
        </row>
        <row r="444">
          <cell r="B444" t="str">
            <v>7H</v>
          </cell>
        </row>
        <row r="445">
          <cell r="B445" t="str">
            <v>7H</v>
          </cell>
        </row>
        <row r="446">
          <cell r="B446" t="str">
            <v>7H</v>
          </cell>
        </row>
        <row r="447">
          <cell r="B447" t="str">
            <v>7H</v>
          </cell>
        </row>
        <row r="448">
          <cell r="B448" t="str">
            <v>7H</v>
          </cell>
        </row>
        <row r="449">
          <cell r="B449" t="str">
            <v>7H</v>
          </cell>
        </row>
        <row r="450">
          <cell r="B450" t="str">
            <v>7H</v>
          </cell>
        </row>
        <row r="451">
          <cell r="B451" t="str">
            <v>7H</v>
          </cell>
        </row>
        <row r="452">
          <cell r="B452" t="str">
            <v>7H</v>
          </cell>
        </row>
        <row r="453">
          <cell r="B453" t="str">
            <v>7H</v>
          </cell>
        </row>
        <row r="454">
          <cell r="B454" t="str">
            <v>7H</v>
          </cell>
        </row>
        <row r="455">
          <cell r="B455" t="str">
            <v>7H</v>
          </cell>
        </row>
        <row r="456">
          <cell r="B456" t="str">
            <v>7H</v>
          </cell>
        </row>
        <row r="457">
          <cell r="B457" t="str">
            <v>7H</v>
          </cell>
        </row>
        <row r="458">
          <cell r="B458" t="str">
            <v>7H</v>
          </cell>
        </row>
        <row r="459">
          <cell r="A459" t="str">
            <v>PHE</v>
          </cell>
          <cell r="B459" t="str">
            <v>Bid Reference</v>
          </cell>
        </row>
        <row r="460">
          <cell r="B460" t="str">
            <v>7D</v>
          </cell>
        </row>
        <row r="461">
          <cell r="B461" t="str">
            <v>7D</v>
          </cell>
        </row>
        <row r="462">
          <cell r="B462" t="str">
            <v>7D</v>
          </cell>
        </row>
        <row r="463">
          <cell r="B463" t="str">
            <v>7D</v>
          </cell>
        </row>
        <row r="464">
          <cell r="B464" t="str">
            <v>7D</v>
          </cell>
        </row>
        <row r="465">
          <cell r="B465" t="str">
            <v>7D</v>
          </cell>
        </row>
        <row r="466">
          <cell r="B466" t="str">
            <v>7D</v>
          </cell>
        </row>
        <row r="467">
          <cell r="B467" t="str">
            <v>7D</v>
          </cell>
        </row>
        <row r="468">
          <cell r="B468" t="str">
            <v>7D</v>
          </cell>
        </row>
        <row r="469">
          <cell r="B469" t="str">
            <v>7D</v>
          </cell>
        </row>
        <row r="470">
          <cell r="B470" t="str">
            <v>7D</v>
          </cell>
        </row>
        <row r="471">
          <cell r="B471" t="str">
            <v>7D</v>
          </cell>
        </row>
        <row r="472">
          <cell r="B472" t="str">
            <v>7D</v>
          </cell>
        </row>
        <row r="473">
          <cell r="B473" t="str">
            <v>7D</v>
          </cell>
        </row>
        <row r="474">
          <cell r="B474" t="str">
            <v>7D</v>
          </cell>
        </row>
        <row r="475">
          <cell r="B475" t="str">
            <v>7D</v>
          </cell>
        </row>
        <row r="476">
          <cell r="B476" t="str">
            <v>7D</v>
          </cell>
        </row>
        <row r="477">
          <cell r="B477" t="str">
            <v>7D</v>
          </cell>
        </row>
        <row r="478">
          <cell r="B478" t="str">
            <v>7D</v>
          </cell>
        </row>
        <row r="479">
          <cell r="B479" t="str">
            <v>7D</v>
          </cell>
        </row>
        <row r="480">
          <cell r="B480" t="str">
            <v>7D</v>
          </cell>
        </row>
        <row r="481">
          <cell r="B481" t="str">
            <v>7D</v>
          </cell>
        </row>
        <row r="482">
          <cell r="B482" t="str">
            <v>7D</v>
          </cell>
        </row>
        <row r="483">
          <cell r="B483" t="str">
            <v>7D</v>
          </cell>
        </row>
        <row r="484">
          <cell r="B484" t="str">
            <v>7D</v>
          </cell>
        </row>
        <row r="485">
          <cell r="B485" t="str">
            <v>7D</v>
          </cell>
        </row>
        <row r="486">
          <cell r="B486" t="str">
            <v>7D</v>
          </cell>
        </row>
        <row r="487">
          <cell r="B487" t="str">
            <v>7D</v>
          </cell>
        </row>
        <row r="488">
          <cell r="B488" t="str">
            <v>7D</v>
          </cell>
        </row>
        <row r="489">
          <cell r="B489" t="str">
            <v>7D</v>
          </cell>
        </row>
        <row r="490">
          <cell r="B490" t="str">
            <v>7D</v>
          </cell>
        </row>
        <row r="491">
          <cell r="B491" t="str">
            <v>7D</v>
          </cell>
        </row>
        <row r="492">
          <cell r="B492" t="str">
            <v>7D</v>
          </cell>
        </row>
        <row r="493">
          <cell r="B493" t="str">
            <v>7D</v>
          </cell>
        </row>
        <row r="494">
          <cell r="B494" t="str">
            <v>7D</v>
          </cell>
        </row>
        <row r="495">
          <cell r="B495" t="str">
            <v>7D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Struct"/>
      <sheetName val="Structure Working"/>
      <sheetName val="Sheet1"/>
      <sheetName val="Stage Payment R"/>
      <sheetName val="analysis"/>
      <sheetName val="Int_FN"/>
      <sheetName val="MEP_LS"/>
      <sheetName val="MEP_HS"/>
      <sheetName val="8H FPS"/>
      <sheetName val="8D PHE"/>
      <sheetName val="8G HVAC"/>
      <sheetName val="8E ELECTRICAL &amp; 8JLIGHTING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8A</v>
          </cell>
        </row>
        <row r="6">
          <cell r="C6" t="str">
            <v>8A</v>
          </cell>
        </row>
        <row r="7">
          <cell r="C7" t="str">
            <v>8A</v>
          </cell>
        </row>
        <row r="8">
          <cell r="C8" t="str">
            <v>8A</v>
          </cell>
        </row>
        <row r="9">
          <cell r="C9" t="str">
            <v>8A</v>
          </cell>
        </row>
        <row r="10">
          <cell r="C10" t="str">
            <v>8A</v>
          </cell>
        </row>
        <row r="11">
          <cell r="C11" t="str">
            <v>8A</v>
          </cell>
        </row>
        <row r="12">
          <cell r="C12" t="str">
            <v>8A</v>
          </cell>
        </row>
        <row r="13">
          <cell r="C13" t="str">
            <v>8A</v>
          </cell>
        </row>
        <row r="14">
          <cell r="C14" t="str">
            <v>8A</v>
          </cell>
        </row>
        <row r="15">
          <cell r="C15" t="str">
            <v>8A</v>
          </cell>
        </row>
        <row r="16">
          <cell r="C16" t="str">
            <v>8A</v>
          </cell>
        </row>
        <row r="17">
          <cell r="C17" t="str">
            <v>8A</v>
          </cell>
        </row>
        <row r="18">
          <cell r="C18" t="str">
            <v>8A</v>
          </cell>
        </row>
        <row r="19">
          <cell r="C19" t="str">
            <v>8A</v>
          </cell>
        </row>
        <row r="20">
          <cell r="C20" t="str">
            <v>8A</v>
          </cell>
        </row>
        <row r="21">
          <cell r="C21" t="str">
            <v>8A</v>
          </cell>
        </row>
        <row r="22">
          <cell r="C22" t="str">
            <v>8A</v>
          </cell>
        </row>
        <row r="23">
          <cell r="C23" t="str">
            <v>8A</v>
          </cell>
        </row>
        <row r="24">
          <cell r="C24" t="str">
            <v>8A</v>
          </cell>
        </row>
        <row r="25">
          <cell r="C25" t="str">
            <v>8A</v>
          </cell>
        </row>
        <row r="26">
          <cell r="B26" t="str">
            <v>Finishes</v>
          </cell>
        </row>
        <row r="27">
          <cell r="C27" t="str">
            <v>Bid Reference No.</v>
          </cell>
        </row>
        <row r="28">
          <cell r="C28" t="str">
            <v>8B</v>
          </cell>
        </row>
        <row r="29">
          <cell r="C29" t="str">
            <v>8B</v>
          </cell>
        </row>
        <row r="30">
          <cell r="C30" t="str">
            <v>8B</v>
          </cell>
        </row>
        <row r="31">
          <cell r="C31" t="str">
            <v>8B</v>
          </cell>
        </row>
        <row r="32">
          <cell r="C32" t="str">
            <v>8B</v>
          </cell>
        </row>
        <row r="33">
          <cell r="C33" t="str">
            <v>8B</v>
          </cell>
        </row>
        <row r="34">
          <cell r="C34" t="str">
            <v>8B</v>
          </cell>
        </row>
        <row r="35">
          <cell r="C35" t="str">
            <v>8B</v>
          </cell>
        </row>
        <row r="36">
          <cell r="C36" t="str">
            <v>8B</v>
          </cell>
        </row>
        <row r="37">
          <cell r="C37" t="str">
            <v>8B</v>
          </cell>
        </row>
        <row r="38">
          <cell r="C38" t="str">
            <v>8B</v>
          </cell>
        </row>
        <row r="39">
          <cell r="C39" t="str">
            <v>8B</v>
          </cell>
        </row>
        <row r="40">
          <cell r="C40" t="str">
            <v>8B</v>
          </cell>
        </row>
        <row r="41">
          <cell r="C41" t="str">
            <v>8B</v>
          </cell>
        </row>
        <row r="42">
          <cell r="C42" t="str">
            <v>8B</v>
          </cell>
        </row>
        <row r="43">
          <cell r="C43" t="str">
            <v>8B</v>
          </cell>
        </row>
        <row r="44">
          <cell r="C44" t="str">
            <v>8B</v>
          </cell>
        </row>
        <row r="45">
          <cell r="C45" t="str">
            <v>8B</v>
          </cell>
        </row>
        <row r="46">
          <cell r="C46" t="str">
            <v>8B</v>
          </cell>
        </row>
        <row r="47">
          <cell r="C47" t="str">
            <v>8B</v>
          </cell>
        </row>
        <row r="48">
          <cell r="C48" t="str">
            <v>8B</v>
          </cell>
        </row>
        <row r="49">
          <cell r="C49" t="str">
            <v>8B</v>
          </cell>
        </row>
        <row r="50">
          <cell r="C50" t="str">
            <v>8B</v>
          </cell>
        </row>
        <row r="51">
          <cell r="C51" t="str">
            <v>8B</v>
          </cell>
        </row>
        <row r="52">
          <cell r="C52" t="str">
            <v>8B</v>
          </cell>
        </row>
        <row r="53">
          <cell r="C53" t="str">
            <v>8B</v>
          </cell>
        </row>
        <row r="54">
          <cell r="C54" t="str">
            <v>8B</v>
          </cell>
        </row>
        <row r="55">
          <cell r="C55" t="str">
            <v>8B</v>
          </cell>
        </row>
        <row r="56">
          <cell r="C56" t="str">
            <v>8B</v>
          </cell>
        </row>
        <row r="57">
          <cell r="C57" t="str">
            <v>8B</v>
          </cell>
        </row>
        <row r="58">
          <cell r="C58" t="str">
            <v>8B</v>
          </cell>
        </row>
        <row r="59">
          <cell r="C59" t="str">
            <v>8B</v>
          </cell>
        </row>
        <row r="60">
          <cell r="C60" t="str">
            <v>8B</v>
          </cell>
        </row>
        <row r="61">
          <cell r="C61" t="str">
            <v>8B</v>
          </cell>
        </row>
        <row r="62">
          <cell r="C62" t="str">
            <v>8B</v>
          </cell>
        </row>
        <row r="63">
          <cell r="C63" t="str">
            <v>8B</v>
          </cell>
        </row>
        <row r="64">
          <cell r="C64" t="str">
            <v>8B</v>
          </cell>
        </row>
        <row r="65">
          <cell r="C65" t="str">
            <v>8B</v>
          </cell>
        </row>
        <row r="66">
          <cell r="C66" t="str">
            <v>8B</v>
          </cell>
        </row>
        <row r="67">
          <cell r="C67" t="str">
            <v>8B</v>
          </cell>
        </row>
        <row r="68">
          <cell r="C68" t="str">
            <v>8B</v>
          </cell>
        </row>
        <row r="69">
          <cell r="C69" t="str">
            <v>8B</v>
          </cell>
        </row>
        <row r="70">
          <cell r="C70" t="str">
            <v>8B</v>
          </cell>
        </row>
        <row r="71">
          <cell r="C71" t="str">
            <v>8B</v>
          </cell>
        </row>
        <row r="72">
          <cell r="C72" t="str">
            <v>8B</v>
          </cell>
        </row>
        <row r="73">
          <cell r="C73" t="str">
            <v>8B</v>
          </cell>
        </row>
        <row r="74">
          <cell r="C74" t="str">
            <v>8B</v>
          </cell>
        </row>
        <row r="75">
          <cell r="C75" t="str">
            <v>8B</v>
          </cell>
        </row>
        <row r="76">
          <cell r="C76" t="str">
            <v>8B</v>
          </cell>
        </row>
        <row r="77">
          <cell r="C77" t="str">
            <v>8B</v>
          </cell>
        </row>
        <row r="78">
          <cell r="C78" t="str">
            <v>8B</v>
          </cell>
        </row>
        <row r="79">
          <cell r="C79" t="str">
            <v>8B</v>
          </cell>
        </row>
        <row r="80">
          <cell r="C80" t="str">
            <v>8B</v>
          </cell>
        </row>
        <row r="81">
          <cell r="C81" t="str">
            <v>8B</v>
          </cell>
        </row>
        <row r="82">
          <cell r="B82" t="str">
            <v>HVAC</v>
          </cell>
        </row>
        <row r="83">
          <cell r="C83" t="str">
            <v>Bid Reference No.</v>
          </cell>
        </row>
        <row r="84">
          <cell r="C84" t="str">
            <v>8G</v>
          </cell>
        </row>
        <row r="85">
          <cell r="C85" t="str">
            <v>8G</v>
          </cell>
        </row>
        <row r="86">
          <cell r="C86" t="str">
            <v>8G</v>
          </cell>
        </row>
        <row r="87">
          <cell r="C87" t="str">
            <v>8G</v>
          </cell>
        </row>
        <row r="88">
          <cell r="C88" t="str">
            <v>8G</v>
          </cell>
        </row>
        <row r="89">
          <cell r="C89" t="str">
            <v>8G</v>
          </cell>
        </row>
        <row r="90">
          <cell r="C90" t="str">
            <v>8G</v>
          </cell>
        </row>
        <row r="91">
          <cell r="C91" t="str">
            <v>8G</v>
          </cell>
        </row>
        <row r="92">
          <cell r="C92" t="str">
            <v>8G</v>
          </cell>
        </row>
        <row r="93">
          <cell r="C93" t="str">
            <v>8G</v>
          </cell>
        </row>
        <row r="94">
          <cell r="C94" t="str">
            <v>8G</v>
          </cell>
        </row>
        <row r="95">
          <cell r="C95" t="str">
            <v>8G</v>
          </cell>
        </row>
        <row r="96">
          <cell r="C96" t="str">
            <v>8G</v>
          </cell>
        </row>
        <row r="97">
          <cell r="C97" t="str">
            <v>8G</v>
          </cell>
        </row>
        <row r="98">
          <cell r="C98" t="str">
            <v>8G</v>
          </cell>
        </row>
        <row r="99">
          <cell r="C99" t="str">
            <v>8G</v>
          </cell>
        </row>
        <row r="100">
          <cell r="C100" t="str">
            <v>8G</v>
          </cell>
        </row>
        <row r="101">
          <cell r="C101" t="str">
            <v>8G</v>
          </cell>
        </row>
        <row r="102">
          <cell r="B102" t="str">
            <v>PHE</v>
          </cell>
        </row>
        <row r="103">
          <cell r="C103" t="str">
            <v>Bid Reference No.</v>
          </cell>
        </row>
        <row r="104">
          <cell r="C104" t="str">
            <v>8D</v>
          </cell>
        </row>
        <row r="105">
          <cell r="C105" t="str">
            <v>8D</v>
          </cell>
        </row>
        <row r="106">
          <cell r="C106" t="str">
            <v>8D</v>
          </cell>
        </row>
        <row r="107">
          <cell r="C107" t="str">
            <v>8D</v>
          </cell>
        </row>
        <row r="108">
          <cell r="C108" t="str">
            <v>8D</v>
          </cell>
        </row>
        <row r="109">
          <cell r="C109" t="str">
            <v>8D</v>
          </cell>
        </row>
        <row r="110">
          <cell r="C110" t="str">
            <v>8D</v>
          </cell>
        </row>
        <row r="111">
          <cell r="C111" t="str">
            <v>8D</v>
          </cell>
        </row>
        <row r="112">
          <cell r="C112" t="str">
            <v>8D</v>
          </cell>
        </row>
        <row r="113">
          <cell r="C113" t="str">
            <v>8D</v>
          </cell>
        </row>
        <row r="114">
          <cell r="C114" t="str">
            <v>8D</v>
          </cell>
        </row>
        <row r="115">
          <cell r="C115" t="str">
            <v>8D</v>
          </cell>
        </row>
        <row r="116">
          <cell r="B116" t="str">
            <v>FPS</v>
          </cell>
        </row>
        <row r="117">
          <cell r="C117" t="str">
            <v>Bid Reference No.</v>
          </cell>
        </row>
        <row r="118">
          <cell r="C118" t="str">
            <v>8H</v>
          </cell>
        </row>
        <row r="119">
          <cell r="C119" t="str">
            <v>8H</v>
          </cell>
        </row>
        <row r="120">
          <cell r="C120" t="str">
            <v>8H</v>
          </cell>
        </row>
        <row r="121">
          <cell r="C121" t="str">
            <v>8H</v>
          </cell>
        </row>
        <row r="122">
          <cell r="C122" t="str">
            <v>8H</v>
          </cell>
        </row>
        <row r="123">
          <cell r="C123" t="str">
            <v>8H</v>
          </cell>
        </row>
        <row r="124">
          <cell r="C124" t="str">
            <v>8H</v>
          </cell>
        </row>
        <row r="125">
          <cell r="C125" t="str">
            <v>8H</v>
          </cell>
        </row>
        <row r="126">
          <cell r="C126" t="str">
            <v>8H</v>
          </cell>
        </row>
        <row r="127">
          <cell r="C127" t="str">
            <v>8H</v>
          </cell>
        </row>
        <row r="128">
          <cell r="C128" t="str">
            <v>8H</v>
          </cell>
        </row>
        <row r="129">
          <cell r="C129" t="str">
            <v>8H</v>
          </cell>
        </row>
        <row r="130">
          <cell r="B130" t="str">
            <v>Electrical</v>
          </cell>
        </row>
        <row r="131">
          <cell r="C131" t="str">
            <v>Bid Reference No.</v>
          </cell>
        </row>
        <row r="132">
          <cell r="C132" t="str">
            <v>8E,8J</v>
          </cell>
        </row>
        <row r="133">
          <cell r="C133" t="str">
            <v>8E,8J</v>
          </cell>
        </row>
        <row r="134">
          <cell r="C134" t="str">
            <v>8E,8J</v>
          </cell>
        </row>
        <row r="135">
          <cell r="C135" t="str">
            <v>8E,8J</v>
          </cell>
        </row>
        <row r="136">
          <cell r="C136" t="str">
            <v>8E,8J</v>
          </cell>
        </row>
        <row r="137">
          <cell r="C137" t="str">
            <v>8E,8J</v>
          </cell>
        </row>
        <row r="138">
          <cell r="C138" t="str">
            <v>8E,8J</v>
          </cell>
        </row>
        <row r="139">
          <cell r="C139" t="str">
            <v>8E,8J</v>
          </cell>
        </row>
        <row r="140">
          <cell r="C140" t="str">
            <v>8E,8J</v>
          </cell>
        </row>
        <row r="141">
          <cell r="C141" t="str">
            <v>8E,8J</v>
          </cell>
        </row>
        <row r="142">
          <cell r="C142" t="str">
            <v>8E,8J</v>
          </cell>
        </row>
        <row r="143">
          <cell r="C143" t="str">
            <v>8E,8J</v>
          </cell>
        </row>
        <row r="144">
          <cell r="C144" t="str">
            <v>8E,8J</v>
          </cell>
        </row>
        <row r="145">
          <cell r="C145" t="str">
            <v>8E,8J</v>
          </cell>
        </row>
        <row r="146">
          <cell r="C146" t="str">
            <v>8E,8J</v>
          </cell>
        </row>
        <row r="147">
          <cell r="C147" t="str">
            <v>8E,8J</v>
          </cell>
        </row>
        <row r="148">
          <cell r="C148" t="str">
            <v>8E,8J</v>
          </cell>
        </row>
        <row r="149">
          <cell r="C149" t="str">
            <v>8E,8J</v>
          </cell>
        </row>
        <row r="150">
          <cell r="C150" t="str">
            <v>8E,8J</v>
          </cell>
        </row>
        <row r="151">
          <cell r="C151" t="str">
            <v>8E,8J</v>
          </cell>
        </row>
        <row r="152">
          <cell r="B152" t="str">
            <v>ICT</v>
          </cell>
        </row>
        <row r="153">
          <cell r="C153" t="str">
            <v>Bid Reference No.</v>
          </cell>
        </row>
        <row r="154">
          <cell r="C154" t="str">
            <v>8I</v>
          </cell>
        </row>
        <row r="155">
          <cell r="C155" t="str">
            <v>8I</v>
          </cell>
        </row>
        <row r="156">
          <cell r="C156" t="str">
            <v>8I</v>
          </cell>
        </row>
        <row r="157">
          <cell r="C157" t="str">
            <v>8I</v>
          </cell>
        </row>
        <row r="158">
          <cell r="C158" t="str">
            <v>8I</v>
          </cell>
        </row>
        <row r="159">
          <cell r="C159" t="str">
            <v>8I</v>
          </cell>
        </row>
        <row r="160">
          <cell r="C160" t="str">
            <v>8I</v>
          </cell>
        </row>
        <row r="161">
          <cell r="C161" t="str">
            <v>8I</v>
          </cell>
        </row>
        <row r="162">
          <cell r="C162" t="str">
            <v>8I</v>
          </cell>
        </row>
        <row r="163">
          <cell r="C163" t="str">
            <v>8I</v>
          </cell>
        </row>
        <row r="164">
          <cell r="C164" t="str">
            <v>8I</v>
          </cell>
        </row>
        <row r="165">
          <cell r="C165" t="str">
            <v>8I</v>
          </cell>
        </row>
        <row r="166">
          <cell r="C166" t="str">
            <v>8I</v>
          </cell>
        </row>
        <row r="167">
          <cell r="C167" t="str">
            <v>8I</v>
          </cell>
        </row>
        <row r="168">
          <cell r="C168" t="str">
            <v>8I</v>
          </cell>
        </row>
        <row r="169">
          <cell r="C169" t="str">
            <v>8I</v>
          </cell>
        </row>
        <row r="170">
          <cell r="C170" t="str">
            <v>8I</v>
          </cell>
        </row>
        <row r="171">
          <cell r="C171" t="str">
            <v>8I</v>
          </cell>
        </row>
        <row r="172">
          <cell r="C172" t="str">
            <v>8I</v>
          </cell>
        </row>
        <row r="173">
          <cell r="C173" t="str">
            <v>8I</v>
          </cell>
        </row>
        <row r="174">
          <cell r="C174" t="str">
            <v>8I</v>
          </cell>
        </row>
        <row r="175">
          <cell r="C175" t="str">
            <v>8I</v>
          </cell>
        </row>
        <row r="176">
          <cell r="C176" t="str">
            <v>8I</v>
          </cell>
        </row>
        <row r="177">
          <cell r="C177" t="str">
            <v>8I</v>
          </cell>
        </row>
        <row r="178">
          <cell r="C178" t="str">
            <v>8I</v>
          </cell>
        </row>
        <row r="179">
          <cell r="C179" t="str">
            <v>8I</v>
          </cell>
        </row>
        <row r="180">
          <cell r="C180" t="str">
            <v>8I</v>
          </cell>
        </row>
        <row r="181">
          <cell r="C181" t="str">
            <v>8I</v>
          </cell>
        </row>
        <row r="182">
          <cell r="C182" t="str">
            <v>8I</v>
          </cell>
        </row>
        <row r="183">
          <cell r="C183" t="str">
            <v>8I</v>
          </cell>
        </row>
        <row r="184">
          <cell r="C184" t="str">
            <v>8I</v>
          </cell>
        </row>
        <row r="185">
          <cell r="C185" t="str">
            <v>8I</v>
          </cell>
        </row>
        <row r="186">
          <cell r="C186" t="str">
            <v>8I</v>
          </cell>
        </row>
        <row r="187">
          <cell r="C187" t="str">
            <v>8I</v>
          </cell>
        </row>
        <row r="188">
          <cell r="C188" t="str">
            <v>8I</v>
          </cell>
        </row>
        <row r="189">
          <cell r="C189" t="str">
            <v>8I</v>
          </cell>
        </row>
        <row r="190">
          <cell r="C190" t="str">
            <v>8I</v>
          </cell>
        </row>
        <row r="191">
          <cell r="C191" t="str">
            <v>8I</v>
          </cell>
        </row>
        <row r="192">
          <cell r="C192" t="str">
            <v>8I</v>
          </cell>
        </row>
        <row r="193">
          <cell r="C193" t="str">
            <v>8I</v>
          </cell>
        </row>
        <row r="194">
          <cell r="C194" t="str">
            <v>8I</v>
          </cell>
        </row>
        <row r="195">
          <cell r="C195" t="str">
            <v>8I</v>
          </cell>
        </row>
        <row r="196">
          <cell r="C196" t="str">
            <v>8I</v>
          </cell>
        </row>
        <row r="197">
          <cell r="C197" t="str">
            <v>8I</v>
          </cell>
        </row>
        <row r="198">
          <cell r="C198" t="str">
            <v>8I</v>
          </cell>
        </row>
        <row r="199">
          <cell r="C199" t="str">
            <v>8I</v>
          </cell>
        </row>
        <row r="200">
          <cell r="C200" t="str">
            <v>8I</v>
          </cell>
        </row>
        <row r="201">
          <cell r="C201" t="str">
            <v>8I</v>
          </cell>
        </row>
        <row r="202">
          <cell r="C202" t="str">
            <v>8I</v>
          </cell>
        </row>
        <row r="203">
          <cell r="C203" t="str">
            <v>8I</v>
          </cell>
        </row>
        <row r="204">
          <cell r="C204" t="str">
            <v>8I</v>
          </cell>
        </row>
        <row r="205">
          <cell r="C205" t="str">
            <v>8I</v>
          </cell>
        </row>
        <row r="206">
          <cell r="C206" t="str">
            <v>8I</v>
          </cell>
        </row>
        <row r="207">
          <cell r="C207" t="str">
            <v>8I</v>
          </cell>
        </row>
        <row r="208">
          <cell r="C208" t="str">
            <v>8I</v>
          </cell>
        </row>
        <row r="209">
          <cell r="C209" t="str">
            <v>8I</v>
          </cell>
        </row>
        <row r="210">
          <cell r="C210" t="str">
            <v>8I</v>
          </cell>
        </row>
        <row r="211">
          <cell r="C211" t="str">
            <v>8I</v>
          </cell>
        </row>
        <row r="212">
          <cell r="C212" t="str">
            <v>8I</v>
          </cell>
        </row>
        <row r="213">
          <cell r="C213" t="str">
            <v>8I</v>
          </cell>
        </row>
        <row r="214">
          <cell r="C214" t="str">
            <v>8I</v>
          </cell>
        </row>
        <row r="215">
          <cell r="B215" t="str">
            <v>Transformer</v>
          </cell>
        </row>
        <row r="216">
          <cell r="C216" t="str">
            <v>Bid Reference No.</v>
          </cell>
        </row>
        <row r="217">
          <cell r="C217" t="str">
            <v>8k</v>
          </cell>
        </row>
        <row r="218">
          <cell r="C218" t="str">
            <v>8k</v>
          </cell>
        </row>
        <row r="219">
          <cell r="C219" t="str">
            <v>8k</v>
          </cell>
        </row>
        <row r="220">
          <cell r="C220" t="str">
            <v>8k</v>
          </cell>
        </row>
        <row r="221">
          <cell r="C221" t="str">
            <v>Part B3(55%)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heet2"/>
      <sheetName val="Structure"/>
      <sheetName val="Stage payment"/>
      <sheetName val="ANALYSIS"/>
      <sheetName val="Stage payment R"/>
      <sheetName val="MEP"/>
      <sheetName val="Int_Fin"/>
      <sheetName val="9D PHE"/>
      <sheetName val="9G HVAC"/>
      <sheetName val="9E &amp; 9J ELECTRICAL"/>
      <sheetName val=" 9H FPS"/>
      <sheetName val="Summary"/>
      <sheetName val="Install_DG&amp;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9A</v>
          </cell>
        </row>
        <row r="6">
          <cell r="C6" t="str">
            <v>9A</v>
          </cell>
        </row>
        <row r="7">
          <cell r="C7" t="str">
            <v>9A</v>
          </cell>
        </row>
        <row r="8">
          <cell r="C8" t="str">
            <v>9A</v>
          </cell>
        </row>
        <row r="9">
          <cell r="C9" t="str">
            <v>9A</v>
          </cell>
        </row>
        <row r="10">
          <cell r="C10" t="str">
            <v>9A</v>
          </cell>
        </row>
        <row r="11">
          <cell r="C11" t="str">
            <v>9A</v>
          </cell>
        </row>
        <row r="12">
          <cell r="C12" t="str">
            <v>9A</v>
          </cell>
        </row>
        <row r="13">
          <cell r="C13" t="str">
            <v>9A</v>
          </cell>
        </row>
        <row r="14">
          <cell r="C14" t="str">
            <v>9A</v>
          </cell>
        </row>
        <row r="15">
          <cell r="C15" t="str">
            <v>9A</v>
          </cell>
        </row>
        <row r="16">
          <cell r="C16" t="str">
            <v>9A</v>
          </cell>
        </row>
        <row r="17">
          <cell r="C17" t="str">
            <v>9A</v>
          </cell>
        </row>
        <row r="18">
          <cell r="C18" t="str">
            <v>9A</v>
          </cell>
        </row>
        <row r="19">
          <cell r="C19" t="str">
            <v>9A</v>
          </cell>
        </row>
        <row r="20">
          <cell r="C20" t="str">
            <v>9A</v>
          </cell>
        </row>
        <row r="21">
          <cell r="C21" t="str">
            <v>9A</v>
          </cell>
        </row>
        <row r="22">
          <cell r="C22" t="str">
            <v>9A</v>
          </cell>
        </row>
        <row r="23">
          <cell r="C23" t="str">
            <v>9A</v>
          </cell>
        </row>
        <row r="24">
          <cell r="C24" t="str">
            <v>9A</v>
          </cell>
        </row>
        <row r="25">
          <cell r="C25" t="str">
            <v>9A</v>
          </cell>
        </row>
        <row r="26">
          <cell r="C26" t="str">
            <v>9A</v>
          </cell>
        </row>
        <row r="27">
          <cell r="C27" t="str">
            <v>9A</v>
          </cell>
        </row>
        <row r="28">
          <cell r="C28" t="str">
            <v>9A</v>
          </cell>
        </row>
        <row r="29">
          <cell r="C29" t="str">
            <v>9A</v>
          </cell>
        </row>
        <row r="30">
          <cell r="C30" t="str">
            <v>9A</v>
          </cell>
        </row>
        <row r="31">
          <cell r="C31" t="str">
            <v>9A</v>
          </cell>
        </row>
        <row r="32">
          <cell r="C32" t="str">
            <v>9A</v>
          </cell>
        </row>
        <row r="33">
          <cell r="C33" t="str">
            <v>9A</v>
          </cell>
        </row>
        <row r="34">
          <cell r="C34" t="str">
            <v>9A</v>
          </cell>
        </row>
        <row r="35">
          <cell r="C35" t="str">
            <v>9A</v>
          </cell>
        </row>
        <row r="36">
          <cell r="C36" t="str">
            <v>9A</v>
          </cell>
        </row>
        <row r="37">
          <cell r="C37" t="str">
            <v>9A</v>
          </cell>
        </row>
        <row r="38">
          <cell r="C38" t="str">
            <v>9A</v>
          </cell>
        </row>
        <row r="39">
          <cell r="C39" t="str">
            <v>9A</v>
          </cell>
        </row>
        <row r="40">
          <cell r="C40" t="str">
            <v>9A</v>
          </cell>
        </row>
        <row r="41">
          <cell r="C41" t="str">
            <v>9A</v>
          </cell>
        </row>
        <row r="42">
          <cell r="C42" t="str">
            <v>9A</v>
          </cell>
        </row>
        <row r="43">
          <cell r="C43" t="str">
            <v>9A</v>
          </cell>
        </row>
        <row r="44">
          <cell r="C44" t="str">
            <v>9A</v>
          </cell>
        </row>
        <row r="45">
          <cell r="C45" t="str">
            <v>9A</v>
          </cell>
        </row>
        <row r="46">
          <cell r="C46" t="str">
            <v>9A</v>
          </cell>
        </row>
        <row r="47">
          <cell r="C47" t="str">
            <v>9A</v>
          </cell>
        </row>
        <row r="48">
          <cell r="C48" t="str">
            <v>9A</v>
          </cell>
        </row>
        <row r="49">
          <cell r="C49" t="str">
            <v>9A</v>
          </cell>
        </row>
        <row r="50">
          <cell r="C50" t="str">
            <v>9A</v>
          </cell>
        </row>
        <row r="51">
          <cell r="C51" t="str">
            <v>9A</v>
          </cell>
        </row>
        <row r="52">
          <cell r="C52" t="str">
            <v>9A</v>
          </cell>
        </row>
        <row r="53">
          <cell r="C53" t="str">
            <v>9A</v>
          </cell>
        </row>
        <row r="54">
          <cell r="C54" t="str">
            <v>9A</v>
          </cell>
        </row>
        <row r="55">
          <cell r="C55" t="str">
            <v>9A</v>
          </cell>
        </row>
        <row r="56">
          <cell r="C56" t="str">
            <v>9A</v>
          </cell>
        </row>
        <row r="57">
          <cell r="C57" t="str">
            <v>9A</v>
          </cell>
        </row>
        <row r="58">
          <cell r="C58" t="str">
            <v>9A</v>
          </cell>
        </row>
        <row r="59">
          <cell r="C59" t="str">
            <v>9A</v>
          </cell>
        </row>
        <row r="60">
          <cell r="C60" t="str">
            <v>9A</v>
          </cell>
        </row>
        <row r="61">
          <cell r="C61" t="str">
            <v>9A</v>
          </cell>
        </row>
        <row r="62">
          <cell r="C62" t="str">
            <v>9A</v>
          </cell>
        </row>
        <row r="63">
          <cell r="C63" t="str">
            <v>9A</v>
          </cell>
        </row>
        <row r="64">
          <cell r="C64" t="str">
            <v>9A</v>
          </cell>
        </row>
        <row r="65">
          <cell r="C65" t="str">
            <v>9A</v>
          </cell>
        </row>
        <row r="66">
          <cell r="C66" t="str">
            <v>9A</v>
          </cell>
        </row>
        <row r="67">
          <cell r="C67" t="str">
            <v>9A</v>
          </cell>
        </row>
        <row r="68">
          <cell r="C68" t="str">
            <v>9A</v>
          </cell>
        </row>
        <row r="69">
          <cell r="C69" t="str">
            <v>9A</v>
          </cell>
        </row>
        <row r="70">
          <cell r="C70" t="str">
            <v>9A</v>
          </cell>
        </row>
        <row r="71">
          <cell r="C71" t="str">
            <v>9A</v>
          </cell>
        </row>
        <row r="72">
          <cell r="C72" t="str">
            <v>9A</v>
          </cell>
        </row>
        <row r="73">
          <cell r="C73" t="str">
            <v>9A</v>
          </cell>
        </row>
        <row r="74">
          <cell r="C74" t="str">
            <v>9A</v>
          </cell>
        </row>
        <row r="75">
          <cell r="C75" t="str">
            <v>9A</v>
          </cell>
        </row>
        <row r="76">
          <cell r="C76" t="str">
            <v>9A</v>
          </cell>
        </row>
        <row r="77">
          <cell r="C77" t="str">
            <v>9A</v>
          </cell>
        </row>
        <row r="78">
          <cell r="C78" t="str">
            <v>9A</v>
          </cell>
        </row>
        <row r="79">
          <cell r="C79" t="str">
            <v>9A</v>
          </cell>
        </row>
        <row r="80">
          <cell r="C80" t="str">
            <v>9A</v>
          </cell>
        </row>
        <row r="81">
          <cell r="C81" t="str">
            <v>9A</v>
          </cell>
        </row>
        <row r="82">
          <cell r="C82" t="str">
            <v>9A</v>
          </cell>
        </row>
        <row r="83">
          <cell r="B83" t="str">
            <v>Finishes</v>
          </cell>
        </row>
        <row r="84">
          <cell r="C84" t="str">
            <v>Bid Reference No.</v>
          </cell>
        </row>
        <row r="85">
          <cell r="C85" t="str">
            <v>9B</v>
          </cell>
        </row>
        <row r="86">
          <cell r="C86" t="str">
            <v>9B</v>
          </cell>
        </row>
        <row r="87">
          <cell r="C87" t="str">
            <v>9B</v>
          </cell>
        </row>
        <row r="88">
          <cell r="C88" t="str">
            <v>9B</v>
          </cell>
        </row>
        <row r="89">
          <cell r="C89" t="str">
            <v>9B</v>
          </cell>
        </row>
        <row r="90">
          <cell r="C90" t="str">
            <v>9B</v>
          </cell>
        </row>
        <row r="91">
          <cell r="C91" t="str">
            <v>9B</v>
          </cell>
        </row>
        <row r="92">
          <cell r="C92" t="str">
            <v>9B</v>
          </cell>
        </row>
        <row r="93">
          <cell r="C93" t="str">
            <v>9B</v>
          </cell>
        </row>
        <row r="94">
          <cell r="C94" t="str">
            <v>9B</v>
          </cell>
        </row>
        <row r="95">
          <cell r="C95" t="str">
            <v>9B</v>
          </cell>
        </row>
        <row r="96">
          <cell r="C96" t="str">
            <v>9B</v>
          </cell>
        </row>
        <row r="97">
          <cell r="C97" t="str">
            <v>9B</v>
          </cell>
        </row>
        <row r="98">
          <cell r="C98" t="str">
            <v>9B</v>
          </cell>
        </row>
        <row r="99">
          <cell r="C99" t="str">
            <v>9B</v>
          </cell>
        </row>
        <row r="100">
          <cell r="C100" t="str">
            <v>9B</v>
          </cell>
        </row>
        <row r="101">
          <cell r="C101" t="str">
            <v>9B</v>
          </cell>
        </row>
        <row r="102">
          <cell r="C102" t="str">
            <v>9B</v>
          </cell>
        </row>
        <row r="103">
          <cell r="C103" t="str">
            <v>9B</v>
          </cell>
        </row>
        <row r="104">
          <cell r="C104" t="str">
            <v>9B</v>
          </cell>
        </row>
        <row r="105">
          <cell r="C105" t="str">
            <v>9B</v>
          </cell>
        </row>
        <row r="106">
          <cell r="C106" t="str">
            <v>9B</v>
          </cell>
        </row>
        <row r="107">
          <cell r="C107" t="str">
            <v>9B</v>
          </cell>
        </row>
        <row r="108">
          <cell r="C108" t="str">
            <v>9B</v>
          </cell>
        </row>
        <row r="109">
          <cell r="C109" t="str">
            <v>9B</v>
          </cell>
        </row>
        <row r="110">
          <cell r="C110" t="str">
            <v>9B</v>
          </cell>
        </row>
        <row r="111">
          <cell r="C111" t="str">
            <v>9B</v>
          </cell>
        </row>
        <row r="112">
          <cell r="C112" t="str">
            <v>9B</v>
          </cell>
        </row>
        <row r="113">
          <cell r="C113" t="str">
            <v>9B</v>
          </cell>
        </row>
        <row r="114">
          <cell r="C114" t="str">
            <v>9B</v>
          </cell>
        </row>
        <row r="115">
          <cell r="C115" t="str">
            <v>9B</v>
          </cell>
        </row>
        <row r="116">
          <cell r="C116" t="str">
            <v>9B</v>
          </cell>
        </row>
        <row r="117">
          <cell r="C117" t="str">
            <v>9B</v>
          </cell>
        </row>
        <row r="118">
          <cell r="C118" t="str">
            <v>9B</v>
          </cell>
        </row>
        <row r="119">
          <cell r="C119" t="str">
            <v>9B</v>
          </cell>
        </row>
        <row r="120">
          <cell r="C120" t="str">
            <v>9B</v>
          </cell>
        </row>
        <row r="121">
          <cell r="B121" t="str">
            <v>PHE</v>
          </cell>
        </row>
        <row r="122">
          <cell r="C122" t="str">
            <v>Bid Reference No.</v>
          </cell>
        </row>
        <row r="123">
          <cell r="C123" t="str">
            <v>9D</v>
          </cell>
        </row>
        <row r="124">
          <cell r="C124" t="str">
            <v>9D</v>
          </cell>
        </row>
        <row r="125">
          <cell r="C125" t="str">
            <v>9D</v>
          </cell>
        </row>
        <row r="126">
          <cell r="C126" t="str">
            <v>9D</v>
          </cell>
        </row>
        <row r="127">
          <cell r="C127" t="str">
            <v>9D</v>
          </cell>
        </row>
        <row r="128">
          <cell r="C128" t="str">
            <v>9D</v>
          </cell>
        </row>
        <row r="129">
          <cell r="C129" t="str">
            <v>9D</v>
          </cell>
        </row>
        <row r="130">
          <cell r="C130" t="str">
            <v>9D</v>
          </cell>
        </row>
        <row r="131">
          <cell r="C131" t="str">
            <v>9D</v>
          </cell>
        </row>
        <row r="132">
          <cell r="C132" t="str">
            <v>9D</v>
          </cell>
        </row>
        <row r="133">
          <cell r="C133" t="str">
            <v>9D</v>
          </cell>
        </row>
        <row r="134">
          <cell r="C134" t="str">
            <v>9D</v>
          </cell>
        </row>
        <row r="135">
          <cell r="C135" t="str">
            <v>9D</v>
          </cell>
        </row>
        <row r="136">
          <cell r="C136" t="str">
            <v>9D</v>
          </cell>
        </row>
        <row r="137">
          <cell r="C137" t="str">
            <v>9D</v>
          </cell>
        </row>
        <row r="138">
          <cell r="C138" t="str">
            <v>9D</v>
          </cell>
        </row>
        <row r="139">
          <cell r="C139" t="str">
            <v>9D</v>
          </cell>
        </row>
        <row r="140">
          <cell r="C140" t="str">
            <v>9D</v>
          </cell>
        </row>
        <row r="141">
          <cell r="B141" t="str">
            <v>HVAC</v>
          </cell>
        </row>
        <row r="142">
          <cell r="C142" t="str">
            <v>Bid Reference No.</v>
          </cell>
        </row>
        <row r="143">
          <cell r="C143" t="str">
            <v>9G</v>
          </cell>
        </row>
        <row r="144">
          <cell r="C144" t="str">
            <v>9G</v>
          </cell>
        </row>
        <row r="145">
          <cell r="C145" t="str">
            <v>9G</v>
          </cell>
        </row>
        <row r="146">
          <cell r="C146" t="str">
            <v>9G</v>
          </cell>
        </row>
        <row r="147">
          <cell r="C147" t="str">
            <v>9G</v>
          </cell>
        </row>
        <row r="148">
          <cell r="C148" t="str">
            <v>9G</v>
          </cell>
        </row>
        <row r="149">
          <cell r="C149" t="str">
            <v>9G</v>
          </cell>
        </row>
        <row r="150">
          <cell r="C150" t="str">
            <v>9G</v>
          </cell>
        </row>
        <row r="151">
          <cell r="C151" t="str">
            <v>9G</v>
          </cell>
        </row>
        <row r="152">
          <cell r="C152" t="str">
            <v>9G</v>
          </cell>
        </row>
        <row r="153">
          <cell r="C153" t="str">
            <v>9G</v>
          </cell>
        </row>
        <row r="154">
          <cell r="C154" t="str">
            <v>9G</v>
          </cell>
        </row>
        <row r="155">
          <cell r="B155" t="str">
            <v xml:space="preserve">Electrical </v>
          </cell>
        </row>
        <row r="156">
          <cell r="C156" t="str">
            <v>Bid Reference No.</v>
          </cell>
        </row>
        <row r="157">
          <cell r="C157" t="str">
            <v>9E,9J</v>
          </cell>
        </row>
        <row r="158">
          <cell r="C158" t="str">
            <v>9E,9J</v>
          </cell>
        </row>
        <row r="159">
          <cell r="C159" t="str">
            <v>9E,9J</v>
          </cell>
        </row>
        <row r="160">
          <cell r="C160" t="str">
            <v>9E,9J</v>
          </cell>
        </row>
        <row r="161">
          <cell r="C161" t="str">
            <v>9E,9J</v>
          </cell>
        </row>
        <row r="162">
          <cell r="C162" t="str">
            <v>9E,9J</v>
          </cell>
        </row>
        <row r="163">
          <cell r="C163" t="str">
            <v>9E,9J</v>
          </cell>
        </row>
        <row r="164">
          <cell r="C164" t="str">
            <v>9E,9J</v>
          </cell>
        </row>
        <row r="165">
          <cell r="C165" t="str">
            <v>9E,9J</v>
          </cell>
        </row>
        <row r="166">
          <cell r="C166" t="str">
            <v>9E,9J</v>
          </cell>
        </row>
        <row r="167">
          <cell r="C167" t="str">
            <v>9E,9J</v>
          </cell>
        </row>
        <row r="168">
          <cell r="C168" t="str">
            <v>9E,9J</v>
          </cell>
        </row>
        <row r="169">
          <cell r="C169" t="str">
            <v>9E,9J</v>
          </cell>
        </row>
        <row r="170">
          <cell r="C170" t="str">
            <v>9E,9J</v>
          </cell>
        </row>
        <row r="171">
          <cell r="C171" t="str">
            <v>9E,9J</v>
          </cell>
        </row>
        <row r="172">
          <cell r="C172" t="str">
            <v>9E,9J</v>
          </cell>
        </row>
        <row r="173">
          <cell r="C173" t="str">
            <v>9E,9J</v>
          </cell>
        </row>
        <row r="174">
          <cell r="C174" t="str">
            <v>9E,9J</v>
          </cell>
        </row>
        <row r="175">
          <cell r="C175" t="str">
            <v>9E,9J</v>
          </cell>
        </row>
        <row r="176">
          <cell r="C176" t="str">
            <v>9E,9J</v>
          </cell>
        </row>
        <row r="177">
          <cell r="B177" t="str">
            <v>FPS</v>
          </cell>
        </row>
        <row r="178">
          <cell r="C178" t="str">
            <v>Bid Reference No.</v>
          </cell>
        </row>
        <row r="179">
          <cell r="C179" t="str">
            <v>9H</v>
          </cell>
        </row>
        <row r="180">
          <cell r="C180" t="str">
            <v>9H</v>
          </cell>
        </row>
        <row r="181">
          <cell r="C181" t="str">
            <v>9H</v>
          </cell>
        </row>
        <row r="182">
          <cell r="C182" t="str">
            <v>9H</v>
          </cell>
        </row>
        <row r="183">
          <cell r="C183" t="str">
            <v>9H</v>
          </cell>
        </row>
        <row r="184">
          <cell r="C184" t="str">
            <v>9H</v>
          </cell>
        </row>
        <row r="185">
          <cell r="C185" t="str">
            <v>9H</v>
          </cell>
        </row>
        <row r="186">
          <cell r="C186" t="str">
            <v>9H</v>
          </cell>
        </row>
        <row r="187">
          <cell r="C187" t="str">
            <v>9H</v>
          </cell>
        </row>
        <row r="188">
          <cell r="C188" t="str">
            <v>9H</v>
          </cell>
        </row>
        <row r="189">
          <cell r="C189" t="str">
            <v>9H</v>
          </cell>
        </row>
        <row r="190">
          <cell r="C190" t="str">
            <v>9H</v>
          </cell>
        </row>
        <row r="191">
          <cell r="B191" t="str">
            <v>Electrical High Side</v>
          </cell>
        </row>
        <row r="192">
          <cell r="C192" t="str">
            <v>Bid Reference No.</v>
          </cell>
        </row>
        <row r="193">
          <cell r="C193" t="str">
            <v>9K,Part B 3</v>
          </cell>
        </row>
        <row r="194">
          <cell r="C194" t="str">
            <v>9K,Part B 3</v>
          </cell>
        </row>
        <row r="195">
          <cell r="C195" t="str">
            <v>9K,Part B 3</v>
          </cell>
        </row>
        <row r="196">
          <cell r="C196" t="str">
            <v>9K,Part B 3</v>
          </cell>
        </row>
        <row r="197">
          <cell r="C197" t="str">
            <v>9K,Part B 3</v>
          </cell>
        </row>
        <row r="198">
          <cell r="C198" t="str">
            <v>9K,Part B 3</v>
          </cell>
        </row>
        <row r="199">
          <cell r="C199" t="str">
            <v>9K,Part B 3</v>
          </cell>
        </row>
        <row r="200">
          <cell r="C200" t="str">
            <v>9K,Part B 3</v>
          </cell>
        </row>
        <row r="201">
          <cell r="B201" t="str">
            <v>External Finishes</v>
          </cell>
        </row>
        <row r="202">
          <cell r="C202" t="str">
            <v>Bid Reference No.</v>
          </cell>
        </row>
        <row r="203">
          <cell r="C203" t="str">
            <v>9C</v>
          </cell>
        </row>
        <row r="204">
          <cell r="C204" t="str">
            <v>9C</v>
          </cell>
        </row>
        <row r="205">
          <cell r="C205" t="str">
            <v>9C</v>
          </cell>
        </row>
        <row r="206">
          <cell r="C206" t="str">
            <v>9C</v>
          </cell>
        </row>
        <row r="207">
          <cell r="C207" t="str">
            <v>9C</v>
          </cell>
        </row>
        <row r="208">
          <cell r="C208" t="str">
            <v>9C</v>
          </cell>
        </row>
        <row r="209">
          <cell r="C209" t="str">
            <v>9C</v>
          </cell>
        </row>
        <row r="210">
          <cell r="C210" t="str">
            <v>9C</v>
          </cell>
        </row>
        <row r="211">
          <cell r="C211" t="str">
            <v>9C</v>
          </cell>
        </row>
        <row r="212">
          <cell r="C212" t="str">
            <v>9C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"/>
      <sheetName val="Inter_Fin"/>
      <sheetName val="ANALYSIS"/>
      <sheetName val="Stage PAyment"/>
      <sheetName val="Stage Payment R"/>
      <sheetName val="Ext_Fn"/>
      <sheetName val="MEP"/>
      <sheetName val="10D PHE"/>
      <sheetName val="10E &amp; 10J ELECTRICAL"/>
      <sheetName val=" 10H FPS"/>
      <sheetName val="Summary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Bid Reference No.</v>
          </cell>
        </row>
        <row r="8">
          <cell r="B8" t="str">
            <v>Structure</v>
          </cell>
          <cell r="C8" t="str">
            <v>10A</v>
          </cell>
        </row>
        <row r="9">
          <cell r="C9" t="str">
            <v>10A</v>
          </cell>
        </row>
        <row r="10">
          <cell r="C10" t="str">
            <v>10A</v>
          </cell>
        </row>
        <row r="11">
          <cell r="C11" t="str">
            <v>10A</v>
          </cell>
        </row>
        <row r="12">
          <cell r="C12" t="str">
            <v>10A</v>
          </cell>
        </row>
        <row r="13">
          <cell r="C13" t="str">
            <v>10A</v>
          </cell>
        </row>
        <row r="14">
          <cell r="C14" t="str">
            <v>10A</v>
          </cell>
        </row>
        <row r="15">
          <cell r="C15" t="str">
            <v>10A</v>
          </cell>
        </row>
        <row r="16">
          <cell r="C16" t="str">
            <v>10A</v>
          </cell>
        </row>
        <row r="17">
          <cell r="C17" t="str">
            <v>10A</v>
          </cell>
        </row>
        <row r="18">
          <cell r="C18" t="str">
            <v>10A</v>
          </cell>
        </row>
        <row r="19">
          <cell r="C19" t="str">
            <v>10A</v>
          </cell>
        </row>
        <row r="20">
          <cell r="C20" t="str">
            <v>10A</v>
          </cell>
        </row>
        <row r="21">
          <cell r="C21" t="str">
            <v>10A</v>
          </cell>
        </row>
        <row r="22">
          <cell r="C22" t="str">
            <v>10A</v>
          </cell>
        </row>
        <row r="23">
          <cell r="C23" t="str">
            <v>10A</v>
          </cell>
        </row>
        <row r="24">
          <cell r="C24" t="str">
            <v>10A</v>
          </cell>
        </row>
        <row r="25">
          <cell r="C25" t="str">
            <v>10A</v>
          </cell>
        </row>
        <row r="26">
          <cell r="C26" t="str">
            <v>10A</v>
          </cell>
        </row>
        <row r="27">
          <cell r="C27" t="str">
            <v>10A</v>
          </cell>
        </row>
        <row r="28">
          <cell r="C28" t="str">
            <v>10A</v>
          </cell>
        </row>
        <row r="29">
          <cell r="B29" t="str">
            <v>Internal Finishes</v>
          </cell>
        </row>
        <row r="30">
          <cell r="C30" t="str">
            <v>Bid Reference No.</v>
          </cell>
        </row>
        <row r="31">
          <cell r="C31" t="str">
            <v>10B</v>
          </cell>
        </row>
        <row r="32">
          <cell r="C32" t="str">
            <v>10B</v>
          </cell>
        </row>
        <row r="33">
          <cell r="C33" t="str">
            <v>10B</v>
          </cell>
        </row>
        <row r="34">
          <cell r="C34" t="str">
            <v>10B</v>
          </cell>
        </row>
        <row r="35">
          <cell r="C35" t="str">
            <v>10B</v>
          </cell>
        </row>
        <row r="36">
          <cell r="C36" t="str">
            <v>10B</v>
          </cell>
        </row>
        <row r="37">
          <cell r="C37" t="str">
            <v>10B</v>
          </cell>
        </row>
        <row r="38">
          <cell r="C38" t="str">
            <v>10B</v>
          </cell>
        </row>
        <row r="39">
          <cell r="C39" t="str">
            <v>10B</v>
          </cell>
        </row>
        <row r="40">
          <cell r="C40" t="str">
            <v>10B</v>
          </cell>
        </row>
        <row r="41">
          <cell r="C41" t="str">
            <v>10B</v>
          </cell>
        </row>
        <row r="42">
          <cell r="C42" t="str">
            <v>10B</v>
          </cell>
        </row>
        <row r="43">
          <cell r="C43" t="str">
            <v>10B</v>
          </cell>
        </row>
        <row r="44">
          <cell r="C44" t="str">
            <v>10B</v>
          </cell>
        </row>
        <row r="45">
          <cell r="C45" t="str">
            <v>10B</v>
          </cell>
        </row>
        <row r="46">
          <cell r="C46" t="str">
            <v>10B</v>
          </cell>
        </row>
        <row r="47">
          <cell r="C47" t="str">
            <v>10B</v>
          </cell>
        </row>
        <row r="48">
          <cell r="C48" t="str">
            <v>10B</v>
          </cell>
        </row>
        <row r="49">
          <cell r="C49" t="str">
            <v>10B</v>
          </cell>
        </row>
        <row r="50">
          <cell r="C50" t="str">
            <v>10B</v>
          </cell>
        </row>
        <row r="51">
          <cell r="C51" t="str">
            <v>10B</v>
          </cell>
        </row>
        <row r="52">
          <cell r="C52" t="str">
            <v>10B</v>
          </cell>
        </row>
        <row r="53">
          <cell r="C53" t="str">
            <v>10B</v>
          </cell>
        </row>
        <row r="54">
          <cell r="C54" t="str">
            <v>10B</v>
          </cell>
        </row>
        <row r="55">
          <cell r="C55" t="str">
            <v>10B</v>
          </cell>
        </row>
        <row r="56">
          <cell r="C56" t="str">
            <v>10B</v>
          </cell>
        </row>
        <row r="57">
          <cell r="C57" t="str">
            <v>10B</v>
          </cell>
        </row>
        <row r="58">
          <cell r="C58" t="str">
            <v>10B</v>
          </cell>
        </row>
        <row r="59">
          <cell r="C59" t="str">
            <v>10B</v>
          </cell>
        </row>
        <row r="60">
          <cell r="C60" t="str">
            <v>10B</v>
          </cell>
        </row>
        <row r="61">
          <cell r="C61" t="str">
            <v>10B</v>
          </cell>
        </row>
        <row r="62">
          <cell r="C62" t="str">
            <v>10B</v>
          </cell>
        </row>
        <row r="63">
          <cell r="C63" t="str">
            <v>10B</v>
          </cell>
        </row>
        <row r="64">
          <cell r="C64" t="str">
            <v>10B</v>
          </cell>
        </row>
        <row r="65">
          <cell r="C65" t="str">
            <v>10B</v>
          </cell>
        </row>
        <row r="66">
          <cell r="C66" t="str">
            <v>10B</v>
          </cell>
        </row>
        <row r="67">
          <cell r="C67" t="str">
            <v>10B</v>
          </cell>
        </row>
        <row r="68">
          <cell r="C68" t="str">
            <v>10B</v>
          </cell>
        </row>
        <row r="69">
          <cell r="C69" t="str">
            <v>10B</v>
          </cell>
        </row>
        <row r="70">
          <cell r="C70" t="str">
            <v>10B</v>
          </cell>
        </row>
        <row r="71">
          <cell r="C71" t="str">
            <v>10B</v>
          </cell>
        </row>
        <row r="72">
          <cell r="C72" t="str">
            <v>10B</v>
          </cell>
        </row>
        <row r="73">
          <cell r="C73" t="str">
            <v>10B</v>
          </cell>
        </row>
        <row r="74">
          <cell r="C74" t="str">
            <v>10B</v>
          </cell>
        </row>
        <row r="75">
          <cell r="C75" t="str">
            <v>10B</v>
          </cell>
        </row>
        <row r="76">
          <cell r="C76" t="str">
            <v>10B</v>
          </cell>
        </row>
        <row r="77">
          <cell r="C77" t="str">
            <v>10B</v>
          </cell>
        </row>
        <row r="78">
          <cell r="C78" t="str">
            <v>10B</v>
          </cell>
        </row>
        <row r="79">
          <cell r="C79" t="str">
            <v>10B</v>
          </cell>
        </row>
        <row r="80">
          <cell r="C80" t="str">
            <v>10B</v>
          </cell>
        </row>
        <row r="81">
          <cell r="C81" t="str">
            <v>10B</v>
          </cell>
        </row>
        <row r="82">
          <cell r="C82" t="str">
            <v>10B</v>
          </cell>
        </row>
        <row r="83">
          <cell r="C83" t="str">
            <v>10B</v>
          </cell>
        </row>
        <row r="84">
          <cell r="C84" t="str">
            <v>10B</v>
          </cell>
        </row>
        <row r="85">
          <cell r="C85" t="str">
            <v>10B</v>
          </cell>
        </row>
        <row r="86">
          <cell r="C86" t="str">
            <v>10B</v>
          </cell>
        </row>
        <row r="87">
          <cell r="C87" t="str">
            <v>10B</v>
          </cell>
        </row>
        <row r="88">
          <cell r="C88" t="str">
            <v>10B</v>
          </cell>
        </row>
        <row r="89">
          <cell r="C89" t="str">
            <v>10B</v>
          </cell>
        </row>
        <row r="90">
          <cell r="C90" t="str">
            <v>10B</v>
          </cell>
        </row>
        <row r="91">
          <cell r="C91" t="str">
            <v>10B</v>
          </cell>
        </row>
        <row r="92">
          <cell r="C92" t="str">
            <v>10B</v>
          </cell>
        </row>
        <row r="93">
          <cell r="C93" t="str">
            <v>10B</v>
          </cell>
        </row>
        <row r="94">
          <cell r="C94" t="str">
            <v>10B</v>
          </cell>
        </row>
        <row r="95">
          <cell r="C95" t="str">
            <v>10B</v>
          </cell>
        </row>
        <row r="96">
          <cell r="C96" t="str">
            <v>10B</v>
          </cell>
        </row>
        <row r="97">
          <cell r="C97" t="str">
            <v>10B</v>
          </cell>
        </row>
        <row r="98">
          <cell r="C98" t="str">
            <v>10B</v>
          </cell>
        </row>
        <row r="99">
          <cell r="C99" t="str">
            <v>10B</v>
          </cell>
        </row>
        <row r="100">
          <cell r="C100" t="str">
            <v>10B</v>
          </cell>
        </row>
        <row r="101">
          <cell r="C101" t="str">
            <v>10B</v>
          </cell>
        </row>
        <row r="102">
          <cell r="C102" t="str">
            <v>10B</v>
          </cell>
        </row>
        <row r="103">
          <cell r="C103" t="str">
            <v>10B</v>
          </cell>
        </row>
        <row r="104">
          <cell r="C104" t="str">
            <v>10B</v>
          </cell>
        </row>
        <row r="105">
          <cell r="C105" t="str">
            <v>10B</v>
          </cell>
        </row>
        <row r="106">
          <cell r="C106" t="str">
            <v>10B</v>
          </cell>
        </row>
        <row r="107">
          <cell r="C107" t="str">
            <v>10B</v>
          </cell>
        </row>
        <row r="108">
          <cell r="C108" t="str">
            <v>10B</v>
          </cell>
        </row>
        <row r="109">
          <cell r="C109" t="str">
            <v>10B</v>
          </cell>
        </row>
        <row r="110">
          <cell r="C110" t="str">
            <v>10B</v>
          </cell>
        </row>
        <row r="111">
          <cell r="C111" t="str">
            <v>10B</v>
          </cell>
        </row>
        <row r="112">
          <cell r="C112" t="str">
            <v>10B</v>
          </cell>
        </row>
        <row r="113">
          <cell r="C113" t="str">
            <v>10B</v>
          </cell>
        </row>
        <row r="114">
          <cell r="C114" t="str">
            <v>10B</v>
          </cell>
        </row>
        <row r="115">
          <cell r="B115" t="str">
            <v>PHE</v>
          </cell>
        </row>
        <row r="116">
          <cell r="C116" t="str">
            <v>Bid Reference No.</v>
          </cell>
        </row>
        <row r="117">
          <cell r="C117" t="str">
            <v>10D</v>
          </cell>
        </row>
        <row r="118">
          <cell r="C118" t="str">
            <v>10D</v>
          </cell>
        </row>
        <row r="119">
          <cell r="C119" t="str">
            <v>10D</v>
          </cell>
        </row>
        <row r="120">
          <cell r="C120" t="str">
            <v>10D</v>
          </cell>
        </row>
        <row r="121">
          <cell r="C121" t="str">
            <v>10D</v>
          </cell>
        </row>
        <row r="122">
          <cell r="C122" t="str">
            <v>10D</v>
          </cell>
        </row>
        <row r="123">
          <cell r="C123" t="str">
            <v>10D</v>
          </cell>
        </row>
        <row r="124">
          <cell r="C124" t="str">
            <v>10D</v>
          </cell>
        </row>
        <row r="125">
          <cell r="C125" t="str">
            <v>10D</v>
          </cell>
        </row>
        <row r="126">
          <cell r="C126" t="str">
            <v>10D</v>
          </cell>
        </row>
        <row r="127">
          <cell r="C127" t="str">
            <v>10D</v>
          </cell>
        </row>
        <row r="128">
          <cell r="C128" t="str">
            <v>10D</v>
          </cell>
        </row>
        <row r="129">
          <cell r="B129" t="str">
            <v>Electrical</v>
          </cell>
        </row>
        <row r="130">
          <cell r="C130" t="str">
            <v>Bid Reference No.</v>
          </cell>
        </row>
        <row r="131">
          <cell r="C131" t="str">
            <v>10E,10J</v>
          </cell>
        </row>
        <row r="132">
          <cell r="C132" t="str">
            <v>10E,10J</v>
          </cell>
        </row>
        <row r="133">
          <cell r="C133" t="str">
            <v>10E,10J</v>
          </cell>
        </row>
        <row r="134">
          <cell r="C134" t="str">
            <v>10E,10J</v>
          </cell>
        </row>
        <row r="135">
          <cell r="C135" t="str">
            <v>10E,10J</v>
          </cell>
        </row>
        <row r="136">
          <cell r="C136" t="str">
            <v>10E,10J</v>
          </cell>
        </row>
        <row r="137">
          <cell r="C137" t="str">
            <v>10E,10J</v>
          </cell>
        </row>
        <row r="138">
          <cell r="C138" t="str">
            <v>10E,10J</v>
          </cell>
        </row>
        <row r="139">
          <cell r="C139" t="str">
            <v>10E,10J</v>
          </cell>
        </row>
        <row r="140">
          <cell r="C140" t="str">
            <v>10E,10J</v>
          </cell>
        </row>
        <row r="141">
          <cell r="C141" t="str">
            <v>10E,10J</v>
          </cell>
        </row>
        <row r="142">
          <cell r="C142" t="str">
            <v>10E,10J</v>
          </cell>
        </row>
        <row r="143">
          <cell r="C143" t="str">
            <v>10E,10J</v>
          </cell>
        </row>
        <row r="144">
          <cell r="C144" t="str">
            <v>10E,10J</v>
          </cell>
        </row>
        <row r="145">
          <cell r="C145" t="str">
            <v>10E,10J</v>
          </cell>
        </row>
        <row r="146">
          <cell r="C146" t="str">
            <v>10E,10J</v>
          </cell>
        </row>
        <row r="147">
          <cell r="C147" t="str">
            <v>10E,10J</v>
          </cell>
        </row>
        <row r="148">
          <cell r="C148" t="str">
            <v>10E,10J</v>
          </cell>
        </row>
        <row r="149">
          <cell r="C149" t="str">
            <v>10E,10J</v>
          </cell>
        </row>
        <row r="150">
          <cell r="C150" t="str">
            <v>10E,10J</v>
          </cell>
        </row>
        <row r="151">
          <cell r="C151" t="str">
            <v>10E,10J</v>
          </cell>
        </row>
        <row r="152">
          <cell r="C152" t="str">
            <v>10E,10J</v>
          </cell>
        </row>
        <row r="153">
          <cell r="C153" t="str">
            <v>10E,10J</v>
          </cell>
        </row>
        <row r="154">
          <cell r="C154" t="str">
            <v>10E,10J</v>
          </cell>
        </row>
        <row r="155">
          <cell r="C155" t="str">
            <v>10E,10J</v>
          </cell>
        </row>
        <row r="156">
          <cell r="C156" t="str">
            <v>10E,10J</v>
          </cell>
        </row>
        <row r="157">
          <cell r="C157" t="str">
            <v>10E,10J</v>
          </cell>
        </row>
        <row r="158">
          <cell r="C158" t="str">
            <v>10E,10J</v>
          </cell>
        </row>
        <row r="159">
          <cell r="C159" t="str">
            <v>10E,10J</v>
          </cell>
        </row>
        <row r="160">
          <cell r="C160" t="str">
            <v>10E,10J</v>
          </cell>
        </row>
        <row r="161">
          <cell r="C161" t="str">
            <v>10E,10J</v>
          </cell>
        </row>
        <row r="162">
          <cell r="C162" t="str">
            <v>10E,10J</v>
          </cell>
        </row>
        <row r="163">
          <cell r="C163" t="str">
            <v>10E,10J</v>
          </cell>
        </row>
        <row r="164">
          <cell r="C164" t="str">
            <v>10E,10J</v>
          </cell>
        </row>
        <row r="165">
          <cell r="C165" t="str">
            <v>10E,10J</v>
          </cell>
        </row>
        <row r="166">
          <cell r="C166" t="str">
            <v>10E,10J</v>
          </cell>
        </row>
        <row r="167">
          <cell r="C167" t="str">
            <v>10E,10J</v>
          </cell>
        </row>
        <row r="168">
          <cell r="C168" t="str">
            <v>10E,10J</v>
          </cell>
        </row>
        <row r="169">
          <cell r="C169" t="str">
            <v>10E,10J</v>
          </cell>
        </row>
        <row r="170">
          <cell r="C170" t="str">
            <v>10E,10J</v>
          </cell>
        </row>
        <row r="171">
          <cell r="B171" t="str">
            <v>FPS</v>
          </cell>
        </row>
        <row r="172">
          <cell r="C172" t="str">
            <v>Bid Reference No.</v>
          </cell>
        </row>
        <row r="173">
          <cell r="C173" t="str">
            <v>10H</v>
          </cell>
        </row>
        <row r="174">
          <cell r="C174" t="str">
            <v>10H</v>
          </cell>
        </row>
        <row r="175">
          <cell r="C175" t="str">
            <v>10H</v>
          </cell>
        </row>
        <row r="176">
          <cell r="C176" t="str">
            <v>10H</v>
          </cell>
        </row>
        <row r="177">
          <cell r="C177" t="str">
            <v>10H</v>
          </cell>
        </row>
        <row r="178">
          <cell r="C178" t="str">
            <v>10H</v>
          </cell>
        </row>
        <row r="179">
          <cell r="C179" t="str">
            <v>10H</v>
          </cell>
        </row>
        <row r="180">
          <cell r="C180" t="str">
            <v>10H</v>
          </cell>
        </row>
        <row r="181">
          <cell r="C181" t="str">
            <v>10H</v>
          </cell>
        </row>
        <row r="182">
          <cell r="C182" t="str">
            <v>10H</v>
          </cell>
        </row>
        <row r="183">
          <cell r="C183" t="str">
            <v>10H</v>
          </cell>
        </row>
        <row r="184">
          <cell r="C184" t="str">
            <v>10H</v>
          </cell>
        </row>
        <row r="185">
          <cell r="C185" t="str">
            <v>10H</v>
          </cell>
        </row>
        <row r="186">
          <cell r="C186" t="str">
            <v>10H</v>
          </cell>
        </row>
        <row r="187">
          <cell r="C187" t="str">
            <v>10H</v>
          </cell>
        </row>
        <row r="188">
          <cell r="C188" t="str">
            <v>10H</v>
          </cell>
        </row>
        <row r="189">
          <cell r="C189" t="str">
            <v>10H</v>
          </cell>
        </row>
        <row r="190">
          <cell r="C190" t="str">
            <v>10H</v>
          </cell>
        </row>
        <row r="191">
          <cell r="C191" t="str">
            <v>10H</v>
          </cell>
        </row>
        <row r="192">
          <cell r="C192" t="str">
            <v>10H</v>
          </cell>
        </row>
        <row r="193">
          <cell r="C193" t="str">
            <v>10H</v>
          </cell>
        </row>
        <row r="194">
          <cell r="C194" t="str">
            <v>10H</v>
          </cell>
        </row>
        <row r="195">
          <cell r="C195" t="str">
            <v>10H</v>
          </cell>
        </row>
        <row r="196">
          <cell r="C196" t="str">
            <v>10H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ure"/>
      <sheetName val="Structure Working"/>
      <sheetName val="Stage Payment"/>
      <sheetName val="ICT"/>
      <sheetName val="MEP"/>
      <sheetName val="MEP Working"/>
      <sheetName val="Fin"/>
      <sheetName val="Sheet2"/>
      <sheetName val="Summary"/>
      <sheetName val="SEEWAGE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Bid Reference No.</v>
          </cell>
        </row>
        <row r="4">
          <cell r="A4" t="str">
            <v>Structure</v>
          </cell>
          <cell r="B4" t="str">
            <v>Part 1A</v>
          </cell>
        </row>
        <row r="5">
          <cell r="B5" t="str">
            <v>Part 1A</v>
          </cell>
        </row>
        <row r="6">
          <cell r="B6" t="str">
            <v>Part 1A</v>
          </cell>
        </row>
        <row r="7">
          <cell r="B7" t="str">
            <v>Part 1A</v>
          </cell>
        </row>
        <row r="8">
          <cell r="B8" t="str">
            <v>Part 1A</v>
          </cell>
        </row>
        <row r="9">
          <cell r="B9" t="str">
            <v>Part 1A</v>
          </cell>
        </row>
        <row r="10">
          <cell r="B10" t="str">
            <v>Part 1A</v>
          </cell>
        </row>
        <row r="11">
          <cell r="B11" t="str">
            <v>Part 1A</v>
          </cell>
        </row>
        <row r="12">
          <cell r="B12" t="str">
            <v>Part 1A</v>
          </cell>
        </row>
        <row r="13">
          <cell r="B13" t="str">
            <v>Part 1A</v>
          </cell>
        </row>
        <row r="14">
          <cell r="B14" t="str">
            <v>Part 1A</v>
          </cell>
        </row>
        <row r="15">
          <cell r="B15" t="str">
            <v>Part 1A</v>
          </cell>
        </row>
        <row r="16">
          <cell r="B16" t="str">
            <v>Part 1A</v>
          </cell>
        </row>
        <row r="17">
          <cell r="B17" t="str">
            <v>Part 1A</v>
          </cell>
        </row>
        <row r="18">
          <cell r="B18" t="str">
            <v>Part 1A</v>
          </cell>
        </row>
        <row r="19">
          <cell r="B19" t="str">
            <v>Part 1A</v>
          </cell>
        </row>
        <row r="20">
          <cell r="B20" t="str">
            <v>Part 1A</v>
          </cell>
        </row>
        <row r="21">
          <cell r="B21" t="str">
            <v>Part 1A</v>
          </cell>
        </row>
        <row r="22">
          <cell r="B22" t="str">
            <v>Part 1A</v>
          </cell>
        </row>
        <row r="23">
          <cell r="B23" t="str">
            <v>Part 1A</v>
          </cell>
        </row>
        <row r="24">
          <cell r="B24" t="str">
            <v>Part 1A</v>
          </cell>
        </row>
        <row r="25">
          <cell r="B25" t="str">
            <v>Part 1A</v>
          </cell>
        </row>
        <row r="26">
          <cell r="B26" t="str">
            <v>Part 1A</v>
          </cell>
        </row>
        <row r="27">
          <cell r="B27" t="str">
            <v>Part 1A</v>
          </cell>
        </row>
        <row r="28">
          <cell r="B28" t="str">
            <v>Part 1A</v>
          </cell>
        </row>
        <row r="29">
          <cell r="B29" t="str">
            <v>Part 1A</v>
          </cell>
        </row>
        <row r="30">
          <cell r="B30" t="str">
            <v>Part 1A</v>
          </cell>
        </row>
        <row r="31">
          <cell r="B31" t="str">
            <v>Part 1A</v>
          </cell>
        </row>
        <row r="32">
          <cell r="B32" t="str">
            <v>Part 1A</v>
          </cell>
        </row>
        <row r="33">
          <cell r="B33" t="str">
            <v>Part 1A</v>
          </cell>
        </row>
        <row r="34">
          <cell r="B34" t="str">
            <v>Part 1A</v>
          </cell>
        </row>
        <row r="35">
          <cell r="B35" t="str">
            <v>Part 1A</v>
          </cell>
        </row>
        <row r="36">
          <cell r="B36" t="str">
            <v>Part 1A</v>
          </cell>
        </row>
        <row r="37">
          <cell r="B37" t="str">
            <v>Part 1A</v>
          </cell>
        </row>
        <row r="38">
          <cell r="B38" t="str">
            <v>Part 1A</v>
          </cell>
        </row>
        <row r="39">
          <cell r="B39" t="str">
            <v>Part 1A</v>
          </cell>
        </row>
        <row r="40">
          <cell r="B40" t="str">
            <v>Part 1A</v>
          </cell>
        </row>
        <row r="41">
          <cell r="B41" t="str">
            <v>Part 1A</v>
          </cell>
        </row>
        <row r="42">
          <cell r="B42" t="str">
            <v>Part 1A</v>
          </cell>
        </row>
        <row r="43">
          <cell r="B43" t="str">
            <v>Part 1A</v>
          </cell>
        </row>
        <row r="44">
          <cell r="B44" t="str">
            <v>Part 1A</v>
          </cell>
        </row>
        <row r="45">
          <cell r="B45" t="str">
            <v>Part 1A</v>
          </cell>
        </row>
        <row r="46">
          <cell r="B46" t="str">
            <v>Part 1A</v>
          </cell>
        </row>
        <row r="47">
          <cell r="B47" t="str">
            <v>Part 1A</v>
          </cell>
        </row>
        <row r="48">
          <cell r="B48" t="str">
            <v>Part 1A</v>
          </cell>
        </row>
        <row r="49">
          <cell r="B49" t="str">
            <v>Part 1A</v>
          </cell>
        </row>
        <row r="50">
          <cell r="B50" t="str">
            <v>Part 1A</v>
          </cell>
        </row>
        <row r="51">
          <cell r="B51" t="str">
            <v>Part 1A</v>
          </cell>
        </row>
        <row r="52">
          <cell r="B52" t="str">
            <v>Part 1A</v>
          </cell>
        </row>
        <row r="53">
          <cell r="B53" t="str">
            <v>Part 1A</v>
          </cell>
        </row>
        <row r="54">
          <cell r="B54" t="str">
            <v>Part 1A</v>
          </cell>
        </row>
        <row r="55">
          <cell r="B55" t="str">
            <v>Part 1A</v>
          </cell>
        </row>
        <row r="56">
          <cell r="B56" t="str">
            <v>Part 1A</v>
          </cell>
        </row>
        <row r="57">
          <cell r="B57" t="str">
            <v>Part 1A</v>
          </cell>
        </row>
        <row r="58">
          <cell r="B58" t="str">
            <v>Part 1A</v>
          </cell>
        </row>
        <row r="59">
          <cell r="B59" t="str">
            <v>Part 1A</v>
          </cell>
        </row>
        <row r="60">
          <cell r="B60" t="str">
            <v>Part 1A</v>
          </cell>
        </row>
        <row r="61">
          <cell r="B61" t="str">
            <v>Part 1A</v>
          </cell>
        </row>
        <row r="62">
          <cell r="B62" t="str">
            <v>Part 1A</v>
          </cell>
        </row>
        <row r="63">
          <cell r="B63" t="str">
            <v>Part 1A</v>
          </cell>
        </row>
        <row r="64">
          <cell r="B64" t="str">
            <v>Part 1A</v>
          </cell>
        </row>
        <row r="65">
          <cell r="B65" t="str">
            <v>Part 1A</v>
          </cell>
        </row>
        <row r="66">
          <cell r="B66" t="str">
            <v>Part 1A</v>
          </cell>
        </row>
        <row r="67">
          <cell r="B67" t="str">
            <v>Part 1A</v>
          </cell>
        </row>
        <row r="68">
          <cell r="B68" t="str">
            <v>Part 1A</v>
          </cell>
        </row>
        <row r="69">
          <cell r="B69" t="str">
            <v>Part 1A</v>
          </cell>
        </row>
        <row r="70">
          <cell r="B70" t="str">
            <v>Part 1A</v>
          </cell>
        </row>
        <row r="71">
          <cell r="B71" t="str">
            <v>Part 1A</v>
          </cell>
        </row>
        <row r="72">
          <cell r="B72" t="str">
            <v>Part 1A</v>
          </cell>
        </row>
        <row r="73">
          <cell r="B73" t="str">
            <v>Part 1A</v>
          </cell>
        </row>
        <row r="74">
          <cell r="B74" t="str">
            <v>Part 1A</v>
          </cell>
        </row>
        <row r="75">
          <cell r="B75" t="str">
            <v>Part 1A</v>
          </cell>
        </row>
        <row r="76">
          <cell r="B76" t="str">
            <v>Part 1A</v>
          </cell>
        </row>
        <row r="77">
          <cell r="B77" t="str">
            <v>Part 1A</v>
          </cell>
        </row>
        <row r="78">
          <cell r="B78" t="str">
            <v>Part 1A</v>
          </cell>
        </row>
        <row r="79">
          <cell r="B79" t="str">
            <v>Part 1A</v>
          </cell>
        </row>
        <row r="80">
          <cell r="B80" t="str">
            <v>Part 1A</v>
          </cell>
        </row>
        <row r="81">
          <cell r="B81" t="str">
            <v>Part 1A</v>
          </cell>
        </row>
        <row r="82">
          <cell r="B82" t="str">
            <v>Part 1A</v>
          </cell>
        </row>
        <row r="83">
          <cell r="B83" t="str">
            <v>Part 1A</v>
          </cell>
        </row>
        <row r="84">
          <cell r="A84" t="str">
            <v>PHE</v>
          </cell>
        </row>
        <row r="85">
          <cell r="B85" t="str">
            <v>Bid Reference No.</v>
          </cell>
        </row>
        <row r="86">
          <cell r="B86" t="str">
            <v>Part B1C,Part B5</v>
          </cell>
        </row>
        <row r="87">
          <cell r="B87" t="str">
            <v>Part B1C,Part B5</v>
          </cell>
        </row>
        <row r="88">
          <cell r="B88" t="str">
            <v>Part B1C,Part B5</v>
          </cell>
        </row>
        <row r="89">
          <cell r="B89" t="str">
            <v>Part B1C,Part B5</v>
          </cell>
        </row>
        <row r="90">
          <cell r="B90" t="str">
            <v>Part B1C,Part B5</v>
          </cell>
        </row>
        <row r="91">
          <cell r="B91" t="str">
            <v>Part B1C,Part B5</v>
          </cell>
        </row>
        <row r="92">
          <cell r="B92" t="str">
            <v>Part B1C,Part B5</v>
          </cell>
        </row>
        <row r="93">
          <cell r="B93" t="str">
            <v>Part B1C,Part B5</v>
          </cell>
        </row>
        <row r="94">
          <cell r="B94" t="str">
            <v>Part B1C,Part B5</v>
          </cell>
        </row>
        <row r="95">
          <cell r="B95" t="str">
            <v>Part B1C,Part B5</v>
          </cell>
        </row>
        <row r="96">
          <cell r="B96" t="str">
            <v>Part B1C,Part B5</v>
          </cell>
        </row>
        <row r="97">
          <cell r="B97" t="str">
            <v>Part B1C,Part B5</v>
          </cell>
        </row>
        <row r="98">
          <cell r="B98" t="str">
            <v>Part B1C,Part B5</v>
          </cell>
        </row>
        <row r="99">
          <cell r="B99" t="str">
            <v>Part B1C,Part B5</v>
          </cell>
        </row>
        <row r="100">
          <cell r="B100" t="str">
            <v>Part B1C,Part B5</v>
          </cell>
        </row>
        <row r="101">
          <cell r="B101" t="str">
            <v>Part B1C,Part B5</v>
          </cell>
        </row>
        <row r="102">
          <cell r="B102" t="str">
            <v>Part B1C,Part B5</v>
          </cell>
        </row>
        <row r="103">
          <cell r="B103" t="str">
            <v>Part B1C,Part B5</v>
          </cell>
        </row>
        <row r="104">
          <cell r="B104" t="str">
            <v>Part B1C,Part B5</v>
          </cell>
        </row>
        <row r="105">
          <cell r="B105" t="str">
            <v>Part B1C,Part B5</v>
          </cell>
        </row>
        <row r="106">
          <cell r="B106" t="str">
            <v>Part B1C,Part B5</v>
          </cell>
        </row>
        <row r="107">
          <cell r="B107" t="str">
            <v>Part B1C,Part B5</v>
          </cell>
        </row>
        <row r="108">
          <cell r="B108" t="str">
            <v>Part B1C,Part B5</v>
          </cell>
        </row>
        <row r="109">
          <cell r="B109" t="str">
            <v>Part B1C,Part B5</v>
          </cell>
        </row>
        <row r="110">
          <cell r="B110" t="str">
            <v>Part B1C,Part B5</v>
          </cell>
        </row>
        <row r="111">
          <cell r="B111" t="str">
            <v>Part B1C,Part B5</v>
          </cell>
        </row>
        <row r="112">
          <cell r="B112" t="str">
            <v>Part B1C,Part B5</v>
          </cell>
        </row>
        <row r="113">
          <cell r="B113" t="str">
            <v>Part B1C,Part B5</v>
          </cell>
        </row>
        <row r="114">
          <cell r="B114" t="str">
            <v>Part B1C,Part B5</v>
          </cell>
        </row>
        <row r="115">
          <cell r="B115" t="str">
            <v>Part B1C,Part B5</v>
          </cell>
        </row>
        <row r="116">
          <cell r="A116" t="str">
            <v>Electrical</v>
          </cell>
        </row>
        <row r="117">
          <cell r="B117" t="str">
            <v>Bid Reference No.</v>
          </cell>
        </row>
        <row r="118">
          <cell r="B118" t="str">
            <v>Part B1F,Part B3(35%)</v>
          </cell>
        </row>
        <row r="119">
          <cell r="B119" t="str">
            <v>Part B1F,Part B3(35%)</v>
          </cell>
        </row>
        <row r="120">
          <cell r="B120" t="str">
            <v>Part B1F,Part B3(35%)</v>
          </cell>
        </row>
        <row r="121">
          <cell r="B121" t="str">
            <v>Part B1F,Part B3(35%)</v>
          </cell>
        </row>
        <row r="122">
          <cell r="B122" t="str">
            <v>Part B1F,Part B3(35%)</v>
          </cell>
        </row>
        <row r="123">
          <cell r="B123" t="str">
            <v>Part B1F,Part B3(35%)</v>
          </cell>
        </row>
        <row r="124">
          <cell r="B124" t="str">
            <v>Part B1F,Part B3(35%)</v>
          </cell>
        </row>
        <row r="125">
          <cell r="B125" t="str">
            <v>Part B1F,Part B3(35%)</v>
          </cell>
        </row>
        <row r="126">
          <cell r="B126" t="str">
            <v>Part B1F,Part B3(35%)</v>
          </cell>
        </row>
        <row r="127">
          <cell r="B127" t="str">
            <v>Part B1F,Part B3(35%)</v>
          </cell>
        </row>
        <row r="128">
          <cell r="B128" t="str">
            <v>Part B1F,Part B3(35%)</v>
          </cell>
        </row>
        <row r="129">
          <cell r="B129" t="str">
            <v>Part B1F,Part B3(35%)</v>
          </cell>
        </row>
        <row r="130">
          <cell r="B130" t="str">
            <v>Part B1F,Part B3(35%)</v>
          </cell>
        </row>
        <row r="131">
          <cell r="B131" t="str">
            <v>Part B1F,Part B3(35%)</v>
          </cell>
        </row>
        <row r="132">
          <cell r="B132" t="str">
            <v>Part B1F,Part B3(35%)</v>
          </cell>
        </row>
        <row r="133">
          <cell r="B133" t="str">
            <v>Part B1F,Part B3(35%)</v>
          </cell>
        </row>
        <row r="134">
          <cell r="B134" t="str">
            <v>Part B1F,Part B3(35%)</v>
          </cell>
        </row>
        <row r="135">
          <cell r="B135" t="str">
            <v>Part B1F,Part B3(35%)</v>
          </cell>
        </row>
        <row r="136">
          <cell r="B136" t="str">
            <v>Part B1F,Part B3(35%)</v>
          </cell>
        </row>
        <row r="137">
          <cell r="B137" t="str">
            <v>Part B1F,Part B3(35%)</v>
          </cell>
        </row>
        <row r="138">
          <cell r="A138" t="str">
            <v>HVAC</v>
          </cell>
        </row>
        <row r="139">
          <cell r="B139" t="str">
            <v>Bid Reference No.</v>
          </cell>
        </row>
        <row r="140">
          <cell r="B140" t="str">
            <v>Part B1G,Part B4</v>
          </cell>
        </row>
        <row r="141">
          <cell r="B141" t="str">
            <v>Part B1G,Part B4</v>
          </cell>
        </row>
        <row r="142">
          <cell r="B142" t="str">
            <v>Part B1G,Part B4</v>
          </cell>
        </row>
        <row r="143">
          <cell r="B143" t="str">
            <v>Part B1G,Part B4</v>
          </cell>
        </row>
        <row r="144">
          <cell r="B144" t="str">
            <v>Part B1G,Part B4</v>
          </cell>
        </row>
        <row r="145">
          <cell r="B145" t="str">
            <v>Part B1G,Part B4</v>
          </cell>
        </row>
        <row r="146">
          <cell r="B146" t="str">
            <v>Part B1G,Part B4</v>
          </cell>
        </row>
        <row r="147">
          <cell r="B147" t="str">
            <v>Part B1G,Part B4</v>
          </cell>
        </row>
        <row r="148">
          <cell r="B148" t="str">
            <v>Part B1G,Part B4</v>
          </cell>
        </row>
        <row r="149">
          <cell r="B149" t="str">
            <v>Part B1G,Part B4</v>
          </cell>
        </row>
        <row r="150">
          <cell r="A150" t="str">
            <v>FPS</v>
          </cell>
        </row>
        <row r="151">
          <cell r="B151" t="str">
            <v>Bid Reference No.</v>
          </cell>
        </row>
        <row r="152">
          <cell r="B152" t="str">
            <v>Part B1H,Part B6</v>
          </cell>
        </row>
        <row r="153">
          <cell r="B153" t="str">
            <v>Part B1H,Part B6</v>
          </cell>
        </row>
        <row r="154">
          <cell r="B154" t="str">
            <v>Part B1H,Part B6</v>
          </cell>
        </row>
        <row r="155">
          <cell r="B155" t="str">
            <v>Part B1H,Part B6</v>
          </cell>
        </row>
        <row r="156">
          <cell r="B156" t="str">
            <v>Part B1H,Part B6</v>
          </cell>
        </row>
        <row r="157">
          <cell r="B157" t="str">
            <v>Part B1H,Part B6</v>
          </cell>
        </row>
        <row r="158">
          <cell r="B158" t="str">
            <v>Part B1H,Part B6</v>
          </cell>
        </row>
        <row r="159">
          <cell r="B159" t="str">
            <v>Part B1H,Part B6</v>
          </cell>
        </row>
        <row r="160">
          <cell r="B160" t="str">
            <v>Part B1H,Part B6</v>
          </cell>
        </row>
        <row r="161">
          <cell r="B161" t="str">
            <v>Part B1H,Part B6</v>
          </cell>
        </row>
        <row r="162">
          <cell r="A162" t="str">
            <v>Solid Waste Piping Network</v>
          </cell>
        </row>
        <row r="163">
          <cell r="B163" t="str">
            <v>Bid Reference No.</v>
          </cell>
        </row>
        <row r="164">
          <cell r="B164" t="str">
            <v>Part B1I,Part B9(50%),Part B10(50%)</v>
          </cell>
        </row>
        <row r="165">
          <cell r="B165" t="str">
            <v>Part B1I,Part B9(50%),Part B10(50%)</v>
          </cell>
        </row>
        <row r="166">
          <cell r="B166" t="str">
            <v>Part B1I,Part B9(50%),Part B10(50%)</v>
          </cell>
        </row>
        <row r="167">
          <cell r="B167" t="str">
            <v>Part B1I,Part B9(50%),Part B10(50%)</v>
          </cell>
        </row>
        <row r="168">
          <cell r="B168" t="str">
            <v>Part B1I,Part B9(50%),Part B10(50%)</v>
          </cell>
        </row>
        <row r="169">
          <cell r="B169" t="str">
            <v>Part B1I,Part B9(50%),Part B10(50%)</v>
          </cell>
        </row>
        <row r="170">
          <cell r="B170" t="str">
            <v>Part B1I,Part B9(50%),Part B10(50%)</v>
          </cell>
        </row>
        <row r="171">
          <cell r="B171" t="str">
            <v>Part B1I,Part B9(50%),Part B10(50%)</v>
          </cell>
        </row>
        <row r="172">
          <cell r="B172" t="str">
            <v>Part B1I,Part B9(50%),Part B10(50%)</v>
          </cell>
        </row>
        <row r="173">
          <cell r="B173" t="str">
            <v>Part B1I,Part B9(50%),Part B10(50%)</v>
          </cell>
        </row>
        <row r="175">
          <cell r="B175" t="str">
            <v>Bid Reference No.</v>
          </cell>
        </row>
        <row r="176">
          <cell r="B176" t="str">
            <v>Part B7</v>
          </cell>
        </row>
        <row r="177">
          <cell r="B177" t="str">
            <v>Part B7</v>
          </cell>
        </row>
        <row r="178">
          <cell r="B178" t="str">
            <v>Part B7</v>
          </cell>
        </row>
        <row r="179">
          <cell r="B179" t="str">
            <v>Part B7</v>
          </cell>
        </row>
        <row r="180">
          <cell r="B180" t="str">
            <v>Part B7</v>
          </cell>
        </row>
        <row r="181">
          <cell r="B181" t="str">
            <v>Part B7</v>
          </cell>
        </row>
        <row r="182">
          <cell r="B182" t="str">
            <v>Part B7</v>
          </cell>
        </row>
        <row r="183">
          <cell r="B183" t="str">
            <v>Part B7</v>
          </cell>
        </row>
        <row r="184">
          <cell r="B184" t="str">
            <v>Part B7</v>
          </cell>
        </row>
        <row r="185">
          <cell r="B185" t="str">
            <v>Part B7</v>
          </cell>
        </row>
        <row r="186">
          <cell r="A186" t="str">
            <v>ICT</v>
          </cell>
        </row>
        <row r="187">
          <cell r="B187" t="str">
            <v>Bid Reference No.</v>
          </cell>
        </row>
        <row r="188">
          <cell r="B188" t="str">
            <v>Part B1J</v>
          </cell>
        </row>
        <row r="189">
          <cell r="B189" t="str">
            <v>Part B1J</v>
          </cell>
        </row>
        <row r="190">
          <cell r="B190" t="str">
            <v>Part B1J</v>
          </cell>
        </row>
        <row r="191">
          <cell r="B191" t="str">
            <v>Part B1J</v>
          </cell>
        </row>
        <row r="192">
          <cell r="B192" t="str">
            <v>Part B1J</v>
          </cell>
        </row>
        <row r="193">
          <cell r="B193" t="str">
            <v>Part B1J</v>
          </cell>
        </row>
        <row r="194">
          <cell r="B194" t="str">
            <v>Part B1J</v>
          </cell>
        </row>
        <row r="195">
          <cell r="B195" t="str">
            <v>Part B1J</v>
          </cell>
        </row>
        <row r="196">
          <cell r="B196" t="str">
            <v>Part B1J</v>
          </cell>
        </row>
        <row r="197">
          <cell r="B197" t="str">
            <v>Part B1J</v>
          </cell>
        </row>
        <row r="198">
          <cell r="B198" t="str">
            <v>Part B1J</v>
          </cell>
        </row>
        <row r="199">
          <cell r="B199" t="str">
            <v>Part B1J</v>
          </cell>
        </row>
        <row r="200">
          <cell r="B200" t="str">
            <v>Part B1J</v>
          </cell>
        </row>
        <row r="201">
          <cell r="B201" t="str">
            <v>Part B1J</v>
          </cell>
        </row>
        <row r="202">
          <cell r="B202" t="str">
            <v>Part B1J</v>
          </cell>
        </row>
        <row r="203">
          <cell r="B203" t="str">
            <v>Part B1J</v>
          </cell>
        </row>
        <row r="204">
          <cell r="B204" t="str">
            <v>Part B1J</v>
          </cell>
        </row>
        <row r="205">
          <cell r="B205" t="str">
            <v>Part B1J</v>
          </cell>
        </row>
        <row r="206">
          <cell r="B206" t="str">
            <v>Part B1J</v>
          </cell>
        </row>
        <row r="207">
          <cell r="B207" t="str">
            <v>Part B1J</v>
          </cell>
        </row>
        <row r="208">
          <cell r="B208" t="str">
            <v>Part B1J</v>
          </cell>
        </row>
        <row r="209">
          <cell r="B209" t="str">
            <v>Part B1J</v>
          </cell>
        </row>
        <row r="210">
          <cell r="B210" t="str">
            <v>Part B1J</v>
          </cell>
        </row>
        <row r="211">
          <cell r="B211" t="str">
            <v>Part B1J</v>
          </cell>
        </row>
        <row r="212">
          <cell r="B212" t="str">
            <v>Part B1J</v>
          </cell>
        </row>
        <row r="213">
          <cell r="B213" t="str">
            <v>Part B1J</v>
          </cell>
        </row>
        <row r="214">
          <cell r="B214" t="str">
            <v>Part B1J</v>
          </cell>
        </row>
        <row r="215">
          <cell r="B215" t="str">
            <v>Part B1J</v>
          </cell>
        </row>
        <row r="216">
          <cell r="B216" t="str">
            <v>Part B1J</v>
          </cell>
        </row>
        <row r="217">
          <cell r="B217" t="str">
            <v>Part B1J</v>
          </cell>
        </row>
        <row r="218">
          <cell r="B218" t="str">
            <v>Part B1J</v>
          </cell>
        </row>
        <row r="219">
          <cell r="B219" t="str">
            <v>Part B1J</v>
          </cell>
        </row>
        <row r="220">
          <cell r="B220" t="str">
            <v>Part B1J</v>
          </cell>
        </row>
        <row r="221">
          <cell r="B221" t="str">
            <v>Part B1J</v>
          </cell>
        </row>
        <row r="222">
          <cell r="B222" t="str">
            <v>Part B1J</v>
          </cell>
        </row>
        <row r="223">
          <cell r="B223" t="str">
            <v>Part B1J</v>
          </cell>
        </row>
        <row r="224">
          <cell r="B224" t="str">
            <v>Part B1J</v>
          </cell>
        </row>
        <row r="225">
          <cell r="B225" t="str">
            <v>Part B1J</v>
          </cell>
        </row>
        <row r="226">
          <cell r="B226" t="str">
            <v>Part B1J</v>
          </cell>
        </row>
        <row r="227">
          <cell r="B227" t="str">
            <v>Part B1J</v>
          </cell>
        </row>
        <row r="228">
          <cell r="B228" t="str">
            <v>Part B1J</v>
          </cell>
        </row>
        <row r="229">
          <cell r="B229" t="str">
            <v>Part B1J</v>
          </cell>
        </row>
        <row r="230">
          <cell r="B230" t="str">
            <v>Part B1J</v>
          </cell>
        </row>
        <row r="231">
          <cell r="B231" t="str">
            <v>Part B1J</v>
          </cell>
        </row>
        <row r="232">
          <cell r="B232" t="str">
            <v>Part B1J</v>
          </cell>
        </row>
        <row r="233">
          <cell r="B233" t="str">
            <v>Part B1J</v>
          </cell>
        </row>
        <row r="234">
          <cell r="B234" t="str">
            <v>Part B1J</v>
          </cell>
        </row>
        <row r="235">
          <cell r="B235" t="str">
            <v>Part B1J</v>
          </cell>
        </row>
        <row r="236">
          <cell r="B236" t="str">
            <v>Part B1J</v>
          </cell>
        </row>
        <row r="237">
          <cell r="B237" t="str">
            <v>Part B1J</v>
          </cell>
        </row>
        <row r="238">
          <cell r="B238" t="str">
            <v>Part B1J</v>
          </cell>
        </row>
        <row r="239">
          <cell r="B239" t="str">
            <v>Part B1J</v>
          </cell>
        </row>
        <row r="240">
          <cell r="B240" t="str">
            <v>Part B1J</v>
          </cell>
        </row>
        <row r="241">
          <cell r="B241" t="str">
            <v>Part B1J</v>
          </cell>
        </row>
        <row r="242">
          <cell r="B242" t="str">
            <v>Part B1J</v>
          </cell>
        </row>
        <row r="243">
          <cell r="B243" t="str">
            <v>Part B1J</v>
          </cell>
        </row>
        <row r="244">
          <cell r="B244" t="str">
            <v>Part B1J</v>
          </cell>
        </row>
        <row r="245">
          <cell r="B245" t="str">
            <v>Part B1J</v>
          </cell>
        </row>
        <row r="246">
          <cell r="B246" t="str">
            <v>Part B1J</v>
          </cell>
        </row>
        <row r="247">
          <cell r="B247" t="str">
            <v>Part B1J</v>
          </cell>
        </row>
        <row r="248">
          <cell r="B248" t="str">
            <v>Part B1J</v>
          </cell>
        </row>
        <row r="249">
          <cell r="B249" t="str">
            <v>Part B1J</v>
          </cell>
        </row>
        <row r="250">
          <cell r="B250" t="str">
            <v>Part B1J</v>
          </cell>
        </row>
        <row r="251">
          <cell r="B251" t="str">
            <v>Part B1J</v>
          </cell>
        </row>
        <row r="252">
          <cell r="B252" t="str">
            <v>Part B1J</v>
          </cell>
        </row>
        <row r="253">
          <cell r="B253" t="str">
            <v>Part B1J</v>
          </cell>
        </row>
        <row r="254">
          <cell r="B254" t="str">
            <v>Part B1J</v>
          </cell>
        </row>
        <row r="255">
          <cell r="B255" t="str">
            <v>Part B1J</v>
          </cell>
        </row>
        <row r="256">
          <cell r="B256" t="str">
            <v>Part B1J</v>
          </cell>
        </row>
        <row r="257">
          <cell r="B257" t="str">
            <v>Part B1J</v>
          </cell>
        </row>
        <row r="258">
          <cell r="B258" t="str">
            <v>Part B1J</v>
          </cell>
        </row>
        <row r="259">
          <cell r="B259" t="str">
            <v>Part B1J</v>
          </cell>
        </row>
        <row r="260">
          <cell r="B260" t="str">
            <v>Part B1J</v>
          </cell>
        </row>
        <row r="261">
          <cell r="B261" t="str">
            <v>Part B1J</v>
          </cell>
        </row>
        <row r="262">
          <cell r="B262" t="str">
            <v>Part B1J</v>
          </cell>
        </row>
        <row r="263">
          <cell r="B263" t="str">
            <v>Part B1J</v>
          </cell>
        </row>
        <row r="264">
          <cell r="B264" t="str">
            <v>Part B1J</v>
          </cell>
        </row>
        <row r="265">
          <cell r="B265" t="str">
            <v>Part B1J</v>
          </cell>
        </row>
        <row r="266">
          <cell r="B266" t="str">
            <v>Part B1J</v>
          </cell>
        </row>
        <row r="267">
          <cell r="B267" t="str">
            <v>Part B1J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Electrical Equipment (High Side) including Cabling upto the buildings</v>
          </cell>
        </row>
        <row r="5">
          <cell r="B5" t="str">
            <v>HVAC Equipments (High Side) including chilled
Water, hot Water and condenser Piping upto the buildings</v>
          </cell>
        </row>
        <row r="6">
          <cell r="B6" t="str">
            <v>External  Plumbing  and  Mechanical  Equipment
including  Piping  upto  the  buildings  and  within complex</v>
          </cell>
        </row>
        <row r="8">
          <cell r="B8" t="str">
            <v>External Sewage System upto the STP</v>
          </cell>
        </row>
        <row r="9">
          <cell r="B9" t="str">
            <v>External Storm Water drainage including Rain Water Harvesting System</v>
          </cell>
        </row>
        <row r="10">
          <cell r="B10" t="str">
            <v>Pneumatic Solid Waste Management system including inlets and piping,</v>
          </cell>
        </row>
        <row r="11">
          <cell r="B11" t="str">
            <v>Solid Waste Plant and Compost Plant including Transport Vehicles,</v>
          </cell>
        </row>
        <row r="15">
          <cell r="B15" t="str">
            <v>Softscape &amp; Hard scape, Horticulture</v>
          </cell>
        </row>
        <row r="16">
          <cell r="B16" t="str">
            <v>Irrigation &amp; drainage</v>
          </cell>
        </row>
        <row r="17">
          <cell r="B17" t="str">
            <v>water bodies, Fountain</v>
          </cell>
        </row>
        <row r="18">
          <cell r="B18" t="str">
            <v>Plazas, Pergolas &amp; Canopies</v>
          </cell>
        </row>
        <row r="19">
          <cell r="B19" t="str">
            <v>Street Furniture</v>
          </cell>
        </row>
        <row r="20">
          <cell r="B20" t="str">
            <v>Pathways &amp; Walkway</v>
          </cell>
        </row>
        <row r="21">
          <cell r="B21" t="str">
            <v>Open Exhibition Area</v>
          </cell>
        </row>
        <row r="22">
          <cell r="B22" t="str">
            <v>Roads, Ramps, Tunnels</v>
          </cell>
        </row>
        <row r="23">
          <cell r="B23" t="str">
            <v>External area Lighting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Part C Stage Payment"/>
    </sheetNames>
    <sheetDataSet>
      <sheetData sheetId="0"/>
      <sheetData sheetId="1">
        <row r="20">
          <cell r="B20" t="str">
            <v>Bid Reference No.</v>
          </cell>
        </row>
        <row r="21">
          <cell r="B21" t="str">
            <v>C.01.a</v>
          </cell>
          <cell r="D21" t="str">
            <v>Convention Centre</v>
          </cell>
        </row>
        <row r="22">
          <cell r="B22" t="str">
            <v>C.01.a</v>
          </cell>
        </row>
        <row r="23">
          <cell r="B23" t="str">
            <v>C.01.a</v>
          </cell>
        </row>
        <row r="24">
          <cell r="B24" t="str">
            <v>C.01.a</v>
          </cell>
        </row>
        <row r="25">
          <cell r="B25" t="str">
            <v>C.01.a</v>
          </cell>
        </row>
        <row r="26">
          <cell r="B26" t="str">
            <v>C.01.b</v>
          </cell>
          <cell r="D26" t="str">
            <v>Exhibition Hall-01</v>
          </cell>
        </row>
        <row r="27">
          <cell r="B27" t="str">
            <v>C.01.b</v>
          </cell>
        </row>
        <row r="28">
          <cell r="B28" t="str">
            <v>C.01.b</v>
          </cell>
        </row>
        <row r="29">
          <cell r="B29" t="str">
            <v>C.01.b</v>
          </cell>
        </row>
        <row r="30">
          <cell r="B30" t="str">
            <v>C.01.b</v>
          </cell>
        </row>
        <row r="31">
          <cell r="B31" t="str">
            <v>C.02</v>
          </cell>
          <cell r="D31" t="str">
            <v>Convention Centre</v>
          </cell>
        </row>
        <row r="32">
          <cell r="B32" t="str">
            <v>C.02</v>
          </cell>
        </row>
        <row r="33">
          <cell r="B33" t="str">
            <v>C.02</v>
          </cell>
        </row>
        <row r="34">
          <cell r="B34" t="str">
            <v>C.02</v>
          </cell>
        </row>
        <row r="35">
          <cell r="B35" t="str">
            <v>C.02</v>
          </cell>
        </row>
        <row r="36">
          <cell r="B36" t="str">
            <v>C.02</v>
          </cell>
        </row>
        <row r="37">
          <cell r="B37" t="str">
            <v>C.02</v>
          </cell>
        </row>
        <row r="38">
          <cell r="B38" t="str">
            <v>C.02</v>
          </cell>
        </row>
        <row r="39">
          <cell r="B39" t="str">
            <v>C.02</v>
          </cell>
        </row>
        <row r="40">
          <cell r="B40" t="str">
            <v>C.02</v>
          </cell>
        </row>
        <row r="41">
          <cell r="B41" t="str">
            <v>C.02</v>
          </cell>
        </row>
        <row r="42">
          <cell r="B42" t="str">
            <v>C.02</v>
          </cell>
        </row>
        <row r="43">
          <cell r="B43" t="str">
            <v>C.02</v>
          </cell>
        </row>
        <row r="44">
          <cell r="B44" t="str">
            <v>C.02</v>
          </cell>
        </row>
        <row r="45">
          <cell r="B45" t="str">
            <v>C.02</v>
          </cell>
        </row>
        <row r="46">
          <cell r="B46" t="str">
            <v>C.02</v>
          </cell>
        </row>
        <row r="47">
          <cell r="B47" t="str">
            <v>C.02</v>
          </cell>
        </row>
        <row r="48">
          <cell r="B48" t="str">
            <v>C.02</v>
          </cell>
        </row>
        <row r="49">
          <cell r="B49" t="str">
            <v>C.02</v>
          </cell>
        </row>
        <row r="50">
          <cell r="B50" t="str">
            <v>C.02</v>
          </cell>
        </row>
        <row r="51">
          <cell r="B51" t="str">
            <v>C.02</v>
          </cell>
        </row>
        <row r="52">
          <cell r="B52" t="str">
            <v>C.02</v>
          </cell>
        </row>
        <row r="53">
          <cell r="B53" t="str">
            <v>C.02</v>
          </cell>
        </row>
        <row r="54">
          <cell r="B54" t="str">
            <v>C.02</v>
          </cell>
        </row>
        <row r="55">
          <cell r="B55" t="str">
            <v>C.02</v>
          </cell>
        </row>
        <row r="56">
          <cell r="B56" t="str">
            <v>C.02</v>
          </cell>
        </row>
        <row r="57">
          <cell r="B57" t="str">
            <v>C.02</v>
          </cell>
        </row>
        <row r="58">
          <cell r="B58" t="str">
            <v>C.02</v>
          </cell>
        </row>
        <row r="59">
          <cell r="B59" t="str">
            <v>C.02</v>
          </cell>
        </row>
        <row r="60">
          <cell r="B60" t="str">
            <v>C.02</v>
          </cell>
        </row>
        <row r="61">
          <cell r="B61" t="str">
            <v>C.02</v>
          </cell>
        </row>
        <row r="62">
          <cell r="B62" t="str">
            <v>C.02</v>
          </cell>
        </row>
        <row r="63">
          <cell r="B63" t="str">
            <v>C.02</v>
          </cell>
        </row>
        <row r="64">
          <cell r="B64" t="str">
            <v>C.03.a</v>
          </cell>
        </row>
        <row r="65">
          <cell r="B65" t="str">
            <v>C.03.a</v>
          </cell>
        </row>
        <row r="66">
          <cell r="B66" t="str">
            <v>C.03.a</v>
          </cell>
        </row>
        <row r="67">
          <cell r="B67" t="str">
            <v>C.03.a</v>
          </cell>
        </row>
        <row r="68">
          <cell r="B68" t="str">
            <v>C.03.a</v>
          </cell>
        </row>
        <row r="69">
          <cell r="B69" t="str">
            <v>C.03.b</v>
          </cell>
        </row>
        <row r="70">
          <cell r="B70" t="str">
            <v>C.03.b</v>
          </cell>
        </row>
        <row r="71">
          <cell r="B71" t="str">
            <v>C.03.b</v>
          </cell>
        </row>
        <row r="72">
          <cell r="B72" t="str">
            <v>C.03.b</v>
          </cell>
        </row>
        <row r="73">
          <cell r="B73" t="str">
            <v>C.03.b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mer-Sub Str BOQ-1"/>
      <sheetName val="Com-Sub Str-BOQ-2 "/>
      <sheetName val="Commer-Super Str BOQ -1"/>
      <sheetName val="Com-Sup Str-BOQ-2"/>
      <sheetName val="CASHFLOWS"/>
      <sheetName val="Fill this out first..."/>
      <sheetName val="labour coeff"/>
      <sheetName val="p&amp;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value"/>
      <sheetName val="hist&amp;proj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D20">
            <v>71000</v>
          </cell>
          <cell r="I20">
            <v>67400</v>
          </cell>
        </row>
        <row r="21">
          <cell r="B21">
            <v>39203</v>
          </cell>
          <cell r="D21">
            <v>187000</v>
          </cell>
          <cell r="I21">
            <v>110200</v>
          </cell>
        </row>
        <row r="22">
          <cell r="B22">
            <v>39234</v>
          </cell>
          <cell r="D22">
            <v>335000</v>
          </cell>
          <cell r="I22">
            <v>140600</v>
          </cell>
        </row>
        <row r="23">
          <cell r="B23">
            <v>39264</v>
          </cell>
          <cell r="D23">
            <v>503000</v>
          </cell>
          <cell r="I23">
            <v>159600</v>
          </cell>
        </row>
        <row r="24">
          <cell r="B24">
            <v>39295</v>
          </cell>
          <cell r="D24">
            <v>679000</v>
          </cell>
          <cell r="I24">
            <v>167200</v>
          </cell>
        </row>
        <row r="25">
          <cell r="B25">
            <v>39326</v>
          </cell>
          <cell r="D25">
            <v>849000</v>
          </cell>
          <cell r="I25">
            <v>161500</v>
          </cell>
        </row>
        <row r="26">
          <cell r="B26">
            <v>39356</v>
          </cell>
          <cell r="D26">
            <v>1003000</v>
          </cell>
          <cell r="I26">
            <v>146300</v>
          </cell>
        </row>
        <row r="27">
          <cell r="B27">
            <v>39387</v>
          </cell>
          <cell r="D27">
            <v>1126000</v>
          </cell>
          <cell r="I27">
            <v>116900</v>
          </cell>
        </row>
        <row r="28">
          <cell r="B28">
            <v>39417</v>
          </cell>
          <cell r="D28">
            <v>1208000</v>
          </cell>
          <cell r="I28">
            <v>77900</v>
          </cell>
        </row>
        <row r="29">
          <cell r="B29">
            <v>39448</v>
          </cell>
          <cell r="D29">
            <v>1234567</v>
          </cell>
          <cell r="I29">
            <v>56117</v>
          </cell>
        </row>
        <row r="30">
          <cell r="B30">
            <v>39479</v>
          </cell>
          <cell r="D30">
            <v>0</v>
          </cell>
          <cell r="I30">
            <v>0</v>
          </cell>
        </row>
        <row r="31">
          <cell r="B31">
            <v>39508</v>
          </cell>
          <cell r="D31">
            <v>0</v>
          </cell>
          <cell r="I31">
            <v>0</v>
          </cell>
        </row>
        <row r="32">
          <cell r="B32">
            <v>39539</v>
          </cell>
          <cell r="I32">
            <v>0</v>
          </cell>
        </row>
        <row r="33">
          <cell r="B33">
            <v>39569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ALL"/>
      <sheetName val="FitOutConfCentre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Graph Cumulative"/>
      <sheetName val="Data"/>
      <sheetName val="Project Detai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180620\C_Zone-03%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F7" sqref="F7"/>
    </sheetView>
  </sheetViews>
  <sheetFormatPr defaultRowHeight="14.4" x14ac:dyDescent="0.3"/>
  <cols>
    <col min="1" max="1" width="8" bestFit="1" customWidth="1"/>
    <col min="2" max="2" width="20" customWidth="1"/>
    <col min="3" max="3" width="18.77734375" customWidth="1"/>
  </cols>
  <sheetData>
    <row r="1" spans="1:3" ht="36" x14ac:dyDescent="0.3">
      <c r="A1" s="59" t="s">
        <v>294</v>
      </c>
      <c r="B1" s="60" t="s">
        <v>295</v>
      </c>
      <c r="C1" s="59" t="s">
        <v>296</v>
      </c>
    </row>
    <row r="2" spans="1:3" ht="15.6" x14ac:dyDescent="0.3">
      <c r="A2" s="61">
        <v>1</v>
      </c>
      <c r="B2" s="62" t="s">
        <v>297</v>
      </c>
      <c r="C2" s="63">
        <f>'[32]L1 Weightage'!$P$200</f>
        <v>9.9999999999999985E-3</v>
      </c>
    </row>
    <row r="3" spans="1:3" ht="15.6" x14ac:dyDescent="0.3">
      <c r="A3" s="61">
        <f>A2+ 1</f>
        <v>2</v>
      </c>
      <c r="B3" s="62" t="s">
        <v>298</v>
      </c>
      <c r="C3" s="63">
        <f>'[32]L1 Weightage'!$Q$200</f>
        <v>3.0000000000000006E-2</v>
      </c>
    </row>
    <row r="4" spans="1:3" ht="15.6" x14ac:dyDescent="0.3">
      <c r="A4" s="61">
        <f t="shared" ref="A4:A6" si="0">A3+ 1</f>
        <v>3</v>
      </c>
      <c r="B4" s="62" t="s">
        <v>299</v>
      </c>
      <c r="C4" s="63">
        <f>'[32]L1 Weightage'!$R$200</f>
        <v>0.2749650622035113</v>
      </c>
    </row>
    <row r="5" spans="1:3" ht="15.6" x14ac:dyDescent="0.3">
      <c r="A5" s="61">
        <f t="shared" si="0"/>
        <v>4</v>
      </c>
      <c r="B5" s="62" t="s">
        <v>300</v>
      </c>
      <c r="C5" s="63">
        <f>'[32]L1 Weightage'!$S$200</f>
        <v>0.63503493779648867</v>
      </c>
    </row>
    <row r="6" spans="1:3" ht="15.6" x14ac:dyDescent="0.3">
      <c r="A6" s="61">
        <f t="shared" si="0"/>
        <v>5</v>
      </c>
      <c r="B6" s="62" t="s">
        <v>301</v>
      </c>
      <c r="C6" s="63">
        <f>'[32]L1 Weightage'!$T$200</f>
        <v>5.0000000000000017E-2</v>
      </c>
    </row>
    <row r="7" spans="1:3" ht="15.6" x14ac:dyDescent="0.3">
      <c r="A7" s="61"/>
      <c r="B7" s="64" t="s">
        <v>302</v>
      </c>
      <c r="C7" s="65">
        <f>SUM($C$2:$C$6)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2"/>
  <sheetViews>
    <sheetView workbookViewId="0"/>
  </sheetViews>
  <sheetFormatPr defaultRowHeight="14.4" x14ac:dyDescent="0.3"/>
  <sheetData>
    <row r="1" spans="1:1" x14ac:dyDescent="0.3">
      <c r="A1" t="str">
        <f>'[33]Reference(Correction made RAB1'!$A$6</f>
        <v>Stage Payment Statement for General</v>
      </c>
    </row>
    <row r="2" spans="1:1" x14ac:dyDescent="0.3">
      <c r="A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tabSelected="1" zoomScaleNormal="100" workbookViewId="0">
      <selection activeCell="H3" sqref="H3"/>
    </sheetView>
  </sheetViews>
  <sheetFormatPr defaultRowHeight="14.4" x14ac:dyDescent="0.3"/>
  <cols>
    <col min="2" max="2" width="17.44140625" bestFit="1" customWidth="1"/>
    <col min="5" max="5" width="18.6640625" customWidth="1"/>
    <col min="6" max="6" width="15.44140625" customWidth="1"/>
    <col min="7" max="7" width="15.88671875" customWidth="1"/>
    <col min="8" max="8" width="18.109375" customWidth="1"/>
    <col min="9" max="9" width="27.88671875" customWidth="1"/>
  </cols>
  <sheetData>
    <row r="1" spans="1:9" ht="78" x14ac:dyDescent="0.3">
      <c r="A1" s="74" t="s">
        <v>0</v>
      </c>
      <c r="B1" s="75" t="s">
        <v>1</v>
      </c>
      <c r="C1" s="76" t="s">
        <v>2</v>
      </c>
      <c r="D1" s="81" t="s">
        <v>328</v>
      </c>
      <c r="E1" s="82"/>
      <c r="F1" s="82"/>
      <c r="G1" s="82"/>
      <c r="H1" s="82"/>
      <c r="I1" s="83"/>
    </row>
    <row r="2" spans="1:9" ht="42" x14ac:dyDescent="0.3">
      <c r="A2" s="77"/>
      <c r="B2" s="78"/>
      <c r="C2" s="79"/>
      <c r="D2" s="80" t="s">
        <v>73</v>
      </c>
      <c r="E2" s="80" t="s">
        <v>82</v>
      </c>
      <c r="F2" s="80" t="s">
        <v>81</v>
      </c>
      <c r="G2" s="80" t="s">
        <v>69</v>
      </c>
      <c r="H2" s="80" t="s">
        <v>84</v>
      </c>
      <c r="I2" s="80" t="s">
        <v>83</v>
      </c>
    </row>
    <row r="3" spans="1:9" ht="27.6" x14ac:dyDescent="0.3">
      <c r="A3" s="5">
        <v>1</v>
      </c>
      <c r="B3" s="26" t="s">
        <v>329</v>
      </c>
      <c r="C3" s="19"/>
      <c r="D3" s="19" t="s">
        <v>330</v>
      </c>
      <c r="E3" s="19"/>
      <c r="F3" s="20"/>
      <c r="G3" s="33"/>
      <c r="H3" s="20" t="str">
        <f>'[34]Detail from Aecom'!$B$1</f>
        <v>Percentage Breakup</v>
      </c>
      <c r="I3" s="52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"/>
  <sheetViews>
    <sheetView workbookViewId="0"/>
  </sheetViews>
  <sheetFormatPr defaultRowHeight="14.4" x14ac:dyDescent="0.3"/>
  <cols>
    <col min="1" max="1" width="22.109375" bestFit="1" customWidth="1"/>
    <col min="2" max="2" width="28.77734375" bestFit="1" customWidth="1"/>
  </cols>
  <sheetData>
    <row r="1" spans="1:2" x14ac:dyDescent="0.3">
      <c r="A1" s="35" t="s">
        <v>286</v>
      </c>
      <c r="B1" t="str">
        <f>'[35]Procurement '!$C$1</f>
        <v>PROCUREMENT STAGES</v>
      </c>
    </row>
    <row r="2" spans="1:2" x14ac:dyDescent="0.3">
      <c r="A2" s="35" t="s">
        <v>285</v>
      </c>
      <c r="B2" s="41">
        <f>COUNT('[35]Procurement '!$D$3:$D$388)</f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  <pageSetUpPr fitToPage="1"/>
  </sheetPr>
  <dimension ref="A1:K184"/>
  <sheetViews>
    <sheetView showGridLines="0" view="pageBreakPreview" zoomScale="70" zoomScaleNormal="55" zoomScaleSheetLayoutView="70" workbookViewId="0">
      <pane xSplit="4" ySplit="3" topLeftCell="E157" activePane="bottomRight" state="frozen"/>
      <selection pane="topRight" activeCell="E1" sqref="E1"/>
      <selection pane="bottomLeft" activeCell="A4" sqref="A4"/>
      <selection pane="bottomRight" activeCell="B162" sqref="B162"/>
    </sheetView>
  </sheetViews>
  <sheetFormatPr defaultRowHeight="14.4" outlineLevelRow="2" x14ac:dyDescent="0.3"/>
  <cols>
    <col min="2" max="2" width="53.88671875" customWidth="1"/>
    <col min="3" max="3" width="12" customWidth="1"/>
    <col min="4" max="4" width="26.88671875" customWidth="1"/>
    <col min="5" max="5" width="37" customWidth="1"/>
    <col min="6" max="6" width="39.33203125" customWidth="1"/>
    <col min="7" max="7" width="15.44140625" customWidth="1"/>
    <col min="8" max="8" width="25.77734375" customWidth="1"/>
    <col min="9" max="9" width="32" customWidth="1"/>
  </cols>
  <sheetData>
    <row r="1" spans="1:9" ht="46.8" x14ac:dyDescent="0.3">
      <c r="A1" s="12" t="s">
        <v>0</v>
      </c>
      <c r="B1" s="13" t="s">
        <v>1</v>
      </c>
      <c r="C1" s="25" t="s">
        <v>2</v>
      </c>
      <c r="D1" s="84" t="s">
        <v>68</v>
      </c>
      <c r="E1" s="85"/>
      <c r="F1" s="85"/>
      <c r="G1" s="85"/>
      <c r="H1" s="85"/>
      <c r="I1" s="86"/>
    </row>
    <row r="2" spans="1:9" ht="42" x14ac:dyDescent="0.3">
      <c r="A2" s="14"/>
      <c r="B2" s="15"/>
      <c r="C2" s="16"/>
      <c r="D2" s="9" t="s">
        <v>73</v>
      </c>
      <c r="E2" s="9" t="s">
        <v>82</v>
      </c>
      <c r="F2" s="9" t="s">
        <v>81</v>
      </c>
      <c r="G2" s="9" t="s">
        <v>69</v>
      </c>
      <c r="H2" s="9" t="s">
        <v>84</v>
      </c>
      <c r="I2" s="9" t="s">
        <v>83</v>
      </c>
    </row>
    <row r="3" spans="1:9" ht="26.4" customHeight="1" thickBot="1" x14ac:dyDescent="0.35">
      <c r="A3" s="28"/>
      <c r="B3" s="30" t="s">
        <v>94</v>
      </c>
      <c r="C3" s="29">
        <f>C4+C141+C176</f>
        <v>2791</v>
      </c>
      <c r="D3" s="29"/>
      <c r="E3" s="29"/>
      <c r="F3" s="29"/>
      <c r="G3" s="29">
        <f>G4+G141+G176</f>
        <v>8439</v>
      </c>
      <c r="H3" s="47"/>
      <c r="I3" s="47"/>
    </row>
    <row r="4" spans="1:9" ht="49.2" customHeight="1" x14ac:dyDescent="0.3">
      <c r="A4" s="10" t="s">
        <v>97</v>
      </c>
      <c r="B4" s="27" t="s">
        <v>95</v>
      </c>
      <c r="C4" s="17">
        <f>C5+C17+C29+C41+C53+C65+C77+C90+C103+C117+C129</f>
        <v>2050.8483716999999</v>
      </c>
      <c r="D4" s="11"/>
      <c r="E4" s="17"/>
      <c r="F4" s="17"/>
      <c r="G4" s="17">
        <f>G5+G17+G29+G41+G53+G65+G77+G90+G103+G117+G129</f>
        <v>8156</v>
      </c>
      <c r="H4" s="50"/>
      <c r="I4" s="50"/>
    </row>
    <row r="5" spans="1:9" outlineLevel="1" collapsed="1" x14ac:dyDescent="0.3">
      <c r="A5" s="32" t="s">
        <v>98</v>
      </c>
      <c r="B5" s="32" t="s">
        <v>3</v>
      </c>
      <c r="C5" s="18">
        <f>SUM(C6:C16)</f>
        <v>340.44014609999999</v>
      </c>
      <c r="D5" s="31"/>
      <c r="E5" s="18"/>
      <c r="F5" s="18"/>
      <c r="G5" s="18">
        <f>SUM(G6:G16)</f>
        <v>1128</v>
      </c>
      <c r="H5" s="51"/>
      <c r="I5" s="51"/>
    </row>
    <row r="6" spans="1:9" hidden="1" outlineLevel="2" x14ac:dyDescent="0.3">
      <c r="A6" s="5" t="s">
        <v>99</v>
      </c>
      <c r="B6" s="26" t="s">
        <v>4</v>
      </c>
      <c r="C6" s="19">
        <v>145.96150829999999</v>
      </c>
      <c r="D6" s="19" t="s">
        <v>75</v>
      </c>
      <c r="E6" s="19" t="s">
        <v>322</v>
      </c>
      <c r="F6" s="20" t="s">
        <v>322</v>
      </c>
      <c r="G6" s="33">
        <f>COUNTIF('[36]Stage Payment'!$B$2:$B$1000,"1A")</f>
        <v>179</v>
      </c>
      <c r="H6" s="20" t="str">
        <f>'[36]STR% Breakup '!$B$4</f>
        <v>Structure % Breakup</v>
      </c>
      <c r="I6" s="52" t="str">
        <f>'[36]Stage Payment'!$A$3</f>
        <v>Structure</v>
      </c>
    </row>
    <row r="7" spans="1:9" ht="27.6" hidden="1" outlineLevel="2" x14ac:dyDescent="0.3">
      <c r="A7" s="5" t="s">
        <v>100</v>
      </c>
      <c r="B7" s="26" t="s">
        <v>5</v>
      </c>
      <c r="C7" s="19">
        <v>83.214873299999994</v>
      </c>
      <c r="D7" s="19" t="s">
        <v>75</v>
      </c>
      <c r="E7" s="19" t="s">
        <v>322</v>
      </c>
      <c r="F7" s="20" t="s">
        <v>322</v>
      </c>
      <c r="G7" s="33">
        <f>COUNTIF('[36]Stage Payment'!$B$2:$B$1000,"1B")</f>
        <v>303</v>
      </c>
      <c r="H7" s="20" t="str">
        <f>'[36]Int_Fin% Breakup'!$G$1</f>
        <v>Internal Finishes</v>
      </c>
      <c r="I7" s="52" t="str">
        <f>'[36]Stage Payment'!$A$183</f>
        <v>Internal Finish</v>
      </c>
    </row>
    <row r="8" spans="1:9" ht="28.8" hidden="1" outlineLevel="2" x14ac:dyDescent="0.3">
      <c r="A8" s="5" t="s">
        <v>101</v>
      </c>
      <c r="B8" s="26" t="s">
        <v>6</v>
      </c>
      <c r="C8" s="19">
        <v>21.948152499999999</v>
      </c>
      <c r="D8" s="19" t="s">
        <v>75</v>
      </c>
      <c r="E8" s="19" t="s">
        <v>322</v>
      </c>
      <c r="F8" s="20" t="s">
        <v>322</v>
      </c>
      <c r="G8" s="33">
        <f>COUNTIF('[36]Stage Payment'!$B$2:$B$1000,"1c")</f>
        <v>60</v>
      </c>
      <c r="H8" s="37" t="str">
        <f>'[36]Ext_Fin% Breakup'!$B$1</f>
        <v>External Finishing Percentage Breakup</v>
      </c>
      <c r="I8" s="52" t="str">
        <f>'[36]Stage Payment'!$A$487</f>
        <v>External Finishes</v>
      </c>
    </row>
    <row r="9" spans="1:9" hidden="1" outlineLevel="2" x14ac:dyDescent="0.3">
      <c r="A9" s="5" t="s">
        <v>102</v>
      </c>
      <c r="B9" s="26" t="s">
        <v>7</v>
      </c>
      <c r="C9" s="19">
        <v>2.9667596999999999</v>
      </c>
      <c r="D9" s="19" t="s">
        <v>75</v>
      </c>
      <c r="E9" s="19" t="s">
        <v>322</v>
      </c>
      <c r="F9" s="20" t="s">
        <v>322</v>
      </c>
      <c r="G9" s="33">
        <f>COUNTIF('[36]Stage Payment'!$B$2:$B$1000,"1D")</f>
        <v>42</v>
      </c>
      <c r="H9" s="20" t="str">
        <f>'[36]MEP % Breakup'!$H$13</f>
        <v>1.D PHE</v>
      </c>
      <c r="I9" s="52" t="str">
        <f>'[36]Stage Payment'!$A$548</f>
        <v>PHE</v>
      </c>
    </row>
    <row r="10" spans="1:9" hidden="1" outlineLevel="2" x14ac:dyDescent="0.3">
      <c r="A10" s="5" t="s">
        <v>103</v>
      </c>
      <c r="B10" s="26" t="s">
        <v>8</v>
      </c>
      <c r="C10" s="19">
        <v>13.385587599999999</v>
      </c>
      <c r="D10" s="19" t="s">
        <v>75</v>
      </c>
      <c r="E10" s="19" t="s">
        <v>322</v>
      </c>
      <c r="F10" s="20" t="s">
        <v>322</v>
      </c>
      <c r="G10" s="33">
        <f>COUNTIF('[36]Stage Payment'!$B$2:$B$1000,"1E &amp; 1j")</f>
        <v>90</v>
      </c>
      <c r="H10" s="20" t="str">
        <f>'[36]MEP % Breakup'!$B$2</f>
        <v>1.E &amp; 1.J ELECTRICAL</v>
      </c>
      <c r="I10" s="52" t="str">
        <f>'[36]Stage Payment'!$A$591</f>
        <v>ELECTRICAL</v>
      </c>
    </row>
    <row r="11" spans="1:9" ht="28.8" hidden="1" outlineLevel="2" x14ac:dyDescent="0.3">
      <c r="A11" s="5" t="s">
        <v>104</v>
      </c>
      <c r="B11" s="26" t="s">
        <v>9</v>
      </c>
      <c r="C11" s="19">
        <v>3.1926177</v>
      </c>
      <c r="D11" s="19" t="s">
        <v>75</v>
      </c>
      <c r="E11" s="19" t="s">
        <v>322</v>
      </c>
      <c r="F11" s="20" t="s">
        <v>322</v>
      </c>
      <c r="G11" s="33">
        <f>COUNTIF('[36]Stage Payment'!$B$2:$B$1000,"1F")</f>
        <v>6</v>
      </c>
      <c r="H11" s="20" t="str">
        <f>'[36]MEP_Act % Breakup as per EE'!$B$31</f>
        <v>LIFT ESCALATOR &amp; TRAVELLATOR</v>
      </c>
      <c r="I11" s="52" t="str">
        <f>'[36]Stage Payment'!$A$682</f>
        <v>VHT</v>
      </c>
    </row>
    <row r="12" spans="1:9" hidden="1" outlineLevel="2" x14ac:dyDescent="0.3">
      <c r="A12" s="5" t="s">
        <v>105</v>
      </c>
      <c r="B12" s="26" t="s">
        <v>10</v>
      </c>
      <c r="C12" s="19">
        <v>11.5190476</v>
      </c>
      <c r="D12" s="19" t="s">
        <v>75</v>
      </c>
      <c r="E12" s="19" t="s">
        <v>322</v>
      </c>
      <c r="F12" s="20" t="s">
        <v>322</v>
      </c>
      <c r="G12" s="33">
        <f>COUNTIF('[36]Stage Payment'!$B$2:$B$1000,"1G")</f>
        <v>54</v>
      </c>
      <c r="H12" s="20" t="str">
        <f>'[36]MEP % Breakup'!$H$2</f>
        <v>1.G HVAC</v>
      </c>
      <c r="I12" s="52" t="str">
        <f>'[36]Stage Payment'!$A$689</f>
        <v>HVAC</v>
      </c>
    </row>
    <row r="13" spans="1:9" hidden="1" outlineLevel="2" x14ac:dyDescent="0.3">
      <c r="A13" s="5" t="s">
        <v>106</v>
      </c>
      <c r="B13" s="26" t="s">
        <v>11</v>
      </c>
      <c r="C13" s="19">
        <v>8.6399574999999995</v>
      </c>
      <c r="D13" s="19" t="s">
        <v>75</v>
      </c>
      <c r="E13" s="19" t="s">
        <v>322</v>
      </c>
      <c r="F13" s="20" t="s">
        <v>322</v>
      </c>
      <c r="G13" s="33">
        <f>COUNTIF('[36]Stage Payment'!$B$2:$B$1000,"1H")</f>
        <v>54</v>
      </c>
      <c r="H13" s="20" t="str">
        <f>'[36]MEP % Breakup'!$B$13</f>
        <v>1.H FPS</v>
      </c>
      <c r="I13" s="52" t="str">
        <f>'[36]Stage Payment'!$A$744</f>
        <v>FPS</v>
      </c>
    </row>
    <row r="14" spans="1:9" hidden="1" outlineLevel="2" x14ac:dyDescent="0.3">
      <c r="A14" s="5" t="s">
        <v>107</v>
      </c>
      <c r="B14" s="26" t="s">
        <v>12</v>
      </c>
      <c r="C14" s="19">
        <v>35.423270899999999</v>
      </c>
      <c r="D14" s="19" t="s">
        <v>75</v>
      </c>
      <c r="E14" s="19" t="s">
        <v>322</v>
      </c>
      <c r="F14" s="22" t="s">
        <v>323</v>
      </c>
      <c r="G14" s="33">
        <f>COUNT('[37]Zone 2'!$D$4:$D$373)</f>
        <v>340</v>
      </c>
      <c r="H14" s="37" t="str">
        <f>'[37]ICT Percentage Breakup - All'!$E$2</f>
        <v>Exhibition Hall-01 &amp; Foyer-01</v>
      </c>
      <c r="I14" s="37" t="str">
        <f>'[37]Zone 2'!$C$1</f>
        <v>Zone 2</v>
      </c>
    </row>
    <row r="15" spans="1:9" hidden="1" outlineLevel="2" x14ac:dyDescent="0.3">
      <c r="A15" s="5" t="s">
        <v>108</v>
      </c>
      <c r="B15" s="26" t="s">
        <v>13</v>
      </c>
      <c r="C15" s="19">
        <v>14.188371</v>
      </c>
      <c r="D15" s="19" t="s">
        <v>75</v>
      </c>
      <c r="E15" s="19" t="s">
        <v>91</v>
      </c>
      <c r="F15" s="20" t="s">
        <v>91</v>
      </c>
      <c r="G15" s="34" t="s">
        <v>91</v>
      </c>
      <c r="H15" s="20" t="str">
        <f>'[36]MEP % Breakup'!$B$2</f>
        <v>1.E &amp; 1.J ELECTRICAL</v>
      </c>
      <c r="I15" s="52" t="str">
        <f>'[36]Stage Payment'!$A$591</f>
        <v>ELECTRICAL</v>
      </c>
    </row>
    <row r="16" spans="1:9" hidden="1" outlineLevel="2" x14ac:dyDescent="0.3">
      <c r="A16" s="5" t="s">
        <v>109</v>
      </c>
      <c r="B16" s="26" t="s">
        <v>14</v>
      </c>
      <c r="C16" s="19">
        <v>0</v>
      </c>
      <c r="D16" s="19" t="s">
        <v>75</v>
      </c>
      <c r="E16" s="19" t="s">
        <v>72</v>
      </c>
      <c r="F16" s="19" t="s">
        <v>72</v>
      </c>
      <c r="G16" s="34" t="s">
        <v>72</v>
      </c>
      <c r="H16" s="40" t="s">
        <v>72</v>
      </c>
      <c r="I16" s="53" t="s">
        <v>72</v>
      </c>
    </row>
    <row r="17" spans="1:9" outlineLevel="1" collapsed="1" x14ac:dyDescent="0.3">
      <c r="A17" s="32" t="s">
        <v>110</v>
      </c>
      <c r="B17" s="32" t="s">
        <v>15</v>
      </c>
      <c r="C17" s="18">
        <f>SUM(C18:C28)</f>
        <v>287.45521699999995</v>
      </c>
      <c r="D17" s="2"/>
      <c r="E17" s="18"/>
      <c r="F17" s="18"/>
      <c r="G17" s="18">
        <f>SUM(G18:G28)</f>
        <v>993</v>
      </c>
      <c r="H17" s="51"/>
      <c r="I17" s="51"/>
    </row>
    <row r="18" spans="1:9" hidden="1" outlineLevel="2" x14ac:dyDescent="0.3">
      <c r="A18" s="5" t="s">
        <v>111</v>
      </c>
      <c r="B18" s="26" t="s">
        <v>16</v>
      </c>
      <c r="C18" s="23">
        <v>138.28922249999999</v>
      </c>
      <c r="D18" s="8" t="s">
        <v>76</v>
      </c>
      <c r="E18" s="19" t="s">
        <v>322</v>
      </c>
      <c r="F18" s="20" t="s">
        <v>322</v>
      </c>
      <c r="G18" s="33">
        <f>COUNTIF('[38]Stage Payment'!$B$2:$B$684,"2A")</f>
        <v>160</v>
      </c>
      <c r="H18" s="20" t="str">
        <f>'[38]STR% Breakup'!$B$3</f>
        <v>STRUCTURE % BREAKUP</v>
      </c>
      <c r="I18" s="49" t="str">
        <f>'[38]Stage Payment'!$A$1</f>
        <v>Structure</v>
      </c>
    </row>
    <row r="19" spans="1:9" hidden="1" outlineLevel="2" x14ac:dyDescent="0.3">
      <c r="A19" s="5" t="s">
        <v>112</v>
      </c>
      <c r="B19" s="26" t="s">
        <v>17</v>
      </c>
      <c r="C19" s="23">
        <v>67.238926399999997</v>
      </c>
      <c r="D19" s="8" t="s">
        <v>76</v>
      </c>
      <c r="E19" s="19" t="s">
        <v>322</v>
      </c>
      <c r="F19" s="20" t="s">
        <v>322</v>
      </c>
      <c r="G19" s="33">
        <f>COUNTIF('[38]Stage Payment'!$B$2:$B$684,"2B")</f>
        <v>282</v>
      </c>
      <c r="H19" s="20" t="str">
        <f>'[38]Int-Fin% Breakup'!$I$4</f>
        <v>Internal Finishes Breakup</v>
      </c>
      <c r="I19" s="49" t="str">
        <f>'[38]Stage Payment'!$A$163</f>
        <v>Internal Finishes</v>
      </c>
    </row>
    <row r="20" spans="1:9" ht="28.8" hidden="1" outlineLevel="2" x14ac:dyDescent="0.3">
      <c r="A20" s="5" t="s">
        <v>113</v>
      </c>
      <c r="B20" s="26" t="s">
        <v>6</v>
      </c>
      <c r="C20" s="23">
        <v>23.285266799999999</v>
      </c>
      <c r="D20" s="8" t="s">
        <v>76</v>
      </c>
      <c r="E20" s="19" t="s">
        <v>322</v>
      </c>
      <c r="F20" s="21" t="s">
        <v>325</v>
      </c>
      <c r="G20" s="33">
        <f>COUNTA('[38]Ext Fin% Breakup'!$G$21:$G$93)</f>
        <v>60</v>
      </c>
      <c r="H20" s="37" t="str">
        <f>'[38]Ext Fin% Breakup'!$B$1</f>
        <v>External Finishes</v>
      </c>
      <c r="I20" s="37" t="str">
        <f>'[38]Ext Fin% Breakup'!$B$20</f>
        <v>External Finishes Stages</v>
      </c>
    </row>
    <row r="21" spans="1:9" hidden="1" outlineLevel="2" x14ac:dyDescent="0.3">
      <c r="A21" s="5" t="s">
        <v>114</v>
      </c>
      <c r="B21" s="26" t="s">
        <v>7</v>
      </c>
      <c r="C21" s="23">
        <v>2.6618268999999999</v>
      </c>
      <c r="D21" s="8" t="s">
        <v>76</v>
      </c>
      <c r="E21" s="19" t="s">
        <v>322</v>
      </c>
      <c r="F21" s="20" t="s">
        <v>322</v>
      </c>
      <c r="G21" s="33">
        <f>COUNTIF('[38]Stage Payment'!$B$2:$B$684,"2D")</f>
        <v>42</v>
      </c>
      <c r="H21" s="20" t="str">
        <f>'[38]MEP% Breakup'!$H$13</f>
        <v>2.D PHE</v>
      </c>
      <c r="I21" s="49" t="str">
        <f>'[38]Stage Payment'!$A$447</f>
        <v>PHE</v>
      </c>
    </row>
    <row r="22" spans="1:9" hidden="1" outlineLevel="2" x14ac:dyDescent="0.3">
      <c r="A22" s="5" t="s">
        <v>115</v>
      </c>
      <c r="B22" s="26" t="s">
        <v>8</v>
      </c>
      <c r="C22" s="23">
        <v>12.4810935</v>
      </c>
      <c r="D22" s="8" t="s">
        <v>76</v>
      </c>
      <c r="E22" s="19" t="s">
        <v>322</v>
      </c>
      <c r="F22" s="20" t="s">
        <v>322</v>
      </c>
      <c r="G22" s="33">
        <f>COUNTIF('[38]Stage Payment'!$B$2:$B$684,"2E")</f>
        <v>90</v>
      </c>
      <c r="H22" s="20" t="str">
        <f>'[38]MEP% Breakup'!$B$2</f>
        <v>2.E &amp; 2.J ELECTRICAL</v>
      </c>
      <c r="I22" s="49" t="str">
        <f>'[38]Stage Payment'!$A$491</f>
        <v>ELECTRICAL</v>
      </c>
    </row>
    <row r="23" spans="1:9" ht="28.8" hidden="1" outlineLevel="2" x14ac:dyDescent="0.3">
      <c r="A23" s="5" t="s">
        <v>116</v>
      </c>
      <c r="B23" s="26" t="s">
        <v>9</v>
      </c>
      <c r="C23" s="23">
        <v>4.3091236999999998</v>
      </c>
      <c r="D23" s="8" t="s">
        <v>76</v>
      </c>
      <c r="E23" s="19" t="s">
        <v>322</v>
      </c>
      <c r="F23" s="20" t="s">
        <v>322</v>
      </c>
      <c r="G23" s="33">
        <f>COUNTIF('[38]Stage Payment'!$B$2:$B$684,"2F")</f>
        <v>6</v>
      </c>
      <c r="H23" s="20" t="str">
        <f>'[38]MEP_Act % Breakup as per EE'!$B$31</f>
        <v>LIFT ESCALATOR &amp; TRAVELLATOR</v>
      </c>
      <c r="I23" s="49" t="str">
        <f>'[38]Stage Payment'!$A$583</f>
        <v>VHT</v>
      </c>
    </row>
    <row r="24" spans="1:9" hidden="1" outlineLevel="2" x14ac:dyDescent="0.3">
      <c r="A24" s="5" t="s">
        <v>117</v>
      </c>
      <c r="B24" s="26" t="s">
        <v>10</v>
      </c>
      <c r="C24" s="23">
        <v>13.2823566</v>
      </c>
      <c r="D24" s="8" t="s">
        <v>76</v>
      </c>
      <c r="E24" s="19" t="s">
        <v>322</v>
      </c>
      <c r="F24" s="20" t="s">
        <v>322</v>
      </c>
      <c r="G24" s="33">
        <f>COUNTIF('[38]Stage Payment'!$B$2:$B$684,"2G")</f>
        <v>54</v>
      </c>
      <c r="H24" s="20" t="str">
        <f>'[38]MEP% Breakup'!$H$2</f>
        <v>2.G HVAC</v>
      </c>
      <c r="I24" s="49" t="str">
        <f>'[38]Stage Payment'!$A$591</f>
        <v>HVAC</v>
      </c>
    </row>
    <row r="25" spans="1:9" hidden="1" outlineLevel="2" x14ac:dyDescent="0.3">
      <c r="A25" s="5" t="s">
        <v>118</v>
      </c>
      <c r="B25" s="26" t="s">
        <v>11</v>
      </c>
      <c r="C25" s="23">
        <v>6.6905637000000002</v>
      </c>
      <c r="D25" s="8" t="s">
        <v>76</v>
      </c>
      <c r="E25" s="19" t="s">
        <v>322</v>
      </c>
      <c r="F25" s="20" t="s">
        <v>322</v>
      </c>
      <c r="G25" s="33">
        <f>COUNTIF('[38]Stage Payment'!$B$2:$B$684,"2H")</f>
        <v>36</v>
      </c>
      <c r="H25" s="20" t="str">
        <f>'[38]MEP% Breakup'!$B$13</f>
        <v>2.H FPS</v>
      </c>
      <c r="I25" s="49" t="str">
        <f>'[38]Stage Payment'!$A$647</f>
        <v>FPS</v>
      </c>
    </row>
    <row r="26" spans="1:9" hidden="1" outlineLevel="2" x14ac:dyDescent="0.3">
      <c r="A26" s="5" t="s">
        <v>119</v>
      </c>
      <c r="B26" s="26" t="s">
        <v>18</v>
      </c>
      <c r="C26" s="23">
        <v>13.9472877</v>
      </c>
      <c r="D26" s="8" t="s">
        <v>76</v>
      </c>
      <c r="E26" s="19" t="s">
        <v>322</v>
      </c>
      <c r="F26" s="22" t="s">
        <v>324</v>
      </c>
      <c r="G26" s="33">
        <f>COUNT('[37]Zone 3 '!$D$4:$D$373)</f>
        <v>263</v>
      </c>
      <c r="H26" s="37" t="str">
        <f>'[37]ICT Percentage Breakup - All'!$G$2</f>
        <v>Exhibition Hall-02 &amp; Foyer-02</v>
      </c>
      <c r="I26" s="37" t="str">
        <f>'[37]Zone 3 '!$C$1</f>
        <v>Zone 3</v>
      </c>
    </row>
    <row r="27" spans="1:9" hidden="1" outlineLevel="2" x14ac:dyDescent="0.3">
      <c r="A27" s="5" t="s">
        <v>120</v>
      </c>
      <c r="B27" s="26" t="s">
        <v>13</v>
      </c>
      <c r="C27" s="23">
        <v>5.2695492000000002</v>
      </c>
      <c r="D27" s="8" t="s">
        <v>76</v>
      </c>
      <c r="E27" s="19" t="s">
        <v>89</v>
      </c>
      <c r="F27" s="20" t="s">
        <v>89</v>
      </c>
      <c r="G27" s="34" t="s">
        <v>89</v>
      </c>
      <c r="H27" s="20" t="str">
        <f>'[38]MEP% Breakup'!$B$2</f>
        <v>2.E &amp; 2.J ELECTRICAL</v>
      </c>
      <c r="I27" s="40" t="s">
        <v>89</v>
      </c>
    </row>
    <row r="28" spans="1:9" hidden="1" outlineLevel="2" x14ac:dyDescent="0.3">
      <c r="A28" s="5" t="s">
        <v>121</v>
      </c>
      <c r="B28" s="26" t="s">
        <v>14</v>
      </c>
      <c r="C28" s="23">
        <v>0</v>
      </c>
      <c r="D28" s="8" t="s">
        <v>76</v>
      </c>
      <c r="E28" s="19" t="s">
        <v>72</v>
      </c>
      <c r="F28" s="19" t="s">
        <v>72</v>
      </c>
      <c r="G28" s="34" t="s">
        <v>72</v>
      </c>
      <c r="H28" s="40" t="s">
        <v>72</v>
      </c>
      <c r="I28" s="20" t="s">
        <v>72</v>
      </c>
    </row>
    <row r="29" spans="1:9" ht="28.2" customHeight="1" outlineLevel="1" collapsed="1" x14ac:dyDescent="0.3">
      <c r="A29" s="32" t="s">
        <v>122</v>
      </c>
      <c r="B29" s="32" t="s">
        <v>19</v>
      </c>
      <c r="C29" s="18">
        <f>SUM(C30:C40)</f>
        <v>231.7553206</v>
      </c>
      <c r="D29" s="2"/>
      <c r="E29" s="18"/>
      <c r="F29" s="18"/>
      <c r="G29" s="18">
        <f>SUM(G30:G40)</f>
        <v>1089</v>
      </c>
      <c r="H29" s="51"/>
      <c r="I29" s="51"/>
    </row>
    <row r="30" spans="1:9" hidden="1" outlineLevel="2" x14ac:dyDescent="0.3">
      <c r="A30" s="5" t="s">
        <v>123</v>
      </c>
      <c r="B30" s="26" t="s">
        <v>16</v>
      </c>
      <c r="C30" s="19">
        <v>138.6846342</v>
      </c>
      <c r="D30" s="8" t="s">
        <v>78</v>
      </c>
      <c r="E30" s="19" t="s">
        <v>322</v>
      </c>
      <c r="F30" s="20" t="s">
        <v>322</v>
      </c>
      <c r="G30" s="33">
        <f>COUNTIF('[39]Stage Payment'!$B$2:$B$1000,"3A")</f>
        <v>195</v>
      </c>
      <c r="H30" s="20" t="str">
        <f>'[39]STR% Breakup'!$B$2</f>
        <v>Structure Percentage Breakup</v>
      </c>
      <c r="I30" s="20" t="str">
        <f>'[39]Stage Payment'!$A$5</f>
        <v>Structure</v>
      </c>
    </row>
    <row r="31" spans="1:9" ht="25.8" hidden="1" customHeight="1" outlineLevel="2" x14ac:dyDescent="0.3">
      <c r="A31" s="5" t="s">
        <v>124</v>
      </c>
      <c r="B31" s="26" t="s">
        <v>17</v>
      </c>
      <c r="C31" s="19">
        <v>37.697638499999996</v>
      </c>
      <c r="D31" s="8" t="s">
        <v>78</v>
      </c>
      <c r="E31" s="19" t="s">
        <v>322</v>
      </c>
      <c r="F31" s="20" t="s">
        <v>322</v>
      </c>
      <c r="G31" s="33">
        <f>COUNTIF('[39]Stage Payment'!$B$2:$B$1000,"3B")</f>
        <v>408</v>
      </c>
      <c r="H31" s="20" t="str">
        <f>'[39]Int_Fin% Breakup'!$G$3</f>
        <v>Item wise break-up for Internal Finishes</v>
      </c>
      <c r="I31" s="20" t="str">
        <f>'[39]Stage Payment'!$A$201</f>
        <v>Internal Finish</v>
      </c>
    </row>
    <row r="32" spans="1:9" ht="28.8" hidden="1" outlineLevel="2" x14ac:dyDescent="0.3">
      <c r="A32" s="5" t="s">
        <v>125</v>
      </c>
      <c r="B32" s="26" t="s">
        <v>6</v>
      </c>
      <c r="C32" s="19">
        <v>17.075506499999999</v>
      </c>
      <c r="D32" s="8" t="s">
        <v>78</v>
      </c>
      <c r="E32" s="19" t="s">
        <v>322</v>
      </c>
      <c r="F32" s="21" t="s">
        <v>325</v>
      </c>
      <c r="G32" s="33">
        <f>COUNT('[39]Ext Fin% Breakup'!$H$20:$H$84)</f>
        <v>60</v>
      </c>
      <c r="H32" s="37" t="str">
        <f>'[39]Ext Fin% Breakup'!$B$1</f>
        <v>External Finishes Percentage Breakup</v>
      </c>
      <c r="I32" s="37" t="str">
        <f>'[39]Ext Fin% Breakup'!$B$20</f>
        <v>External Finishes Stages</v>
      </c>
    </row>
    <row r="33" spans="1:9" hidden="1" outlineLevel="2" x14ac:dyDescent="0.3">
      <c r="A33" s="5" t="s">
        <v>126</v>
      </c>
      <c r="B33" s="26" t="s">
        <v>7</v>
      </c>
      <c r="C33" s="19">
        <v>0.34857359999999998</v>
      </c>
      <c r="D33" s="8" t="s">
        <v>78</v>
      </c>
      <c r="E33" s="19" t="s">
        <v>322</v>
      </c>
      <c r="F33" s="20" t="s">
        <v>322</v>
      </c>
      <c r="G33" s="33">
        <f>COUNTIF('[39]Stage Payment'!$B$2:$B$1000,"3D")</f>
        <v>72</v>
      </c>
      <c r="H33" s="20" t="str">
        <f>'[39]MEP% Breakup'!$H$15</f>
        <v>3.D PHE</v>
      </c>
      <c r="I33" s="20" t="str">
        <f>'[39]Stage Payment'!$A$610</f>
        <v>PHE</v>
      </c>
    </row>
    <row r="34" spans="1:9" hidden="1" outlineLevel="2" x14ac:dyDescent="0.3">
      <c r="A34" s="5" t="s">
        <v>127</v>
      </c>
      <c r="B34" s="26" t="s">
        <v>8</v>
      </c>
      <c r="C34" s="19">
        <v>6.8706949000000002</v>
      </c>
      <c r="D34" s="8" t="s">
        <v>78</v>
      </c>
      <c r="E34" s="19" t="s">
        <v>322</v>
      </c>
      <c r="F34" s="20" t="s">
        <v>322</v>
      </c>
      <c r="G34" s="33">
        <f>COUNTIF('[39]Stage Payment'!$B$2:$B$1000,"3E &amp; 3j")</f>
        <v>120</v>
      </c>
      <c r="H34" s="20" t="str">
        <f>'[39]MEP% Breakup'!$B$2</f>
        <v>3.E &amp; 3.J ELECTRICAL</v>
      </c>
      <c r="I34" s="20" t="str">
        <f>'[39]Stage Payment'!$A$683</f>
        <v>Electical</v>
      </c>
    </row>
    <row r="35" spans="1:9" ht="28.8" hidden="1" outlineLevel="2" x14ac:dyDescent="0.3">
      <c r="A35" s="5" t="s">
        <v>128</v>
      </c>
      <c r="B35" s="26" t="s">
        <v>9</v>
      </c>
      <c r="C35" s="19">
        <v>3.2806359</v>
      </c>
      <c r="D35" s="8" t="s">
        <v>78</v>
      </c>
      <c r="E35" s="19" t="s">
        <v>322</v>
      </c>
      <c r="F35" s="20" t="s">
        <v>322</v>
      </c>
      <c r="G35" s="33">
        <f>COUNTIF('[39]Stage Payment'!$B$2:$B$1000,"3F")</f>
        <v>6</v>
      </c>
      <c r="H35" s="20" t="str">
        <f>'[39]MEP_Act % Breakup as per EE'!$B$31</f>
        <v>LIFT ESCALATOR &amp; TRAVELLATOR</v>
      </c>
      <c r="I35" s="20" t="str">
        <f>'[39]Stage Payment'!$A$804</f>
        <v>VHT</v>
      </c>
    </row>
    <row r="36" spans="1:9" hidden="1" outlineLevel="2" x14ac:dyDescent="0.3">
      <c r="A36" s="5" t="s">
        <v>129</v>
      </c>
      <c r="B36" s="26" t="s">
        <v>10</v>
      </c>
      <c r="C36" s="19">
        <v>9.2864067000000006</v>
      </c>
      <c r="D36" s="8" t="s">
        <v>78</v>
      </c>
      <c r="E36" s="19" t="s">
        <v>322</v>
      </c>
      <c r="F36" s="20" t="s">
        <v>322</v>
      </c>
      <c r="G36" s="33">
        <f>COUNTIF('[39]Stage Payment'!$B$2:$B$1000,"3G")</f>
        <v>72</v>
      </c>
      <c r="H36" s="20" t="str">
        <f>'[39]MEP% Breakup'!$H$2</f>
        <v>3.G HVAC</v>
      </c>
      <c r="I36" s="20" t="str">
        <f>'[39]Stage Payment'!$A$811</f>
        <v>HVAC</v>
      </c>
    </row>
    <row r="37" spans="1:9" hidden="1" outlineLevel="2" x14ac:dyDescent="0.3">
      <c r="A37" s="5" t="s">
        <v>130</v>
      </c>
      <c r="B37" s="26" t="s">
        <v>11</v>
      </c>
      <c r="C37" s="23">
        <v>5.8316815999999996</v>
      </c>
      <c r="D37" s="8" t="s">
        <v>78</v>
      </c>
      <c r="E37" s="19" t="s">
        <v>322</v>
      </c>
      <c r="F37" s="20" t="s">
        <v>322</v>
      </c>
      <c r="G37" s="33">
        <f>COUNTIF('[39]Stage Payment'!$B$2:$B$1000,"3H")</f>
        <v>72</v>
      </c>
      <c r="H37" s="20" t="str">
        <f>'[39]MEP% Breakup'!$B$15</f>
        <v>3.H FPS</v>
      </c>
      <c r="I37" s="49" t="str">
        <f>'[39]Stage Payment'!$A$884</f>
        <v>FPS</v>
      </c>
    </row>
    <row r="38" spans="1:9" hidden="1" outlineLevel="2" x14ac:dyDescent="0.3">
      <c r="A38" s="5" t="s">
        <v>131</v>
      </c>
      <c r="B38" s="26" t="s">
        <v>18</v>
      </c>
      <c r="C38" s="23">
        <v>10.873321799999999</v>
      </c>
      <c r="D38" s="8" t="s">
        <v>78</v>
      </c>
      <c r="E38" s="19" t="s">
        <v>322</v>
      </c>
      <c r="F38" s="22" t="s">
        <v>324</v>
      </c>
      <c r="G38" s="33">
        <f>COUNT('[37]Zone 5 L1'!$E$4:$E$373)</f>
        <v>84</v>
      </c>
      <c r="H38" s="37" t="str">
        <f>'[37]ICT Percentage Breakup - All'!$E$2</f>
        <v>Exhibition Hall-01 &amp; Foyer-01</v>
      </c>
      <c r="I38" s="37" t="str">
        <f>'[37]Zone 5 L1'!$C$1</f>
        <v>Zone 5</v>
      </c>
    </row>
    <row r="39" spans="1:9" hidden="1" outlineLevel="2" x14ac:dyDescent="0.3">
      <c r="A39" s="5" t="s">
        <v>132</v>
      </c>
      <c r="B39" s="26" t="s">
        <v>13</v>
      </c>
      <c r="C39" s="23">
        <v>1.8062269</v>
      </c>
      <c r="D39" s="8" t="s">
        <v>78</v>
      </c>
      <c r="E39" s="19" t="s">
        <v>90</v>
      </c>
      <c r="F39" s="20" t="s">
        <v>90</v>
      </c>
      <c r="G39" s="34" t="s">
        <v>90</v>
      </c>
      <c r="H39" s="20" t="str">
        <f>'[39]MEP% Breakup'!$B$2</f>
        <v>3.E &amp; 3.J ELECTRICAL</v>
      </c>
      <c r="I39" s="40" t="s">
        <v>90</v>
      </c>
    </row>
    <row r="40" spans="1:9" hidden="1" outlineLevel="2" x14ac:dyDescent="0.3">
      <c r="A40" s="5" t="s">
        <v>133</v>
      </c>
      <c r="B40" s="26" t="s">
        <v>14</v>
      </c>
      <c r="C40" s="23">
        <v>0</v>
      </c>
      <c r="D40" s="8" t="s">
        <v>78</v>
      </c>
      <c r="E40" s="19" t="s">
        <v>72</v>
      </c>
      <c r="F40" s="19" t="s">
        <v>72</v>
      </c>
      <c r="G40" s="34" t="s">
        <v>72</v>
      </c>
      <c r="H40" s="40" t="s">
        <v>72</v>
      </c>
      <c r="I40" s="20" t="s">
        <v>72</v>
      </c>
    </row>
    <row r="41" spans="1:9" ht="27.6" customHeight="1" outlineLevel="1" collapsed="1" x14ac:dyDescent="0.3">
      <c r="A41" s="32" t="s">
        <v>134</v>
      </c>
      <c r="B41" s="32" t="s">
        <v>20</v>
      </c>
      <c r="C41" s="18">
        <f>SUM(C42:C52)</f>
        <v>236.74943799999991</v>
      </c>
      <c r="D41" s="2"/>
      <c r="E41" s="18"/>
      <c r="F41" s="18"/>
      <c r="G41" s="18">
        <f>SUM(G42:G52)</f>
        <v>1112</v>
      </c>
      <c r="H41" s="51"/>
      <c r="I41" s="51"/>
    </row>
    <row r="42" spans="1:9" hidden="1" outlineLevel="2" x14ac:dyDescent="0.3">
      <c r="A42" s="5" t="s">
        <v>135</v>
      </c>
      <c r="B42" s="26" t="s">
        <v>16</v>
      </c>
      <c r="C42" s="23">
        <v>133.96620859999999</v>
      </c>
      <c r="D42" s="8" t="s">
        <v>79</v>
      </c>
      <c r="E42" s="19" t="s">
        <v>322</v>
      </c>
      <c r="F42" s="20" t="s">
        <v>322</v>
      </c>
      <c r="G42" s="33">
        <f>COUNTIF('[40]Stage Payment'!$B$2:$B$1200,"4A")</f>
        <v>215</v>
      </c>
      <c r="H42" s="20" t="str">
        <f>'[40]STR% Breakup'!$A$3</f>
        <v>STRUCTURE % BREAKUP</v>
      </c>
      <c r="I42" s="49" t="str">
        <f>'[40]Stage Payment'!$A$2</f>
        <v>STRUCTURE</v>
      </c>
    </row>
    <row r="43" spans="1:9" hidden="1" outlineLevel="2" x14ac:dyDescent="0.3">
      <c r="A43" s="5" t="s">
        <v>136</v>
      </c>
      <c r="B43" s="26" t="s">
        <v>17</v>
      </c>
      <c r="C43" s="23">
        <v>43.600589499999998</v>
      </c>
      <c r="D43" s="8" t="s">
        <v>79</v>
      </c>
      <c r="E43" s="19" t="s">
        <v>322</v>
      </c>
      <c r="F43" s="20" t="s">
        <v>322</v>
      </c>
      <c r="G43" s="33">
        <f>COUNTIF('[40]Stage Payment'!$B$2:$B$1200,"4B")</f>
        <v>531</v>
      </c>
      <c r="H43" s="20" t="str">
        <f>'[40]Int Fin% Breakup'!$G$5</f>
        <v>Internal Finishes</v>
      </c>
      <c r="I43" s="49" t="str">
        <f>'[40]Stage Payment'!$A$218</f>
        <v>INTERNAL FINISH</v>
      </c>
    </row>
    <row r="44" spans="1:9" ht="28.8" hidden="1" outlineLevel="2" x14ac:dyDescent="0.3">
      <c r="A44" s="5" t="s">
        <v>137</v>
      </c>
      <c r="B44" s="26" t="s">
        <v>6</v>
      </c>
      <c r="C44" s="23">
        <v>23.976977099999999</v>
      </c>
      <c r="D44" s="8" t="s">
        <v>79</v>
      </c>
      <c r="E44" s="19" t="s">
        <v>322</v>
      </c>
      <c r="F44" s="21" t="s">
        <v>325</v>
      </c>
      <c r="G44" s="33">
        <f>COUNT('[40]Ext Fin% Breakup'!$H$20:$H$107)</f>
        <v>60</v>
      </c>
      <c r="H44" s="37" t="str">
        <f>'[40]Ext Fin% Breakup'!$B$1</f>
        <v>External Finishes Percentage Breakup</v>
      </c>
      <c r="I44" s="73" t="str">
        <f>'[40]Ext Fin% Breakup'!$B$20</f>
        <v>External Finishes Stages</v>
      </c>
    </row>
    <row r="45" spans="1:9" hidden="1" outlineLevel="2" x14ac:dyDescent="0.3">
      <c r="A45" s="5" t="s">
        <v>138</v>
      </c>
      <c r="B45" s="26" t="s">
        <v>7</v>
      </c>
      <c r="C45" s="23">
        <v>0.1002045</v>
      </c>
      <c r="D45" s="8" t="s">
        <v>79</v>
      </c>
      <c r="E45" s="19" t="s">
        <v>322</v>
      </c>
      <c r="F45" s="20" t="s">
        <v>322</v>
      </c>
      <c r="G45" s="33">
        <f>COUNTIF('[40]Stage Payment'!$B$2:$B$1200,"4D")</f>
        <v>72</v>
      </c>
      <c r="H45" s="20" t="str">
        <f>'[40]MEP% Breakup'!$H$13</f>
        <v>2.D PHE</v>
      </c>
      <c r="I45" s="49" t="str">
        <f>'[40]Stage Payment'!$A$750</f>
        <v>PHE</v>
      </c>
    </row>
    <row r="46" spans="1:9" hidden="1" outlineLevel="2" x14ac:dyDescent="0.3">
      <c r="A46" s="5" t="s">
        <v>139</v>
      </c>
      <c r="B46" s="26" t="s">
        <v>8</v>
      </c>
      <c r="C46" s="23">
        <v>7.3204102999999998</v>
      </c>
      <c r="D46" s="8" t="s">
        <v>79</v>
      </c>
      <c r="E46" s="19" t="s">
        <v>322</v>
      </c>
      <c r="F46" s="20" t="s">
        <v>322</v>
      </c>
      <c r="G46" s="33">
        <f>COUNTIF('[40]Stage Payment'!$B$2:$B$1200,"4E")</f>
        <v>0</v>
      </c>
      <c r="H46" s="20" t="str">
        <f>'[40]MEP% Breakup'!$B$2</f>
        <v>2.E &amp; 2.J ELECTRICAL</v>
      </c>
      <c r="I46" s="49" t="str">
        <f>'[40]Stage Payment'!$A$823</f>
        <v>ELECTRICAL</v>
      </c>
    </row>
    <row r="47" spans="1:9" ht="28.8" hidden="1" outlineLevel="2" x14ac:dyDescent="0.3">
      <c r="A47" s="5" t="s">
        <v>140</v>
      </c>
      <c r="B47" s="26" t="s">
        <v>9</v>
      </c>
      <c r="C47" s="23">
        <v>4.7933680000000001</v>
      </c>
      <c r="D47" s="8" t="s">
        <v>79</v>
      </c>
      <c r="E47" s="19" t="s">
        <v>322</v>
      </c>
      <c r="F47" s="20" t="s">
        <v>322</v>
      </c>
      <c r="G47" s="33">
        <f>COUNTIF('[40]Stage Payment'!$B$2:$B$1200,"4F")</f>
        <v>6</v>
      </c>
      <c r="H47" s="20" t="str">
        <f>'[40]MEP_Act % Breakup as per EE'!$B$31</f>
        <v>LIFT ESCALATOR &amp; TRAVELLATOR</v>
      </c>
      <c r="I47" s="49" t="str">
        <f>'[40]Stage Payment'!$A$944</f>
        <v>VHT</v>
      </c>
    </row>
    <row r="48" spans="1:9" hidden="1" outlineLevel="2" x14ac:dyDescent="0.3">
      <c r="A48" s="5" t="s">
        <v>141</v>
      </c>
      <c r="B48" s="26" t="s">
        <v>10</v>
      </c>
      <c r="C48" s="23">
        <v>10.9200842</v>
      </c>
      <c r="D48" s="8" t="s">
        <v>79</v>
      </c>
      <c r="E48" s="19" t="s">
        <v>322</v>
      </c>
      <c r="F48" s="20" t="s">
        <v>322</v>
      </c>
      <c r="G48" s="33">
        <f>COUNTIF('[40]Stage Payment'!$B$2:$B$1200,"4G")</f>
        <v>72</v>
      </c>
      <c r="H48" s="20" t="str">
        <f>'[40]MEP_Act % Breakup as per EE'!$B$24</f>
        <v>HVAC WORKS</v>
      </c>
      <c r="I48" s="49" t="str">
        <f>'[40]Stage Payment'!$A$951</f>
        <v>HVAC</v>
      </c>
    </row>
    <row r="49" spans="1:9" hidden="1" outlineLevel="2" x14ac:dyDescent="0.3">
      <c r="A49" s="5" t="s">
        <v>142</v>
      </c>
      <c r="B49" s="26" t="s">
        <v>11</v>
      </c>
      <c r="C49" s="23">
        <v>6.5677323000000003</v>
      </c>
      <c r="D49" s="8" t="s">
        <v>79</v>
      </c>
      <c r="E49" s="19" t="s">
        <v>322</v>
      </c>
      <c r="F49" s="20" t="s">
        <v>322</v>
      </c>
      <c r="G49" s="33">
        <f>COUNTIF('[40]Stage Payment'!$B$2:$B$1200,"4H")</f>
        <v>72</v>
      </c>
      <c r="H49" s="20" t="str">
        <f>'[40]MEP_Act % Breakup as per EE'!$B$17</f>
        <v>Firefighting works</v>
      </c>
      <c r="I49" s="49" t="str">
        <f>'[40]Stage Payment'!$A$1024</f>
        <v>FPS</v>
      </c>
    </row>
    <row r="50" spans="1:9" hidden="1" outlineLevel="2" x14ac:dyDescent="0.3">
      <c r="A50" s="5" t="s">
        <v>143</v>
      </c>
      <c r="B50" s="26" t="s">
        <v>18</v>
      </c>
      <c r="C50" s="23">
        <v>2.4175816000000001</v>
      </c>
      <c r="D50" s="8" t="s">
        <v>79</v>
      </c>
      <c r="E50" s="19" t="s">
        <v>322</v>
      </c>
      <c r="F50" s="22" t="s">
        <v>303</v>
      </c>
      <c r="G50" s="33">
        <f>COUNT('[37]Zone 6 L1 '!$E$4:$E$373)</f>
        <v>84</v>
      </c>
      <c r="H50" s="21" t="s">
        <v>85</v>
      </c>
      <c r="I50" s="21" t="str">
        <f>'[37]Zone 6 L1 '!$C$1</f>
        <v>Zone 6</v>
      </c>
    </row>
    <row r="51" spans="1:9" hidden="1" outlineLevel="2" x14ac:dyDescent="0.3">
      <c r="A51" s="5" t="s">
        <v>144</v>
      </c>
      <c r="B51" s="26" t="s">
        <v>13</v>
      </c>
      <c r="C51" s="23">
        <v>3.0862818999999999</v>
      </c>
      <c r="D51" s="8" t="s">
        <v>79</v>
      </c>
      <c r="E51" s="19" t="s">
        <v>92</v>
      </c>
      <c r="F51" s="20" t="s">
        <v>92</v>
      </c>
      <c r="G51" s="34" t="s">
        <v>92</v>
      </c>
      <c r="H51" s="20" t="str">
        <f>'[40]MEP% Breakup'!$B$2</f>
        <v>2.E &amp; 2.J ELECTRICAL</v>
      </c>
      <c r="I51" s="49" t="s">
        <v>92</v>
      </c>
    </row>
    <row r="52" spans="1:9" hidden="1" outlineLevel="2" x14ac:dyDescent="0.3">
      <c r="A52" s="5" t="s">
        <v>145</v>
      </c>
      <c r="B52" s="26" t="s">
        <v>14</v>
      </c>
      <c r="C52" s="23">
        <v>0</v>
      </c>
      <c r="D52" s="8" t="s">
        <v>79</v>
      </c>
      <c r="E52" s="19" t="s">
        <v>72</v>
      </c>
      <c r="F52" s="19" t="s">
        <v>72</v>
      </c>
      <c r="G52" s="34" t="s">
        <v>72</v>
      </c>
      <c r="H52" s="40" t="s">
        <v>72</v>
      </c>
      <c r="I52" s="20" t="s">
        <v>72</v>
      </c>
    </row>
    <row r="53" spans="1:9" outlineLevel="1" collapsed="1" x14ac:dyDescent="0.3">
      <c r="A53" s="32" t="s">
        <v>146</v>
      </c>
      <c r="B53" s="32" t="s">
        <v>21</v>
      </c>
      <c r="C53" s="18">
        <f>SUM(C54:C64)</f>
        <v>654.93681449999997</v>
      </c>
      <c r="D53" s="2"/>
      <c r="E53" s="18"/>
      <c r="F53" s="18"/>
      <c r="G53" s="18">
        <f>SUM(G54:G64)</f>
        <v>2193</v>
      </c>
      <c r="H53" s="51"/>
      <c r="I53" s="51"/>
    </row>
    <row r="54" spans="1:9" ht="28.8" hidden="1" outlineLevel="2" x14ac:dyDescent="0.3">
      <c r="A54" s="5" t="s">
        <v>147</v>
      </c>
      <c r="B54" s="26" t="s">
        <v>16</v>
      </c>
      <c r="C54" s="23">
        <v>209.84512580000001</v>
      </c>
      <c r="D54" s="8" t="s">
        <v>74</v>
      </c>
      <c r="E54" s="21" t="s">
        <v>284</v>
      </c>
      <c r="F54" s="20" t="s">
        <v>88</v>
      </c>
      <c r="G54" s="33">
        <f>COUNTIF('[41]Stage Payment'!$A$1:$A$2500,"5a")</f>
        <v>308</v>
      </c>
      <c r="H54" s="20" t="str">
        <f>'[41]STR% Breakup'!$A$3</f>
        <v>Structure breakup</v>
      </c>
      <c r="I54" s="49" t="str">
        <f>'[41]Stage Payment'!$A$2</f>
        <v>Structure</v>
      </c>
    </row>
    <row r="55" spans="1:9" ht="28.8" hidden="1" outlineLevel="2" x14ac:dyDescent="0.3">
      <c r="A55" s="5" t="s">
        <v>148</v>
      </c>
      <c r="B55" s="26" t="s">
        <v>17</v>
      </c>
      <c r="C55" s="23">
        <v>179.56182630000001</v>
      </c>
      <c r="D55" s="8" t="s">
        <v>74</v>
      </c>
      <c r="E55" s="19" t="s">
        <v>322</v>
      </c>
      <c r="F55" s="20" t="s">
        <v>88</v>
      </c>
      <c r="G55" s="33">
        <f>COUNTIF('[41]Stage Payment'!$A$1:$A$2500,"5b")</f>
        <v>882</v>
      </c>
      <c r="H55" s="20" t="str">
        <f>'[41]Int_Fin% Breakup'!$A$1</f>
        <v>FINISHES PERCENTAGE BREAKUP</v>
      </c>
      <c r="I55" s="49" t="str">
        <f>'[41]Stage Payment'!$A$311</f>
        <v>Internal Finishes</v>
      </c>
    </row>
    <row r="56" spans="1:9" hidden="1" outlineLevel="2" x14ac:dyDescent="0.3">
      <c r="A56" s="5" t="s">
        <v>149</v>
      </c>
      <c r="B56" s="26" t="s">
        <v>6</v>
      </c>
      <c r="C56" s="23">
        <v>40.780271800000001</v>
      </c>
      <c r="D56" s="8" t="s">
        <v>74</v>
      </c>
      <c r="E56" s="19" t="s">
        <v>322</v>
      </c>
      <c r="F56" s="20" t="s">
        <v>88</v>
      </c>
      <c r="G56" s="33">
        <f>COUNTIF('[41]Stage Payment'!$A$1:$A$2500,"5c")</f>
        <v>70</v>
      </c>
      <c r="H56" s="37">
        <f>'[41]Ext_Fin% Breakup'!$B$2</f>
        <v>0</v>
      </c>
      <c r="I56" s="49" t="str">
        <f>'[41]Stage Payment'!$A$1194</f>
        <v>External Finishes</v>
      </c>
    </row>
    <row r="57" spans="1:9" hidden="1" outlineLevel="2" x14ac:dyDescent="0.3">
      <c r="A57" s="5" t="s">
        <v>150</v>
      </c>
      <c r="B57" s="26" t="s">
        <v>7</v>
      </c>
      <c r="C57" s="23">
        <v>7.4809115000000004</v>
      </c>
      <c r="D57" s="8" t="s">
        <v>74</v>
      </c>
      <c r="E57" s="19" t="s">
        <v>322</v>
      </c>
      <c r="F57" s="20" t="s">
        <v>88</v>
      </c>
      <c r="G57" s="33">
        <f>COUNTIF('[41]Stage Payment'!$A$1:$A$2500,"5d")</f>
        <v>99</v>
      </c>
      <c r="H57" s="20" t="str">
        <f>'[41]MEP % Breakup '!$B$1</f>
        <v>5.D PLUMBING WORKS</v>
      </c>
      <c r="I57" s="49" t="str">
        <f>'[41]Stage Payment'!$A$1631</f>
        <v>PHE</v>
      </c>
    </row>
    <row r="58" spans="1:9" hidden="1" outlineLevel="2" x14ac:dyDescent="0.3">
      <c r="A58" s="5" t="s">
        <v>151</v>
      </c>
      <c r="B58" s="26" t="s">
        <v>8</v>
      </c>
      <c r="C58" s="23">
        <v>16.380929800000001</v>
      </c>
      <c r="D58" s="8" t="s">
        <v>74</v>
      </c>
      <c r="E58" s="19" t="s">
        <v>322</v>
      </c>
      <c r="F58" s="20" t="s">
        <v>88</v>
      </c>
      <c r="G58" s="33">
        <f>COUNTIF('[41]Stage Payment'!$A$1:$A$2500,"5e &amp; 5j")</f>
        <v>165</v>
      </c>
      <c r="H58" s="20" t="str">
        <f>'[41]MEP % Breakup '!$B$16</f>
        <v>5.E &amp; 5.J ELECTRICAL</v>
      </c>
      <c r="I58" s="49" t="str">
        <f>'[41]Stage Payment'!$A$1265</f>
        <v>Electrical</v>
      </c>
    </row>
    <row r="59" spans="1:9" ht="28.8" hidden="1" outlineLevel="2" x14ac:dyDescent="0.3">
      <c r="A59" s="5" t="s">
        <v>152</v>
      </c>
      <c r="B59" s="26" t="s">
        <v>9</v>
      </c>
      <c r="C59" s="23">
        <v>18.421388400000001</v>
      </c>
      <c r="D59" s="8" t="s">
        <v>74</v>
      </c>
      <c r="E59" s="19" t="s">
        <v>322</v>
      </c>
      <c r="F59" s="20" t="s">
        <v>88</v>
      </c>
      <c r="G59" s="33">
        <f>COUNTIF('[41]Stage Payment'!$A$1:$A$2500,"5f")</f>
        <v>6</v>
      </c>
      <c r="H59" s="20" t="str">
        <f>'[41]MEP_Act % as per EE'!$B$31</f>
        <v>LIFT ESCALATOR &amp; TRAVELLATOR</v>
      </c>
      <c r="I59" s="49" t="str">
        <f>'[41]Stage Payment'!$A$1731</f>
        <v>VHT</v>
      </c>
    </row>
    <row r="60" spans="1:9" hidden="1" outlineLevel="2" x14ac:dyDescent="0.3">
      <c r="A60" s="5" t="s">
        <v>153</v>
      </c>
      <c r="B60" s="26" t="s">
        <v>10</v>
      </c>
      <c r="C60" s="23">
        <v>22.5655243</v>
      </c>
      <c r="D60" s="8" t="s">
        <v>74</v>
      </c>
      <c r="E60" s="19" t="s">
        <v>322</v>
      </c>
      <c r="F60" s="20" t="s">
        <v>88</v>
      </c>
      <c r="G60" s="33">
        <f>COUNTIF('[41]Stage Payment'!$A$1:$A$2500,"5g")</f>
        <v>99</v>
      </c>
      <c r="H60" s="20" t="str">
        <f>'[41]MEP % Breakup '!$H$1</f>
        <v>5.G HVAC</v>
      </c>
      <c r="I60" s="49" t="str">
        <f>'[41]Stage Payment'!$A$1431</f>
        <v>HVAC</v>
      </c>
    </row>
    <row r="61" spans="1:9" hidden="1" outlineLevel="2" x14ac:dyDescent="0.3">
      <c r="A61" s="5" t="s">
        <v>154</v>
      </c>
      <c r="B61" s="26" t="s">
        <v>11</v>
      </c>
      <c r="C61" s="23">
        <v>8.9054541</v>
      </c>
      <c r="D61" s="8" t="s">
        <v>74</v>
      </c>
      <c r="E61" s="19" t="s">
        <v>322</v>
      </c>
      <c r="F61" s="20" t="s">
        <v>88</v>
      </c>
      <c r="G61" s="33">
        <f>COUNTIF('[41]Stage Payment'!$A$1:$A$2500,"5h")</f>
        <v>99</v>
      </c>
      <c r="H61" s="20" t="str">
        <f>'[41]MEP % Breakup '!$H$16</f>
        <v>5.H FPS</v>
      </c>
      <c r="I61" s="49" t="str">
        <f>'[41]Stage Payment'!$A$1531</f>
        <v>FPS</v>
      </c>
    </row>
    <row r="62" spans="1:9" hidden="1" outlineLevel="2" x14ac:dyDescent="0.3">
      <c r="A62" s="5" t="s">
        <v>155</v>
      </c>
      <c r="B62" s="26" t="s">
        <v>18</v>
      </c>
      <c r="C62" s="23">
        <v>119.56148880000001</v>
      </c>
      <c r="D62" s="8" t="s">
        <v>74</v>
      </c>
      <c r="E62" s="19" t="s">
        <v>322</v>
      </c>
      <c r="F62" s="20" t="s">
        <v>88</v>
      </c>
      <c r="G62" s="33">
        <f>COUNTIF('[41]Stage Payment'!$A$1:$A$2500,"5i")</f>
        <v>465</v>
      </c>
      <c r="H62" s="20" t="str">
        <f>'[41]ICT Percentage Breakup - All'!$A$1</f>
        <v>ICT Percentage Breakup</v>
      </c>
      <c r="I62" s="49" t="str">
        <f>'[41]Stage Payment'!$A$1738</f>
        <v>ICT</v>
      </c>
    </row>
    <row r="63" spans="1:9" hidden="1" outlineLevel="2" x14ac:dyDescent="0.3">
      <c r="A63" s="5" t="s">
        <v>156</v>
      </c>
      <c r="B63" s="26" t="s">
        <v>13</v>
      </c>
      <c r="C63" s="23">
        <v>31.433893699999999</v>
      </c>
      <c r="D63" s="8" t="s">
        <v>74</v>
      </c>
      <c r="E63" s="19" t="s">
        <v>322</v>
      </c>
      <c r="F63" s="20" t="s">
        <v>88</v>
      </c>
      <c r="G63" s="34" t="s">
        <v>287</v>
      </c>
      <c r="H63" s="20" t="str">
        <f>'[41]MEP % Breakup '!$B$16</f>
        <v>5.E &amp; 5.J ELECTRICAL</v>
      </c>
      <c r="I63" s="49" t="str">
        <f>'[41]Stage Payment'!$A$1265</f>
        <v>Electrical</v>
      </c>
    </row>
    <row r="64" spans="1:9" hidden="1" outlineLevel="2" x14ac:dyDescent="0.3">
      <c r="A64" s="5" t="s">
        <v>157</v>
      </c>
      <c r="B64" s="26" t="s">
        <v>14</v>
      </c>
      <c r="C64" s="23">
        <v>0</v>
      </c>
      <c r="D64" s="8" t="s">
        <v>74</v>
      </c>
      <c r="E64" s="19" t="s">
        <v>72</v>
      </c>
      <c r="F64" s="19" t="s">
        <v>72</v>
      </c>
      <c r="G64" s="19"/>
      <c r="H64" s="40" t="s">
        <v>72</v>
      </c>
      <c r="I64" s="20" t="s">
        <v>72</v>
      </c>
    </row>
    <row r="65" spans="1:9" outlineLevel="1" collapsed="1" x14ac:dyDescent="0.3">
      <c r="A65" s="32" t="s">
        <v>158</v>
      </c>
      <c r="B65" s="32" t="s">
        <v>22</v>
      </c>
      <c r="C65" s="18">
        <f>SUM(C66:C76)</f>
        <v>113.52689309999998</v>
      </c>
      <c r="D65" s="2"/>
      <c r="E65" s="18"/>
      <c r="F65" s="18"/>
      <c r="G65" s="18">
        <f>SUM(G66:G76)</f>
        <v>466</v>
      </c>
      <c r="H65" s="51"/>
      <c r="I65" s="51"/>
    </row>
    <row r="66" spans="1:9" hidden="1" outlineLevel="2" x14ac:dyDescent="0.3">
      <c r="A66" s="5" t="s">
        <v>159</v>
      </c>
      <c r="B66" s="26" t="s">
        <v>16</v>
      </c>
      <c r="C66" s="23">
        <v>86.283872599999995</v>
      </c>
      <c r="D66" s="8" t="s">
        <v>77</v>
      </c>
      <c r="E66" s="19" t="s">
        <v>71</v>
      </c>
      <c r="F66" s="20" t="s">
        <v>88</v>
      </c>
      <c r="G66" s="33">
        <f>COUNTIF('[42]Stage Payment'!$B$2:$B$2000,"6a")</f>
        <v>168</v>
      </c>
      <c r="H66" s="48" t="s">
        <v>85</v>
      </c>
      <c r="I66" s="49" t="str">
        <f>'[42]Stage Payment'!$A$3</f>
        <v>Structure</v>
      </c>
    </row>
    <row r="67" spans="1:9" ht="28.8" hidden="1" outlineLevel="2" x14ac:dyDescent="0.3">
      <c r="A67" s="5" t="s">
        <v>160</v>
      </c>
      <c r="B67" s="26" t="s">
        <v>17</v>
      </c>
      <c r="C67" s="23">
        <v>10.4918657</v>
      </c>
      <c r="D67" s="8" t="s">
        <v>77</v>
      </c>
      <c r="E67" s="48" t="s">
        <v>303</v>
      </c>
      <c r="F67" s="21" t="s">
        <v>311</v>
      </c>
      <c r="G67" s="33">
        <f>COUNTIF('[42]Stage Payment'!$B$2:$B$2000,"6B,11B")</f>
        <v>84</v>
      </c>
      <c r="H67" s="48" t="s">
        <v>85</v>
      </c>
      <c r="I67" s="49" t="str">
        <f>CONCATENATE('[42]Stage Payment'!$A$171, CHAR(10),'[42]Stage Payment'!$B$173)</f>
        <v>Internal Finishes
6B,11B</v>
      </c>
    </row>
    <row r="68" spans="1:9" ht="28.8" hidden="1" outlineLevel="2" x14ac:dyDescent="0.3">
      <c r="A68" s="5" t="s">
        <v>161</v>
      </c>
      <c r="B68" s="26" t="s">
        <v>289</v>
      </c>
      <c r="C68" s="23">
        <v>4.8167700000000001E-2</v>
      </c>
      <c r="D68" s="8" t="s">
        <v>77</v>
      </c>
      <c r="E68" s="21" t="s">
        <v>87</v>
      </c>
      <c r="F68" s="21" t="s">
        <v>304</v>
      </c>
      <c r="G68" s="46">
        <f>COUNTIF('[42]Stage Payment'!$B$2:$B$2000,"6c")</f>
        <v>0</v>
      </c>
      <c r="H68" s="48" t="s">
        <v>85</v>
      </c>
      <c r="I68" s="48" t="s">
        <v>85</v>
      </c>
    </row>
    <row r="69" spans="1:9" hidden="1" outlineLevel="2" x14ac:dyDescent="0.3">
      <c r="A69" s="5" t="s">
        <v>162</v>
      </c>
      <c r="B69" s="26" t="s">
        <v>7</v>
      </c>
      <c r="C69" s="23">
        <v>1.4983259</v>
      </c>
      <c r="D69" s="8" t="s">
        <v>77</v>
      </c>
      <c r="E69" s="48" t="s">
        <v>303</v>
      </c>
      <c r="F69" s="21" t="s">
        <v>308</v>
      </c>
      <c r="G69" s="33">
        <f>COUNTIF('[42]Stage Payment'!$B$2:$B$2000,"6d")</f>
        <v>14</v>
      </c>
      <c r="H69" s="48" t="s">
        <v>85</v>
      </c>
      <c r="I69" s="66" t="str">
        <f>'[42]Stage Payment'!$A$405</f>
        <v>PHE</v>
      </c>
    </row>
    <row r="70" spans="1:9" ht="28.8" hidden="1" outlineLevel="2" x14ac:dyDescent="0.3">
      <c r="A70" s="5" t="s">
        <v>163</v>
      </c>
      <c r="B70" s="26" t="s">
        <v>8</v>
      </c>
      <c r="C70" s="23">
        <v>3.4403025999999999</v>
      </c>
      <c r="D70" s="8" t="s">
        <v>77</v>
      </c>
      <c r="E70" s="48" t="s">
        <v>303</v>
      </c>
      <c r="F70" s="21" t="s">
        <v>311</v>
      </c>
      <c r="G70" s="33">
        <f>COUNTIF('[42]Stage Payment'!$B$2:$B$2000,"6E,6J,11E,11J")</f>
        <v>90</v>
      </c>
      <c r="H70" s="48" t="s">
        <v>85</v>
      </c>
      <c r="I70" s="49" t="str">
        <f>CONCATENATE('[42]Stage Payment'!$A$313, CHAR(10),'[42]Stage Payment'!$B$315)</f>
        <v>Electrical
6E,6J,11E,11J</v>
      </c>
    </row>
    <row r="71" spans="1:9" hidden="1" outlineLevel="2" x14ac:dyDescent="0.3">
      <c r="A71" s="5" t="s">
        <v>164</v>
      </c>
      <c r="B71" s="26" t="s">
        <v>9</v>
      </c>
      <c r="C71" s="23">
        <v>0</v>
      </c>
      <c r="D71" s="8" t="s">
        <v>77</v>
      </c>
      <c r="E71" s="19" t="s">
        <v>72</v>
      </c>
      <c r="F71" s="19" t="s">
        <v>72</v>
      </c>
      <c r="G71" s="33">
        <f>COUNTIF('[42]Stage Payment'!$B$2:$B$2000,"6f")</f>
        <v>0</v>
      </c>
      <c r="H71" s="19" t="s">
        <v>72</v>
      </c>
      <c r="I71" s="19" t="s">
        <v>72</v>
      </c>
    </row>
    <row r="72" spans="1:9" ht="28.8" hidden="1" outlineLevel="2" x14ac:dyDescent="0.3">
      <c r="A72" s="5" t="s">
        <v>165</v>
      </c>
      <c r="B72" s="26" t="s">
        <v>10</v>
      </c>
      <c r="C72" s="23">
        <v>4.1967319999999999</v>
      </c>
      <c r="D72" s="8" t="s">
        <v>77</v>
      </c>
      <c r="E72" s="48" t="s">
        <v>303</v>
      </c>
      <c r="F72" s="21" t="s">
        <v>304</v>
      </c>
      <c r="G72" s="33">
        <f>COUNTIF('[42]Stage Payment'!$B$2:$B$2000,"6g")</f>
        <v>18</v>
      </c>
      <c r="H72" s="48" t="s">
        <v>85</v>
      </c>
      <c r="I72" s="49" t="str">
        <f>'[42]Stage Payment'!$A$435</f>
        <v>HVAC</v>
      </c>
    </row>
    <row r="73" spans="1:9" ht="28.8" hidden="1" outlineLevel="2" x14ac:dyDescent="0.3">
      <c r="A73" s="5" t="s">
        <v>166</v>
      </c>
      <c r="B73" s="26" t="s">
        <v>11</v>
      </c>
      <c r="C73" s="23">
        <v>5.0245661000000004</v>
      </c>
      <c r="D73" s="8" t="s">
        <v>77</v>
      </c>
      <c r="E73" s="48" t="s">
        <v>303</v>
      </c>
      <c r="F73" s="21" t="s">
        <v>304</v>
      </c>
      <c r="G73" s="33">
        <f>COUNTIF('[42]Stage Payment'!$B$2:$B$2000,"6h")</f>
        <v>12</v>
      </c>
      <c r="H73" s="48" t="s">
        <v>85</v>
      </c>
      <c r="I73" s="66" t="str">
        <f>'[42]Stage Payment'!$A$421</f>
        <v>FPS</v>
      </c>
    </row>
    <row r="74" spans="1:9" ht="28.8" hidden="1" outlineLevel="2" x14ac:dyDescent="0.3">
      <c r="A74" s="5" t="s">
        <v>167</v>
      </c>
      <c r="B74" s="26" t="s">
        <v>18</v>
      </c>
      <c r="C74" s="23">
        <v>1.6793323</v>
      </c>
      <c r="D74" s="8" t="s">
        <v>77</v>
      </c>
      <c r="E74" s="48" t="s">
        <v>303</v>
      </c>
      <c r="F74" s="20" t="s">
        <v>88</v>
      </c>
      <c r="G74" s="33">
        <f>COUNTIF('[42]Stage Payment'!$B$2:$B$2000,"6I,11I")</f>
        <v>80</v>
      </c>
      <c r="H74" s="73" t="str">
        <f>[42]ICT!$E$2</f>
        <v>Zone 4</v>
      </c>
      <c r="I74" s="49" t="str">
        <f>CONCATENATE('[42]Stage Payment'!$A$455, CHAR(10),'[42]Stage Payment'!$B$457)</f>
        <v>ICT
6I,11I</v>
      </c>
    </row>
    <row r="75" spans="1:9" ht="28.8" hidden="1" outlineLevel="2" x14ac:dyDescent="0.3">
      <c r="A75" s="5" t="s">
        <v>168</v>
      </c>
      <c r="B75" s="26" t="s">
        <v>13</v>
      </c>
      <c r="C75" s="23">
        <v>0.86372819999999995</v>
      </c>
      <c r="D75" s="8" t="s">
        <v>77</v>
      </c>
      <c r="E75" s="48" t="s">
        <v>303</v>
      </c>
      <c r="F75" s="21" t="s">
        <v>311</v>
      </c>
      <c r="G75" s="34" t="s">
        <v>290</v>
      </c>
      <c r="H75" s="48" t="s">
        <v>85</v>
      </c>
      <c r="I75" s="66" t="s">
        <v>290</v>
      </c>
    </row>
    <row r="76" spans="1:9" hidden="1" outlineLevel="2" x14ac:dyDescent="0.3">
      <c r="A76" s="5" t="s">
        <v>169</v>
      </c>
      <c r="B76" s="26" t="s">
        <v>14</v>
      </c>
      <c r="C76" s="23">
        <v>0</v>
      </c>
      <c r="D76" s="8" t="s">
        <v>77</v>
      </c>
      <c r="E76" s="19" t="s">
        <v>72</v>
      </c>
      <c r="F76" s="19" t="s">
        <v>72</v>
      </c>
      <c r="G76" s="43" t="s">
        <v>72</v>
      </c>
      <c r="H76" s="19" t="s">
        <v>72</v>
      </c>
      <c r="I76" s="20" t="s">
        <v>72</v>
      </c>
    </row>
    <row r="77" spans="1:9" outlineLevel="1" collapsed="1" x14ac:dyDescent="0.3">
      <c r="A77" s="32" t="s">
        <v>170</v>
      </c>
      <c r="B77" s="32" t="s">
        <v>23</v>
      </c>
      <c r="C77" s="18">
        <f>SUM(C78:C89)</f>
        <v>59.80402089999999</v>
      </c>
      <c r="D77" s="2"/>
      <c r="E77" s="18"/>
      <c r="F77" s="18"/>
      <c r="G77" s="18">
        <f>SUM(G78:G89)</f>
        <v>572</v>
      </c>
      <c r="H77" s="51"/>
      <c r="I77" s="51"/>
    </row>
    <row r="78" spans="1:9" hidden="1" outlineLevel="2" x14ac:dyDescent="0.3">
      <c r="A78" s="5" t="s">
        <v>171</v>
      </c>
      <c r="B78" s="26" t="s">
        <v>16</v>
      </c>
      <c r="C78" s="23">
        <v>40.666160499999997</v>
      </c>
      <c r="D78" s="8" t="s">
        <v>80</v>
      </c>
      <c r="E78" s="19" t="s">
        <v>71</v>
      </c>
      <c r="F78" s="20" t="s">
        <v>88</v>
      </c>
      <c r="G78" s="23">
        <f>COUNTIF('[43]Stage Payment'!$B$2:$B$496,"7a")</f>
        <v>104</v>
      </c>
      <c r="H78" s="49" t="str">
        <f>'[43]STR% Breakup'!$B$1</f>
        <v>Struture Percentage Breakup</v>
      </c>
      <c r="I78" s="49" t="str">
        <f>'[43]Stage Payment'!$A$2</f>
        <v>STRUCTURE</v>
      </c>
    </row>
    <row r="79" spans="1:9" hidden="1" outlineLevel="2" x14ac:dyDescent="0.3">
      <c r="A79" s="5" t="s">
        <v>172</v>
      </c>
      <c r="B79" s="26" t="s">
        <v>17</v>
      </c>
      <c r="C79" s="23">
        <v>2.7911845</v>
      </c>
      <c r="D79" s="8" t="s">
        <v>80</v>
      </c>
      <c r="E79" s="19" t="s">
        <v>71</v>
      </c>
      <c r="F79" s="20" t="s">
        <v>88</v>
      </c>
      <c r="G79" s="23">
        <f>COUNTIF('[43]Stage Payment'!$B$2:$B$496,"7b")</f>
        <v>216</v>
      </c>
      <c r="H79" s="49" t="str">
        <f>'[43]Int Fin% Breakup'!$B$2</f>
        <v>INTERNAL FINISHES</v>
      </c>
      <c r="I79" s="49" t="str">
        <f>'[43]Stage Payment'!$A$107</f>
        <v>INTERNAL FINISH</v>
      </c>
    </row>
    <row r="80" spans="1:9" hidden="1" outlineLevel="2" x14ac:dyDescent="0.3">
      <c r="A80" s="5" t="s">
        <v>173</v>
      </c>
      <c r="B80" s="26" t="s">
        <v>6</v>
      </c>
      <c r="C80" s="23">
        <v>0</v>
      </c>
      <c r="D80" s="8" t="s">
        <v>80</v>
      </c>
      <c r="E80" s="37" t="s">
        <v>72</v>
      </c>
      <c r="F80" s="36" t="s">
        <v>72</v>
      </c>
      <c r="G80" s="23">
        <f>COUNTIF('[43]Stage Payment'!$B$2:$B$496,"7c")</f>
        <v>0</v>
      </c>
      <c r="H80" s="49" t="s">
        <v>72</v>
      </c>
      <c r="I80" s="49" t="s">
        <v>72</v>
      </c>
    </row>
    <row r="81" spans="1:9" hidden="1" outlineLevel="2" x14ac:dyDescent="0.3">
      <c r="A81" s="5" t="s">
        <v>174</v>
      </c>
      <c r="B81" s="26" t="s">
        <v>7</v>
      </c>
      <c r="C81" s="23">
        <v>0.26678639999999998</v>
      </c>
      <c r="D81" s="8" t="s">
        <v>80</v>
      </c>
      <c r="E81" s="19" t="s">
        <v>70</v>
      </c>
      <c r="F81" s="20" t="s">
        <v>88</v>
      </c>
      <c r="G81" s="23">
        <f>COUNTIF('[43]Stage Payment'!$B$2:$B$496,"7d")</f>
        <v>36</v>
      </c>
      <c r="H81" s="49" t="str">
        <f>'[43]MEP% Breakup'!$H$12</f>
        <v>7.D PLUMBING WORKS</v>
      </c>
      <c r="I81" s="49" t="str">
        <f>'[43]Stage Payment'!$A$459</f>
        <v>PHE</v>
      </c>
    </row>
    <row r="82" spans="1:9" hidden="1" outlineLevel="2" x14ac:dyDescent="0.3">
      <c r="A82" s="5" t="s">
        <v>175</v>
      </c>
      <c r="B82" s="26" t="s">
        <v>8</v>
      </c>
      <c r="C82" s="23">
        <v>4.9814097000000004</v>
      </c>
      <c r="D82" s="8" t="s">
        <v>80</v>
      </c>
      <c r="E82" s="19" t="s">
        <v>70</v>
      </c>
      <c r="F82" s="20" t="s">
        <v>88</v>
      </c>
      <c r="G82" s="23">
        <f>COUNTIF('[43]Stage Payment'!$B$2:$B$496,"7e &amp; 7k")</f>
        <v>60</v>
      </c>
      <c r="H82" s="49" t="str">
        <f>'[43]MEP% Breakup'!$H$5</f>
        <v>7.E &amp; 7.K ELECTRICAL</v>
      </c>
      <c r="I82" s="49" t="str">
        <f>'[43]Stage Payment'!$A$361</f>
        <v>ELECTRICAL</v>
      </c>
    </row>
    <row r="83" spans="1:9" ht="28.8" hidden="1" outlineLevel="2" x14ac:dyDescent="0.3">
      <c r="A83" s="5" t="s">
        <v>176</v>
      </c>
      <c r="B83" s="26" t="s">
        <v>9</v>
      </c>
      <c r="C83" s="23">
        <v>0</v>
      </c>
      <c r="D83" s="8" t="s">
        <v>80</v>
      </c>
      <c r="E83" s="19" t="s">
        <v>70</v>
      </c>
      <c r="F83" s="20" t="s">
        <v>88</v>
      </c>
      <c r="G83" s="23">
        <f>COUNTIF('[43]Stage Payment'!$B$2:$B$496,"7f")</f>
        <v>0</v>
      </c>
      <c r="H83" s="49" t="str">
        <f>'[43]MEP_Act % Breakup as per EE'!$B$31</f>
        <v>LIFT ESCALATOR &amp; TRAVELLATOR</v>
      </c>
      <c r="I83" s="49"/>
    </row>
    <row r="84" spans="1:9" hidden="1" outlineLevel="2" x14ac:dyDescent="0.3">
      <c r="A84" s="5" t="s">
        <v>177</v>
      </c>
      <c r="B84" s="26" t="s">
        <v>10</v>
      </c>
      <c r="C84" s="23">
        <v>5.9542035000000002</v>
      </c>
      <c r="D84" s="8" t="s">
        <v>80</v>
      </c>
      <c r="E84" s="19" t="s">
        <v>70</v>
      </c>
      <c r="F84" s="20" t="s">
        <v>88</v>
      </c>
      <c r="G84" s="23">
        <f>COUNTIF('[43]Stage Payment'!$B$2:$B$496,"7g")</f>
        <v>36</v>
      </c>
      <c r="H84" s="49" t="str">
        <f>'[43]MEP% Breakup'!$C$12</f>
        <v>7.G HVAC</v>
      </c>
      <c r="I84" s="49" t="str">
        <f>'[43]Stage Payment'!$A$324</f>
        <v>HVAC</v>
      </c>
    </row>
    <row r="85" spans="1:9" hidden="1" outlineLevel="2" x14ac:dyDescent="0.3">
      <c r="A85" s="5" t="s">
        <v>178</v>
      </c>
      <c r="B85" s="26" t="s">
        <v>11</v>
      </c>
      <c r="C85" s="23">
        <v>3.5286767000000001</v>
      </c>
      <c r="D85" s="8" t="s">
        <v>80</v>
      </c>
      <c r="E85" s="19" t="s">
        <v>70</v>
      </c>
      <c r="F85" s="20" t="s">
        <v>88</v>
      </c>
      <c r="G85" s="23">
        <f>COUNTIF('[43]Stage Payment'!$B$2:$B$496,"7h")</f>
        <v>36</v>
      </c>
      <c r="H85" s="49" t="str">
        <f>'[43]MEP% Breakup'!$H$5</f>
        <v>7.E &amp; 7.K ELECTRICAL</v>
      </c>
      <c r="I85" s="49" t="str">
        <f>'[43]Stage Payment'!$A$422</f>
        <v>FPS</v>
      </c>
    </row>
    <row r="86" spans="1:9" hidden="1" outlineLevel="2" x14ac:dyDescent="0.3">
      <c r="A86" s="5" t="s">
        <v>179</v>
      </c>
      <c r="B86" s="26" t="s">
        <v>24</v>
      </c>
      <c r="C86" s="23">
        <v>0</v>
      </c>
      <c r="D86" s="8" t="s">
        <v>80</v>
      </c>
      <c r="E86" s="37" t="s">
        <v>72</v>
      </c>
      <c r="F86" s="36" t="s">
        <v>72</v>
      </c>
      <c r="G86" s="23">
        <f>COUNTIF('[43]Stage Payment'!$B$2:$B$496,"7i")</f>
        <v>0</v>
      </c>
      <c r="H86" s="49" t="s">
        <v>72</v>
      </c>
      <c r="I86" s="49" t="s">
        <v>72</v>
      </c>
    </row>
    <row r="87" spans="1:9" hidden="1" outlineLevel="2" x14ac:dyDescent="0.3">
      <c r="A87" s="5" t="s">
        <v>180</v>
      </c>
      <c r="B87" s="26" t="s">
        <v>18</v>
      </c>
      <c r="C87" s="23">
        <v>1.0543138999999999</v>
      </c>
      <c r="D87" s="8" t="s">
        <v>80</v>
      </c>
      <c r="E87" s="22" t="s">
        <v>303</v>
      </c>
      <c r="F87" s="22" t="s">
        <v>303</v>
      </c>
      <c r="G87" s="33">
        <f>COUNT('[37]Zone 7 L1'!$G$4:$G$373)</f>
        <v>84</v>
      </c>
      <c r="H87" s="21" t="s">
        <v>85</v>
      </c>
      <c r="I87" s="21" t="str">
        <f>'[37]Zone 7 L1'!$E$1</f>
        <v>Zone 7</v>
      </c>
    </row>
    <row r="88" spans="1:9" hidden="1" outlineLevel="2" x14ac:dyDescent="0.3">
      <c r="A88" s="5" t="s">
        <v>181</v>
      </c>
      <c r="B88" s="26" t="s">
        <v>13</v>
      </c>
      <c r="C88" s="23">
        <v>0.5612857</v>
      </c>
      <c r="D88" s="8" t="s">
        <v>80</v>
      </c>
      <c r="E88" s="19" t="s">
        <v>70</v>
      </c>
      <c r="F88" s="19" t="s">
        <v>72</v>
      </c>
      <c r="G88" s="42" t="s">
        <v>288</v>
      </c>
      <c r="H88" s="49" t="str">
        <f>'[43]MEP% Breakup'!$H$5</f>
        <v>7.E &amp; 7.K ELECTRICAL</v>
      </c>
      <c r="I88" s="49" t="s">
        <v>292</v>
      </c>
    </row>
    <row r="89" spans="1:9" hidden="1" outlineLevel="2" x14ac:dyDescent="0.3">
      <c r="A89" s="5" t="s">
        <v>182</v>
      </c>
      <c r="B89" s="26" t="s">
        <v>14</v>
      </c>
      <c r="C89" s="23">
        <v>0</v>
      </c>
      <c r="D89" s="8" t="s">
        <v>80</v>
      </c>
      <c r="E89" s="19" t="s">
        <v>72</v>
      </c>
      <c r="F89" s="19" t="s">
        <v>72</v>
      </c>
      <c r="G89" s="43" t="s">
        <v>72</v>
      </c>
      <c r="H89" s="20" t="s">
        <v>72</v>
      </c>
      <c r="I89" s="20" t="s">
        <v>72</v>
      </c>
    </row>
    <row r="90" spans="1:9" outlineLevel="1" collapsed="1" x14ac:dyDescent="0.3">
      <c r="A90" s="32" t="s">
        <v>183</v>
      </c>
      <c r="B90" s="32" t="s">
        <v>25</v>
      </c>
      <c r="C90" s="18">
        <f>SUM(C91:C102)</f>
        <v>17.560429199999998</v>
      </c>
      <c r="D90" s="2"/>
      <c r="E90" s="18"/>
      <c r="F90" s="18"/>
      <c r="G90" s="18">
        <f>SUM(G91:G102)</f>
        <v>198</v>
      </c>
      <c r="H90" s="51"/>
      <c r="I90" s="51"/>
    </row>
    <row r="91" spans="1:9" ht="28.8" hidden="1" outlineLevel="2" x14ac:dyDescent="0.3">
      <c r="A91" s="5" t="s">
        <v>184</v>
      </c>
      <c r="B91" s="26" t="s">
        <v>16</v>
      </c>
      <c r="C91" s="23">
        <v>6.4045432</v>
      </c>
      <c r="D91" s="8" t="s">
        <v>316</v>
      </c>
      <c r="E91" s="48" t="s">
        <v>326</v>
      </c>
      <c r="F91" s="48" t="s">
        <v>326</v>
      </c>
      <c r="G91" s="36">
        <f>COUNTIF('[44]Stage Payment R'!$C$4:$C$221,"8A")</f>
        <v>21</v>
      </c>
      <c r="H91" s="21" t="s">
        <v>85</v>
      </c>
      <c r="I91" s="20" t="str">
        <f>'[44]Stage Payment R'!$B$5</f>
        <v>Structure</v>
      </c>
    </row>
    <row r="92" spans="1:9" ht="28.8" hidden="1" outlineLevel="2" x14ac:dyDescent="0.3">
      <c r="A92" s="5" t="s">
        <v>185</v>
      </c>
      <c r="B92" s="26" t="s">
        <v>17</v>
      </c>
      <c r="C92" s="23">
        <v>3.7960881</v>
      </c>
      <c r="D92" s="8" t="s">
        <v>316</v>
      </c>
      <c r="E92" s="48" t="s">
        <v>326</v>
      </c>
      <c r="F92" s="48" t="s">
        <v>326</v>
      </c>
      <c r="G92" s="36">
        <f>COUNTIF('[44]Stage Payment R'!$C$4:$C$221,"8b")</f>
        <v>54</v>
      </c>
      <c r="H92" s="21" t="s">
        <v>85</v>
      </c>
      <c r="I92" s="20" t="str">
        <f>'[44]Stage Payment R'!$B$26</f>
        <v>Finishes</v>
      </c>
    </row>
    <row r="93" spans="1:9" hidden="1" outlineLevel="2" x14ac:dyDescent="0.3">
      <c r="A93" s="5" t="s">
        <v>186</v>
      </c>
      <c r="B93" s="26" t="s">
        <v>6</v>
      </c>
      <c r="C93" s="23">
        <v>0</v>
      </c>
      <c r="D93" s="8" t="s">
        <v>316</v>
      </c>
      <c r="E93" s="37" t="s">
        <v>72</v>
      </c>
      <c r="F93" s="37" t="s">
        <v>72</v>
      </c>
      <c r="G93" s="68" t="s">
        <v>72</v>
      </c>
      <c r="H93" s="70" t="s">
        <v>72</v>
      </c>
      <c r="I93" s="36" t="s">
        <v>72</v>
      </c>
    </row>
    <row r="94" spans="1:9" ht="28.8" hidden="1" outlineLevel="2" x14ac:dyDescent="0.3">
      <c r="A94" s="5" t="s">
        <v>187</v>
      </c>
      <c r="B94" s="26" t="s">
        <v>7</v>
      </c>
      <c r="C94" s="23">
        <v>5.1209699999999997E-2</v>
      </c>
      <c r="D94" s="8" t="s">
        <v>316</v>
      </c>
      <c r="E94" s="48" t="s">
        <v>326</v>
      </c>
      <c r="F94" s="48" t="s">
        <v>326</v>
      </c>
      <c r="G94" s="36">
        <f>COUNTIF('[44]Stage Payment R'!$C$4:$C$221,"8d")</f>
        <v>12</v>
      </c>
      <c r="H94" s="21" t="s">
        <v>85</v>
      </c>
      <c r="I94" s="20" t="str">
        <f>'[44]Stage Payment R'!$B$102</f>
        <v>PHE</v>
      </c>
    </row>
    <row r="95" spans="1:9" ht="28.8" hidden="1" outlineLevel="2" x14ac:dyDescent="0.3">
      <c r="A95" s="5" t="s">
        <v>188</v>
      </c>
      <c r="B95" s="26" t="s">
        <v>8</v>
      </c>
      <c r="C95" s="23">
        <v>1.3515986</v>
      </c>
      <c r="D95" s="8" t="s">
        <v>316</v>
      </c>
      <c r="E95" s="48" t="s">
        <v>326</v>
      </c>
      <c r="F95" s="48" t="s">
        <v>326</v>
      </c>
      <c r="G95" s="36">
        <f>COUNTIF('[44]Stage Payment R'!$C$4:$C$221,"8e,8j")</f>
        <v>20</v>
      </c>
      <c r="H95" s="21" t="s">
        <v>85</v>
      </c>
      <c r="I95" s="49" t="str">
        <f>CONCATENATE('[44]Stage Payment R'!$B$130, CHAR(10),'[44]Stage Payment R'!$C$132)</f>
        <v>Electrical
8E,8J</v>
      </c>
    </row>
    <row r="96" spans="1:9" hidden="1" outlineLevel="2" x14ac:dyDescent="0.3">
      <c r="A96" s="5" t="s">
        <v>189</v>
      </c>
      <c r="B96" s="26" t="s">
        <v>9</v>
      </c>
      <c r="C96" s="23">
        <v>0</v>
      </c>
      <c r="D96" s="8" t="s">
        <v>316</v>
      </c>
      <c r="E96" s="36" t="s">
        <v>72</v>
      </c>
      <c r="F96" s="36" t="s">
        <v>72</v>
      </c>
      <c r="G96" s="68" t="s">
        <v>72</v>
      </c>
      <c r="H96" s="36" t="s">
        <v>72</v>
      </c>
      <c r="I96" s="36" t="s">
        <v>72</v>
      </c>
    </row>
    <row r="97" spans="1:9" ht="28.8" hidden="1" outlineLevel="2" x14ac:dyDescent="0.3">
      <c r="A97" s="5" t="s">
        <v>190</v>
      </c>
      <c r="B97" s="26" t="s">
        <v>10</v>
      </c>
      <c r="C97" s="23">
        <v>0.23384930000000001</v>
      </c>
      <c r="D97" s="8" t="s">
        <v>316</v>
      </c>
      <c r="E97" s="48" t="s">
        <v>326</v>
      </c>
      <c r="F97" s="48" t="s">
        <v>326</v>
      </c>
      <c r="G97" s="36">
        <f>COUNTIF('[44]Stage Payment R'!$C$4:$C$221,"8g")</f>
        <v>18</v>
      </c>
      <c r="H97" s="21" t="s">
        <v>85</v>
      </c>
      <c r="I97" s="20" t="str">
        <f>'[44]Stage Payment R'!$B$82</f>
        <v>HVAC</v>
      </c>
    </row>
    <row r="98" spans="1:9" ht="28.8" hidden="1" outlineLevel="2" x14ac:dyDescent="0.3">
      <c r="A98" s="5" t="s">
        <v>191</v>
      </c>
      <c r="B98" s="26" t="s">
        <v>11</v>
      </c>
      <c r="C98" s="23">
        <v>0.42140040000000001</v>
      </c>
      <c r="D98" s="8" t="s">
        <v>316</v>
      </c>
      <c r="E98" s="48" t="s">
        <v>326</v>
      </c>
      <c r="F98" s="48" t="s">
        <v>326</v>
      </c>
      <c r="G98" s="36">
        <f>COUNTIF('[44]Stage Payment R'!$C$4:$C$221,"8h")</f>
        <v>12</v>
      </c>
      <c r="H98" s="21" t="s">
        <v>85</v>
      </c>
      <c r="I98" s="20" t="str">
        <f>'[44]Stage Payment R'!$B$116</f>
        <v>FPS</v>
      </c>
    </row>
    <row r="99" spans="1:9" ht="28.8" hidden="1" outlineLevel="2" x14ac:dyDescent="0.3">
      <c r="A99" s="5" t="s">
        <v>192</v>
      </c>
      <c r="B99" s="26" t="s">
        <v>18</v>
      </c>
      <c r="C99" s="23">
        <v>0.26846769999999998</v>
      </c>
      <c r="D99" s="8" t="s">
        <v>316</v>
      </c>
      <c r="E99" s="48" t="s">
        <v>326</v>
      </c>
      <c r="F99" s="48" t="s">
        <v>326</v>
      </c>
      <c r="G99" s="36">
        <f>COUNTIF('[44]Stage Payment R'!$C$4:$C$221,"8i")</f>
        <v>61</v>
      </c>
      <c r="H99" s="21" t="s">
        <v>85</v>
      </c>
      <c r="I99" s="37" t="str">
        <f>'[44]Stage Payment R'!$B$152</f>
        <v>ICT</v>
      </c>
    </row>
    <row r="100" spans="1:9" ht="28.8" hidden="1" outlineLevel="2" x14ac:dyDescent="0.3">
      <c r="A100" s="5" t="s">
        <v>193</v>
      </c>
      <c r="B100" s="26" t="s">
        <v>13</v>
      </c>
      <c r="C100" s="23">
        <v>0.14763999999999999</v>
      </c>
      <c r="D100" s="8" t="s">
        <v>316</v>
      </c>
      <c r="E100" s="48" t="s">
        <v>326</v>
      </c>
      <c r="F100" s="48" t="s">
        <v>326</v>
      </c>
      <c r="G100" s="42" t="s">
        <v>291</v>
      </c>
      <c r="H100" s="21" t="s">
        <v>85</v>
      </c>
      <c r="I100" s="69" t="s">
        <v>291</v>
      </c>
    </row>
    <row r="101" spans="1:9" ht="28.8" hidden="1" outlineLevel="2" x14ac:dyDescent="0.3">
      <c r="A101" s="5" t="s">
        <v>194</v>
      </c>
      <c r="B101" s="26" t="s">
        <v>26</v>
      </c>
      <c r="C101" s="23">
        <v>4.8856321999999999</v>
      </c>
      <c r="D101" s="8" t="s">
        <v>316</v>
      </c>
      <c r="E101" s="48" t="s">
        <v>326</v>
      </c>
      <c r="F101" s="48" t="s">
        <v>326</v>
      </c>
      <c r="G101" s="36">
        <f>COUNTIF('[44]Stage Payment R'!$C$4:$C$221,"8k,Part B3(55%)")</f>
        <v>0</v>
      </c>
      <c r="H101" s="21" t="s">
        <v>85</v>
      </c>
      <c r="I101" s="49" t="str">
        <f>CONCATENATE('[44]Stage Payment R'!$B$215, CHAR(10),'[44]Stage Payment R'!$C$217)</f>
        <v>Transformer
8k</v>
      </c>
    </row>
    <row r="102" spans="1:9" hidden="1" outlineLevel="2" x14ac:dyDescent="0.3">
      <c r="A102" s="5" t="s">
        <v>195</v>
      </c>
      <c r="B102" s="26" t="s">
        <v>14</v>
      </c>
      <c r="C102" s="23">
        <v>0</v>
      </c>
      <c r="D102" s="8" t="s">
        <v>316</v>
      </c>
      <c r="E102" s="36" t="s">
        <v>72</v>
      </c>
      <c r="F102" s="36" t="s">
        <v>72</v>
      </c>
      <c r="G102" s="68" t="s">
        <v>72</v>
      </c>
      <c r="H102" s="36" t="s">
        <v>72</v>
      </c>
      <c r="I102" s="36" t="s">
        <v>72</v>
      </c>
    </row>
    <row r="103" spans="1:9" outlineLevel="1" collapsed="1" x14ac:dyDescent="0.3">
      <c r="A103" s="32" t="s">
        <v>196</v>
      </c>
      <c r="B103" s="32" t="s">
        <v>27</v>
      </c>
      <c r="C103" s="18">
        <f>SUM(C104:C116)</f>
        <v>70.160604599999999</v>
      </c>
      <c r="D103" s="2"/>
      <c r="E103" s="18"/>
      <c r="F103" s="18"/>
      <c r="G103" s="18">
        <f>SUM(G104:G116)</f>
        <v>194</v>
      </c>
      <c r="H103" s="51"/>
      <c r="I103" s="51"/>
    </row>
    <row r="104" spans="1:9" ht="28.8" hidden="1" outlineLevel="2" x14ac:dyDescent="0.3">
      <c r="A104" s="5" t="s">
        <v>197</v>
      </c>
      <c r="B104" s="26" t="s">
        <v>16</v>
      </c>
      <c r="C104" s="23">
        <v>20.833973499999999</v>
      </c>
      <c r="D104" s="8" t="s">
        <v>314</v>
      </c>
      <c r="E104" s="48" t="s">
        <v>326</v>
      </c>
      <c r="F104" s="48" t="s">
        <v>326</v>
      </c>
      <c r="G104" s="19">
        <f>COUNTIF('[45]Stage payment R'!$C$4:$C$216,"9a")</f>
        <v>78</v>
      </c>
      <c r="H104" s="21" t="s">
        <v>85</v>
      </c>
      <c r="I104" s="20" t="str">
        <f>'[45]Stage payment R'!$B$5</f>
        <v>Structure</v>
      </c>
    </row>
    <row r="105" spans="1:9" ht="28.8" hidden="1" outlineLevel="2" x14ac:dyDescent="0.3">
      <c r="A105" s="5" t="s">
        <v>198</v>
      </c>
      <c r="B105" s="26" t="s">
        <v>17</v>
      </c>
      <c r="C105" s="23">
        <v>4.5480092000000001</v>
      </c>
      <c r="D105" s="8" t="s">
        <v>314</v>
      </c>
      <c r="E105" s="48" t="s">
        <v>326</v>
      </c>
      <c r="F105" s="48" t="s">
        <v>326</v>
      </c>
      <c r="G105" s="19">
        <f>COUNTIF('[45]Stage payment R'!$C$4:$C$216,"9b")</f>
        <v>36</v>
      </c>
      <c r="H105" s="21" t="s">
        <v>85</v>
      </c>
      <c r="I105" s="20" t="str">
        <f>'[45]Stage payment R'!$B$83</f>
        <v>Finishes</v>
      </c>
    </row>
    <row r="106" spans="1:9" ht="28.8" hidden="1" outlineLevel="2" x14ac:dyDescent="0.3">
      <c r="A106" s="5" t="s">
        <v>199</v>
      </c>
      <c r="B106" s="26" t="s">
        <v>6</v>
      </c>
      <c r="C106" s="23">
        <v>1.8243499000000001</v>
      </c>
      <c r="D106" s="8" t="s">
        <v>314</v>
      </c>
      <c r="E106" s="48" t="s">
        <v>326</v>
      </c>
      <c r="F106" s="48" t="s">
        <v>326</v>
      </c>
      <c r="G106" s="19">
        <f>COUNTIF('[45]Stage payment R'!$C$4:$C$216,"9c")</f>
        <v>10</v>
      </c>
      <c r="H106" s="21" t="s">
        <v>85</v>
      </c>
      <c r="I106" s="20" t="str">
        <f>'[45]Stage payment R'!$B$201</f>
        <v>External Finishes</v>
      </c>
    </row>
    <row r="107" spans="1:9" ht="28.8" hidden="1" outlineLevel="2" x14ac:dyDescent="0.3">
      <c r="A107" s="5" t="s">
        <v>200</v>
      </c>
      <c r="B107" s="26" t="s">
        <v>7</v>
      </c>
      <c r="C107" s="23">
        <v>0.1295173</v>
      </c>
      <c r="D107" s="8" t="s">
        <v>314</v>
      </c>
      <c r="E107" s="48" t="s">
        <v>326</v>
      </c>
      <c r="F107" s="48" t="s">
        <v>326</v>
      </c>
      <c r="G107" s="19">
        <f>COUNTIF('[45]Stage payment R'!$C$4:$C$216,"9d")</f>
        <v>18</v>
      </c>
      <c r="H107" s="21" t="s">
        <v>85</v>
      </c>
      <c r="I107" s="20" t="str">
        <f>'[45]Stage payment R'!$B$121</f>
        <v>PHE</v>
      </c>
    </row>
    <row r="108" spans="1:9" ht="28.8" hidden="1" outlineLevel="2" x14ac:dyDescent="0.3">
      <c r="A108" s="5" t="s">
        <v>201</v>
      </c>
      <c r="B108" s="26" t="s">
        <v>8</v>
      </c>
      <c r="C108" s="23">
        <v>5.8022634999999996</v>
      </c>
      <c r="D108" s="8" t="s">
        <v>314</v>
      </c>
      <c r="E108" s="48" t="s">
        <v>326</v>
      </c>
      <c r="F108" s="48" t="s">
        <v>326</v>
      </c>
      <c r="G108" s="19">
        <f>COUNTIF('[45]Stage payment R'!$C$4:$C$216,"9e,9j")</f>
        <v>20</v>
      </c>
      <c r="H108" s="21" t="s">
        <v>85</v>
      </c>
      <c r="I108" s="20" t="str">
        <f>'[45]Stage payment R'!$B$155</f>
        <v xml:space="preserve">Electrical </v>
      </c>
    </row>
    <row r="109" spans="1:9" hidden="1" outlineLevel="2" x14ac:dyDescent="0.3">
      <c r="A109" s="5" t="s">
        <v>202</v>
      </c>
      <c r="B109" s="26" t="s">
        <v>9</v>
      </c>
      <c r="C109" s="23">
        <v>0</v>
      </c>
      <c r="D109" s="8" t="s">
        <v>314</v>
      </c>
      <c r="E109" s="19" t="s">
        <v>72</v>
      </c>
      <c r="F109" s="19" t="s">
        <v>72</v>
      </c>
      <c r="G109" s="34" t="s">
        <v>72</v>
      </c>
      <c r="H109" s="19" t="s">
        <v>72</v>
      </c>
      <c r="I109" s="19" t="s">
        <v>72</v>
      </c>
    </row>
    <row r="110" spans="1:9" ht="28.8" hidden="1" outlineLevel="2" x14ac:dyDescent="0.3">
      <c r="A110" s="5" t="s">
        <v>203</v>
      </c>
      <c r="B110" s="26" t="s">
        <v>10</v>
      </c>
      <c r="C110" s="23">
        <v>3.6937270999999998</v>
      </c>
      <c r="D110" s="8" t="s">
        <v>314</v>
      </c>
      <c r="E110" s="48" t="s">
        <v>326</v>
      </c>
      <c r="F110" s="48" t="s">
        <v>326</v>
      </c>
      <c r="G110" s="19">
        <f>COUNTIF('[45]Stage payment R'!$C$4:$C$216,"9g")</f>
        <v>12</v>
      </c>
      <c r="H110" s="21" t="s">
        <v>85</v>
      </c>
      <c r="I110" s="20" t="str">
        <f>'[45]Stage payment R'!$B$141</f>
        <v>HVAC</v>
      </c>
    </row>
    <row r="111" spans="1:9" ht="28.8" hidden="1" outlineLevel="2" x14ac:dyDescent="0.3">
      <c r="A111" s="5" t="s">
        <v>204</v>
      </c>
      <c r="B111" s="26" t="s">
        <v>11</v>
      </c>
      <c r="C111" s="23">
        <v>0.37134430000000002</v>
      </c>
      <c r="D111" s="8" t="s">
        <v>314</v>
      </c>
      <c r="E111" s="48" t="s">
        <v>326</v>
      </c>
      <c r="F111" s="48" t="s">
        <v>326</v>
      </c>
      <c r="G111" s="19">
        <f>COUNTIF('[45]Stage payment R'!$C$4:$C$216,"9h")</f>
        <v>12</v>
      </c>
      <c r="H111" s="21" t="s">
        <v>85</v>
      </c>
      <c r="I111" s="20" t="str">
        <f>'[45]Stage payment R'!$B$177</f>
        <v>FPS</v>
      </c>
    </row>
    <row r="112" spans="1:9" hidden="1" outlineLevel="2" x14ac:dyDescent="0.3">
      <c r="A112" s="5" t="s">
        <v>205</v>
      </c>
      <c r="B112" s="26" t="s">
        <v>18</v>
      </c>
      <c r="C112" s="23">
        <v>0</v>
      </c>
      <c r="D112" s="8" t="s">
        <v>314</v>
      </c>
      <c r="E112" s="19" t="s">
        <v>72</v>
      </c>
      <c r="F112" s="19" t="s">
        <v>72</v>
      </c>
      <c r="G112" s="34" t="s">
        <v>72</v>
      </c>
      <c r="H112" s="19" t="s">
        <v>72</v>
      </c>
      <c r="I112" s="19" t="s">
        <v>72</v>
      </c>
    </row>
    <row r="113" spans="1:9" ht="28.8" hidden="1" outlineLevel="2" x14ac:dyDescent="0.3">
      <c r="A113" s="5" t="s">
        <v>206</v>
      </c>
      <c r="B113" s="26" t="s">
        <v>13</v>
      </c>
      <c r="C113" s="23">
        <v>0.29809049999999998</v>
      </c>
      <c r="D113" s="8" t="s">
        <v>314</v>
      </c>
      <c r="E113" s="48" t="s">
        <v>326</v>
      </c>
      <c r="F113" s="48" t="s">
        <v>326</v>
      </c>
      <c r="G113" s="19" t="s">
        <v>317</v>
      </c>
      <c r="H113" s="21" t="s">
        <v>85</v>
      </c>
      <c r="I113" s="20"/>
    </row>
    <row r="114" spans="1:9" ht="129.6" hidden="1" outlineLevel="2" x14ac:dyDescent="0.3">
      <c r="A114" s="5" t="s">
        <v>207</v>
      </c>
      <c r="B114" s="26" t="s">
        <v>28</v>
      </c>
      <c r="C114" s="23">
        <v>31.138301599999998</v>
      </c>
      <c r="D114" s="8" t="s">
        <v>314</v>
      </c>
      <c r="E114" s="48" t="s">
        <v>326</v>
      </c>
      <c r="F114" s="48" t="s">
        <v>326</v>
      </c>
      <c r="G114" s="19">
        <v>8</v>
      </c>
      <c r="H114" s="21" t="s">
        <v>85</v>
      </c>
      <c r="I114" s="20" t="str">
        <f>CONCATENATE('[45]Stage payment R'!$B$191, CHAR(10),'[45]Stage payment R'!$C$193, CHAR(10),'[45]Stage payment R'!$C$194, CHAR(10),'[45]Stage payment R'!$C$195, CHAR(10),'[45]Stage payment R'!$C$196, CHAR(10),'[45]Stage payment R'!$C$197, CHAR(10),'[45]Stage payment R'!$C$198, CHAR(10),'[45]Stage payment R'!$C$199, CHAR(10),'[45]Stage payment R'!$C$200)</f>
        <v>Electrical High Side
9K,Part B 3
9K,Part B 3
9K,Part B 3
9K,Part B 3
9K,Part B 3
9K,Part B 3
9K,Part B 3
9K,Part B 3</v>
      </c>
    </row>
    <row r="115" spans="1:9" ht="28.8" hidden="1" outlineLevel="2" x14ac:dyDescent="0.3">
      <c r="A115" s="5" t="s">
        <v>208</v>
      </c>
      <c r="B115" s="26" t="s">
        <v>29</v>
      </c>
      <c r="C115" s="23">
        <v>1.5210277000000001</v>
      </c>
      <c r="D115" s="8" t="s">
        <v>314</v>
      </c>
      <c r="E115" s="48" t="s">
        <v>326</v>
      </c>
      <c r="F115" s="48" t="s">
        <v>326</v>
      </c>
      <c r="G115" s="19">
        <f>COUNTIF('[45]Stage payment R'!$C$4:$C$216,"9i")</f>
        <v>0</v>
      </c>
      <c r="H115" s="21" t="s">
        <v>85</v>
      </c>
      <c r="I115" s="54" t="s">
        <v>85</v>
      </c>
    </row>
    <row r="116" spans="1:9" hidden="1" outlineLevel="2" x14ac:dyDescent="0.3">
      <c r="A116" s="5" t="s">
        <v>209</v>
      </c>
      <c r="B116" s="26" t="s">
        <v>14</v>
      </c>
      <c r="C116" s="23">
        <v>0</v>
      </c>
      <c r="D116" s="8" t="s">
        <v>314</v>
      </c>
      <c r="E116" s="19" t="s">
        <v>72</v>
      </c>
      <c r="F116" s="19" t="s">
        <v>72</v>
      </c>
      <c r="G116" s="43" t="s">
        <v>72</v>
      </c>
      <c r="H116" s="20" t="s">
        <v>72</v>
      </c>
      <c r="I116" s="20" t="s">
        <v>72</v>
      </c>
    </row>
    <row r="117" spans="1:9" ht="27.6" outlineLevel="1" collapsed="1" x14ac:dyDescent="0.3">
      <c r="A117" s="32" t="s">
        <v>210</v>
      </c>
      <c r="B117" s="32" t="s">
        <v>30</v>
      </c>
      <c r="C117" s="18">
        <f>SUM(C118:C128)</f>
        <v>3.4181390999999999</v>
      </c>
      <c r="D117" s="2"/>
      <c r="E117" s="18"/>
      <c r="F117" s="18"/>
      <c r="G117" s="18">
        <f>SUM(G118:G128)</f>
        <v>181</v>
      </c>
      <c r="H117" s="51"/>
      <c r="I117" s="51"/>
    </row>
    <row r="118" spans="1:9" ht="28.8" hidden="1" outlineLevel="2" x14ac:dyDescent="0.3">
      <c r="A118" s="5" t="s">
        <v>211</v>
      </c>
      <c r="B118" s="26" t="s">
        <v>16</v>
      </c>
      <c r="C118" s="23">
        <v>1.3984171000000001</v>
      </c>
      <c r="D118" s="8" t="s">
        <v>315</v>
      </c>
      <c r="E118" s="48" t="s">
        <v>326</v>
      </c>
      <c r="F118" s="48" t="s">
        <v>326</v>
      </c>
      <c r="G118" s="19">
        <f>COUNTIF('[46]Stage Payment R'!$C$7:$C$197,"10a")</f>
        <v>21</v>
      </c>
      <c r="H118" s="21" t="s">
        <v>85</v>
      </c>
      <c r="I118" s="20" t="str">
        <f>'[46]Stage Payment R'!$B$8</f>
        <v>Structure</v>
      </c>
    </row>
    <row r="119" spans="1:9" ht="28.8" hidden="1" outlineLevel="2" x14ac:dyDescent="0.3">
      <c r="A119" s="5" t="s">
        <v>212</v>
      </c>
      <c r="B119" s="26" t="s">
        <v>17</v>
      </c>
      <c r="C119" s="23">
        <v>0.97021270000000004</v>
      </c>
      <c r="D119" s="8" t="s">
        <v>315</v>
      </c>
      <c r="E119" s="48" t="s">
        <v>326</v>
      </c>
      <c r="F119" s="48" t="s">
        <v>326</v>
      </c>
      <c r="G119" s="19">
        <f>COUNTIF('[46]Stage Payment R'!$C$7:$C$197,"10b")</f>
        <v>84</v>
      </c>
      <c r="H119" s="21" t="s">
        <v>85</v>
      </c>
      <c r="I119" s="20" t="str">
        <f>'[46]Stage Payment R'!$B$29</f>
        <v>Internal Finishes</v>
      </c>
    </row>
    <row r="120" spans="1:9" hidden="1" outlineLevel="2" x14ac:dyDescent="0.3">
      <c r="A120" s="5" t="s">
        <v>213</v>
      </c>
      <c r="B120" s="26" t="s">
        <v>6</v>
      </c>
      <c r="C120" s="23">
        <v>0</v>
      </c>
      <c r="D120" s="8" t="s">
        <v>315</v>
      </c>
      <c r="E120" s="19" t="s">
        <v>72</v>
      </c>
      <c r="F120" s="19" t="s">
        <v>72</v>
      </c>
      <c r="G120" s="43" t="s">
        <v>72</v>
      </c>
      <c r="H120" s="20" t="s">
        <v>72</v>
      </c>
      <c r="I120" s="20" t="s">
        <v>72</v>
      </c>
    </row>
    <row r="121" spans="1:9" ht="28.8" hidden="1" outlineLevel="2" x14ac:dyDescent="0.3">
      <c r="A121" s="5" t="s">
        <v>214</v>
      </c>
      <c r="B121" s="26" t="s">
        <v>7</v>
      </c>
      <c r="C121" s="23">
        <v>7.2350700000000004E-2</v>
      </c>
      <c r="D121" s="8" t="s">
        <v>315</v>
      </c>
      <c r="E121" s="48" t="s">
        <v>326</v>
      </c>
      <c r="F121" s="48" t="s">
        <v>326</v>
      </c>
      <c r="G121" s="19">
        <f>COUNTIF('[46]Stage Payment R'!$C$7:$C$197,"10d")</f>
        <v>12</v>
      </c>
      <c r="H121" s="21" t="s">
        <v>85</v>
      </c>
      <c r="I121" s="20" t="str">
        <f>'[46]Stage Payment R'!$B$115</f>
        <v>PHE</v>
      </c>
    </row>
    <row r="122" spans="1:9" ht="28.8" hidden="1" outlineLevel="2" x14ac:dyDescent="0.3">
      <c r="A122" s="5" t="s">
        <v>215</v>
      </c>
      <c r="B122" s="26" t="s">
        <v>8</v>
      </c>
      <c r="C122" s="23">
        <v>0.43126540000000002</v>
      </c>
      <c r="D122" s="8" t="s">
        <v>315</v>
      </c>
      <c r="E122" s="48" t="s">
        <v>326</v>
      </c>
      <c r="F122" s="48" t="s">
        <v>326</v>
      </c>
      <c r="G122" s="19">
        <f>COUNTIF('[46]Stage Payment R'!$C$7:$C$197,"10e,10j")</f>
        <v>40</v>
      </c>
      <c r="H122" s="21" t="s">
        <v>85</v>
      </c>
      <c r="I122" s="49" t="str">
        <f>CONCATENATE('[46]Stage Payment R'!$B$129, CHAR(10),'[46]Stage Payment R'!$C$131)</f>
        <v>Electrical
10E,10J</v>
      </c>
    </row>
    <row r="123" spans="1:9" hidden="1" outlineLevel="2" x14ac:dyDescent="0.3">
      <c r="A123" s="5" t="s">
        <v>216</v>
      </c>
      <c r="B123" s="26" t="s">
        <v>9</v>
      </c>
      <c r="C123" s="23">
        <v>0</v>
      </c>
      <c r="D123" s="8" t="s">
        <v>315</v>
      </c>
      <c r="E123" s="19" t="s">
        <v>72</v>
      </c>
      <c r="F123" s="19" t="s">
        <v>72</v>
      </c>
      <c r="G123" s="43" t="s">
        <v>72</v>
      </c>
      <c r="H123" s="20" t="s">
        <v>72</v>
      </c>
      <c r="I123" s="20" t="s">
        <v>72</v>
      </c>
    </row>
    <row r="124" spans="1:9" hidden="1" outlineLevel="2" x14ac:dyDescent="0.3">
      <c r="A124" s="5" t="s">
        <v>217</v>
      </c>
      <c r="B124" s="26" t="s">
        <v>10</v>
      </c>
      <c r="C124" s="23">
        <v>0</v>
      </c>
      <c r="D124" s="8" t="s">
        <v>315</v>
      </c>
      <c r="E124" s="19" t="s">
        <v>72</v>
      </c>
      <c r="F124" s="19" t="s">
        <v>72</v>
      </c>
      <c r="G124" s="43" t="s">
        <v>72</v>
      </c>
      <c r="H124" s="20" t="s">
        <v>72</v>
      </c>
      <c r="I124" s="20" t="s">
        <v>72</v>
      </c>
    </row>
    <row r="125" spans="1:9" ht="28.8" hidden="1" outlineLevel="2" x14ac:dyDescent="0.3">
      <c r="A125" s="5" t="s">
        <v>218</v>
      </c>
      <c r="B125" s="26" t="s">
        <v>11</v>
      </c>
      <c r="C125" s="23">
        <v>7.5578800000000002E-2</v>
      </c>
      <c r="D125" s="8" t="s">
        <v>315</v>
      </c>
      <c r="E125" s="48" t="s">
        <v>326</v>
      </c>
      <c r="F125" s="48" t="s">
        <v>326</v>
      </c>
      <c r="G125" s="19">
        <f>COUNTIF('[46]Stage Payment R'!$C$7:$C$197,"10h")</f>
        <v>24</v>
      </c>
      <c r="H125" s="21" t="s">
        <v>85</v>
      </c>
      <c r="I125" s="20" t="str">
        <f>'[46]Stage Payment R'!$B$171</f>
        <v>FPS</v>
      </c>
    </row>
    <row r="126" spans="1:9" hidden="1" outlineLevel="2" x14ac:dyDescent="0.3">
      <c r="A126" s="5" t="s">
        <v>219</v>
      </c>
      <c r="B126" s="26" t="s">
        <v>18</v>
      </c>
      <c r="C126" s="23">
        <v>0</v>
      </c>
      <c r="D126" s="8" t="s">
        <v>315</v>
      </c>
      <c r="E126" s="19" t="s">
        <v>72</v>
      </c>
      <c r="F126" s="19" t="s">
        <v>72</v>
      </c>
      <c r="G126" s="43" t="s">
        <v>72</v>
      </c>
      <c r="H126" s="20" t="s">
        <v>72</v>
      </c>
      <c r="I126" s="20" t="s">
        <v>72</v>
      </c>
    </row>
    <row r="127" spans="1:9" ht="28.8" hidden="1" outlineLevel="2" x14ac:dyDescent="0.3">
      <c r="A127" s="5" t="s">
        <v>220</v>
      </c>
      <c r="B127" s="26" t="s">
        <v>13</v>
      </c>
      <c r="C127" s="23">
        <v>0.47031440000000002</v>
      </c>
      <c r="D127" s="8" t="s">
        <v>315</v>
      </c>
      <c r="E127" s="48" t="s">
        <v>326</v>
      </c>
      <c r="F127" s="48" t="s">
        <v>303</v>
      </c>
      <c r="G127" s="20" t="s">
        <v>318</v>
      </c>
      <c r="H127" s="21" t="s">
        <v>85</v>
      </c>
      <c r="I127" s="20" t="s">
        <v>318</v>
      </c>
    </row>
    <row r="128" spans="1:9" hidden="1" outlineLevel="2" x14ac:dyDescent="0.3">
      <c r="A128" s="5" t="s">
        <v>221</v>
      </c>
      <c r="B128" s="26" t="s">
        <v>14</v>
      </c>
      <c r="C128" s="23">
        <v>0</v>
      </c>
      <c r="D128" s="8" t="s">
        <v>315</v>
      </c>
      <c r="E128" s="19" t="s">
        <v>72</v>
      </c>
      <c r="F128" s="19" t="s">
        <v>72</v>
      </c>
      <c r="G128" s="19"/>
      <c r="H128" s="20"/>
      <c r="I128" s="20" t="s">
        <v>72</v>
      </c>
    </row>
    <row r="129" spans="1:9" outlineLevel="1" collapsed="1" x14ac:dyDescent="0.3">
      <c r="A129" s="32" t="s">
        <v>222</v>
      </c>
      <c r="B129" s="32" t="s">
        <v>31</v>
      </c>
      <c r="C129" s="18">
        <f>SUM(C130:C140)</f>
        <v>35.041348599999999</v>
      </c>
      <c r="D129" s="2"/>
      <c r="E129" s="18"/>
      <c r="F129" s="18"/>
      <c r="G129" s="18">
        <f>SUM(G130:G140)</f>
        <v>30</v>
      </c>
      <c r="H129" s="51"/>
      <c r="I129" s="51"/>
    </row>
    <row r="130" spans="1:9" hidden="1" outlineLevel="2" x14ac:dyDescent="0.3">
      <c r="A130" s="5" t="s">
        <v>223</v>
      </c>
      <c r="B130" s="26" t="s">
        <v>16</v>
      </c>
      <c r="C130" s="23">
        <v>0</v>
      </c>
      <c r="D130" s="36" t="s">
        <v>77</v>
      </c>
      <c r="E130" s="19" t="s">
        <v>72</v>
      </c>
      <c r="F130" s="19" t="s">
        <v>72</v>
      </c>
      <c r="G130" s="43" t="s">
        <v>72</v>
      </c>
      <c r="H130" s="19" t="s">
        <v>72</v>
      </c>
      <c r="I130" s="20" t="s">
        <v>72</v>
      </c>
    </row>
    <row r="131" spans="1:9" ht="28.8" hidden="1" outlineLevel="2" x14ac:dyDescent="0.3">
      <c r="A131" s="5" t="s">
        <v>224</v>
      </c>
      <c r="B131" s="26" t="s">
        <v>17</v>
      </c>
      <c r="C131" s="23">
        <v>3.1972339000000001</v>
      </c>
      <c r="D131" s="36" t="s">
        <v>77</v>
      </c>
      <c r="E131" s="48" t="s">
        <v>326</v>
      </c>
      <c r="F131" s="48" t="str">
        <f>F67</f>
        <v>Plant Room Stages to be made separate. Presently combined</v>
      </c>
      <c r="G131" s="33" t="s">
        <v>305</v>
      </c>
      <c r="H131" s="48" t="str">
        <f>H67</f>
        <v>Pending</v>
      </c>
      <c r="I131" s="49" t="str">
        <f>I67</f>
        <v>Internal Finishes
6B,11B</v>
      </c>
    </row>
    <row r="132" spans="1:9" hidden="1" outlineLevel="2" x14ac:dyDescent="0.3">
      <c r="A132" s="5" t="s">
        <v>225</v>
      </c>
      <c r="B132" s="26" t="s">
        <v>6</v>
      </c>
      <c r="C132" s="23">
        <v>0</v>
      </c>
      <c r="D132" s="36" t="s">
        <v>77</v>
      </c>
      <c r="E132" s="19" t="s">
        <v>72</v>
      </c>
      <c r="F132" s="19" t="s">
        <v>72</v>
      </c>
      <c r="G132" s="43" t="s">
        <v>72</v>
      </c>
      <c r="H132" s="19" t="s">
        <v>72</v>
      </c>
      <c r="I132" s="20" t="s">
        <v>72</v>
      </c>
    </row>
    <row r="133" spans="1:9" ht="28.8" hidden="1" outlineLevel="2" x14ac:dyDescent="0.3">
      <c r="A133" s="5" t="s">
        <v>226</v>
      </c>
      <c r="B133" s="26" t="s">
        <v>7</v>
      </c>
      <c r="C133" s="23">
        <v>8.9813500000000004E-2</v>
      </c>
      <c r="D133" s="36" t="s">
        <v>77</v>
      </c>
      <c r="E133" s="48" t="s">
        <v>326</v>
      </c>
      <c r="F133" s="54" t="s">
        <v>310</v>
      </c>
      <c r="G133" s="33">
        <f>COUNTIF('[42]Stage Payment'!$B$2:$B$2000,"11d")</f>
        <v>5</v>
      </c>
      <c r="H133" s="48" t="str">
        <f>H69</f>
        <v>Pending</v>
      </c>
      <c r="I133" s="49" t="str">
        <f>'[42]Stage Payment'!$A$290</f>
        <v>PHE Plant Room</v>
      </c>
    </row>
    <row r="134" spans="1:9" ht="28.8" hidden="1" outlineLevel="2" x14ac:dyDescent="0.3">
      <c r="A134" s="5" t="s">
        <v>227</v>
      </c>
      <c r="B134" s="26" t="s">
        <v>8</v>
      </c>
      <c r="C134" s="23">
        <v>2.7188837000000001</v>
      </c>
      <c r="D134" s="36" t="s">
        <v>77</v>
      </c>
      <c r="E134" s="48" t="s">
        <v>326</v>
      </c>
      <c r="F134" s="48" t="str">
        <f>F70</f>
        <v>Plant Room Stages to be made separate. Presently combined</v>
      </c>
      <c r="G134" s="33" t="s">
        <v>306</v>
      </c>
      <c r="H134" s="48" t="str">
        <f>H70</f>
        <v>Pending</v>
      </c>
      <c r="I134" s="49" t="str">
        <f>I70</f>
        <v>Electrical
6E,6J,11E,11J</v>
      </c>
    </row>
    <row r="135" spans="1:9" hidden="1" outlineLevel="2" x14ac:dyDescent="0.3">
      <c r="A135" s="5" t="s">
        <v>228</v>
      </c>
      <c r="B135" s="26" t="s">
        <v>9</v>
      </c>
      <c r="C135" s="23">
        <v>0</v>
      </c>
      <c r="D135" s="36" t="s">
        <v>77</v>
      </c>
      <c r="E135" s="19" t="s">
        <v>72</v>
      </c>
      <c r="F135" s="19" t="s">
        <v>72</v>
      </c>
      <c r="G135" s="43" t="s">
        <v>72</v>
      </c>
      <c r="H135" s="19" t="s">
        <v>72</v>
      </c>
      <c r="I135" s="20" t="s">
        <v>72</v>
      </c>
    </row>
    <row r="136" spans="1:9" ht="28.8" hidden="1" outlineLevel="2" x14ac:dyDescent="0.3">
      <c r="A136" s="5" t="s">
        <v>229</v>
      </c>
      <c r="B136" s="26" t="s">
        <v>10</v>
      </c>
      <c r="C136" s="23">
        <v>25.5389816</v>
      </c>
      <c r="D136" s="36" t="s">
        <v>77</v>
      </c>
      <c r="E136" s="48" t="s">
        <v>326</v>
      </c>
      <c r="F136" s="54" t="s">
        <v>310</v>
      </c>
      <c r="G136" s="33">
        <f>COUNTIF('[42]Stage Payment'!$B$2:$B$2000,"11g")</f>
        <v>19</v>
      </c>
      <c r="H136" s="48" t="str">
        <f>H72</f>
        <v>Pending</v>
      </c>
      <c r="I136" s="49" t="str">
        <f>'[42]Stage Payment'!$A$257</f>
        <v>A/C Plant Room</v>
      </c>
    </row>
    <row r="137" spans="1:9" ht="28.8" hidden="1" outlineLevel="2" x14ac:dyDescent="0.3">
      <c r="A137" s="5" t="s">
        <v>230</v>
      </c>
      <c r="B137" s="26" t="s">
        <v>11</v>
      </c>
      <c r="C137" s="23">
        <v>2.5230877</v>
      </c>
      <c r="D137" s="36" t="s">
        <v>77</v>
      </c>
      <c r="E137" s="48" t="s">
        <v>326</v>
      </c>
      <c r="F137" s="54" t="s">
        <v>307</v>
      </c>
      <c r="G137" s="33">
        <f>COUNTIF('[42]Stage Payment'!$B$2:$B$2000,"11h")</f>
        <v>6</v>
      </c>
      <c r="H137" s="48" t="str">
        <f>H73</f>
        <v>Pending</v>
      </c>
      <c r="I137" s="49" t="str">
        <f>'[42]Stage Payment'!$A$305</f>
        <v>Fire Pump Room</v>
      </c>
    </row>
    <row r="138" spans="1:9" ht="28.8" hidden="1" outlineLevel="2" x14ac:dyDescent="0.3">
      <c r="A138" s="5" t="s">
        <v>231</v>
      </c>
      <c r="B138" s="26" t="s">
        <v>18</v>
      </c>
      <c r="C138" s="23">
        <v>0.64360390000000001</v>
      </c>
      <c r="D138" s="36" t="s">
        <v>77</v>
      </c>
      <c r="E138" s="48" t="s">
        <v>326</v>
      </c>
      <c r="F138" s="48" t="str">
        <f>F74</f>
        <v>Completed, % Breakup awaited for Review</v>
      </c>
      <c r="G138" s="33" t="s">
        <v>309</v>
      </c>
      <c r="H138" s="48" t="str">
        <f>H74</f>
        <v>Zone 4</v>
      </c>
      <c r="I138" s="49" t="str">
        <f>I74</f>
        <v>ICT
6I,11I</v>
      </c>
    </row>
    <row r="139" spans="1:9" ht="28.8" hidden="1" outlineLevel="2" x14ac:dyDescent="0.3">
      <c r="A139" s="5" t="s">
        <v>232</v>
      </c>
      <c r="B139" s="26" t="s">
        <v>13</v>
      </c>
      <c r="C139" s="23">
        <v>0.32974429999999999</v>
      </c>
      <c r="D139" s="36" t="s">
        <v>77</v>
      </c>
      <c r="E139" s="48" t="s">
        <v>326</v>
      </c>
      <c r="F139" s="44" t="s">
        <v>86</v>
      </c>
      <c r="G139" s="45"/>
      <c r="H139" s="55"/>
      <c r="I139" s="55"/>
    </row>
    <row r="140" spans="1:9" hidden="1" outlineLevel="2" x14ac:dyDescent="0.3">
      <c r="A140" s="5" t="s">
        <v>233</v>
      </c>
      <c r="B140" s="26" t="s">
        <v>14</v>
      </c>
      <c r="C140" s="23">
        <v>0</v>
      </c>
      <c r="D140" s="36" t="s">
        <v>77</v>
      </c>
      <c r="E140" s="19" t="s">
        <v>72</v>
      </c>
      <c r="F140" s="19" t="s">
        <v>72</v>
      </c>
      <c r="G140" s="19"/>
      <c r="H140" s="20"/>
      <c r="I140" s="20" t="s">
        <v>72</v>
      </c>
    </row>
    <row r="141" spans="1:9" ht="38.4" customHeight="1" x14ac:dyDescent="0.3">
      <c r="A141" s="10" t="s">
        <v>234</v>
      </c>
      <c r="B141" s="27" t="s">
        <v>278</v>
      </c>
      <c r="C141" s="17">
        <f>C142+SUM(C155:C166)+SUM(C172:C175)</f>
        <v>398.16001210000002</v>
      </c>
      <c r="D141" s="39"/>
      <c r="E141" s="17"/>
      <c r="F141" s="17"/>
      <c r="G141" s="17">
        <f>G142+SUM(G155:G165)</f>
        <v>240</v>
      </c>
      <c r="H141" s="50"/>
      <c r="I141" s="50"/>
    </row>
    <row r="142" spans="1:9" outlineLevel="1" collapsed="1" x14ac:dyDescent="0.3">
      <c r="A142" s="32" t="s">
        <v>235</v>
      </c>
      <c r="B142" s="32" t="s">
        <v>32</v>
      </c>
      <c r="C142" s="18">
        <f>SUM(C143:C154)</f>
        <v>98.72373300000001</v>
      </c>
      <c r="D142" s="31"/>
      <c r="E142" s="18"/>
      <c r="F142" s="18"/>
      <c r="G142" s="18">
        <f>SUM(G143:G154)</f>
        <v>240</v>
      </c>
      <c r="H142" s="51"/>
      <c r="I142" s="51"/>
    </row>
    <row r="143" spans="1:9" ht="28.8" hidden="1" outlineLevel="2" x14ac:dyDescent="0.3">
      <c r="A143" s="5" t="s">
        <v>236</v>
      </c>
      <c r="B143" s="26" t="s">
        <v>16</v>
      </c>
      <c r="C143" s="23">
        <v>86.418260500000002</v>
      </c>
      <c r="D143" s="38" t="s">
        <v>312</v>
      </c>
      <c r="E143" s="48" t="s">
        <v>326</v>
      </c>
      <c r="F143" s="48" t="s">
        <v>313</v>
      </c>
      <c r="G143" s="19">
        <f>COUNTIF('[47]Stage Payment'!$B$3:$B$268,"Part 1A")</f>
        <v>80</v>
      </c>
      <c r="H143" s="48" t="str">
        <f t="shared" ref="H143:H152" si="0">H79</f>
        <v>INTERNAL FINISHES</v>
      </c>
      <c r="I143" s="21" t="str">
        <f>CONCATENATE('[47]Stage Payment'!$A$4, CHAR(10),'[47]Stage Payment'!$B$5)</f>
        <v>Structure
Part 1A</v>
      </c>
    </row>
    <row r="144" spans="1:9" hidden="1" outlineLevel="2" x14ac:dyDescent="0.3">
      <c r="A144" s="5" t="s">
        <v>237</v>
      </c>
      <c r="B144" s="26" t="s">
        <v>33</v>
      </c>
      <c r="C144" s="23">
        <v>0</v>
      </c>
      <c r="D144" s="38" t="s">
        <v>312</v>
      </c>
      <c r="E144" s="19" t="s">
        <v>72</v>
      </c>
      <c r="F144" s="19" t="s">
        <v>72</v>
      </c>
      <c r="G144" s="43" t="s">
        <v>72</v>
      </c>
      <c r="H144" s="19" t="s">
        <v>72</v>
      </c>
      <c r="I144" s="20" t="s">
        <v>72</v>
      </c>
    </row>
    <row r="145" spans="1:11" ht="28.8" hidden="1" outlineLevel="2" x14ac:dyDescent="0.3">
      <c r="A145" s="5" t="s">
        <v>238</v>
      </c>
      <c r="B145" s="26" t="s">
        <v>7</v>
      </c>
      <c r="C145" s="23">
        <v>4.4661103999999998</v>
      </c>
      <c r="D145" s="38" t="s">
        <v>312</v>
      </c>
      <c r="E145" s="48" t="s">
        <v>326</v>
      </c>
      <c r="F145" s="48" t="s">
        <v>313</v>
      </c>
      <c r="G145" s="19">
        <f>COUNTIF('[47]Stage Payment'!$B$3:$B$268,"Part B1C,Part B5")</f>
        <v>30</v>
      </c>
      <c r="H145" s="48" t="str">
        <f t="shared" si="0"/>
        <v>7.D PLUMBING WORKS</v>
      </c>
      <c r="I145" s="21" t="str">
        <f>CONCATENATE('[47]Stage Payment'!$A$84, CHAR(10),'[47]Stage Payment'!$B$86)</f>
        <v>PHE
Part B1C,Part B5</v>
      </c>
    </row>
    <row r="146" spans="1:11" hidden="1" outlineLevel="2" x14ac:dyDescent="0.3">
      <c r="A146" s="5" t="s">
        <v>239</v>
      </c>
      <c r="B146" s="26" t="s">
        <v>34</v>
      </c>
      <c r="C146" s="23">
        <v>0</v>
      </c>
      <c r="D146" s="38" t="s">
        <v>312</v>
      </c>
      <c r="E146" s="19" t="s">
        <v>72</v>
      </c>
      <c r="F146" s="19" t="s">
        <v>72</v>
      </c>
      <c r="G146" s="43" t="s">
        <v>72</v>
      </c>
      <c r="H146" s="19" t="s">
        <v>72</v>
      </c>
      <c r="I146" s="20" t="s">
        <v>72</v>
      </c>
    </row>
    <row r="147" spans="1:11" hidden="1" outlineLevel="2" x14ac:dyDescent="0.3">
      <c r="A147" s="5" t="s">
        <v>240</v>
      </c>
      <c r="B147" s="26" t="s">
        <v>35</v>
      </c>
      <c r="C147" s="23">
        <v>0</v>
      </c>
      <c r="D147" s="38" t="s">
        <v>312</v>
      </c>
      <c r="E147" s="19" t="s">
        <v>72</v>
      </c>
      <c r="F147" s="19" t="s">
        <v>72</v>
      </c>
      <c r="G147" s="43" t="s">
        <v>72</v>
      </c>
      <c r="H147" s="19" t="s">
        <v>72</v>
      </c>
      <c r="I147" s="20" t="s">
        <v>72</v>
      </c>
    </row>
    <row r="148" spans="1:11" ht="28.8" hidden="1" outlineLevel="2" x14ac:dyDescent="0.3">
      <c r="A148" s="5" t="s">
        <v>241</v>
      </c>
      <c r="B148" s="26" t="s">
        <v>8</v>
      </c>
      <c r="C148" s="23">
        <v>1.4138944</v>
      </c>
      <c r="D148" s="38" t="s">
        <v>312</v>
      </c>
      <c r="E148" s="48" t="s">
        <v>326</v>
      </c>
      <c r="F148" s="48" t="s">
        <v>313</v>
      </c>
      <c r="G148" s="19">
        <f>COUNTIF('[47]Stage Payment'!$B$3:$B$268,"Part B1F,Part B3(35%)")</f>
        <v>20</v>
      </c>
      <c r="H148" s="48" t="str">
        <f t="shared" si="0"/>
        <v>7.G HVAC</v>
      </c>
      <c r="I148" s="21" t="str">
        <f>CONCATENATE('[47]Stage Payment'!$A$116, CHAR(10),'[47]Stage Payment'!$B$118)</f>
        <v>Electrical
Part B1F,Part B3(35%)</v>
      </c>
    </row>
    <row r="149" spans="1:11" ht="28.8" hidden="1" outlineLevel="2" x14ac:dyDescent="0.3">
      <c r="A149" s="5" t="s">
        <v>242</v>
      </c>
      <c r="B149" s="26" t="s">
        <v>10</v>
      </c>
      <c r="C149" s="23">
        <v>0.87070800000000004</v>
      </c>
      <c r="D149" s="38" t="s">
        <v>312</v>
      </c>
      <c r="E149" s="48" t="s">
        <v>326</v>
      </c>
      <c r="F149" s="48" t="s">
        <v>313</v>
      </c>
      <c r="G149" s="19">
        <f>COUNTIF('[47]Stage Payment'!$B$3:$B$268,"Part B1G,Part B4")</f>
        <v>10</v>
      </c>
      <c r="H149" s="48" t="str">
        <f t="shared" si="0"/>
        <v>7.E &amp; 7.K ELECTRICAL</v>
      </c>
      <c r="I149" s="21" t="str">
        <f>CONCATENATE('[47]Stage Payment'!$A$138, CHAR(10),'[47]Stage Payment'!$B$140)</f>
        <v>HVAC
Part B1G,Part B4</v>
      </c>
    </row>
    <row r="150" spans="1:11" ht="28.8" hidden="1" outlineLevel="2" x14ac:dyDescent="0.3">
      <c r="A150" s="5" t="s">
        <v>243</v>
      </c>
      <c r="B150" s="26" t="s">
        <v>11</v>
      </c>
      <c r="C150" s="23">
        <v>2.2620806</v>
      </c>
      <c r="D150" s="38" t="s">
        <v>312</v>
      </c>
      <c r="E150" s="48" t="s">
        <v>326</v>
      </c>
      <c r="F150" s="48" t="s">
        <v>313</v>
      </c>
      <c r="G150" s="19">
        <f>COUNTIF('[47]Stage Payment'!$B$3:$B$268,"Part B1H,Part B6")</f>
        <v>10</v>
      </c>
      <c r="H150" s="48" t="str">
        <f t="shared" si="0"/>
        <v>NA</v>
      </c>
      <c r="I150" s="21" t="str">
        <f>CONCATENATE('[47]Stage Payment'!$A$150, CHAR(10),'[47]Stage Payment'!$B$152)</f>
        <v>FPS
Part B1H,Part B6</v>
      </c>
    </row>
    <row r="151" spans="1:11" ht="28.8" hidden="1" outlineLevel="2" x14ac:dyDescent="0.3">
      <c r="A151" s="5" t="s">
        <v>244</v>
      </c>
      <c r="B151" s="26" t="s">
        <v>36</v>
      </c>
      <c r="C151" s="23">
        <v>1.5404819000000001</v>
      </c>
      <c r="D151" s="38" t="s">
        <v>312</v>
      </c>
      <c r="E151" s="48" t="s">
        <v>326</v>
      </c>
      <c r="F151" s="48" t="s">
        <v>313</v>
      </c>
      <c r="G151" s="19">
        <f>COUNTIF('[47]Stage Payment'!$B$3:$B$268,"Part B1I,Part B9(50%),Part B10(50%)")</f>
        <v>10</v>
      </c>
      <c r="H151" s="48" t="str">
        <f t="shared" si="0"/>
        <v>Pending</v>
      </c>
      <c r="I151" s="21" t="str">
        <f>CONCATENATE('[47]Stage Payment'!$A$162, CHAR(10),'[47]Stage Payment'!$B$164)</f>
        <v>Solid Waste Piping Network
Part B1I,Part B9(50%),Part B10(50%)</v>
      </c>
    </row>
    <row r="152" spans="1:11" ht="28.8" hidden="1" outlineLevel="2" x14ac:dyDescent="0.3">
      <c r="A152" s="5" t="s">
        <v>245</v>
      </c>
      <c r="B152" s="26" t="s">
        <v>37</v>
      </c>
      <c r="C152" s="23">
        <v>1.7521971999999999</v>
      </c>
      <c r="D152" s="38" t="s">
        <v>312</v>
      </c>
      <c r="E152" s="48" t="s">
        <v>326</v>
      </c>
      <c r="F152" s="48" t="s">
        <v>313</v>
      </c>
      <c r="G152" s="19">
        <f>COUNTIF('[47]Stage Payment'!$B$3:$B$268,"Part B1J")</f>
        <v>80</v>
      </c>
      <c r="H152" s="48" t="str">
        <f t="shared" si="0"/>
        <v>7.E &amp; 7.K ELECTRICAL</v>
      </c>
      <c r="I152" s="21" t="str">
        <f>CONCATENATE('[47]Stage Payment'!$A$186, CHAR(10),'[47]Stage Payment'!$B$188)</f>
        <v>ICT
Part B1J</v>
      </c>
    </row>
    <row r="153" spans="1:11" hidden="1" outlineLevel="2" x14ac:dyDescent="0.3">
      <c r="A153" s="5" t="s">
        <v>246</v>
      </c>
      <c r="B153" s="26" t="s">
        <v>38</v>
      </c>
      <c r="C153" s="23">
        <v>0</v>
      </c>
      <c r="D153" s="38" t="s">
        <v>312</v>
      </c>
      <c r="E153" s="19" t="s">
        <v>72</v>
      </c>
      <c r="F153" s="19" t="s">
        <v>72</v>
      </c>
      <c r="G153" s="43" t="s">
        <v>72</v>
      </c>
      <c r="H153" s="20"/>
      <c r="I153" s="20" t="s">
        <v>72</v>
      </c>
    </row>
    <row r="154" spans="1:11" hidden="1" outlineLevel="2" x14ac:dyDescent="0.3">
      <c r="A154" s="5" t="s">
        <v>247</v>
      </c>
      <c r="B154" s="26" t="s">
        <v>39</v>
      </c>
      <c r="C154" s="23">
        <v>0</v>
      </c>
      <c r="D154" s="38" t="s">
        <v>312</v>
      </c>
      <c r="E154" s="19" t="s">
        <v>72</v>
      </c>
      <c r="F154" s="19" t="s">
        <v>72</v>
      </c>
      <c r="G154" s="43" t="s">
        <v>72</v>
      </c>
      <c r="H154" s="20"/>
      <c r="I154" s="20" t="s">
        <v>72</v>
      </c>
    </row>
    <row r="155" spans="1:11" outlineLevel="1" x14ac:dyDescent="0.3">
      <c r="A155" s="1" t="s">
        <v>248</v>
      </c>
      <c r="B155" s="3" t="s">
        <v>40</v>
      </c>
      <c r="C155" s="23">
        <v>0</v>
      </c>
      <c r="D155" s="23" t="s">
        <v>280</v>
      </c>
      <c r="E155" s="19" t="s">
        <v>72</v>
      </c>
      <c r="F155" s="19" t="s">
        <v>72</v>
      </c>
      <c r="G155" s="43" t="s">
        <v>72</v>
      </c>
      <c r="H155" s="20"/>
      <c r="I155" s="20" t="s">
        <v>72</v>
      </c>
    </row>
    <row r="156" spans="1:11" ht="43.2" outlineLevel="1" x14ac:dyDescent="0.3">
      <c r="A156" s="1" t="s">
        <v>249</v>
      </c>
      <c r="B156" s="3" t="s">
        <v>41</v>
      </c>
      <c r="C156" s="23">
        <v>27.049289000000002</v>
      </c>
      <c r="D156" s="67" t="s">
        <v>280</v>
      </c>
      <c r="E156" s="48" t="s">
        <v>303</v>
      </c>
      <c r="F156" s="44" t="s">
        <v>86</v>
      </c>
      <c r="G156" s="45"/>
      <c r="H156" s="56" t="str">
        <f>[48]Sheet1!B4</f>
        <v>Electrical Equipment (High Side) including Cabling upto the buildings</v>
      </c>
      <c r="I156" s="55"/>
    </row>
    <row r="157" spans="1:11" ht="72" outlineLevel="1" x14ac:dyDescent="0.3">
      <c r="A157" s="1" t="s">
        <v>250</v>
      </c>
      <c r="B157" s="6" t="s">
        <v>42</v>
      </c>
      <c r="C157" s="23">
        <v>21.336388599999999</v>
      </c>
      <c r="D157" s="23" t="s">
        <v>280</v>
      </c>
      <c r="E157" s="48" t="s">
        <v>303</v>
      </c>
      <c r="F157" s="44" t="s">
        <v>86</v>
      </c>
      <c r="G157" s="45"/>
      <c r="H157" s="56" t="str">
        <f>[48]Sheet1!B5</f>
        <v>HVAC Equipments (High Side) including chilled
Water, hot Water and condenser Piping upto the buildings</v>
      </c>
      <c r="I157" s="55"/>
    </row>
    <row r="158" spans="1:11" ht="57.6" outlineLevel="1" x14ac:dyDescent="0.3">
      <c r="A158" s="1" t="s">
        <v>251</v>
      </c>
      <c r="B158" s="6" t="s">
        <v>43</v>
      </c>
      <c r="C158" s="23">
        <v>0.50266489999999997</v>
      </c>
      <c r="D158" s="23" t="s">
        <v>280</v>
      </c>
      <c r="E158" s="48" t="s">
        <v>303</v>
      </c>
      <c r="F158" s="44" t="s">
        <v>86</v>
      </c>
      <c r="G158" s="45"/>
      <c r="H158" s="56" t="str">
        <f>[48]Sheet1!B6</f>
        <v>External  Plumbing  and  Mechanical  Equipment
including  Piping  upto  the  buildings  and  within complex</v>
      </c>
      <c r="I158" s="55"/>
      <c r="K158" t="s">
        <v>327</v>
      </c>
    </row>
    <row r="159" spans="1:11" ht="41.4" outlineLevel="1" x14ac:dyDescent="0.3">
      <c r="A159" s="1" t="s">
        <v>252</v>
      </c>
      <c r="B159" s="6" t="s">
        <v>44</v>
      </c>
      <c r="C159" s="23">
        <v>0</v>
      </c>
      <c r="D159" s="19" t="s">
        <v>72</v>
      </c>
      <c r="E159" s="19" t="s">
        <v>72</v>
      </c>
      <c r="F159" s="19" t="s">
        <v>72</v>
      </c>
      <c r="G159" s="19"/>
      <c r="H159" s="20"/>
      <c r="I159" s="20" t="s">
        <v>72</v>
      </c>
    </row>
    <row r="160" spans="1:11" ht="28.8" outlineLevel="1" x14ac:dyDescent="0.3">
      <c r="A160" s="1" t="s">
        <v>253</v>
      </c>
      <c r="B160" s="3" t="s">
        <v>45</v>
      </c>
      <c r="C160" s="23">
        <v>3.9516144</v>
      </c>
      <c r="D160" s="23" t="s">
        <v>93</v>
      </c>
      <c r="E160" s="48" t="s">
        <v>303</v>
      </c>
      <c r="F160" s="44" t="s">
        <v>86</v>
      </c>
      <c r="G160" s="45"/>
      <c r="H160" s="56" t="str">
        <f>[48]Sheet1!B8</f>
        <v>External Sewage System upto the STP</v>
      </c>
      <c r="I160" s="55"/>
    </row>
    <row r="161" spans="1:9" ht="43.2" outlineLevel="1" x14ac:dyDescent="0.3">
      <c r="A161" s="1" t="s">
        <v>254</v>
      </c>
      <c r="B161" s="3" t="s">
        <v>46</v>
      </c>
      <c r="C161" s="23">
        <v>15.9153608</v>
      </c>
      <c r="D161" s="23" t="s">
        <v>281</v>
      </c>
      <c r="E161" s="48" t="s">
        <v>303</v>
      </c>
      <c r="F161" s="44" t="s">
        <v>86</v>
      </c>
      <c r="G161" s="45"/>
      <c r="H161" s="56" t="str">
        <f>[48]Sheet1!B9</f>
        <v>External Storm Water drainage including Rain Water Harvesting System</v>
      </c>
      <c r="I161" s="55"/>
    </row>
    <row r="162" spans="1:9" ht="43.2" outlineLevel="1" x14ac:dyDescent="0.3">
      <c r="A162" s="1" t="s">
        <v>255</v>
      </c>
      <c r="B162" s="3" t="s">
        <v>47</v>
      </c>
      <c r="C162" s="23">
        <v>11.8509566</v>
      </c>
      <c r="D162" s="23" t="s">
        <v>282</v>
      </c>
      <c r="E162" s="48" t="s">
        <v>303</v>
      </c>
      <c r="F162" s="44" t="s">
        <v>86</v>
      </c>
      <c r="G162" s="45"/>
      <c r="H162" s="56" t="str">
        <f>[48]Sheet1!B10</f>
        <v>Pneumatic Solid Waste Management system including inlets and piping,</v>
      </c>
      <c r="I162" s="55"/>
    </row>
    <row r="163" spans="1:9" ht="43.2" outlineLevel="1" x14ac:dyDescent="0.3">
      <c r="A163" s="1" t="s">
        <v>256</v>
      </c>
      <c r="B163" s="3" t="s">
        <v>48</v>
      </c>
      <c r="C163" s="23">
        <v>4.0930797999999999</v>
      </c>
      <c r="D163" s="23" t="s">
        <v>77</v>
      </c>
      <c r="E163" s="48" t="s">
        <v>303</v>
      </c>
      <c r="F163" s="44" t="s">
        <v>86</v>
      </c>
      <c r="G163" s="45"/>
      <c r="H163" s="56" t="str">
        <f>[48]Sheet1!B11</f>
        <v>Solid Waste Plant and Compost Plant including Transport Vehicles,</v>
      </c>
      <c r="I163" s="55"/>
    </row>
    <row r="164" spans="1:9" ht="28.8" outlineLevel="1" x14ac:dyDescent="0.3">
      <c r="A164" s="1" t="s">
        <v>257</v>
      </c>
      <c r="B164" s="3" t="s">
        <v>49</v>
      </c>
      <c r="C164" s="23">
        <v>7.5952731</v>
      </c>
      <c r="D164" s="23" t="s">
        <v>77</v>
      </c>
      <c r="E164" s="48" t="s">
        <v>303</v>
      </c>
      <c r="F164" s="44" t="s">
        <v>86</v>
      </c>
      <c r="G164" s="45"/>
      <c r="H164" s="48" t="s">
        <v>85</v>
      </c>
      <c r="I164" s="49" t="str">
        <f>CONCATENATE('[42]Stage Payment'!$A$278, CHAR(10),'[42]Stage Payment'!$B$280)</f>
        <v>Solid Waste Treatment Plant
Part B11,Part B10(50%)</v>
      </c>
    </row>
    <row r="165" spans="1:9" ht="28.8" outlineLevel="1" x14ac:dyDescent="0.3">
      <c r="A165" s="1" t="s">
        <v>258</v>
      </c>
      <c r="B165" s="3" t="s">
        <v>50</v>
      </c>
      <c r="C165" s="23">
        <v>0.37946999999999997</v>
      </c>
      <c r="D165" s="23" t="s">
        <v>77</v>
      </c>
      <c r="E165" s="48" t="s">
        <v>303</v>
      </c>
      <c r="F165" s="44" t="s">
        <v>86</v>
      </c>
      <c r="G165" s="45"/>
      <c r="H165" s="48" t="s">
        <v>85</v>
      </c>
      <c r="I165" s="49" t="str">
        <f>CONCATENATE('[42]Stage Payment'!$A$286, CHAR(10),'[42]Stage Payment'!$B$288)</f>
        <v>Water Treatment Plant
Part B12</v>
      </c>
    </row>
    <row r="166" spans="1:9" outlineLevel="1" collapsed="1" x14ac:dyDescent="0.3">
      <c r="A166" s="32" t="s">
        <v>259</v>
      </c>
      <c r="B166" s="32" t="s">
        <v>51</v>
      </c>
      <c r="C166" s="18">
        <f>SUM(C167:C171)</f>
        <v>79.589800199999999</v>
      </c>
      <c r="D166" s="2"/>
      <c r="E166" s="18"/>
      <c r="F166" s="18"/>
      <c r="G166" s="18">
        <f>SUM(G167:G171)</f>
        <v>0</v>
      </c>
      <c r="H166" s="57"/>
      <c r="I166" s="51"/>
    </row>
    <row r="167" spans="1:9" ht="28.8" hidden="1" outlineLevel="2" x14ac:dyDescent="0.3">
      <c r="A167" s="5" t="s">
        <v>260</v>
      </c>
      <c r="B167" s="26" t="s">
        <v>52</v>
      </c>
      <c r="C167" s="23">
        <v>53.3132515</v>
      </c>
      <c r="D167" s="4" t="s">
        <v>281</v>
      </c>
      <c r="E167" s="48" t="s">
        <v>303</v>
      </c>
      <c r="F167" s="44" t="s">
        <v>86</v>
      </c>
      <c r="G167" s="45"/>
      <c r="H167" s="56" t="str">
        <f>[48]Sheet1!B15</f>
        <v>Softscape &amp; Hard scape, Horticulture</v>
      </c>
      <c r="I167" s="55"/>
    </row>
    <row r="168" spans="1:9" hidden="1" outlineLevel="2" x14ac:dyDescent="0.3">
      <c r="A168" s="5" t="s">
        <v>261</v>
      </c>
      <c r="B168" s="26" t="s">
        <v>53</v>
      </c>
      <c r="C168" s="23">
        <v>3.4023634999999999</v>
      </c>
      <c r="D168" s="4" t="s">
        <v>281</v>
      </c>
      <c r="E168" s="48" t="s">
        <v>303</v>
      </c>
      <c r="F168" s="44" t="s">
        <v>86</v>
      </c>
      <c r="G168" s="45"/>
      <c r="H168" s="56" t="str">
        <f>[48]Sheet1!B16</f>
        <v>Irrigation &amp; drainage</v>
      </c>
      <c r="I168" s="55"/>
    </row>
    <row r="169" spans="1:9" hidden="1" outlineLevel="2" x14ac:dyDescent="0.3">
      <c r="A169" s="5" t="s">
        <v>262</v>
      </c>
      <c r="B169" s="26" t="s">
        <v>54</v>
      </c>
      <c r="C169" s="23">
        <v>15.1200899</v>
      </c>
      <c r="D169" s="4" t="s">
        <v>281</v>
      </c>
      <c r="E169" s="48" t="s">
        <v>303</v>
      </c>
      <c r="F169" s="44" t="s">
        <v>86</v>
      </c>
      <c r="G169" s="45"/>
      <c r="H169" s="56" t="str">
        <f>[48]Sheet1!B17</f>
        <v>water bodies, Fountain</v>
      </c>
      <c r="I169" s="55"/>
    </row>
    <row r="170" spans="1:9" hidden="1" outlineLevel="2" x14ac:dyDescent="0.3">
      <c r="A170" s="5" t="s">
        <v>263</v>
      </c>
      <c r="B170" s="26" t="s">
        <v>55</v>
      </c>
      <c r="C170" s="23">
        <v>3.8666803999999999</v>
      </c>
      <c r="D170" s="4" t="s">
        <v>281</v>
      </c>
      <c r="E170" s="48" t="s">
        <v>303</v>
      </c>
      <c r="F170" s="44" t="s">
        <v>86</v>
      </c>
      <c r="G170" s="45"/>
      <c r="H170" s="56" t="str">
        <f>[48]Sheet1!B18</f>
        <v>Plazas, Pergolas &amp; Canopies</v>
      </c>
      <c r="I170" s="55"/>
    </row>
    <row r="171" spans="1:9" hidden="1" outlineLevel="2" x14ac:dyDescent="0.3">
      <c r="A171" s="5" t="s">
        <v>264</v>
      </c>
      <c r="B171" s="26" t="s">
        <v>56</v>
      </c>
      <c r="C171" s="23">
        <v>3.8874149</v>
      </c>
      <c r="D171" s="4" t="s">
        <v>281</v>
      </c>
      <c r="E171" s="48" t="s">
        <v>303</v>
      </c>
      <c r="F171" s="44" t="s">
        <v>86</v>
      </c>
      <c r="G171" s="45"/>
      <c r="H171" s="56" t="str">
        <f>[48]Sheet1!B19</f>
        <v>Street Furniture</v>
      </c>
      <c r="I171" s="55"/>
    </row>
    <row r="172" spans="1:9" outlineLevel="1" x14ac:dyDescent="0.3">
      <c r="A172" s="1" t="s">
        <v>265</v>
      </c>
      <c r="B172" s="3" t="s">
        <v>57</v>
      </c>
      <c r="C172" s="23">
        <v>12.8205784</v>
      </c>
      <c r="D172" s="4" t="s">
        <v>281</v>
      </c>
      <c r="E172" s="48" t="s">
        <v>303</v>
      </c>
      <c r="F172" s="44" t="s">
        <v>86</v>
      </c>
      <c r="G172" s="45"/>
      <c r="H172" s="56" t="str">
        <f>[48]Sheet1!B20</f>
        <v>Pathways &amp; Walkway</v>
      </c>
      <c r="I172" s="55"/>
    </row>
    <row r="173" spans="1:9" outlineLevel="1" x14ac:dyDescent="0.3">
      <c r="A173" s="1" t="s">
        <v>266</v>
      </c>
      <c r="B173" s="3" t="s">
        <v>58</v>
      </c>
      <c r="C173" s="23">
        <v>0</v>
      </c>
      <c r="D173" s="4" t="s">
        <v>72</v>
      </c>
      <c r="E173" s="48" t="s">
        <v>303</v>
      </c>
      <c r="F173" s="44" t="s">
        <v>86</v>
      </c>
      <c r="G173" s="45"/>
      <c r="H173" s="56" t="str">
        <f>[48]Sheet1!B21</f>
        <v>Open Exhibition Area</v>
      </c>
      <c r="I173" s="55"/>
    </row>
    <row r="174" spans="1:9" outlineLevel="1" x14ac:dyDescent="0.3">
      <c r="A174" s="1" t="s">
        <v>267</v>
      </c>
      <c r="B174" s="3" t="s">
        <v>59</v>
      </c>
      <c r="C174" s="23">
        <v>97.460597500000006</v>
      </c>
      <c r="D174" s="4" t="s">
        <v>283</v>
      </c>
      <c r="E174" s="48" t="s">
        <v>303</v>
      </c>
      <c r="F174" s="44" t="s">
        <v>86</v>
      </c>
      <c r="G174" s="45"/>
      <c r="H174" s="56" t="str">
        <f>[48]Sheet1!B22</f>
        <v>Roads, Ramps, Tunnels</v>
      </c>
      <c r="I174" s="55"/>
    </row>
    <row r="175" spans="1:9" outlineLevel="1" x14ac:dyDescent="0.3">
      <c r="A175" s="1" t="s">
        <v>268</v>
      </c>
      <c r="B175" s="3" t="s">
        <v>60</v>
      </c>
      <c r="C175" s="23">
        <v>16.891205800000002</v>
      </c>
      <c r="D175" s="4" t="s">
        <v>281</v>
      </c>
      <c r="E175" s="48" t="s">
        <v>303</v>
      </c>
      <c r="F175" s="44" t="s">
        <v>86</v>
      </c>
      <c r="G175" s="45"/>
      <c r="H175" s="56" t="str">
        <f>[48]Sheet1!B23</f>
        <v>External area Lighting</v>
      </c>
      <c r="I175" s="55"/>
    </row>
    <row r="176" spans="1:9" ht="38.4" customHeight="1" x14ac:dyDescent="0.3">
      <c r="A176" s="10" t="s">
        <v>269</v>
      </c>
      <c r="B176" s="27" t="s">
        <v>279</v>
      </c>
      <c r="C176" s="17">
        <f>C177+C180+C181+C184</f>
        <v>341.99161619999995</v>
      </c>
      <c r="D176" s="11"/>
      <c r="E176" s="17"/>
      <c r="F176" s="17"/>
      <c r="G176" s="17">
        <f>G177+G180+G181+G184</f>
        <v>43</v>
      </c>
      <c r="H176" s="50"/>
      <c r="I176" s="50"/>
    </row>
    <row r="177" spans="1:9" outlineLevel="1" collapsed="1" x14ac:dyDescent="0.3">
      <c r="A177" s="32" t="s">
        <v>270</v>
      </c>
      <c r="B177" s="32" t="s">
        <v>96</v>
      </c>
      <c r="C177" s="24">
        <f>SUM(C178:C179)</f>
        <v>171.98747899999998</v>
      </c>
      <c r="D177" s="7"/>
      <c r="E177" s="24"/>
      <c r="F177" s="24"/>
      <c r="G177" s="18">
        <f>SUM(G178:G179)</f>
        <v>10</v>
      </c>
      <c r="H177" s="58"/>
      <c r="I177" s="58"/>
    </row>
    <row r="178" spans="1:9" ht="28.8" hidden="1" outlineLevel="2" x14ac:dyDescent="0.3">
      <c r="A178" s="5" t="s">
        <v>271</v>
      </c>
      <c r="B178" s="26" t="s">
        <v>61</v>
      </c>
      <c r="C178" s="23">
        <v>150.35148799999999</v>
      </c>
      <c r="D178" s="23" t="s">
        <v>74</v>
      </c>
      <c r="E178" s="44" t="s">
        <v>303</v>
      </c>
      <c r="F178" s="54" t="s">
        <v>320</v>
      </c>
      <c r="G178" s="19">
        <f>COUNTIF('[49]Part C Stage Payment'!$B$20:$B$74,"c.01.a")</f>
        <v>5</v>
      </c>
      <c r="H178" s="20"/>
      <c r="I178" s="20" t="str">
        <f>'[49]Part C Stage Payment'!$D$21</f>
        <v>Convention Centre</v>
      </c>
    </row>
    <row r="179" spans="1:9" ht="28.8" hidden="1" outlineLevel="2" x14ac:dyDescent="0.3">
      <c r="A179" s="5" t="s">
        <v>272</v>
      </c>
      <c r="B179" s="26" t="s">
        <v>62</v>
      </c>
      <c r="C179" s="23">
        <v>21.635991000000001</v>
      </c>
      <c r="D179" s="23" t="s">
        <v>75</v>
      </c>
      <c r="E179" s="44" t="s">
        <v>303</v>
      </c>
      <c r="F179" s="54" t="s">
        <v>320</v>
      </c>
      <c r="G179" s="19">
        <f>COUNTIF('[49]Part C Stage Payment'!$B$20:$B$74,"c.01.b")</f>
        <v>5</v>
      </c>
      <c r="H179" s="20"/>
      <c r="I179" s="20" t="str">
        <f>'[49]Part C Stage Payment'!$D$26</f>
        <v>Exhibition Hall-01</v>
      </c>
    </row>
    <row r="180" spans="1:9" ht="28.8" outlineLevel="1" x14ac:dyDescent="0.3">
      <c r="A180" s="32" t="s">
        <v>273</v>
      </c>
      <c r="B180" s="32" t="s">
        <v>63</v>
      </c>
      <c r="C180" s="24">
        <v>139.96799999999999</v>
      </c>
      <c r="D180" s="24" t="s">
        <v>319</v>
      </c>
      <c r="E180" s="71" t="s">
        <v>303</v>
      </c>
      <c r="F180" s="72" t="s">
        <v>320</v>
      </c>
      <c r="G180" s="24">
        <f>COUNTIF('[49]Part C Stage Payment'!$B$20:$B$74,"c.02")</f>
        <v>33</v>
      </c>
      <c r="H180" s="58"/>
      <c r="I180" s="58" t="str">
        <f>'[49]Part C Stage Payment'!$D$31</f>
        <v>Convention Centre</v>
      </c>
    </row>
    <row r="181" spans="1:9" outlineLevel="1" collapsed="1" x14ac:dyDescent="0.3">
      <c r="A181" s="32" t="s">
        <v>274</v>
      </c>
      <c r="B181" s="32" t="s">
        <v>64</v>
      </c>
      <c r="C181" s="24">
        <f>SUM(C182:C183)</f>
        <v>25.370537200000001</v>
      </c>
      <c r="D181" s="7"/>
      <c r="E181" s="24"/>
      <c r="F181" s="24"/>
      <c r="G181" s="18"/>
      <c r="H181" s="58"/>
      <c r="I181" s="58"/>
    </row>
    <row r="182" spans="1:9" hidden="1" outlineLevel="2" x14ac:dyDescent="0.3">
      <c r="A182" s="5" t="s">
        <v>275</v>
      </c>
      <c r="B182" s="26" t="s">
        <v>65</v>
      </c>
      <c r="C182" s="23">
        <v>5.4143924999999999</v>
      </c>
      <c r="D182" s="4" t="s">
        <v>74</v>
      </c>
      <c r="E182" s="44" t="s">
        <v>303</v>
      </c>
      <c r="F182" s="44" t="s">
        <v>303</v>
      </c>
      <c r="G182" s="19">
        <f>COUNTIF('[49]Part C Stage Payment'!$B$20:$B$74,"c.03.a")</f>
        <v>5</v>
      </c>
      <c r="H182" s="20"/>
      <c r="I182" s="20"/>
    </row>
    <row r="183" spans="1:9" hidden="1" outlineLevel="2" x14ac:dyDescent="0.3">
      <c r="A183" s="5" t="s">
        <v>276</v>
      </c>
      <c r="B183" s="26" t="s">
        <v>66</v>
      </c>
      <c r="C183" s="23">
        <v>19.956144699999999</v>
      </c>
      <c r="D183" s="4" t="s">
        <v>74</v>
      </c>
      <c r="E183" s="44" t="s">
        <v>303</v>
      </c>
      <c r="F183" s="44" t="s">
        <v>303</v>
      </c>
      <c r="G183" s="19">
        <f>COUNTIF('[49]Part C Stage Payment'!$B$20:$B$74,"c.03.b")</f>
        <v>5</v>
      </c>
      <c r="H183" s="20"/>
      <c r="I183" s="20"/>
    </row>
    <row r="184" spans="1:9" outlineLevel="1" x14ac:dyDescent="0.3">
      <c r="A184" s="32" t="s">
        <v>277</v>
      </c>
      <c r="B184" s="32" t="s">
        <v>67</v>
      </c>
      <c r="C184" s="24">
        <v>4.6656000000000004</v>
      </c>
      <c r="D184" s="7" t="s">
        <v>281</v>
      </c>
      <c r="E184" s="71" t="s">
        <v>303</v>
      </c>
      <c r="F184" s="71" t="s">
        <v>321</v>
      </c>
      <c r="G184" s="24">
        <f>COUNTIF('[49]Part C Stage Payment'!$B$20:$B$74,"c.04")</f>
        <v>0</v>
      </c>
      <c r="H184" s="58"/>
      <c r="I184" s="58"/>
    </row>
  </sheetData>
  <autoFilter ref="A1:C184"/>
  <mergeCells count="1">
    <mergeCell ref="D1:I1"/>
  </mergeCells>
  <hyperlinks>
    <hyperlink ref="I19" r:id="rId1" display="180620\C_Zone-03 .xlsx"/>
  </hyperlinks>
  <printOptions horizontalCentered="1"/>
  <pageMargins left="0.70866141732283505" right="0.70866141732283505" top="1.2480314960000001" bottom="0.74803149606299202" header="0.31496062992126" footer="0.31496062992126"/>
  <pageSetup paperSize="8" scale="76" fitToHeight="0" orientation="landscape" r:id="rId2"/>
  <headerFooter>
    <oddHeader>&amp;L&amp;12AECOM&amp;C&amp;"-,Bold"&amp;36WEIGHTAGES - PRICE BID LEVEL
IICC, DWARKA&amp;R&amp;14 04 APR 18</oddHeader>
    <oddFooter>&amp;R&amp;P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General Stages</vt:lpstr>
      <vt:lpstr>Engineering Stages</vt:lpstr>
      <vt:lpstr>Procurement Stages</vt:lpstr>
      <vt:lpstr>Construction Stages</vt:lpstr>
      <vt:lpstr>Testing &amp; Commissioning Stages</vt:lpstr>
      <vt:lpstr>'Construction Stages'!Print_Area</vt:lpstr>
      <vt:lpstr>'Construction Stages'!Print_Titles</vt:lpstr>
    </vt:vector>
  </TitlesOfParts>
  <Company>AECOM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Vikram</dc:creator>
  <cp:lastModifiedBy>Gupta, Vikram</cp:lastModifiedBy>
  <cp:lastPrinted>2018-06-25T15:26:16Z</cp:lastPrinted>
  <dcterms:created xsi:type="dcterms:W3CDTF">2018-06-23T14:05:38Z</dcterms:created>
  <dcterms:modified xsi:type="dcterms:W3CDTF">2018-07-14T11:28:52Z</dcterms:modified>
</cp:coreProperties>
</file>