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dhuri\Renesas controler porting\"/>
    </mc:Choice>
  </mc:AlternateContent>
  <xr:revisionPtr revIDLastSave="206" documentId="13_ncr:1_{BEF9ADE6-9D3F-4C28-B690-B96FA9CADCA6}" xr6:coauthVersionLast="47" xr6:coauthVersionMax="47" xr10:uidLastSave="{DC3CB8B7-F05A-4886-9AE3-BEF0CB6CA196}"/>
  <bookViews>
    <workbookView xWindow="-120" yWindow="-120" windowWidth="29040" windowHeight="15840" xr2:uid="{22201942-5AA5-47F5-B6B4-C10203E3A0A9}"/>
  </bookViews>
  <sheets>
    <sheet name="Memory Map" sheetId="2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2" l="1"/>
  <c r="D20" i="2"/>
  <c r="E18" i="2"/>
  <c r="G18" i="2"/>
  <c r="G15" i="2"/>
  <c r="F19" i="2"/>
  <c r="G16" i="2"/>
  <c r="C9" i="2"/>
  <c r="C8" i="2"/>
  <c r="C22" i="2"/>
  <c r="F22" i="2" s="1"/>
  <c r="F15" i="2"/>
  <c r="F16" i="2"/>
  <c r="F17" i="2"/>
  <c r="F21" i="2"/>
  <c r="F14" i="2"/>
  <c r="D14" i="2"/>
  <c r="G8" i="2"/>
  <c r="C20" i="2"/>
  <c r="F20" i="2" s="1"/>
  <c r="C19" i="2"/>
  <c r="C18" i="2"/>
  <c r="F18" i="2" s="1"/>
  <c r="C10" i="2"/>
  <c r="F10" i="2" s="1"/>
  <c r="F9" i="2"/>
  <c r="F8" i="2"/>
  <c r="G27" i="2"/>
  <c r="G14" i="2" l="1"/>
  <c r="E14" i="2"/>
  <c r="E8" i="2"/>
  <c r="C11" i="2"/>
  <c r="F11" i="2" s="1"/>
  <c r="D9" i="2" l="1"/>
  <c r="H8" i="2"/>
  <c r="H14" i="2"/>
  <c r="D15" i="2"/>
  <c r="E15" i="2" l="1"/>
  <c r="E9" i="2"/>
  <c r="G9" i="2"/>
  <c r="D10" i="2" l="1"/>
  <c r="H9" i="2"/>
  <c r="H15" i="2"/>
  <c r="D16" i="2"/>
  <c r="E16" i="2" l="1"/>
  <c r="E10" i="2"/>
  <c r="H10" i="2" s="1"/>
  <c r="G10" i="2"/>
  <c r="D17" i="2" l="1"/>
  <c r="H16" i="2"/>
  <c r="G17" i="2" l="1"/>
  <c r="E17" i="2"/>
  <c r="D18" i="2" l="1"/>
  <c r="H17" i="2"/>
  <c r="D19" i="2" l="1"/>
  <c r="H18" i="2"/>
  <c r="G19" i="2" l="1"/>
  <c r="E19" i="2"/>
  <c r="H19" i="2" l="1"/>
  <c r="E20" i="2" l="1"/>
  <c r="D21" i="2" l="1"/>
  <c r="H20" i="2"/>
  <c r="G21" i="2" l="1"/>
  <c r="E21" i="2"/>
  <c r="H21" i="2" s="1"/>
</calcChain>
</file>

<file path=xl/sharedStrings.xml><?xml version="1.0" encoding="utf-8"?>
<sst xmlns="http://schemas.openxmlformats.org/spreadsheetml/2006/main" count="63" uniqueCount="58">
  <si>
    <t xml:space="preserve"> ( RA6M2 controller)-  Memory Map</t>
  </si>
  <si>
    <t>Description</t>
  </si>
  <si>
    <t>Sizes in bytes (decimal)</t>
  </si>
  <si>
    <t>Start Address (decimal)</t>
  </si>
  <si>
    <t>End Address (decimal)</t>
  </si>
  <si>
    <t>Sizes in bytes (Hex)</t>
  </si>
  <si>
    <t>Start Address (Hex)</t>
  </si>
  <si>
    <t>End Address (Hex)</t>
  </si>
  <si>
    <t xml:space="preserve"> Reserve bytes</t>
  </si>
  <si>
    <t>Macro Names</t>
  </si>
  <si>
    <t xml:space="preserve">P- Flash Memory </t>
  </si>
  <si>
    <t>Bootloader (with Bootloader CRC?)</t>
  </si>
  <si>
    <t>NA</t>
  </si>
  <si>
    <t>BL_SIZE</t>
  </si>
  <si>
    <t>BL_STRT_ADDR</t>
  </si>
  <si>
    <t>BL_END_ADDR</t>
  </si>
  <si>
    <t>Application code + CRC</t>
  </si>
  <si>
    <t>FW_MAX_SIZE</t>
  </si>
  <si>
    <t>FW_STRT_ADDR</t>
  </si>
  <si>
    <t>FW_END_ADDR</t>
  </si>
  <si>
    <t>CFGZ without Active profile</t>
  </si>
  <si>
    <t>PROFILES_SIZE</t>
  </si>
  <si>
    <t>PROFILES_STRT_ADDR</t>
  </si>
  <si>
    <t>PROFILES_END_ADDR</t>
  </si>
  <si>
    <t>Total:</t>
  </si>
  <si>
    <t>D-Flash Memory</t>
  </si>
  <si>
    <t xml:space="preserve">Bit code , EHW Overall test result &amp; all test code results </t>
  </si>
  <si>
    <t>64 bytes</t>
  </si>
  <si>
    <t>DFLASH_EHW_TEST_RESULT_LENGTH</t>
  </si>
  <si>
    <t>DFLASH_EHW_TEST_RESULT_START_ADDRESS</t>
  </si>
  <si>
    <t xml:space="preserve">Firmware PLM ID and Revision </t>
  </si>
  <si>
    <t>58 bytes</t>
  </si>
  <si>
    <t>DFLASH_FIRMWARE_INFO_LENGTH</t>
  </si>
  <si>
    <t>DFLASH_FIRMWARE_INFO_START_ADDRESS</t>
  </si>
  <si>
    <t>Password( 3 passwords)</t>
  </si>
  <si>
    <t>DFLASH_CFGC_LENGTH</t>
  </si>
  <si>
    <t>DFLASH_CFGC_START_ADDRESS</t>
  </si>
  <si>
    <t>CFGC</t>
  </si>
  <si>
    <t>52 bytes</t>
  </si>
  <si>
    <t>DFLASH_PASSWORD_LENGTH</t>
  </si>
  <si>
    <t>DFLASH_PASSWORD_START_ADDRESS</t>
  </si>
  <si>
    <t xml:space="preserve">Active Profile </t>
  </si>
  <si>
    <t>1KB</t>
  </si>
  <si>
    <t>DFLASH_ACTIVE_PROFILE_LENGTH</t>
  </si>
  <si>
    <t>DFLASH_ACTIVE_PROFILE_START_ADDRESS</t>
  </si>
  <si>
    <t>All Cumulative counts</t>
  </si>
  <si>
    <t>Actually 256 bytes are only used. But 6KB is used for emulating 256 bytes of EEPROM storage. 166 bytes remain unused.</t>
  </si>
  <si>
    <t>DFLASH_EMULATED_EEPROM_LENGTH</t>
  </si>
  <si>
    <t>DFLASH_EMULATED_EEPROM_START_ADDRESS</t>
  </si>
  <si>
    <t>Event Log</t>
  </si>
  <si>
    <t>350 events of size 20 bytes each. 6KB is used for storing these events.</t>
  </si>
  <si>
    <t>DFLASH_EVENT_LOG_START_LENGTH</t>
  </si>
  <si>
    <t>DFLASH_EVENT_LOG_START_ADDRESS</t>
  </si>
  <si>
    <t xml:space="preserve">Reserved </t>
  </si>
  <si>
    <t xml:space="preserve">CFGZ  calculation </t>
  </si>
  <si>
    <t>Number of Profile</t>
  </si>
  <si>
    <t>Profile Size</t>
  </si>
  <si>
    <t xml:space="preserve">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</si>
</sst>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/>
    <xf numFmtId="0" fontId="1" fillId="0" borderId="2" xfId="0" applyFont="1" applyBorder="1"/>
    <xf numFmtId="0" fontId="1" fillId="0" borderId="5" xfId="0" applyFont="1" applyBorder="1" applyAlignment="1">
      <alignment horizontal="center" wrapText="1"/>
    </xf>
    <xf numFmtId="0" fontId="0" fillId="0" borderId="6" xfId="0" applyBorder="1"/>
    <xf numFmtId="0" fontId="0" fillId="0" borderId="3" xfId="0" applyBorder="1" applyAlignment="1">
      <alignment wrapText="1"/>
    </xf>
    <xf numFmtId="0" fontId="1" fillId="3" borderId="2" xfId="0" applyFont="1" applyFill="1" applyBorder="1"/>
    <xf numFmtId="0" fontId="1" fillId="3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4" borderId="3" xfId="0" applyFill="1" applyBorder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" xfId="0" applyFill="1" applyBorder="1"/>
    <xf numFmtId="0" fontId="0" fillId="5" borderId="1" xfId="0" applyFill="1" applyBorder="1"/>
    <xf numFmtId="0" fontId="0" fillId="5" borderId="9" xfId="0" applyFill="1" applyBorder="1"/>
    <xf numFmtId="0" fontId="0" fillId="5" borderId="3" xfId="0" applyFill="1" applyBorder="1"/>
    <xf numFmtId="0" fontId="0" fillId="5" borderId="6" xfId="0" applyFill="1" applyBorder="1"/>
    <xf numFmtId="0" fontId="0" fillId="0" borderId="3" xfId="0" applyBorder="1" applyAlignment="1">
      <alignment horizontal="right"/>
    </xf>
    <xf numFmtId="0" fontId="0" fillId="4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881B-4B17-4923-968A-367C0B514984}">
  <dimension ref="A5:L27"/>
  <sheetViews>
    <sheetView tabSelected="1" topLeftCell="I7" workbookViewId="0">
      <selection activeCell="K22" sqref="K22"/>
    </sheetView>
  </sheetViews>
  <sheetFormatPr defaultRowHeight="15"/>
  <cols>
    <col min="1" max="1" width="13.28515625" customWidth="1"/>
    <col min="2" max="2" width="30.42578125" customWidth="1"/>
    <col min="3" max="3" width="11.140625" customWidth="1"/>
    <col min="4" max="4" width="12" customWidth="1"/>
    <col min="5" max="5" width="11.85546875" customWidth="1"/>
    <col min="6" max="6" width="10" customWidth="1"/>
    <col min="7" max="7" width="13.7109375" customWidth="1"/>
    <col min="8" max="8" width="13.85546875" customWidth="1"/>
    <col min="9" max="9" width="32.28515625" customWidth="1"/>
    <col min="10" max="10" width="32.5703125" bestFit="1" customWidth="1"/>
    <col min="11" max="11" width="40.42578125" bestFit="1" customWidth="1"/>
    <col min="12" max="12" width="20.28515625" bestFit="1" customWidth="1"/>
  </cols>
  <sheetData>
    <row r="5" spans="1:12">
      <c r="A5" s="1" t="s">
        <v>0</v>
      </c>
      <c r="D5" s="1"/>
      <c r="E5" s="1"/>
      <c r="F5" s="1"/>
    </row>
    <row r="7" spans="1:12" ht="45">
      <c r="A7" s="5"/>
      <c r="B7" s="9" t="s">
        <v>1</v>
      </c>
      <c r="C7" s="10" t="s">
        <v>2</v>
      </c>
      <c r="D7" s="11" t="s">
        <v>3</v>
      </c>
      <c r="E7" s="11" t="s">
        <v>4</v>
      </c>
      <c r="F7" s="10" t="s">
        <v>5</v>
      </c>
      <c r="G7" s="11" t="s">
        <v>6</v>
      </c>
      <c r="H7" s="10" t="s">
        <v>7</v>
      </c>
      <c r="I7" s="11" t="s">
        <v>8</v>
      </c>
      <c r="J7" s="31" t="s">
        <v>9</v>
      </c>
      <c r="K7" s="32"/>
      <c r="L7" s="33"/>
    </row>
    <row r="8" spans="1:12">
      <c r="A8" s="28" t="s">
        <v>10</v>
      </c>
      <c r="B8" s="4" t="s">
        <v>11</v>
      </c>
      <c r="C8" s="12">
        <f>64*1024</f>
        <v>65536</v>
      </c>
      <c r="D8" s="13">
        <v>0</v>
      </c>
      <c r="E8" s="14">
        <f>D8+C8-1</f>
        <v>65535</v>
      </c>
      <c r="F8" s="18" t="str">
        <f>_xlfn.CONCAT("0x",DEC2HEX(C8))</f>
        <v>0x10000</v>
      </c>
      <c r="G8" s="19" t="str">
        <f>_xlfn.CONCAT("0x",DEC2HEX(D8))</f>
        <v>0x0</v>
      </c>
      <c r="H8" s="20" t="str">
        <f>_xlfn.CONCAT("0x",DEC2HEX(E8))</f>
        <v>0xFFFF</v>
      </c>
      <c r="I8" s="24" t="s">
        <v>12</v>
      </c>
      <c r="J8" s="4" t="s">
        <v>13</v>
      </c>
      <c r="K8" s="4" t="s">
        <v>14</v>
      </c>
      <c r="L8" s="4" t="s">
        <v>15</v>
      </c>
    </row>
    <row r="9" spans="1:12">
      <c r="A9" s="28"/>
      <c r="B9" s="7" t="s">
        <v>16</v>
      </c>
      <c r="C9" s="15">
        <f>(512-64-32)*1024</f>
        <v>425984</v>
      </c>
      <c r="D9" s="16">
        <f>E8+1</f>
        <v>65536</v>
      </c>
      <c r="E9" s="17">
        <f t="shared" ref="E9:E10" si="0">D9+C9-1</f>
        <v>491519</v>
      </c>
      <c r="F9" s="18" t="str">
        <f t="shared" ref="F9:F11" si="1">_xlfn.CONCAT("0x",DEC2HEX(C9))</f>
        <v>0x68000</v>
      </c>
      <c r="G9" s="19" t="str">
        <f t="shared" ref="G9:G10" si="2">_xlfn.CONCAT("0x",DEC2HEX(D9))</f>
        <v>0x10000</v>
      </c>
      <c r="H9" s="20" t="str">
        <f t="shared" ref="H9:H10" si="3">_xlfn.CONCAT("0x",DEC2HEX(E9))</f>
        <v>0x77FFF</v>
      </c>
      <c r="I9" s="25" t="s">
        <v>12</v>
      </c>
      <c r="J9" s="4" t="s">
        <v>17</v>
      </c>
      <c r="K9" s="4" t="s">
        <v>18</v>
      </c>
      <c r="L9" s="4" t="s">
        <v>19</v>
      </c>
    </row>
    <row r="10" spans="1:12">
      <c r="A10" s="29"/>
      <c r="B10" s="7" t="s">
        <v>20</v>
      </c>
      <c r="C10" s="15">
        <f>32*1024</f>
        <v>32768</v>
      </c>
      <c r="D10" s="12">
        <f>E9+1</f>
        <v>491520</v>
      </c>
      <c r="E10" s="12">
        <f t="shared" si="0"/>
        <v>524287</v>
      </c>
      <c r="F10" s="18" t="str">
        <f t="shared" si="1"/>
        <v>0x8000</v>
      </c>
      <c r="G10" s="19" t="str">
        <f t="shared" si="2"/>
        <v>0x78000</v>
      </c>
      <c r="H10" s="20" t="str">
        <f t="shared" si="3"/>
        <v>0x7FFFF</v>
      </c>
      <c r="I10" s="26" t="s">
        <v>12</v>
      </c>
      <c r="J10" s="4" t="s">
        <v>21</v>
      </c>
      <c r="K10" s="4" t="s">
        <v>22</v>
      </c>
      <c r="L10" s="4" t="s">
        <v>23</v>
      </c>
    </row>
    <row r="11" spans="1:12">
      <c r="A11" s="6"/>
      <c r="B11" s="22" t="s">
        <v>24</v>
      </c>
      <c r="C11" s="23">
        <f>SUM(C8:C10)</f>
        <v>524288</v>
      </c>
      <c r="F11" s="18" t="str">
        <f t="shared" si="1"/>
        <v>0x80000</v>
      </c>
    </row>
    <row r="12" spans="1:12">
      <c r="A12" s="6"/>
    </row>
    <row r="13" spans="1:12">
      <c r="A13" s="6"/>
    </row>
    <row r="14" spans="1:12" ht="30">
      <c r="A14" s="30" t="s">
        <v>25</v>
      </c>
      <c r="B14" s="8" t="s">
        <v>26</v>
      </c>
      <c r="C14" s="12">
        <v>128</v>
      </c>
      <c r="D14" s="12">
        <f>HEX2DEC(40100000)</f>
        <v>1074790400</v>
      </c>
      <c r="E14" s="12">
        <f>D14+C14-1</f>
        <v>1074790527</v>
      </c>
      <c r="F14" s="20" t="str">
        <f>_xlfn.CONCAT("0x",DEC2HEX(C14))</f>
        <v>0x80</v>
      </c>
      <c r="G14" s="20" t="str">
        <f t="shared" ref="G14:H14" si="4">_xlfn.CONCAT("0x",DEC2HEX(D14))</f>
        <v>0x40100000</v>
      </c>
      <c r="H14" s="20" t="str">
        <f t="shared" si="4"/>
        <v>0x4010007F</v>
      </c>
      <c r="I14" s="27" t="s">
        <v>27</v>
      </c>
      <c r="J14" s="4" t="s">
        <v>28</v>
      </c>
      <c r="K14" s="4" t="s">
        <v>29</v>
      </c>
      <c r="L14" s="4"/>
    </row>
    <row r="15" spans="1:12" ht="15" customHeight="1">
      <c r="A15" s="30"/>
      <c r="B15" s="4" t="s">
        <v>30</v>
      </c>
      <c r="C15" s="12">
        <v>64</v>
      </c>
      <c r="D15" s="12">
        <f>E14+1</f>
        <v>1074790528</v>
      </c>
      <c r="E15" s="12">
        <f t="shared" ref="E15:E21" si="5">D15+C15-1</f>
        <v>1074790591</v>
      </c>
      <c r="F15" s="20" t="str">
        <f t="shared" ref="F15:F22" si="6">_xlfn.CONCAT("0x",DEC2HEX(C15))</f>
        <v>0x40</v>
      </c>
      <c r="G15" s="20" t="str">
        <f>_xlfn.CONCAT("0x",DEC2HEX(D15))</f>
        <v>0x40100080</v>
      </c>
      <c r="H15" s="20" t="str">
        <f t="shared" ref="H15:H21" si="7">_xlfn.CONCAT("0x",DEC2HEX(E15))</f>
        <v>0x401000BF</v>
      </c>
      <c r="I15" s="27" t="s">
        <v>31</v>
      </c>
      <c r="J15" s="4" t="s">
        <v>32</v>
      </c>
      <c r="K15" s="4" t="s">
        <v>33</v>
      </c>
      <c r="L15" s="4"/>
    </row>
    <row r="16" spans="1:12">
      <c r="A16" s="30"/>
      <c r="B16" s="4" t="s">
        <v>34</v>
      </c>
      <c r="C16" s="12">
        <v>64</v>
      </c>
      <c r="D16" s="12">
        <f t="shared" ref="D16:D21" si="8">E15+1</f>
        <v>1074790592</v>
      </c>
      <c r="E16" s="12">
        <f t="shared" si="5"/>
        <v>1074790655</v>
      </c>
      <c r="F16" s="20" t="str">
        <f t="shared" si="6"/>
        <v>0x40</v>
      </c>
      <c r="G16" s="20" t="str">
        <f>_xlfn.CONCAT("0x",DEC2HEX(D16))</f>
        <v>0x401000C0</v>
      </c>
      <c r="H16" s="20" t="str">
        <f t="shared" si="7"/>
        <v>0x401000FF</v>
      </c>
      <c r="I16" s="27" t="s">
        <v>27</v>
      </c>
      <c r="J16" s="4" t="s">
        <v>35</v>
      </c>
      <c r="K16" s="4" t="s">
        <v>36</v>
      </c>
      <c r="L16" s="4"/>
    </row>
    <row r="17" spans="1:12">
      <c r="A17" s="30"/>
      <c r="B17" s="4" t="s">
        <v>37</v>
      </c>
      <c r="C17" s="12">
        <v>128</v>
      </c>
      <c r="D17" s="12">
        <f t="shared" si="8"/>
        <v>1074790656</v>
      </c>
      <c r="E17" s="12">
        <f t="shared" si="5"/>
        <v>1074790783</v>
      </c>
      <c r="F17" s="20" t="str">
        <f t="shared" si="6"/>
        <v>0x80</v>
      </c>
      <c r="G17" s="20" t="str">
        <f t="shared" ref="G15:G21" si="9">_xlfn.CONCAT("0x",DEC2HEX(D17))</f>
        <v>0x40100100</v>
      </c>
      <c r="H17" s="20" t="str">
        <f t="shared" si="7"/>
        <v>0x4010017F</v>
      </c>
      <c r="I17" s="27" t="s">
        <v>38</v>
      </c>
      <c r="J17" s="4" t="s">
        <v>39</v>
      </c>
      <c r="K17" s="4" t="s">
        <v>40</v>
      </c>
      <c r="L17" s="4"/>
    </row>
    <row r="18" spans="1:12">
      <c r="A18" s="30"/>
      <c r="B18" s="4" t="s">
        <v>41</v>
      </c>
      <c r="C18" s="12">
        <f>2*1024</f>
        <v>2048</v>
      </c>
      <c r="D18" s="12">
        <f t="shared" si="8"/>
        <v>1074790784</v>
      </c>
      <c r="E18" s="12">
        <f>D18+C18-1</f>
        <v>1074792831</v>
      </c>
      <c r="F18" s="20" t="str">
        <f t="shared" si="6"/>
        <v>0x800</v>
      </c>
      <c r="G18" s="20" t="str">
        <f>_xlfn.CONCAT("0x",DEC2HEX(D18))</f>
        <v>0x40100180</v>
      </c>
      <c r="H18" s="20" t="str">
        <f t="shared" si="7"/>
        <v>0x4010097F</v>
      </c>
      <c r="I18" s="27" t="s">
        <v>42</v>
      </c>
      <c r="J18" s="4" t="s">
        <v>43</v>
      </c>
      <c r="K18" s="4" t="s">
        <v>44</v>
      </c>
      <c r="L18" s="4"/>
    </row>
    <row r="19" spans="1:12" ht="60">
      <c r="A19" s="30"/>
      <c r="B19" s="4" t="s">
        <v>45</v>
      </c>
      <c r="C19" s="12">
        <f>6*1024</f>
        <v>6144</v>
      </c>
      <c r="D19" s="12">
        <f t="shared" si="8"/>
        <v>1074792832</v>
      </c>
      <c r="E19" s="12">
        <f t="shared" si="5"/>
        <v>1074798975</v>
      </c>
      <c r="F19" s="20" t="str">
        <f>_xlfn.CONCAT("0x",DEC2HEX(C19))</f>
        <v>0x1800</v>
      </c>
      <c r="G19" s="20" t="str">
        <f t="shared" si="9"/>
        <v>0x40100980</v>
      </c>
      <c r="H19" s="20" t="str">
        <f t="shared" si="7"/>
        <v>0x4010217F</v>
      </c>
      <c r="I19" s="27" t="s">
        <v>46</v>
      </c>
      <c r="J19" s="4" t="s">
        <v>47</v>
      </c>
      <c r="K19" s="4" t="s">
        <v>48</v>
      </c>
      <c r="L19" s="4"/>
    </row>
    <row r="20" spans="1:12" ht="45">
      <c r="A20" s="30"/>
      <c r="B20" s="4" t="s">
        <v>49</v>
      </c>
      <c r="C20" s="12">
        <f>6*1024</f>
        <v>6144</v>
      </c>
      <c r="D20" s="12">
        <f>E19+1</f>
        <v>1074798976</v>
      </c>
      <c r="E20" s="12">
        <f t="shared" si="5"/>
        <v>1074805119</v>
      </c>
      <c r="F20" s="20" t="str">
        <f t="shared" si="6"/>
        <v>0x1800</v>
      </c>
      <c r="G20" s="20" t="str">
        <f>_xlfn.CONCAT("0x",DEC2HEX(D20))</f>
        <v>0x40102180</v>
      </c>
      <c r="H20" s="20" t="str">
        <f t="shared" si="7"/>
        <v>0x4010397F</v>
      </c>
      <c r="I20" s="27" t="s">
        <v>50</v>
      </c>
      <c r="J20" s="4" t="s">
        <v>51</v>
      </c>
      <c r="K20" s="4" t="s">
        <v>52</v>
      </c>
      <c r="L20" s="4"/>
    </row>
    <row r="21" spans="1:12">
      <c r="A21" s="30"/>
      <c r="B21" s="7" t="s">
        <v>53</v>
      </c>
      <c r="C21" s="15">
        <v>18048</v>
      </c>
      <c r="D21" s="12">
        <f t="shared" si="8"/>
        <v>1074805120</v>
      </c>
      <c r="E21" s="12">
        <f t="shared" si="5"/>
        <v>1074823167</v>
      </c>
      <c r="F21" s="21" t="str">
        <f t="shared" si="6"/>
        <v>0x4680</v>
      </c>
      <c r="G21" s="20" t="str">
        <f t="shared" si="9"/>
        <v>0x40103980</v>
      </c>
      <c r="H21" s="20" t="str">
        <f t="shared" si="7"/>
        <v>0x40107FFF</v>
      </c>
      <c r="I21" s="27" t="s">
        <v>12</v>
      </c>
      <c r="J21" s="4"/>
      <c r="K21" s="4"/>
      <c r="L21" s="4"/>
    </row>
    <row r="22" spans="1:12">
      <c r="B22" s="22" t="s">
        <v>24</v>
      </c>
      <c r="C22" s="23">
        <f>SUM(C14:C21)</f>
        <v>32768</v>
      </c>
      <c r="F22" s="20" t="str">
        <f t="shared" si="6"/>
        <v>0x8000</v>
      </c>
    </row>
    <row r="25" spans="1:12">
      <c r="B25" t="s">
        <v>54</v>
      </c>
    </row>
    <row r="26" spans="1:12">
      <c r="B26" s="2" t="s">
        <v>55</v>
      </c>
      <c r="C26" s="2" t="s">
        <v>56</v>
      </c>
      <c r="D26" s="2"/>
      <c r="E26" s="2"/>
      <c r="F26" s="2"/>
      <c r="G26" s="2" t="s">
        <v>57</v>
      </c>
    </row>
    <row r="27" spans="1:12">
      <c r="B27" s="2">
        <v>31</v>
      </c>
      <c r="C27" s="2">
        <v>950</v>
      </c>
      <c r="D27" s="2"/>
      <c r="E27" s="2"/>
      <c r="F27" s="2"/>
      <c r="G27" s="3" t="str">
        <f>IF(((B27*C27)+2)&gt;32768," Can not fit in 32KB","Can fit in 32KB")</f>
        <v>Can fit in 32KB</v>
      </c>
    </row>
  </sheetData>
  <mergeCells count="3">
    <mergeCell ref="A8:A10"/>
    <mergeCell ref="A14:A21"/>
    <mergeCell ref="J7:L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Madhuri Abhang</dc:creator>
  <cp:keywords/>
  <dc:description/>
  <cp:lastModifiedBy>Madhuri Abhang</cp:lastModifiedBy>
  <cp:revision/>
  <dcterms:created xsi:type="dcterms:W3CDTF">2021-06-11T06:16:26Z</dcterms:created>
  <dcterms:modified xsi:type="dcterms:W3CDTF">2021-09-08T13:40:42Z</dcterms:modified>
  <cp:category/>
  <cp:contentStatus/>
</cp:coreProperties>
</file>