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1E4F9330-4713-47ED-A10A-8B5AB2B73CF9}"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<sst xmlns="http://schemas.openxmlformats.org/spreadsheetml/2006/main" count="208" uniqueCount="134">
  <si>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</si>
  <si>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</si>
  <si>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</si>
  <si>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</si>
  <si>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</si>
  <si>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</si>
  <si>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</si>
  <si>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</si>
  <si>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</si>
  <si>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</si>
  <si>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</si>
  <si>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</si>
  <si>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</si>
  <si>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</si>
  <si>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</si>
  <si>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</si>
  <si>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</si>
  <si>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</si>
  <si>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</si>
  <si>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</si>
  <si>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</si>
  <si>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</si>
  <si>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</si>
  <si>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</si>
  <si>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</si>
  <si>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</si>
  <si>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</si>
  <si>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</si>
  <si>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</si>
  <si>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</si>
  <si>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</si>
  <si>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</si>
  <si>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</si>
  <si>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</si>
  <si>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</si>
  <si>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</si>
  <si>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</si>
  <si>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</si>
  <si>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</si>
  <si>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</si>
  <si>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</si>
  <si>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</si>
  <si>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</si>
  <si>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</si>
  <si>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</si>
  <si>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</si>
  <si>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</si>
  <si>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</si>
  <si>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</si>
  <si>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</si>
  <si>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</si>
  <si>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</si>
  <si>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</si>
  <si>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</si>
  <si>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</si>
  <si>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</si>
  <si>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</si>
  <si>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</si>
  <si>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</si>
  <si>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</si>
  <si>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</si>
  <si>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</si>
  <si>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</si>
  <si>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</si>
  <si>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</si>
  <si>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</si>
  <si>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</si>
  <si>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</si>
  <si>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</si>
  <si>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</si>
  <si>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</si>
  <si>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</si>
  <si>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</si>
  <si>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</si>
  <si>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</si>
  <si>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</si>
  <si>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</si>
  <si>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</si>
  <si>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</si>
  <si>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</si>
  <si>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</si>
  <si>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</si>
  <si>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</si>
  <si>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</si>
  <si>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</si>
  <si>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</si>
  <si>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</si>
  <si>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</si>
  <si>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</si>
  <si>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</si>
  <si>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</si>
  <si>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</si>
  <si>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</si>
  <si>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</si>
  <si>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</si>
  <si>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</si>
  <si>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</si>
  <si>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</si>
  <si>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</si>
  <si>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</si>
  <si>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</si>
  <si>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</si>
  <si>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</si>
  <si>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</si>
  <si>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</si>
  <si>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</si>
  <si>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</si>
  <si>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</si>
  <si>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</si>
  <si>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</si>
  <si>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</si>
  <si>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</si>
  <si>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</si>
  <si>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</si>
  <si>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Reviewed by
Ramachandran S</t>
  </si>
  <si>
    <t>SW_GC2X_NEW</t>
  </si>
  <si>
    <t>mnm_gc2115</t>
  </si>
  <si>
    <t>SW_GC2X</t>
  </si>
  <si>
    <t xml:space="preserve"> gc2k-bsp</t>
  </si>
  <si>
    <t>improvement/STB_fault_detection</t>
  </si>
  <si>
    <t>Aditya Joshi</t>
  </si>
  <si>
    <t>SW-SQM-GC2115-R1</t>
  </si>
  <si>
    <t>Test cases updated by :
Upendra K.</t>
  </si>
  <si>
    <t>Release request received from
Rahul Hage[SYSE] over Teams</t>
  </si>
  <si>
    <t>Reviewed by
Madhuri Abhang</t>
  </si>
  <si>
    <t>Release note</t>
  </si>
  <si>
    <t>master</t>
  </si>
  <si>
    <t>7aa56c4</t>
  </si>
  <si>
    <t>Release commit for R0V29 is in the master branch in the new repo</t>
  </si>
  <si>
    <t>Issues in this Jira project upto (and including) GC2115-116</t>
  </si>
  <si>
    <t>Test reports of R0v03, R0v08, R0v20 and R0V27 are available in OHA+OHSW Teams chat</t>
  </si>
  <si>
    <t>Software Quality Metric For : GC2115 R1 (Firmware : R0.29)</t>
  </si>
  <si>
    <t>01 / 27-06-2024</t>
  </si>
  <si>
    <t>ef947a7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</si>
</sst>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7" fillId="0" borderId="1" xfId="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7aa56c4a5167b1057e8c5775fff817a01bdc3370"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08ead87bea3b78839e55930869659e53ac7717ca/docs/validation/SW-TEST%20REPORT-GC2115_R1_FWR0V27.xlsx" TargetMode="External"/><Relationship Id="rId5" Type="http://schemas.openxmlformats.org/officeDocument/2006/relationships/hyperlink" Target="https://bitbucket.org/sedemac/gc2k-bsp/commits/ef947a75df6c024aca99d93df3cfc1f4fe926b8f"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08ead87bea3b78839e55930869659e53ac7717ca/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src/08ead87bea3b78839e55930869659e53ac7717ca/docs/design/GC2115/SW_RELEASE_NOTE_GC2115_RA6M2.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18" zoomScale="115" zoomScaleNormal="115" workbookViewId="0">
      <selection activeCell="R4" sqref="R4"/>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131</v>
      </c>
      <c r="D1" s="52"/>
      <c r="E1" s="43" t="s">
        <v>1</v>
      </c>
      <c r="F1" s="44"/>
      <c r="G1" s="60" t="s">
        <v>121</v>
      </c>
      <c r="H1" s="60"/>
      <c r="N1" t="s">
        <v>2</v>
      </c>
    </row>
    <row r="2" spans="1:19" ht="20.100000000000001" customHeight="1" x14ac:dyDescent="0.25">
      <c r="A2" s="47"/>
      <c r="B2" s="48"/>
      <c r="C2" s="53"/>
      <c r="D2" s="54"/>
      <c r="E2" s="43" t="s">
        <v>3</v>
      </c>
      <c r="F2" s="44"/>
      <c r="G2" s="63" t="s">
        <v>132</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120</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120</v>
      </c>
      <c r="D6" s="61"/>
      <c r="E6" s="61"/>
      <c r="F6" s="61"/>
      <c r="G6" s="61"/>
      <c r="H6" s="61"/>
      <c r="J6" t="s">
        <v>25</v>
      </c>
      <c r="L6" t="s">
        <v>31</v>
      </c>
      <c r="O6" t="s">
        <v>32</v>
      </c>
      <c r="P6" t="s">
        <v>33</v>
      </c>
    </row>
    <row r="7" spans="1:19" x14ac:dyDescent="0.25">
      <c r="A7" s="70" t="s">
        <v>34</v>
      </c>
      <c r="B7" s="71"/>
      <c r="C7" s="61" t="s">
        <v>104</v>
      </c>
      <c r="D7" s="61"/>
      <c r="E7" s="61"/>
      <c r="F7" s="61"/>
      <c r="G7" s="61"/>
      <c r="H7" s="61"/>
    </row>
    <row r="8" spans="1:19" x14ac:dyDescent="0.25">
      <c r="A8" s="60" t="s">
        <v>35</v>
      </c>
      <c r="B8" s="60"/>
      <c r="C8" s="62" t="s">
        <v>128</v>
      </c>
      <c r="D8" s="62"/>
      <c r="E8" s="62"/>
      <c r="F8" s="62"/>
      <c r="G8" s="62"/>
      <c r="H8" s="62"/>
    </row>
    <row r="9" spans="1:19" ht="29.25" customHeight="1" x14ac:dyDescent="0.25">
      <c r="A9" s="64" t="s">
        <v>36</v>
      </c>
      <c r="B9" s="65"/>
      <c r="C9" s="10" t="s">
        <v>37</v>
      </c>
      <c r="D9" s="15" t="s">
        <v>115</v>
      </c>
      <c r="E9" s="16"/>
      <c r="F9" s="10" t="s">
        <v>37</v>
      </c>
      <c r="G9" s="15" t="s">
        <v>117</v>
      </c>
      <c r="H9" s="16"/>
      <c r="I9" s="10"/>
    </row>
    <row r="10" spans="1:19" x14ac:dyDescent="0.25">
      <c r="A10" s="66"/>
      <c r="B10" s="67"/>
      <c r="C10" s="10" t="s">
        <v>38</v>
      </c>
      <c r="D10" s="72" t="s">
        <v>116</v>
      </c>
      <c r="E10" s="73"/>
      <c r="F10" s="10" t="s">
        <v>38</v>
      </c>
      <c r="G10" s="15" t="s">
        <v>118</v>
      </c>
      <c r="H10" s="16"/>
      <c r="I10" s="10"/>
    </row>
    <row r="11" spans="1:19" x14ac:dyDescent="0.25">
      <c r="A11" s="66"/>
      <c r="B11" s="67"/>
      <c r="C11" s="10" t="s">
        <v>39</v>
      </c>
      <c r="D11" s="15" t="s">
        <v>126</v>
      </c>
      <c r="E11" s="16"/>
      <c r="F11" s="10" t="s">
        <v>39</v>
      </c>
      <c r="G11" s="15" t="s">
        <v>119</v>
      </c>
      <c r="H11" s="16"/>
      <c r="I11" s="10"/>
    </row>
    <row r="12" spans="1:19" x14ac:dyDescent="0.25">
      <c r="A12" s="68"/>
      <c r="B12" s="69"/>
      <c r="C12" s="10" t="s">
        <v>40</v>
      </c>
      <c r="D12" s="15" t="s">
        <v>127</v>
      </c>
      <c r="E12" s="16"/>
      <c r="F12" s="10" t="s">
        <v>40</v>
      </c>
      <c r="G12" s="15" t="s">
        <v>133</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129</v>
      </c>
      <c r="H15" s="25"/>
      <c r="R15" s="13" t="s">
        <v>48</v>
      </c>
    </row>
    <row r="16" spans="1:19" ht="60" customHeight="1" x14ac:dyDescent="0.25">
      <c r="A16" s="2">
        <v>2</v>
      </c>
      <c r="B16" s="39" t="s">
        <v>49</v>
      </c>
      <c r="C16" s="40"/>
      <c r="D16" s="9">
        <v>90</v>
      </c>
      <c r="E16" s="3"/>
      <c r="F16" s="3">
        <f>IF(D16&gt;=60,(F15*2*D16/100),0)</f>
        <v>7.2</v>
      </c>
      <c r="G16" s="35"/>
      <c r="H16" s="34"/>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124</v>
      </c>
      <c r="H21" s="20"/>
      <c r="R21" s="12" t="s">
        <v>58</v>
      </c>
    </row>
    <row r="22" spans="1:18" ht="76.5" customHeight="1" x14ac:dyDescent="0.25">
      <c r="A22" s="2">
        <v>8</v>
      </c>
      <c r="B22" s="31" t="s">
        <v>59</v>
      </c>
      <c r="C22" s="32"/>
      <c r="D22" s="9" t="s">
        <v>6</v>
      </c>
      <c r="E22" s="3"/>
      <c r="F22" s="3">
        <f>IF(D22="Yes",2,0)</f>
        <v>0</v>
      </c>
      <c r="G22" s="35"/>
      <c r="H22" s="34"/>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114</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5"/>
      <c r="H28" s="34"/>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113</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13</v>
      </c>
      <c r="E32" s="3"/>
      <c r="F32" s="3">
        <f>IF(D32="Yes",1,IF(D32="Not Applicable",0.5,0))</f>
        <v>1</v>
      </c>
      <c r="G32" s="33" t="s">
        <v>111</v>
      </c>
      <c r="H32" s="34"/>
      <c r="R32" s="12" t="s">
        <v>62</v>
      </c>
    </row>
    <row r="33" spans="1:18" ht="72" customHeight="1" x14ac:dyDescent="0.25">
      <c r="A33" s="2">
        <v>19</v>
      </c>
      <c r="B33" s="31" t="s">
        <v>57</v>
      </c>
      <c r="C33" s="32"/>
      <c r="D33" s="9" t="s">
        <v>13</v>
      </c>
      <c r="E33" s="3"/>
      <c r="F33" s="3">
        <f>IF(AND(D32="Yes",D33="Yes"),1,0)</f>
        <v>1</v>
      </c>
      <c r="G33" s="20" t="s">
        <v>112</v>
      </c>
      <c r="H33" s="21"/>
      <c r="R33" s="12" t="s">
        <v>63</v>
      </c>
    </row>
    <row r="34" spans="1:18" ht="45" x14ac:dyDescent="0.25">
      <c r="A34" s="2">
        <v>20</v>
      </c>
      <c r="B34" s="26" t="s">
        <v>67</v>
      </c>
      <c r="C34" s="27"/>
      <c r="D34" s="9" t="s">
        <v>15</v>
      </c>
      <c r="E34" s="3"/>
      <c r="F34" s="3">
        <f>IF(D34=P2,5,(IF(D34=P3,4,(IF(D34=P4,3,(IF(D34=P5,2,0)))))))</f>
        <v>4</v>
      </c>
      <c r="G34" s="35"/>
      <c r="H34" s="34"/>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5"/>
      <c r="H36" s="34"/>
      <c r="R36" s="12" t="s">
        <v>72</v>
      </c>
    </row>
    <row r="37" spans="1:18" ht="20.25" customHeight="1" x14ac:dyDescent="0.25">
      <c r="A37" s="2">
        <v>23</v>
      </c>
      <c r="B37" s="26" t="s">
        <v>73</v>
      </c>
      <c r="C37" s="27"/>
      <c r="D37" s="9" t="s">
        <v>13</v>
      </c>
      <c r="E37" s="3"/>
      <c r="F37" s="3">
        <f>IF(D37="Yes",3,0)</f>
        <v>3</v>
      </c>
      <c r="G37" s="20"/>
      <c r="H37" s="21"/>
      <c r="R37" s="12" t="s">
        <v>74</v>
      </c>
    </row>
    <row r="38" spans="1:18" ht="36.75" customHeight="1" x14ac:dyDescent="0.25">
      <c r="A38" s="2">
        <v>24</v>
      </c>
      <c r="B38" s="22" t="s">
        <v>75</v>
      </c>
      <c r="C38" s="23"/>
      <c r="D38" s="9" t="s">
        <v>13</v>
      </c>
      <c r="E38" s="3"/>
      <c r="F38" s="3">
        <f>IF(D38="Yes",5,0)</f>
        <v>5</v>
      </c>
      <c r="G38" s="20" t="s">
        <v>122</v>
      </c>
      <c r="H38" s="21"/>
      <c r="R38" s="12" t="s">
        <v>76</v>
      </c>
    </row>
    <row r="39" spans="1:18" ht="54.75" customHeight="1" x14ac:dyDescent="0.25">
      <c r="A39" s="2">
        <v>25</v>
      </c>
      <c r="B39" s="22" t="s">
        <v>77</v>
      </c>
      <c r="C39" s="23"/>
      <c r="D39" s="9" t="s">
        <v>13</v>
      </c>
      <c r="E39" s="3"/>
      <c r="F39" s="3">
        <f>IF(D39="Yes",5,0)</f>
        <v>5</v>
      </c>
      <c r="G39" s="20" t="s">
        <v>130</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123</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5" t="s">
        <v>125</v>
      </c>
      <c r="H53" s="25"/>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85.2</v>
      </c>
    </row>
    <row r="58" spans="1:18" x14ac:dyDescent="0.25">
      <c r="C58" t="s">
        <v>97</v>
      </c>
      <c r="D58" s="4">
        <f>F55</f>
        <v>85.2</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ef947a7"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7aa56c4" xr:uid="{E5380EF8-D403-43A4-822E-25F399F8076C}"/>
    <hyperlink ref="G53:H53" r:id="rId14" display="Release note" xr:uid="{BE36B37C-0323-4886-AF54-41385AE8401D}"/>
    <hyperlink ref="G15:H15" r:id="rId15" display="Issues in this Jira project upto (and including) GC2115-111"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C9098F7-9747-4B0C-A7F4-326F37B81062}">
  <ds:schemaRefs>
    <ds:schemaRef ds:uri="http://schemas.microsoft.com/sharepoint/v3/contenttype/forms"/>
  </ds:schemaRefs>
</ds:datastoreItem>
</file>

<file path=customXml/itemProps3.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2024-06-27T07:31:34Z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