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mory Ma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<sst xmlns="http://schemas.openxmlformats.org/spreadsheetml/2006/main" count="106" uniqueCount="93">
  <si>
    <t xml:space="preserve"> ( RA6M2 controller)-  Memory Map</t>
  </si>
  <si>
    <t xml:space="preserve">Description</t>
  </si>
  <si>
    <t xml:space="preserve">Sizes in bytes (decimal)</t>
  </si>
  <si>
    <t xml:space="preserve">Start Address (decimal)</t>
  </si>
  <si>
    <t xml:space="preserve">End Address (decimal)</t>
  </si>
  <si>
    <t xml:space="preserve">Sizes in bytes (Hex)</t>
  </si>
  <si>
    <t xml:space="preserve">Start Address (Hex)</t>
  </si>
  <si>
    <t xml:space="preserve">End Address (Hex)</t>
  </si>
  <si>
    <t xml:space="preserve"> Reserve bytes</t>
  </si>
  <si>
    <t xml:space="preserve">Macro Names</t>
  </si>
  <si>
    <t xml:space="preserve">P- Flash Memory </t>
  </si>
  <si>
    <t xml:space="preserve">Bootloader (with Bootloader CRC?)</t>
  </si>
  <si>
    <t xml:space="preserve">NA</t>
  </si>
  <si>
    <t xml:space="preserve">BL_SIZE</t>
  </si>
  <si>
    <t xml:space="preserve">BL_STRT_ADDR</t>
  </si>
  <si>
    <t xml:space="preserve">BL_END_ADDR</t>
  </si>
  <si>
    <t xml:space="preserve">Application code + CRC</t>
  </si>
  <si>
    <t xml:space="preserve">FW_MAX_SIZE</t>
  </si>
  <si>
    <t xml:space="preserve">FW_STRT_ADDR</t>
  </si>
  <si>
    <t xml:space="preserve">FW_END_ADDR</t>
  </si>
  <si>
    <t xml:space="preserve">CFGZ without Active profile</t>
  </si>
  <si>
    <t xml:space="preserve">PROFILES_SIZE</t>
  </si>
  <si>
    <t xml:space="preserve">PROFILES_STRT_ADDR</t>
  </si>
  <si>
    <t xml:space="preserve">PROFILES_END_ADDR</t>
  </si>
  <si>
    <t xml:space="preserve">Total:</t>
  </si>
  <si>
    <t xml:space="preserve">D-Flash Memory</t>
  </si>
  <si>
    <t xml:space="preserve">Bit code , EHW Overall test result &amp; all test code results </t>
  </si>
  <si>
    <t xml:space="preserve">64 bytes</t>
  </si>
  <si>
    <t xml:space="preserve">DFLASH_EHW_TEST_RESULT_LENGTH</t>
  </si>
  <si>
    <t xml:space="preserve">DFLASH_EHW_TEST_RESULT_START_ADDRESS</t>
  </si>
  <si>
    <t xml:space="preserve">Firmware PLM ID and Revision </t>
  </si>
  <si>
    <t xml:space="preserve">58 bytes</t>
  </si>
  <si>
    <t xml:space="preserve">DFLASH_FIRMWARE_INFO_LENGTH</t>
  </si>
  <si>
    <t xml:space="preserve">DFLASH_FIRMWARE_INFO_START_ADDRESS</t>
  </si>
  <si>
    <t xml:space="preserve">Password( 3 passwords)</t>
  </si>
  <si>
    <t xml:space="preserve">DFLASH_CFGC_LENGTH</t>
  </si>
  <si>
    <t xml:space="preserve">DFLASH_CFGC_START_ADDRESS</t>
  </si>
  <si>
    <t xml:space="preserve">CFGC</t>
  </si>
  <si>
    <t xml:space="preserve">52 bytes</t>
  </si>
  <si>
    <t xml:space="preserve">DFLASH_PASSWORD_LENGTH</t>
  </si>
  <si>
    <t xml:space="preserve">DFLASH_PASSWORD_START_ADDRESS</t>
  </si>
  <si>
    <t xml:space="preserve">Active Profile </t>
  </si>
  <si>
    <t xml:space="preserve">1KB</t>
  </si>
  <si>
    <t xml:space="preserve">DFLASH_ACTIVE_PROFILE_LENGTH</t>
  </si>
  <si>
    <t xml:space="preserve">DFLASH_ACTIVE_PROFILE_START_ADDRESS</t>
  </si>
  <si>
    <t xml:space="preserve">All Cumulative counts</t>
  </si>
  <si>
    <t xml:space="preserve">Actually 256 bytes are only used. But 6KB is used for emulating 256 bytes of EEPROM storage. 166 bytes remain unused.</t>
  </si>
  <si>
    <t xml:space="preserve">DFLASH_EMULATED_EEPROM_LENGTH</t>
  </si>
  <si>
    <t xml:space="preserve">DFLASH_EMULATED_EEPROM_START_ADDRESS</t>
  </si>
  <si>
    <t xml:space="preserve">Event Log</t>
  </si>
  <si>
    <t xml:space="preserve">350 events of size 20 bytes each. 6KB is used for storing these events.</t>
  </si>
  <si>
    <t xml:space="preserve">DFLASH_EVENT_LOG_START_LENGTH</t>
  </si>
  <si>
    <t xml:space="preserve">DFLASH_EVENT_LOG_START_ADDRESS</t>
  </si>
  <si>
    <t xml:space="preserve">Reserved </t>
  </si>
  <si>
    <t xml:space="preserve">External Eeprom map</t>
  </si>
  <si>
    <t xml:space="preserve">Firmware Info</t>
  </si>
  <si>
    <t xml:space="preserve">0x100</t>
  </si>
  <si>
    <t xml:space="preserve">0x0</t>
  </si>
  <si>
    <t xml:space="preserve">0xFF</t>
  </si>
  <si>
    <t xml:space="preserve">248Bytes</t>
  </si>
  <si>
    <t xml:space="preserve">EXT_EEPROM_FIRMWARE_INFO_LENGTH</t>
  </si>
  <si>
    <t xml:space="preserve">EXT_EEPROM_FIRMWARE_INFO_ADDRESS</t>
  </si>
  <si>
    <t xml:space="preserve">248 bytes</t>
  </si>
  <si>
    <t xml:space="preserve">EXT_EEPROM_EHW_TEST_RESULT_LENGTH</t>
  </si>
  <si>
    <t xml:space="preserve">EXT_EEPROM_EHW_TEST_RESULT_START_ADDRESS</t>
  </si>
  <si>
    <t xml:space="preserve">Password( 3 passwords)+ misc data</t>
  </si>
  <si>
    <t xml:space="preserve">EXT_EEPROM_PASWORD_LENGTH</t>
  </si>
  <si>
    <t xml:space="preserve">EXT_EEPROM_PASWORD_START_ADDRESS</t>
  </si>
  <si>
    <t xml:space="preserve">EXT_EEPROM_ACTIVE_PROFILE_LENGTH</t>
  </si>
  <si>
    <t xml:space="preserve">EXT_EEPROM_ACTIVE_PROFILE_START_ADDRESS</t>
  </si>
  <si>
    <t xml:space="preserve">Current Event Number</t>
  </si>
  <si>
    <t xml:space="preserve">EXT_EEPROM_CURRENT_EVENT_NO_LENGTH</t>
  </si>
  <si>
    <t xml:space="preserve">EXT_EEPROM_CURRENT_EVENT_NO_ADDRESS</t>
  </si>
  <si>
    <t xml:space="preserve">Event Rolled over Byte</t>
  </si>
  <si>
    <t xml:space="preserve">EXT_EEPROM_EVENT_ROLL_OVER_LENGTH</t>
  </si>
  <si>
    <t xml:space="preserve">EXT_EEPROM_ROLLED_OVER_ADDRESS</t>
  </si>
  <si>
    <t xml:space="preserve">Note : 500 events of size 32 bytes each. 6KB is used for storing these events.</t>
  </si>
  <si>
    <t xml:space="preserve">EXT_EEPROM_EVENT_LOG_START_LENGTH</t>
  </si>
  <si>
    <t xml:space="preserve">EXT_EEPROM_EVENT_LOG_START_ADDRESS</t>
  </si>
  <si>
    <t xml:space="preserve">Cummulative counts </t>
  </si>
  <si>
    <t xml:space="preserve">EXT_EEPROM_CUMMULATIVE_LENGTH</t>
  </si>
  <si>
    <t xml:space="preserve">EXT_EEPROM_CUMMULATIVE_START_ADD_SECT0, EXT_EEPROM_CUMMULATIVE_START_ADD_SECT1</t>
  </si>
  <si>
    <t xml:space="preserve">Two sectors are used. </t>
  </si>
  <si>
    <t xml:space="preserve">Copy of Cummulative Counts</t>
  </si>
  <si>
    <t xml:space="preserve">0x5200</t>
  </si>
  <si>
    <t xml:space="preserve">0x53FF</t>
  </si>
  <si>
    <t xml:space="preserve">Miscellenous savings (MB Count in GC2111)</t>
  </si>
  <si>
    <t xml:space="preserve">0x5400</t>
  </si>
  <si>
    <t xml:space="preserve">0x54FF</t>
  </si>
  <si>
    <t xml:space="preserve">CFGZ  calculation </t>
  </si>
  <si>
    <t xml:space="preserve">Number of Profile</t>
  </si>
  <si>
    <t xml:space="preserve">Profile Size</t>
  </si>
  <si>
    <t xml:space="preserve">Result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</si>
</sst>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2EFDA"/>
        <bgColor rgb="FFDDEBF7"/>
      </patternFill>
    </fill>
    <fill>
      <patternFill patternType="solid">
        <fgColor rgb="FFDDEBF7"/>
        <bgColor rgb="FFE2EFDA"/>
      </patternFill>
    </fill>
    <fill>
      <patternFill patternType="solid">
        <fgColor rgb="FFFCE4D6"/>
        <bgColor rgb="FFE2EFDA"/>
      </patternFill>
    </fill>
    <fill>
      <patternFill patternType="solid">
        <fgColor rgb="FF0D0D0D"/>
        <bgColor rgb="FF000000"/>
      </patternFill>
    </fill>
    <fill>
      <patternFill patternType="solid">
        <fgColor rgb="FFFFC000"/>
        <bgColor rgb="FFFF990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4D6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L41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32" activeCellId="0" sqref="B3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32.57"/>
    <col collapsed="false" customWidth="true" hidden="false" outlineLevel="0" max="3" min="3" style="0" width="15.86"/>
    <col collapsed="false" customWidth="true" hidden="false" outlineLevel="0" max="4" min="4" style="0" width="11.99"/>
    <col collapsed="false" customWidth="true" hidden="false" outlineLevel="0" max="5" min="5" style="0" width="16"/>
    <col collapsed="false" customWidth="true" hidden="false" outlineLevel="0" max="6" min="6" style="0" width="10"/>
    <col collapsed="false" customWidth="true" hidden="false" outlineLevel="0" max="7" min="7" style="0" width="13.7"/>
    <col collapsed="false" customWidth="true" hidden="false" outlineLevel="0" max="8" min="8" style="0" width="13.86"/>
    <col collapsed="false" customWidth="true" hidden="false" outlineLevel="0" max="9" min="9" style="0" width="32.29"/>
    <col collapsed="false" customWidth="true" hidden="false" outlineLevel="0" max="10" min="10" style="0" width="41.86"/>
    <col collapsed="false" customWidth="true" hidden="false" outlineLevel="0" max="11" min="11" style="0" width="45.57"/>
    <col collapsed="false" customWidth="true" hidden="false" outlineLevel="0" max="12" min="12" style="0" width="20.29"/>
  </cols>
  <sheetData>
    <row r="5" customFormat="false" ht="15" hidden="false" customHeight="false" outlineLevel="0" collapsed="false">
      <c r="A5" s="1" t="s">
        <v>0</v>
      </c>
      <c r="D5" s="1"/>
      <c r="E5" s="1"/>
      <c r="F5" s="1"/>
    </row>
    <row r="7" customFormat="false" ht="45" hidden="false" customHeight="true" outlineLevel="0" collapsed="false">
      <c r="A7" s="2"/>
      <c r="B7" s="3" t="s">
        <v>1</v>
      </c>
      <c r="C7" s="4" t="s">
        <v>2</v>
      </c>
      <c r="D7" s="5" t="s">
        <v>3</v>
      </c>
      <c r="E7" s="5" t="s">
        <v>4</v>
      </c>
      <c r="F7" s="4" t="s">
        <v>5</v>
      </c>
      <c r="G7" s="5" t="s">
        <v>6</v>
      </c>
      <c r="H7" s="4" t="s">
        <v>7</v>
      </c>
      <c r="I7" s="5" t="s">
        <v>8</v>
      </c>
      <c r="J7" s="6" t="s">
        <v>9</v>
      </c>
      <c r="K7" s="6"/>
      <c r="L7" s="6"/>
    </row>
    <row r="8" customFormat="false" ht="15" hidden="false" customHeight="true" outlineLevel="0" collapsed="false">
      <c r="A8" s="7" t="s">
        <v>10</v>
      </c>
      <c r="B8" s="8" t="s">
        <v>11</v>
      </c>
      <c r="C8" s="9" t="n">
        <f aca="false">64*1024</f>
        <v>65536</v>
      </c>
      <c r="D8" s="10" t="n">
        <v>0</v>
      </c>
      <c r="E8" s="9" t="n">
        <f aca="false">D8+C8-1</f>
        <v>65535</v>
      </c>
      <c r="F8" s="11" t="str">
        <f aca="false">_xlfn.CONCAT("0x",DEC2HEX(C8))</f>
        <v>0x10000</v>
      </c>
      <c r="G8" s="12" t="str">
        <f aca="false">_xlfn.CONCAT("0x",DEC2HEX(D8))</f>
        <v>0x0</v>
      </c>
      <c r="H8" s="11" t="str">
        <f aca="false">_xlfn.CONCAT("0x",DEC2HEX(E8))</f>
        <v>0xFFFF</v>
      </c>
      <c r="I8" s="13" t="s">
        <v>12</v>
      </c>
      <c r="J8" s="8" t="s">
        <v>13</v>
      </c>
      <c r="K8" s="8" t="s">
        <v>14</v>
      </c>
      <c r="L8" s="8" t="s">
        <v>15</v>
      </c>
    </row>
    <row r="9" customFormat="false" ht="15" hidden="false" customHeight="false" outlineLevel="0" collapsed="false">
      <c r="A9" s="7"/>
      <c r="B9" s="14" t="s">
        <v>16</v>
      </c>
      <c r="C9" s="15" t="n">
        <f aca="false">(512-64-32)*1024</f>
        <v>425984</v>
      </c>
      <c r="D9" s="16" t="n">
        <f aca="false">E8+1</f>
        <v>65536</v>
      </c>
      <c r="E9" s="15" t="n">
        <f aca="false">D9+C9-1</f>
        <v>491519</v>
      </c>
      <c r="F9" s="11" t="str">
        <f aca="false">_xlfn.CONCAT("0x",DEC2HEX(C9))</f>
        <v>0x68000</v>
      </c>
      <c r="G9" s="12" t="str">
        <f aca="false">_xlfn.CONCAT("0x",DEC2HEX(D9))</f>
        <v>0x10000</v>
      </c>
      <c r="H9" s="11" t="str">
        <f aca="false">_xlfn.CONCAT("0x",DEC2HEX(E9))</f>
        <v>0x77FFF</v>
      </c>
      <c r="I9" s="17" t="s">
        <v>12</v>
      </c>
      <c r="J9" s="8" t="s">
        <v>17</v>
      </c>
      <c r="K9" s="8" t="s">
        <v>18</v>
      </c>
      <c r="L9" s="8" t="s">
        <v>19</v>
      </c>
    </row>
    <row r="10" customFormat="false" ht="15" hidden="false" customHeight="false" outlineLevel="0" collapsed="false">
      <c r="A10" s="7"/>
      <c r="B10" s="14" t="s">
        <v>20</v>
      </c>
      <c r="C10" s="15" t="n">
        <f aca="false">32*1024</f>
        <v>32768</v>
      </c>
      <c r="D10" s="9" t="n">
        <f aca="false">E9+1</f>
        <v>491520</v>
      </c>
      <c r="E10" s="9" t="n">
        <f aca="false">D10+C10-1</f>
        <v>524287</v>
      </c>
      <c r="F10" s="11" t="str">
        <f aca="false">_xlfn.CONCAT("0x",DEC2HEX(C10))</f>
        <v>0x8000</v>
      </c>
      <c r="G10" s="12" t="str">
        <f aca="false">_xlfn.CONCAT("0x",DEC2HEX(D10))</f>
        <v>0x78000</v>
      </c>
      <c r="H10" s="11" t="str">
        <f aca="false">_xlfn.CONCAT("0x",DEC2HEX(E10))</f>
        <v>0x7FFFF</v>
      </c>
      <c r="I10" s="13" t="s">
        <v>12</v>
      </c>
      <c r="J10" s="8" t="s">
        <v>21</v>
      </c>
      <c r="K10" s="8" t="s">
        <v>22</v>
      </c>
      <c r="L10" s="8" t="s">
        <v>23</v>
      </c>
    </row>
    <row r="11" customFormat="false" ht="15" hidden="false" customHeight="false" outlineLevel="0" collapsed="false">
      <c r="A11" s="18"/>
      <c r="B11" s="19" t="s">
        <v>24</v>
      </c>
      <c r="C11" s="10" t="n">
        <f aca="false">SUM(C8:C10)</f>
        <v>524288</v>
      </c>
      <c r="F11" s="11" t="str">
        <f aca="false">_xlfn.CONCAT("0x",DEC2HEX(C11))</f>
        <v>0x80000</v>
      </c>
    </row>
    <row r="12" customFormat="false" ht="15" hidden="false" customHeight="false" outlineLevel="0" collapsed="false">
      <c r="A12" s="18"/>
    </row>
    <row r="13" customFormat="false" ht="30" hidden="false" customHeight="true" outlineLevel="0" collapsed="false">
      <c r="A13" s="20" t="s">
        <v>25</v>
      </c>
      <c r="B13" s="21" t="s">
        <v>26</v>
      </c>
      <c r="C13" s="22" t="n">
        <v>128</v>
      </c>
      <c r="D13" s="22" t="n">
        <f aca="false">HEX2DEC(40100000)</f>
        <v>1074790400</v>
      </c>
      <c r="E13" s="22" t="n">
        <f aca="false">D13+C13-1</f>
        <v>1074790527</v>
      </c>
      <c r="F13" s="22" t="str">
        <f aca="false">_xlfn.CONCAT("0x",DEC2HEX(C13))</f>
        <v>0x80</v>
      </c>
      <c r="G13" s="22" t="str">
        <f aca="false">_xlfn.CONCAT("0x",DEC2HEX(D13))</f>
        <v>0x40100000</v>
      </c>
      <c r="H13" s="22" t="str">
        <f aca="false">_xlfn.CONCAT("0x",DEC2HEX(E13))</f>
        <v>0x4010007F</v>
      </c>
      <c r="I13" s="23" t="s">
        <v>27</v>
      </c>
      <c r="J13" s="22" t="s">
        <v>28</v>
      </c>
      <c r="K13" s="22" t="s">
        <v>29</v>
      </c>
      <c r="L13" s="8"/>
    </row>
    <row r="14" customFormat="false" ht="15" hidden="false" customHeight="true" outlineLevel="0" collapsed="false">
      <c r="A14" s="20"/>
      <c r="B14" s="22" t="s">
        <v>30</v>
      </c>
      <c r="C14" s="22" t="n">
        <v>64</v>
      </c>
      <c r="D14" s="22" t="n">
        <f aca="false">E13+1</f>
        <v>1074790528</v>
      </c>
      <c r="E14" s="22" t="n">
        <f aca="false">D14+C14-1</f>
        <v>1074790591</v>
      </c>
      <c r="F14" s="22" t="str">
        <f aca="false">_xlfn.CONCAT("0x",DEC2HEX(C14))</f>
        <v>0x40</v>
      </c>
      <c r="G14" s="22" t="str">
        <f aca="false">_xlfn.CONCAT("0x",DEC2HEX(D14))</f>
        <v>0x40100080</v>
      </c>
      <c r="H14" s="22" t="str">
        <f aca="false">_xlfn.CONCAT("0x",DEC2HEX(E14))</f>
        <v>0x401000BF</v>
      </c>
      <c r="I14" s="23" t="s">
        <v>31</v>
      </c>
      <c r="J14" s="22" t="s">
        <v>32</v>
      </c>
      <c r="K14" s="22" t="s">
        <v>33</v>
      </c>
      <c r="L14" s="8"/>
    </row>
    <row r="15" customFormat="false" ht="15" hidden="false" customHeight="false" outlineLevel="0" collapsed="false">
      <c r="A15" s="20"/>
      <c r="B15" s="22" t="s">
        <v>34</v>
      </c>
      <c r="C15" s="22" t="n">
        <v>64</v>
      </c>
      <c r="D15" s="22" t="n">
        <f aca="false">E14+1</f>
        <v>1074790592</v>
      </c>
      <c r="E15" s="22" t="n">
        <f aca="false">D15+C15-1</f>
        <v>1074790655</v>
      </c>
      <c r="F15" s="22" t="str">
        <f aca="false">_xlfn.CONCAT("0x",DEC2HEX(C15))</f>
        <v>0x40</v>
      </c>
      <c r="G15" s="22" t="str">
        <f aca="false">_xlfn.CONCAT("0x",DEC2HEX(D15))</f>
        <v>0x401000C0</v>
      </c>
      <c r="H15" s="22" t="str">
        <f aca="false">_xlfn.CONCAT("0x",DEC2HEX(E15))</f>
        <v>0x401000FF</v>
      </c>
      <c r="I15" s="23" t="s">
        <v>27</v>
      </c>
      <c r="J15" s="22" t="s">
        <v>35</v>
      </c>
      <c r="K15" s="22" t="s">
        <v>36</v>
      </c>
      <c r="L15" s="8"/>
    </row>
    <row r="16" customFormat="false" ht="15" hidden="false" customHeight="false" outlineLevel="0" collapsed="false">
      <c r="A16" s="20"/>
      <c r="B16" s="8" t="s">
        <v>37</v>
      </c>
      <c r="C16" s="9" t="n">
        <v>128</v>
      </c>
      <c r="D16" s="9" t="n">
        <f aca="false">E15+1</f>
        <v>1074790656</v>
      </c>
      <c r="E16" s="9" t="n">
        <f aca="false">D16+C16-1</f>
        <v>1074790783</v>
      </c>
      <c r="F16" s="11" t="str">
        <f aca="false">_xlfn.CONCAT("0x",DEC2HEX(C16))</f>
        <v>0x80</v>
      </c>
      <c r="G16" s="11" t="str">
        <f aca="false">_xlfn.CONCAT("0x",DEC2HEX(D16))</f>
        <v>0x40100100</v>
      </c>
      <c r="H16" s="11" t="str">
        <f aca="false">_xlfn.CONCAT("0x",DEC2HEX(E16))</f>
        <v>0x4010017F</v>
      </c>
      <c r="I16" s="24" t="s">
        <v>38</v>
      </c>
      <c r="J16" s="8" t="s">
        <v>39</v>
      </c>
      <c r="K16" s="8" t="s">
        <v>40</v>
      </c>
      <c r="L16" s="8"/>
    </row>
    <row r="17" customFormat="false" ht="15" hidden="false" customHeight="false" outlineLevel="0" collapsed="false">
      <c r="A17" s="20"/>
      <c r="B17" s="8" t="s">
        <v>41</v>
      </c>
      <c r="C17" s="9" t="n">
        <f aca="false">2*1024</f>
        <v>2048</v>
      </c>
      <c r="D17" s="9" t="n">
        <f aca="false">E16+1</f>
        <v>1074790784</v>
      </c>
      <c r="E17" s="9" t="n">
        <f aca="false">D17+C17-1</f>
        <v>1074792831</v>
      </c>
      <c r="F17" s="11" t="str">
        <f aca="false">_xlfn.CONCAT("0x",DEC2HEX(C17))</f>
        <v>0x800</v>
      </c>
      <c r="G17" s="11" t="str">
        <f aca="false">_xlfn.CONCAT("0x",DEC2HEX(D17))</f>
        <v>0x40100180</v>
      </c>
      <c r="H17" s="11" t="str">
        <f aca="false">_xlfn.CONCAT("0x",DEC2HEX(E17))</f>
        <v>0x4010097F</v>
      </c>
      <c r="I17" s="24" t="s">
        <v>42</v>
      </c>
      <c r="J17" s="8" t="s">
        <v>43</v>
      </c>
      <c r="K17" s="8" t="s">
        <v>44</v>
      </c>
      <c r="L17" s="8"/>
    </row>
    <row r="18" customFormat="false" ht="60" hidden="false" customHeight="false" outlineLevel="0" collapsed="false">
      <c r="A18" s="20"/>
      <c r="B18" s="8" t="s">
        <v>45</v>
      </c>
      <c r="C18" s="9" t="n">
        <f aca="false">6*1024</f>
        <v>6144</v>
      </c>
      <c r="D18" s="9" t="n">
        <f aca="false">E17+1</f>
        <v>1074792832</v>
      </c>
      <c r="E18" s="9" t="n">
        <f aca="false">D18+C18-1</f>
        <v>1074798975</v>
      </c>
      <c r="F18" s="11" t="str">
        <f aca="false">_xlfn.CONCAT("0x",DEC2HEX(C18))</f>
        <v>0x1800</v>
      </c>
      <c r="G18" s="11" t="str">
        <f aca="false">_xlfn.CONCAT("0x",DEC2HEX(D18))</f>
        <v>0x40100980</v>
      </c>
      <c r="H18" s="11" t="str">
        <f aca="false">_xlfn.CONCAT("0x",DEC2HEX(E18))</f>
        <v>0x4010217F</v>
      </c>
      <c r="I18" s="24" t="s">
        <v>46</v>
      </c>
      <c r="J18" s="8" t="s">
        <v>47</v>
      </c>
      <c r="K18" s="8" t="s">
        <v>48</v>
      </c>
      <c r="L18" s="8"/>
    </row>
    <row r="19" customFormat="false" ht="45" hidden="false" customHeight="false" outlineLevel="0" collapsed="false">
      <c r="A19" s="20"/>
      <c r="B19" s="22" t="s">
        <v>49</v>
      </c>
      <c r="C19" s="22" t="n">
        <f aca="false">6*1024</f>
        <v>6144</v>
      </c>
      <c r="D19" s="22" t="n">
        <f aca="false">E18+1</f>
        <v>1074798976</v>
      </c>
      <c r="E19" s="22" t="n">
        <f aca="false">D19+C19-1</f>
        <v>1074805119</v>
      </c>
      <c r="F19" s="22" t="str">
        <f aca="false">_xlfn.CONCAT("0x",DEC2HEX(C19))</f>
        <v>0x1800</v>
      </c>
      <c r="G19" s="22" t="str">
        <f aca="false">_xlfn.CONCAT("0x",DEC2HEX(D19))</f>
        <v>0x40102180</v>
      </c>
      <c r="H19" s="22" t="str">
        <f aca="false">_xlfn.CONCAT("0x",DEC2HEX(E19))</f>
        <v>0x4010397F</v>
      </c>
      <c r="I19" s="23" t="s">
        <v>50</v>
      </c>
      <c r="J19" s="22" t="s">
        <v>51</v>
      </c>
      <c r="K19" s="22" t="s">
        <v>52</v>
      </c>
      <c r="L19" s="8"/>
    </row>
    <row r="20" customFormat="false" ht="15" hidden="false" customHeight="false" outlineLevel="0" collapsed="false">
      <c r="A20" s="20"/>
      <c r="B20" s="14" t="s">
        <v>53</v>
      </c>
      <c r="C20" s="15" t="n">
        <v>18048</v>
      </c>
      <c r="D20" s="9" t="n">
        <f aca="false">E19+1</f>
        <v>1074805120</v>
      </c>
      <c r="E20" s="9" t="n">
        <f aca="false">D20+C20-1</f>
        <v>1074823167</v>
      </c>
      <c r="F20" s="25" t="str">
        <f aca="false">_xlfn.CONCAT("0x",DEC2HEX(C20))</f>
        <v>0x4680</v>
      </c>
      <c r="G20" s="11" t="str">
        <f aca="false">_xlfn.CONCAT("0x",DEC2HEX(D20))</f>
        <v>0x40103980</v>
      </c>
      <c r="H20" s="11" t="str">
        <f aca="false">_xlfn.CONCAT("0x",DEC2HEX(E20))</f>
        <v>0x40107FFF</v>
      </c>
      <c r="I20" s="24" t="s">
        <v>12</v>
      </c>
      <c r="J20" s="8"/>
      <c r="K20" s="8"/>
      <c r="L20" s="8"/>
    </row>
    <row r="21" customFormat="false" ht="15" hidden="false" customHeight="false" outlineLevel="0" collapsed="false">
      <c r="B21" s="19" t="s">
        <v>24</v>
      </c>
      <c r="C21" s="10" t="n">
        <f aca="false">SUM(C13:C20)</f>
        <v>32768</v>
      </c>
      <c r="F21" s="11" t="str">
        <f aca="false">_xlfn.CONCAT("0x",DEC2HEX(C21))</f>
        <v>0x8000</v>
      </c>
    </row>
    <row r="22" customFormat="false" ht="15.75" hidden="false" customHeight="false" outlineLevel="0" collapsed="false">
      <c r="B22" s="26"/>
      <c r="C22" s="27"/>
      <c r="F22" s="28"/>
    </row>
    <row r="23" customFormat="false" ht="15.75" hidden="false" customHeight="true" outlineLevel="0" collapsed="false">
      <c r="A23" s="29" t="s">
        <v>54</v>
      </c>
      <c r="B23" s="30" t="s">
        <v>55</v>
      </c>
      <c r="C23" s="31" t="n">
        <v>256</v>
      </c>
      <c r="D23" s="32" t="n">
        <v>0</v>
      </c>
      <c r="E23" s="32" t="n">
        <v>255</v>
      </c>
      <c r="F23" s="33" t="s">
        <v>56</v>
      </c>
      <c r="G23" s="33" t="s">
        <v>57</v>
      </c>
      <c r="H23" s="33" t="s">
        <v>58</v>
      </c>
      <c r="I23" s="34" t="s">
        <v>59</v>
      </c>
      <c r="J23" s="35" t="s">
        <v>60</v>
      </c>
      <c r="K23" s="35" t="s">
        <v>61</v>
      </c>
    </row>
    <row r="24" customFormat="false" ht="30" hidden="false" customHeight="false" outlineLevel="0" collapsed="false">
      <c r="A24" s="29"/>
      <c r="B24" s="30" t="s">
        <v>26</v>
      </c>
      <c r="C24" s="31" t="n">
        <v>256</v>
      </c>
      <c r="D24" s="32" t="n">
        <v>256</v>
      </c>
      <c r="E24" s="32" t="n">
        <f aca="false">D24+C24-1</f>
        <v>511</v>
      </c>
      <c r="F24" s="33" t="str">
        <f aca="false">_xlfn.CONCAT("0x",DEC2HEX(C24))</f>
        <v>0x100</v>
      </c>
      <c r="G24" s="33" t="str">
        <f aca="false">_xlfn.CONCAT("0x",DEC2HEX(D24))</f>
        <v>0x100</v>
      </c>
      <c r="H24" s="33" t="str">
        <f aca="false">_xlfn.CONCAT("0x",DEC2HEX(E24))</f>
        <v>0x1FF</v>
      </c>
      <c r="I24" s="34" t="s">
        <v>62</v>
      </c>
      <c r="J24" s="35" t="s">
        <v>63</v>
      </c>
      <c r="K24" s="36" t="s">
        <v>64</v>
      </c>
    </row>
    <row r="25" customFormat="false" ht="15" hidden="false" customHeight="false" outlineLevel="0" collapsed="false">
      <c r="A25" s="29"/>
      <c r="B25" s="8" t="s">
        <v>65</v>
      </c>
      <c r="C25" s="9" t="n">
        <v>512</v>
      </c>
      <c r="D25" s="9" t="n">
        <v>512</v>
      </c>
      <c r="E25" s="9" t="n">
        <f aca="false">D25+C25-1</f>
        <v>1023</v>
      </c>
      <c r="F25" s="11" t="str">
        <f aca="false">_xlfn.CONCAT("0x",DEC2HEX(C25))</f>
        <v>0x200</v>
      </c>
      <c r="G25" s="11" t="str">
        <f aca="false">_xlfn.CONCAT("0x",DEC2HEX(D25))</f>
        <v>0x200</v>
      </c>
      <c r="H25" s="11" t="str">
        <f aca="false">_xlfn.CONCAT("0x",DEC2HEX(E25))</f>
        <v>0x3FF</v>
      </c>
      <c r="I25" s="24" t="s">
        <v>12</v>
      </c>
      <c r="J25" s="8" t="s">
        <v>66</v>
      </c>
      <c r="K25" s="37" t="s">
        <v>67</v>
      </c>
    </row>
    <row r="26" customFormat="false" ht="15" hidden="false" customHeight="false" outlineLevel="0" collapsed="false">
      <c r="A26" s="29"/>
      <c r="B26" s="8" t="s">
        <v>41</v>
      </c>
      <c r="C26" s="9" t="n">
        <v>3072</v>
      </c>
      <c r="D26" s="9" t="n">
        <f aca="false">E25+1</f>
        <v>1024</v>
      </c>
      <c r="E26" s="9" t="n">
        <f aca="false">D26+C26-1</f>
        <v>4095</v>
      </c>
      <c r="F26" s="11" t="str">
        <f aca="false">_xlfn.CONCAT("0x",DEC2HEX(C26))</f>
        <v>0xC00</v>
      </c>
      <c r="G26" s="11" t="str">
        <f aca="false">_xlfn.CONCAT("0x",DEC2HEX(D26))</f>
        <v>0x400</v>
      </c>
      <c r="H26" s="11" t="str">
        <f aca="false">_xlfn.CONCAT("0x",DEC2HEX(E26))</f>
        <v>0xFFF</v>
      </c>
      <c r="I26" s="24" t="s">
        <v>42</v>
      </c>
      <c r="J26" s="8" t="s">
        <v>68</v>
      </c>
      <c r="K26" s="37" t="s">
        <v>69</v>
      </c>
    </row>
    <row r="27" customFormat="false" ht="15" hidden="false" customHeight="false" outlineLevel="0" collapsed="false">
      <c r="A27" s="29"/>
      <c r="B27" s="8" t="s">
        <v>70</v>
      </c>
      <c r="C27" s="9" t="n">
        <v>4</v>
      </c>
      <c r="D27" s="9" t="n">
        <f aca="false">E26+1</f>
        <v>4096</v>
      </c>
      <c r="E27" s="9" t="n">
        <f aca="false">D27+C27-1</f>
        <v>4099</v>
      </c>
      <c r="F27" s="11" t="str">
        <f aca="false">_xlfn.CONCAT("0x",DEC2HEX(C27))</f>
        <v>0x4</v>
      </c>
      <c r="G27" s="11" t="str">
        <f aca="false">_xlfn.CONCAT("0x",DEC2HEX(D27))</f>
        <v>0x1000</v>
      </c>
      <c r="H27" s="11" t="str">
        <f aca="false">_xlfn.CONCAT("0x",DEC2HEX(E27))</f>
        <v>0x1003</v>
      </c>
      <c r="I27" s="24" t="s">
        <v>12</v>
      </c>
      <c r="J27" s="8" t="s">
        <v>71</v>
      </c>
      <c r="K27" s="37" t="s">
        <v>72</v>
      </c>
    </row>
    <row r="28" customFormat="false" ht="15" hidden="false" customHeight="false" outlineLevel="0" collapsed="false">
      <c r="A28" s="29"/>
      <c r="B28" s="8" t="s">
        <v>73</v>
      </c>
      <c r="C28" s="9" t="n">
        <v>252</v>
      </c>
      <c r="D28" s="9" t="n">
        <f aca="false">E27+1</f>
        <v>4100</v>
      </c>
      <c r="E28" s="9" t="n">
        <f aca="false">D28+C28-1</f>
        <v>4351</v>
      </c>
      <c r="F28" s="11" t="str">
        <f aca="false">_xlfn.CONCAT("0x",DEC2HEX(C28))</f>
        <v>0xFC</v>
      </c>
      <c r="G28" s="11" t="str">
        <f aca="false">_xlfn.CONCAT("0x",DEC2HEX(D28))</f>
        <v>0x1004</v>
      </c>
      <c r="H28" s="11" t="str">
        <f aca="false">_xlfn.CONCAT("0x",DEC2HEX(E28))</f>
        <v>0x10FF</v>
      </c>
      <c r="I28" s="24" t="s">
        <v>62</v>
      </c>
      <c r="J28" s="8" t="s">
        <v>74</v>
      </c>
      <c r="K28" s="37" t="s">
        <v>75</v>
      </c>
    </row>
    <row r="29" customFormat="false" ht="45.75" hidden="false" customHeight="false" outlineLevel="0" collapsed="false">
      <c r="A29" s="29"/>
      <c r="B29" s="14" t="s">
        <v>49</v>
      </c>
      <c r="C29" s="38" t="n">
        <v>16000</v>
      </c>
      <c r="D29" s="15" t="n">
        <v>4352</v>
      </c>
      <c r="E29" s="15" t="n">
        <f aca="false">D29+C29-1</f>
        <v>20351</v>
      </c>
      <c r="F29" s="25" t="str">
        <f aca="false">_xlfn.CONCAT("0x",DEC2HEX(C29))</f>
        <v>0x3E80</v>
      </c>
      <c r="G29" s="25" t="str">
        <f aca="false">_xlfn.CONCAT("0x",DEC2HEX(D29))</f>
        <v>0x1100</v>
      </c>
      <c r="H29" s="25" t="str">
        <f aca="false">_xlfn.CONCAT("0x",DEC2HEX(E29))</f>
        <v>0x4F7F</v>
      </c>
      <c r="I29" s="39" t="s">
        <v>76</v>
      </c>
      <c r="J29" s="14" t="s">
        <v>77</v>
      </c>
      <c r="K29" s="40" t="s">
        <v>78</v>
      </c>
    </row>
    <row r="30" customFormat="false" ht="45" hidden="false" customHeight="false" outlineLevel="0" collapsed="false">
      <c r="A30" s="41"/>
      <c r="B30" s="42" t="s">
        <v>79</v>
      </c>
      <c r="C30" s="43" t="n">
        <v>512</v>
      </c>
      <c r="D30" s="9" t="n">
        <v>20480</v>
      </c>
      <c r="E30" s="9" t="n">
        <f aca="false">D30+C30-1</f>
        <v>20991</v>
      </c>
      <c r="F30" s="11" t="str">
        <f aca="false">_xlfn.CONCAT("0x",DEC2HEX(C30))</f>
        <v>0x200</v>
      </c>
      <c r="G30" s="11" t="str">
        <f aca="false">_xlfn.CONCAT("0x",DEC2HEX(D30))</f>
        <v>0x5000</v>
      </c>
      <c r="H30" s="11" t="str">
        <f aca="false">_xlfn.CONCAT("0x",DEC2HEX(E30))</f>
        <v>0x51FF</v>
      </c>
      <c r="I30" s="44"/>
      <c r="J30" s="8" t="s">
        <v>80</v>
      </c>
      <c r="K30" s="44" t="s">
        <v>81</v>
      </c>
      <c r="L30" s="0" t="s">
        <v>82</v>
      </c>
    </row>
    <row r="31" customFormat="false" ht="13.8" hidden="false" customHeight="false" outlineLevel="0" collapsed="false">
      <c r="A31" s="45"/>
      <c r="B31" s="0" t="s">
        <v>83</v>
      </c>
      <c r="F31" s="28"/>
      <c r="G31" s="0" t="s">
        <v>84</v>
      </c>
      <c r="H31" s="0" t="s">
        <v>85</v>
      </c>
    </row>
    <row r="32" customFormat="false" ht="23.85" hidden="false" customHeight="false" outlineLevel="0" collapsed="false">
      <c r="A32" s="45"/>
      <c r="B32" s="46" t="s">
        <v>86</v>
      </c>
      <c r="F32" s="28"/>
      <c r="G32" s="0" t="s">
        <v>87</v>
      </c>
      <c r="H32" s="0" t="s">
        <v>88</v>
      </c>
    </row>
    <row r="33" customFormat="false" ht="13.8" hidden="false" customHeight="false" outlineLevel="0" collapsed="false">
      <c r="A33" s="45"/>
    </row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>
      <c r="B36" s="26" t="s">
        <v>53</v>
      </c>
      <c r="C36" s="27" t="n">
        <f aca="false">131072-E29</f>
        <v>110721</v>
      </c>
    </row>
    <row r="37" customFormat="false" ht="13.8" hidden="false" customHeight="false" outlineLevel="0" collapsed="false">
      <c r="B37" s="26"/>
      <c r="C37" s="27"/>
    </row>
    <row r="39" customFormat="false" ht="13.8" hidden="false" customHeight="false" outlineLevel="0" collapsed="false">
      <c r="C39" s="0" t="s">
        <v>89</v>
      </c>
    </row>
    <row r="40" customFormat="false" ht="13.8" hidden="false" customHeight="false" outlineLevel="0" collapsed="false">
      <c r="C40" s="47" t="s">
        <v>90</v>
      </c>
      <c r="D40" s="47" t="s">
        <v>91</v>
      </c>
      <c r="E40" s="47"/>
      <c r="F40" s="47"/>
      <c r="G40" s="47"/>
      <c r="H40" s="47" t="s">
        <v>92</v>
      </c>
    </row>
    <row r="41" customFormat="false" ht="13.8" hidden="false" customHeight="false" outlineLevel="0" collapsed="false">
      <c r="C41" s="47" t="n">
        <v>31</v>
      </c>
      <c r="D41" s="47" t="n">
        <v>950</v>
      </c>
      <c r="E41" s="47"/>
      <c r="F41" s="47"/>
      <c r="G41" s="47"/>
      <c r="H41" s="48" t="str">
        <f aca="false">IF(((C41*D41)+2)&gt;32768," Can not fit in 32KB","Can fit in 32KB")</f>
        <v>Can fit in 32KB</v>
      </c>
    </row>
  </sheetData>
  <mergeCells count="4">
    <mergeCell ref="J7:L7"/>
    <mergeCell ref="A8:A10"/>
    <mergeCell ref="A13:A20"/>
    <mergeCell ref="A23:A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1658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2021-06-11T06:16:26Z</dcterms:created>
  <dc:creator>Madhuri Abhang</dc:creator>
  <dc:description/>
  <dc:language>en-IN</dc:language>
  <cp:lastModifiedBy/>
  <dcterms:modified xsi:type="dcterms:W3CDTF">2022-11-10T16:10:31Z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