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queryTables/queryTable39.xml" ContentType="application/vnd.openxmlformats-officedocument.spreadsheetml.queryTable+xml"/>
  <Override PartName="/xl/tables/table42.xml" ContentType="application/vnd.openxmlformats-officedocument.spreadsheetml.table+xml"/>
  <Override PartName="/xl/queryTables/queryTable40.xml" ContentType="application/vnd.openxmlformats-officedocument.spreadsheetml.queryTable+xml"/>
  <Override PartName="/xl/tables/table43.xml" ContentType="application/vnd.openxmlformats-officedocument.spreadsheetml.table+xml"/>
  <Override PartName="/xl/queryTables/queryTable41.xml" ContentType="application/vnd.openxmlformats-officedocument.spreadsheetml.queryTable+xml"/>
  <Override PartName="/xl/tables/table44.xml" ContentType="application/vnd.openxmlformats-officedocument.spreadsheetml.table+xml"/>
  <Override PartName="/xl/queryTables/queryTable42.xml" ContentType="application/vnd.openxmlformats-officedocument.spreadsheetml.queryTable+xml"/>
  <Override PartName="/xl/tables/table45.xml" ContentType="application/vnd.openxmlformats-officedocument.spreadsheetml.table+xml"/>
  <Override PartName="/xl/queryTables/queryTable43.xml" ContentType="application/vnd.openxmlformats-officedocument.spreadsheetml.queryTable+xml"/>
  <Override PartName="/xl/tables/table46.xml" ContentType="application/vnd.openxmlformats-officedocument.spreadsheetml.table+xml"/>
  <Override PartName="/xl/queryTables/queryTable44.xml" ContentType="application/vnd.openxmlformats-officedocument.spreadsheetml.queryTable+xml"/>
  <Override PartName="/xl/tables/table47.xml" ContentType="application/vnd.openxmlformats-officedocument.spreadsheetml.table+xml"/>
  <Override PartName="/xl/queryTables/queryTable45.xml" ContentType="application/vnd.openxmlformats-officedocument.spreadsheetml.queryTable+xml"/>
  <Override PartName="/xl/tables/table48.xml" ContentType="application/vnd.openxmlformats-officedocument.spreadsheetml.table+xml"/>
  <Override PartName="/xl/queryTables/queryTable46.xml" ContentType="application/vnd.openxmlformats-officedocument.spreadsheetml.queryTable+xml"/>
  <Override PartName="/xl/tables/table49.xml" ContentType="application/vnd.openxmlformats-officedocument.spreadsheetml.table+xml"/>
  <Override PartName="/xl/queryTables/queryTable47.xml" ContentType="application/vnd.openxmlformats-officedocument.spreadsheetml.queryTable+xml"/>
  <Override PartName="/xl/tables/table50.xml" ContentType="application/vnd.openxmlformats-officedocument.spreadsheetml.table+xml"/>
  <Override PartName="/xl/queryTables/queryTable48.xml" ContentType="application/vnd.openxmlformats-officedocument.spreadsheetml.queryTable+xml"/>
  <Override PartName="/xl/tables/table51.xml" ContentType="application/vnd.openxmlformats-officedocument.spreadsheetml.table+xml"/>
  <Override PartName="/xl/queryTables/queryTable49.xml" ContentType="application/vnd.openxmlformats-officedocument.spreadsheetml.queryTable+xml"/>
  <Override PartName="/xl/tables/table52.xml" ContentType="application/vnd.openxmlformats-officedocument.spreadsheetml.table+xml"/>
  <Override PartName="/xl/queryTables/queryTable50.xml" ContentType="application/vnd.openxmlformats-officedocument.spreadsheetml.queryTable+xml"/>
  <Override PartName="/xl/tables/table53.xml" ContentType="application/vnd.openxmlformats-officedocument.spreadsheetml.table+xml"/>
  <Override PartName="/xl/queryTables/queryTable51.xml" ContentType="application/vnd.openxmlformats-officedocument.spreadsheetml.queryTable+xml"/>
  <Override PartName="/xl/tables/table54.xml" ContentType="application/vnd.openxmlformats-officedocument.spreadsheetml.table+xml"/>
  <Override PartName="/xl/queryTables/queryTable52.xml" ContentType="application/vnd.openxmlformats-officedocument.spreadsheetml.queryTable+xml"/>
  <Override PartName="/xl/tables/table55.xml" ContentType="application/vnd.openxmlformats-officedocument.spreadsheetml.table+xml"/>
  <Override PartName="/xl/queryTables/queryTable53.xml" ContentType="application/vnd.openxmlformats-officedocument.spreadsheetml.queryTable+xml"/>
  <Override PartName="/xl/tables/table56.xml" ContentType="application/vnd.openxmlformats-officedocument.spreadsheetml.table+xml"/>
  <Override PartName="/xl/queryTables/queryTable54.xml" ContentType="application/vnd.openxmlformats-officedocument.spreadsheetml.queryTable+xml"/>
  <Override PartName="/xl/tables/table57.xml" ContentType="application/vnd.openxmlformats-officedocument.spreadsheetml.table+xml"/>
  <Override PartName="/xl/queryTables/queryTable55.xml" ContentType="application/vnd.openxmlformats-officedocument.spreadsheetml.queryTable+xml"/>
  <Override PartName="/xl/tables/table58.xml" ContentType="application/vnd.openxmlformats-officedocument.spreadsheetml.table+xml"/>
  <Override PartName="/xl/queryTables/queryTable56.xml" ContentType="application/vnd.openxmlformats-officedocument.spreadsheetml.queryTable+xml"/>
  <Override PartName="/xl/tables/table59.xml" ContentType="application/vnd.openxmlformats-officedocument.spreadsheetml.table+xml"/>
  <Override PartName="/xl/queryTables/queryTable57.xml" ContentType="application/vnd.openxmlformats-officedocument.spreadsheetml.queryTable+xml"/>
  <Override PartName="/xl/tables/table60.xml" ContentType="application/vnd.openxmlformats-officedocument.spreadsheetml.table+xml"/>
  <Override PartName="/xl/queryTables/queryTable58.xml" ContentType="application/vnd.openxmlformats-officedocument.spreadsheetml.queryTable+xml"/>
  <Override PartName="/xl/tables/table61.xml" ContentType="application/vnd.openxmlformats-officedocument.spreadsheetml.table+xml"/>
  <Override PartName="/xl/queryTables/queryTable59.xml" ContentType="application/vnd.openxmlformats-officedocument.spreadsheetml.queryTable+xml"/>
  <Override PartName="/xl/tables/table62.xml" ContentType="application/vnd.openxmlformats-officedocument.spreadsheetml.table+xml"/>
  <Override PartName="/xl/queryTables/queryTable60.xml" ContentType="application/vnd.openxmlformats-officedocument.spreadsheetml.queryTable+xml"/>
  <Override PartName="/xl/tables/table63.xml" ContentType="application/vnd.openxmlformats-officedocument.spreadsheetml.table+xml"/>
  <Override PartName="/xl/queryTables/queryTable61.xml" ContentType="application/vnd.openxmlformats-officedocument.spreadsheetml.queryTable+xml"/>
  <Override PartName="/xl/tables/table64.xml" ContentType="application/vnd.openxmlformats-officedocument.spreadsheetml.table+xml"/>
  <Override PartName="/xl/queryTables/queryTable62.xml" ContentType="application/vnd.openxmlformats-officedocument.spreadsheetml.queryTable+xml"/>
  <Override PartName="/xl/tables/table65.xml" ContentType="application/vnd.openxmlformats-officedocument.spreadsheetml.table+xml"/>
  <Override PartName="/xl/queryTables/queryTable63.xml" ContentType="application/vnd.openxmlformats-officedocument.spreadsheetml.queryTable+xml"/>
  <Override PartName="/xl/tables/table66.xml" ContentType="application/vnd.openxmlformats-officedocument.spreadsheetml.table+xml"/>
  <Override PartName="/xl/queryTables/queryTable64.xml" ContentType="application/vnd.openxmlformats-officedocument.spreadsheetml.queryTable+xml"/>
  <Override PartName="/xl/tables/table67.xml" ContentType="application/vnd.openxmlformats-officedocument.spreadsheetml.table+xml"/>
  <Override PartName="/xl/queryTables/queryTable65.xml" ContentType="application/vnd.openxmlformats-officedocument.spreadsheetml.queryTable+xml"/>
  <Override PartName="/xl/tables/table68.xml" ContentType="application/vnd.openxmlformats-officedocument.spreadsheetml.table+xml"/>
  <Override PartName="/xl/queryTables/queryTable66.xml" ContentType="application/vnd.openxmlformats-officedocument.spreadsheetml.queryTable+xml"/>
  <Override PartName="/xl/tables/table69.xml" ContentType="application/vnd.openxmlformats-officedocument.spreadsheetml.table+xml"/>
  <Override PartName="/xl/queryTables/queryTable67.xml" ContentType="application/vnd.openxmlformats-officedocument.spreadsheetml.queryTable+xml"/>
  <Override PartName="/xl/tables/table70.xml" ContentType="application/vnd.openxmlformats-officedocument.spreadsheetml.table+xml"/>
  <Override PartName="/xl/queryTables/queryTable68.xml" ContentType="application/vnd.openxmlformats-officedocument.spreadsheetml.queryTable+xml"/>
  <Override PartName="/xl/tables/table71.xml" ContentType="application/vnd.openxmlformats-officedocument.spreadsheetml.table+xml"/>
  <Override PartName="/xl/queryTables/queryTable69.xml" ContentType="application/vnd.openxmlformats-officedocument.spreadsheetml.queryTable+xml"/>
  <Override PartName="/xl/tables/table72.xml" ContentType="application/vnd.openxmlformats-officedocument.spreadsheetml.table+xml"/>
  <Override PartName="/xl/queryTables/queryTable70.xml" ContentType="application/vnd.openxmlformats-officedocument.spreadsheetml.queryTable+xml"/>
  <Override PartName="/xl/tables/table73.xml" ContentType="application/vnd.openxmlformats-officedocument.spreadsheetml.table+xml"/>
  <Override PartName="/xl/queryTables/queryTable7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gelheating.sharepoint.com/sites/vogel/Service/Commissions/Reports/"/>
    </mc:Choice>
  </mc:AlternateContent>
  <xr:revisionPtr revIDLastSave="701" documentId="13_ncr:1_{8DCA54F5-D1D8-4EFE-B063-22B08F6575A9}" xr6:coauthVersionLast="47" xr6:coauthVersionMax="47" xr10:uidLastSave="{B5553FB1-81E8-4A32-9D0D-C0151F7A443F}"/>
  <bookViews>
    <workbookView xWindow="-120" yWindow="-120" windowWidth="29040" windowHeight="15840" tabRatio="810" firstSheet="4" activeTab="9" xr2:uid="{150ED8C5-36E3-4301-A0CE-65BF12C2AD1A}"/>
  </bookViews>
  <sheets>
    <sheet name="DATA" sheetId="2" state="hidden" r:id="rId1"/>
    <sheet name="Report" sheetId="20" r:id="rId2"/>
    <sheet name="BARRI" sheetId="4" r:id="rId3"/>
    <sheet name="SMIPA" sheetId="5" r:id="rId4"/>
    <sheet name="HABJE" sheetId="6" r:id="rId5"/>
    <sheet name="COUGR" sheetId="7" r:id="rId6"/>
    <sheet name="VOLMI" sheetId="8" r:id="rId7"/>
    <sheet name="HENTO" sheetId="12" r:id="rId8"/>
    <sheet name="KEHGR" sheetId="9" r:id="rId9"/>
    <sheet name="BLADY" sheetId="11" r:id="rId10"/>
    <sheet name="HEGRO" sheetId="10" r:id="rId11"/>
    <sheet name="PETER" sheetId="13" r:id="rId12"/>
    <sheet name="WARST" sheetId="14" r:id="rId13"/>
    <sheet name="SUECH" sheetId="15" r:id="rId14"/>
    <sheet name="MILDE" sheetId="16" r:id="rId15"/>
    <sheet name="LICLA" sheetId="17" r:id="rId16"/>
    <sheet name="OLGMI" sheetId="18" r:id="rId17"/>
    <sheet name="LICRO" sheetId="19" r:id="rId18"/>
    <sheet name="LOUBR" sheetId="21" r:id="rId19"/>
    <sheet name="PHIDA" sheetId="28" r:id="rId20"/>
    <sheet name="VONCO" sheetId="29" r:id="rId21"/>
    <sheet name="CLYBR" sheetId="30" r:id="rId22"/>
    <sheet name="KLEAL" sheetId="31" r:id="rId23"/>
    <sheet name="DUSHE" sheetId="32" r:id="rId24"/>
    <sheet name="BURIA" sheetId="33" r:id="rId25"/>
    <sheet name="Temp" sheetId="27" state="hidden" r:id="rId26"/>
  </sheets>
  <definedNames>
    <definedName name="ExternalData_1" localSheetId="0" hidden="1">DATA!$A$1:$P$159</definedName>
    <definedName name="ExternalData_2" localSheetId="2" hidden="1">BARRI!#REF!</definedName>
    <definedName name="ExternalData_2" localSheetId="9" hidden="1">BLADY!#REF!</definedName>
    <definedName name="ExternalData_2" localSheetId="24" hidden="1">BURIA!#REF!</definedName>
    <definedName name="ExternalData_2" localSheetId="21" hidden="1">CLYBR!#REF!</definedName>
    <definedName name="ExternalData_2" localSheetId="5" hidden="1">COUGR!#REF!</definedName>
    <definedName name="ExternalData_2" localSheetId="23" hidden="1">DUSHE!#REF!</definedName>
    <definedName name="ExternalData_2" localSheetId="4" hidden="1">HABJE!#REF!</definedName>
    <definedName name="ExternalData_2" localSheetId="10" hidden="1">HEGRO!#REF!</definedName>
    <definedName name="ExternalData_2" localSheetId="7" hidden="1">HENTO!#REF!</definedName>
    <definedName name="ExternalData_2" localSheetId="8" hidden="1">KEHGR!#REF!</definedName>
    <definedName name="ExternalData_2" localSheetId="22" hidden="1">KLEAL!#REF!</definedName>
    <definedName name="ExternalData_2" localSheetId="15" hidden="1">LICLA!#REF!</definedName>
    <definedName name="ExternalData_2" localSheetId="17" hidden="1">LICRO!#REF!</definedName>
    <definedName name="ExternalData_2" localSheetId="18" hidden="1">LOUBR!#REF!</definedName>
    <definedName name="ExternalData_2" localSheetId="14" hidden="1">MILDE!#REF!</definedName>
    <definedName name="ExternalData_2" localSheetId="16" hidden="1">OLGMI!#REF!</definedName>
    <definedName name="ExternalData_2" localSheetId="11" hidden="1">PETER!#REF!</definedName>
    <definedName name="ExternalData_2" localSheetId="19" hidden="1">PHIDA!#REF!</definedName>
    <definedName name="ExternalData_2" localSheetId="3" hidden="1">SMIPA!#REF!</definedName>
    <definedName name="ExternalData_2" localSheetId="13" hidden="1">SUECH!#REF!</definedName>
    <definedName name="ExternalData_2" localSheetId="25" hidden="1">Temp!#REF!</definedName>
    <definedName name="ExternalData_2" localSheetId="6" hidden="1">VOLMI!#REF!</definedName>
    <definedName name="ExternalData_2" localSheetId="20" hidden="1">VONCO!#REF!</definedName>
    <definedName name="ExternalData_2" localSheetId="12" hidden="1">WARST!#REF!</definedName>
    <definedName name="ExternalData_3" localSheetId="9" hidden="1">BLADY!$A$29:$M$29</definedName>
    <definedName name="ExternalData_3" localSheetId="24" hidden="1">BURIA!$A$18:$M$18</definedName>
    <definedName name="ExternalData_3" localSheetId="21" hidden="1">CLYBR!$A$18:$M$18</definedName>
    <definedName name="ExternalData_3" localSheetId="5" hidden="1">COUGR!$A$21:$M$21</definedName>
    <definedName name="ExternalData_3" localSheetId="23" hidden="1">DUSHE!$A$24:$M$24</definedName>
    <definedName name="ExternalData_3" localSheetId="4" hidden="1">HABJE!$A$23:$M$23</definedName>
    <definedName name="ExternalData_3" localSheetId="10" hidden="1">HEGRO!$A$25:$M$26</definedName>
    <definedName name="ExternalData_3" localSheetId="7" hidden="1">HENTO!$A$27:$M$30</definedName>
    <definedName name="ExternalData_3" localSheetId="8" hidden="1">KEHGR!$A$20:$M$20</definedName>
    <definedName name="ExternalData_3" localSheetId="22" hidden="1">KLEAL!$A$18:$M$18</definedName>
    <definedName name="ExternalData_3" localSheetId="15" hidden="1">LICLA!$A$18:$M$18</definedName>
    <definedName name="ExternalData_3" localSheetId="17" hidden="1">LICRO!$A$18:$M$18</definedName>
    <definedName name="ExternalData_3" localSheetId="18" hidden="1">LOUBR!$A$18:$M$18</definedName>
    <definedName name="ExternalData_3" localSheetId="14" hidden="1">MILDE!$A$19:$M$19</definedName>
    <definedName name="ExternalData_3" localSheetId="16" hidden="1">OLGMI!$A$18:$M$18</definedName>
    <definedName name="ExternalData_3" localSheetId="11" hidden="1">PETER!$A$18:$M$18</definedName>
    <definedName name="ExternalData_3" localSheetId="19" hidden="1">PHIDA!$A$20:$M$20</definedName>
    <definedName name="ExternalData_3" localSheetId="3" hidden="1">SMIPA!$A$18:$M$18</definedName>
    <definedName name="ExternalData_3" localSheetId="13" hidden="1">SUECH!$A$18:$M$18</definedName>
    <definedName name="ExternalData_3" localSheetId="25" hidden="1">Temp!$A$18:$M$18</definedName>
    <definedName name="ExternalData_3" localSheetId="6" hidden="1">VOLMI!$A$19:$M$19</definedName>
    <definedName name="ExternalData_3" localSheetId="20" hidden="1">VONCO!$A$18:$M$18</definedName>
    <definedName name="ExternalData_3" localSheetId="12" hidden="1">WARST!$A$19:$M$19</definedName>
    <definedName name="ExternalData_4" localSheetId="2" hidden="1">BARRI!$A$15:$M$18</definedName>
    <definedName name="ExternalData_4" localSheetId="9" hidden="1">BLADY!$A$15:$M$27</definedName>
    <definedName name="ExternalData_4" localSheetId="24" hidden="1">BURIA!$A$15:$M$16</definedName>
    <definedName name="ExternalData_4" localSheetId="21" hidden="1">CLYBR!$A$15:$M$16</definedName>
    <definedName name="ExternalData_4" localSheetId="5" hidden="1">COUGR!$A$15:$M$19</definedName>
    <definedName name="ExternalData_4" localSheetId="23" hidden="1">DUSHE!$A$15:$M$22</definedName>
    <definedName name="ExternalData_4" localSheetId="4" hidden="1">HABJE!$A$15:$M$21</definedName>
    <definedName name="ExternalData_4" localSheetId="10" hidden="1">HEGRO!$A$15:$M$23</definedName>
    <definedName name="ExternalData_4" localSheetId="7" hidden="1">HENTO!$A$15:$M$25</definedName>
    <definedName name="ExternalData_4" localSheetId="8" hidden="1">KEHGR!$A$15:$M$18</definedName>
    <definedName name="ExternalData_4" localSheetId="22" hidden="1">KLEAL!$A$15:$M$16</definedName>
    <definedName name="ExternalData_4" localSheetId="15" hidden="1">LICLA!$A$15:$M$16</definedName>
    <definedName name="ExternalData_4" localSheetId="17" hidden="1">LICRO!$A$15:$M$16</definedName>
    <definedName name="ExternalData_4" localSheetId="18" hidden="1">LOUBR!$A$15:$M$16</definedName>
    <definedName name="ExternalData_4" localSheetId="14" hidden="1">MILDE!$A$15:$M$17</definedName>
    <definedName name="ExternalData_4" localSheetId="16" hidden="1">OLGMI!$A$15:$M$16</definedName>
    <definedName name="ExternalData_4" localSheetId="11" hidden="1">PETER!$A$15:$M$16</definedName>
    <definedName name="ExternalData_4" localSheetId="19" hidden="1">PHIDA!$A$15:$M$18</definedName>
    <definedName name="ExternalData_4" localSheetId="3" hidden="1">SMIPA!$A$15:$M$16</definedName>
    <definedName name="ExternalData_4" localSheetId="13" hidden="1">SUECH!$A$15:$M$16</definedName>
    <definedName name="ExternalData_4" localSheetId="25" hidden="1">Temp!$A$15:$M$16</definedName>
    <definedName name="ExternalData_4" localSheetId="6" hidden="1">VOLMI!$A$15:$M$17</definedName>
    <definedName name="ExternalData_4" localSheetId="20" hidden="1">VONCO!$A$15:$M$16</definedName>
    <definedName name="ExternalData_4" localSheetId="12" hidden="1">WARST!$A$15:$M$18</definedName>
    <definedName name="ExternalData_5" localSheetId="2" hidden="1">BARRI!$A$22:$M$27</definedName>
    <definedName name="ExternalData_5" localSheetId="9" hidden="1">BLADY!$A$31:$M$45</definedName>
    <definedName name="ExternalData_5" localSheetId="24" hidden="1">BURIA!$A$20:$M$20</definedName>
    <definedName name="ExternalData_5" localSheetId="21" hidden="1">CLYBR!$A$20:$M$20</definedName>
    <definedName name="ExternalData_5" localSheetId="5" hidden="1">COUGR!$A$23:$M$27</definedName>
    <definedName name="ExternalData_5" localSheetId="23" hidden="1">DUSHE!$A$26:$M$26</definedName>
    <definedName name="ExternalData_5" localSheetId="4" hidden="1">HABJE!$A$25:$M$30</definedName>
    <definedName name="ExternalData_5" localSheetId="10" hidden="1">HEGRO!$A$28:$M$33</definedName>
    <definedName name="ExternalData_5" localSheetId="7" hidden="1">HENTO!$A$32:$M$49</definedName>
    <definedName name="ExternalData_5" localSheetId="8" hidden="1">KEHGR!$A$22:$M$27</definedName>
    <definedName name="ExternalData_5" localSheetId="22" hidden="1">KLEAL!$A$20:$M$20</definedName>
    <definedName name="ExternalData_5" localSheetId="15" hidden="1">LICLA!$A$20:$M$20</definedName>
    <definedName name="ExternalData_5" localSheetId="17" hidden="1">LICRO!$A$20:$M$20</definedName>
    <definedName name="ExternalData_5" localSheetId="18" hidden="1">LOUBR!$A$20:$M$20</definedName>
    <definedName name="ExternalData_5" localSheetId="16" hidden="1">OLGMI!$A$20:$M$20</definedName>
    <definedName name="ExternalData_5" localSheetId="11" hidden="1">PETER!$A$21:$M$21</definedName>
    <definedName name="ExternalData_5" localSheetId="19" hidden="1">PHIDA!$A$22:$M$22</definedName>
    <definedName name="ExternalData_5" localSheetId="3" hidden="1">SMIPA!$A$20:$M$23</definedName>
    <definedName name="ExternalData_5" localSheetId="13" hidden="1">SUECH!$A$20:$M$24</definedName>
    <definedName name="ExternalData_5" localSheetId="25" hidden="1">Temp!$A$20:$M$20</definedName>
    <definedName name="ExternalData_5" localSheetId="6" hidden="1">VOLMI!$A$21:$M$22</definedName>
    <definedName name="ExternalData_5" localSheetId="20" hidden="1">VONCO!$A$20:$M$20</definedName>
    <definedName name="ExternalData_5" localSheetId="12" hidden="1">WARST!$A$20:$M$22</definedName>
    <definedName name="_xlnm.Print_Area" localSheetId="2">BARRI!$D$1:$M$28</definedName>
    <definedName name="_xlnm.Print_Area" localSheetId="9">BLADY!$D$1:$M$46</definedName>
    <definedName name="_xlnm.Print_Area" localSheetId="24">BURIA!$D$1:$M$20</definedName>
    <definedName name="_xlnm.Print_Area" localSheetId="21">CLYBR!$D$1:$M$20</definedName>
    <definedName name="_xlnm.Print_Area" localSheetId="5">COUGR!$D$1:$M$28</definedName>
    <definedName name="_xlnm.Print_Area" localSheetId="23">DUSHE!$D$1:$M$26</definedName>
    <definedName name="_xlnm.Print_Area" localSheetId="4">HABJE!$D$1:$M$31</definedName>
    <definedName name="_xlnm.Print_Area" localSheetId="10">HEGRO!$D$1:$M$34</definedName>
    <definedName name="_xlnm.Print_Area" localSheetId="7">HENTO!$D$1:$M$50</definedName>
    <definedName name="_xlnm.Print_Area" localSheetId="8">KEHGR!$D$1:$M$28</definedName>
    <definedName name="_xlnm.Print_Area" localSheetId="22">KLEAL!$D$1:$M$20</definedName>
    <definedName name="_xlnm.Print_Area" localSheetId="15">LICLA!$D$1:$M$21</definedName>
    <definedName name="_xlnm.Print_Area" localSheetId="17">LICRO!$D$1:$M$21</definedName>
    <definedName name="_xlnm.Print_Area" localSheetId="18">LOUBR!$D$1:$M$21</definedName>
    <definedName name="_xlnm.Print_Area" localSheetId="14">MILDE!$D$1:$M$21</definedName>
    <definedName name="_xlnm.Print_Area" localSheetId="16">OLGMI!$D$1:$M$21</definedName>
    <definedName name="_xlnm.Print_Area" localSheetId="11">PETER!$D$1:$M$21</definedName>
    <definedName name="_xlnm.Print_Area" localSheetId="19">PHIDA!$D$1:$M$21</definedName>
    <definedName name="_xlnm.Print_Area" localSheetId="3">SMIPA!$D$1:$M$24</definedName>
    <definedName name="_xlnm.Print_Area" localSheetId="13">SUECH!$D$1:$M$25</definedName>
    <definedName name="_xlnm.Print_Area" localSheetId="25">Temp!$D$1:$M$20</definedName>
    <definedName name="_xlnm.Print_Area" localSheetId="6">VOLMI!$D$1:$M$23</definedName>
    <definedName name="_xlnm.Print_Area" localSheetId="20">VONCO!$D$1:$M$20</definedName>
    <definedName name="_xlnm.Print_Area" localSheetId="12">WARST!$D$1:$M$23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3" l="1"/>
  <c r="H9" i="33"/>
  <c r="H8" i="33"/>
  <c r="H6" i="33"/>
  <c r="F6" i="33"/>
  <c r="H10" i="32"/>
  <c r="H9" i="32"/>
  <c r="H8" i="32"/>
  <c r="H6" i="32"/>
  <c r="F6" i="32"/>
  <c r="H10" i="31"/>
  <c r="H9" i="31"/>
  <c r="H8" i="31"/>
  <c r="H6" i="31"/>
  <c r="F6" i="31"/>
  <c r="H10" i="30"/>
  <c r="H9" i="30"/>
  <c r="H8" i="30"/>
  <c r="H6" i="30"/>
  <c r="F6" i="30"/>
  <c r="H10" i="29"/>
  <c r="H9" i="29"/>
  <c r="H8" i="29"/>
  <c r="H6" i="29"/>
  <c r="F6" i="29"/>
  <c r="H10" i="28"/>
  <c r="H9" i="28"/>
  <c r="H8" i="28"/>
  <c r="H6" i="28"/>
  <c r="F6" i="28"/>
  <c r="H10" i="27"/>
  <c r="H9" i="27"/>
  <c r="H8" i="27"/>
  <c r="H6" i="27"/>
  <c r="F6" i="27"/>
  <c r="H10" i="21"/>
  <c r="H9" i="21"/>
  <c r="H8" i="21"/>
  <c r="H6" i="21"/>
  <c r="F6" i="21"/>
  <c r="F6" i="19"/>
  <c r="F6" i="18"/>
  <c r="F6" i="17"/>
  <c r="F6" i="16"/>
  <c r="F6" i="15"/>
  <c r="F6" i="14"/>
  <c r="F6" i="13"/>
  <c r="F6" i="10"/>
  <c r="F6" i="11"/>
  <c r="F6" i="9"/>
  <c r="F6" i="12"/>
  <c r="F6" i="8"/>
  <c r="F6" i="7"/>
  <c r="F6" i="6"/>
  <c r="F6" i="5"/>
  <c r="F6" i="4"/>
  <c r="H10" i="19"/>
  <c r="H9" i="19"/>
  <c r="H8" i="19"/>
  <c r="H6" i="19"/>
  <c r="H10" i="18"/>
  <c r="H9" i="18"/>
  <c r="H8" i="18"/>
  <c r="H6" i="18"/>
  <c r="H10" i="17"/>
  <c r="H9" i="17"/>
  <c r="H8" i="17"/>
  <c r="H6" i="17"/>
  <c r="H10" i="16"/>
  <c r="H9" i="16"/>
  <c r="H8" i="16"/>
  <c r="H6" i="16"/>
  <c r="H10" i="15"/>
  <c r="H9" i="15"/>
  <c r="H8" i="15"/>
  <c r="H6" i="15"/>
  <c r="H10" i="14"/>
  <c r="H9" i="14"/>
  <c r="H8" i="14"/>
  <c r="H6" i="14"/>
  <c r="H10" i="13"/>
  <c r="H9" i="13"/>
  <c r="H8" i="13"/>
  <c r="H6" i="13"/>
  <c r="H10" i="12"/>
  <c r="H9" i="12"/>
  <c r="H8" i="12"/>
  <c r="H6" i="12"/>
  <c r="H10" i="11"/>
  <c r="H9" i="11"/>
  <c r="H8" i="11"/>
  <c r="H6" i="11"/>
  <c r="H10" i="10"/>
  <c r="H9" i="10"/>
  <c r="H8" i="10"/>
  <c r="H6" i="10"/>
  <c r="H10" i="9"/>
  <c r="H9" i="9"/>
  <c r="H8" i="9"/>
  <c r="H6" i="9"/>
  <c r="H10" i="8"/>
  <c r="H9" i="8"/>
  <c r="H8" i="8"/>
  <c r="H6" i="8"/>
  <c r="H11" i="33" l="1"/>
  <c r="H11" i="32"/>
  <c r="H11" i="31"/>
  <c r="H11" i="28"/>
  <c r="H11" i="27"/>
  <c r="H11" i="30"/>
  <c r="H11" i="29"/>
  <c r="H11" i="21"/>
  <c r="H11" i="19"/>
  <c r="H11" i="18"/>
  <c r="H11" i="17"/>
  <c r="H11" i="16"/>
  <c r="H11" i="15"/>
  <c r="H11" i="14"/>
  <c r="H11" i="13"/>
  <c r="H11" i="12"/>
  <c r="H11" i="11"/>
  <c r="H11" i="10"/>
  <c r="H11" i="9"/>
  <c r="H11" i="8"/>
  <c r="H10" i="7"/>
  <c r="H9" i="7"/>
  <c r="H8" i="7"/>
  <c r="H6" i="7"/>
  <c r="H10" i="6"/>
  <c r="H9" i="6"/>
  <c r="H8" i="6"/>
  <c r="H6" i="6"/>
  <c r="H10" i="5"/>
  <c r="H9" i="5"/>
  <c r="H8" i="5"/>
  <c r="H6" i="5"/>
  <c r="H10" i="4"/>
  <c r="H9" i="4"/>
  <c r="H8" i="4"/>
  <c r="H6" i="4"/>
  <c r="H11" i="4" l="1"/>
  <c r="H11" i="7"/>
  <c r="H11" i="6"/>
  <c r="H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022F40-0BD3-4490-B184-15D56B82048E}" keepAlive="1" name="Query - ALIKLAppr" description="Connection to the 'ALIKLAppr' query in the workbook." type="5" refreshedVersion="7" background="1" saveData="1">
    <dbPr connection="Provider=Microsoft.Mashup.OleDb.1;Data Source=$Workbook$;Location=ALIKLAppr;Extended Properties=&quot;&quot;" command="SELECT * FROM [ALIKLAppr]"/>
  </connection>
  <connection id="2" xr16:uid="{C519B870-FCD3-4CBA-9582-A9E1317F15A8}" keepAlive="1" name="Query - ALIKLLost" description="Connection to the 'ALIKLLost' query in the workbook." type="5" refreshedVersion="7" background="1" saveData="1">
    <dbPr connection="Provider=Microsoft.Mashup.OleDb.1;Data Source=$Workbook$;Location=ALIKLLost;Extended Properties=&quot;&quot;" command="SELECT * FROM [ALIKLLost]"/>
  </connection>
  <connection id="3" xr16:uid="{E3866E6F-770F-4A08-8CA9-09C90B5FCA3F}" keepAlive="1" name="Query - ALIKLOpen" description="Connection to the 'ALIKLOpen' query in the workbook." type="5" refreshedVersion="7" background="1" saveData="1">
    <dbPr connection="Provider=Microsoft.Mashup.OleDb.1;Data Source=$Workbook$;Location=ALIKLOpen;Extended Properties=&quot;&quot;" command="SELECT * FROM [ALIKLOpen]"/>
  </connection>
  <connection id="4" xr16:uid="{8F3837A4-6309-4734-8201-AA88CB2D3661}" keepAlive="1" name="Query - BARRIAppr" description="Connection to the 'BARRIAppr' query in the workbook." type="5" refreshedVersion="7" background="1" saveData="1">
    <dbPr connection="Provider=Microsoft.Mashup.OleDb.1;Data Source=$Workbook$;Location=BARRIAppr;Extended Properties=&quot;&quot;" command="SELECT * FROM [BARRIAppr]"/>
  </connection>
  <connection id="5" xr16:uid="{7C9DD9E4-92E9-458B-A8C6-438CA042831B}" keepAlive="1" name="Query - BARRILost" description="Connection to the 'BARRILost' query in the workbook." type="5" refreshedVersion="7" background="1" saveData="1">
    <dbPr connection="Provider=Microsoft.Mashup.OleDb.1;Data Source=$Workbook$;Location=BARRILost;Extended Properties=&quot;&quot;" command="SELECT * FROM [BARRILost]"/>
  </connection>
  <connection id="6" xr16:uid="{E083B437-E5AC-43F2-95D3-F3801E2F5700}" keepAlive="1" name="Query - BLADYAppr" description="Connection to the 'BLADYAppr' query in the workbook." type="5" refreshedVersion="7" background="1" saveData="1">
    <dbPr connection="Provider=Microsoft.Mashup.OleDb.1;Data Source=$Workbook$;Location=BLADYAppr;Extended Properties=&quot;&quot;" command="SELECT * FROM [BLADYAppr]"/>
  </connection>
  <connection id="7" xr16:uid="{B0F263FC-DBA4-42D8-8E6D-272D60F5CB6A}" keepAlive="1" name="Query - BLADYLost" description="Connection to the 'BLADYLost' query in the workbook." type="5" refreshedVersion="7" background="1" saveData="1">
    <dbPr connection="Provider=Microsoft.Mashup.OleDb.1;Data Source=$Workbook$;Location=BLADYLost;Extended Properties=&quot;&quot;" command="SELECT * FROM [BLADYLost]"/>
  </connection>
  <connection id="8" xr16:uid="{C178BCAB-A454-4118-9704-8DCD889D97DF}" keepAlive="1" name="Query - BLADYOpen" description="Connection to the 'BLADYOpen' query in the workbook." type="5" refreshedVersion="7" background="1" saveData="1">
    <dbPr connection="Provider=Microsoft.Mashup.OleDb.1;Data Source=$Workbook$;Location=BLADYOpen;Extended Properties=&quot;&quot;" command="SELECT * FROM [BLADYOpen]"/>
  </connection>
  <connection id="9" xr16:uid="{D7DD067A-8A45-40F5-BC36-16249A7FBD5F}" keepAlive="1" name="Query - BURIAAppr" description="Connection to the 'BURIAAppr' query in the workbook." type="5" refreshedVersion="7" background="1" saveData="1">
    <dbPr connection="Provider=Microsoft.Mashup.OleDb.1;Data Source=$Workbook$;Location=BURIAAppr;Extended Properties=&quot;&quot;" command="SELECT * FROM [BURIAAppr]"/>
  </connection>
  <connection id="10" xr16:uid="{80261EEF-2A8E-4205-9265-15FB08129637}" keepAlive="1" name="Query - BURIALost" description="Connection to the 'BURIALost' query in the workbook." type="5" refreshedVersion="7" background="1" saveData="1">
    <dbPr connection="Provider=Microsoft.Mashup.OleDb.1;Data Source=$Workbook$;Location=BURIALost;Extended Properties=&quot;&quot;" command="SELECT * FROM [BURIALost]"/>
  </connection>
  <connection id="11" xr16:uid="{7EACB81E-E38A-4E26-84D6-1722CCF10378}" keepAlive="1" name="Query - BURIAOpen" description="Connection to the 'BURIAOpen' query in the workbook." type="5" refreshedVersion="7" background="1" saveData="1">
    <dbPr connection="Provider=Microsoft.Mashup.OleDb.1;Data Source=$Workbook$;Location=BURIAOpen;Extended Properties=&quot;&quot;" command="SELECT * FROM [BURIAOpen]"/>
  </connection>
  <connection id="12" xr16:uid="{600CBB84-DE3F-4292-B7A7-E61D8850F2BD}" keepAlive="1" name="Query - CLYBRAppr" description="Connection to the 'CLYBRAppr' query in the workbook." type="5" refreshedVersion="7" background="1" saveData="1">
    <dbPr connection="Provider=Microsoft.Mashup.OleDb.1;Data Source=$Workbook$;Location=CLYBRAppr;Extended Properties=&quot;&quot;" command="SELECT * FROM [CLYBRAppr]"/>
  </connection>
  <connection id="13" xr16:uid="{3FBDBD2B-0283-4343-BB15-76851B992289}" keepAlive="1" name="Query - CLYBRLost" description="Connection to the 'CLYBRLost' query in the workbook." type="5" refreshedVersion="7" background="1" saveData="1">
    <dbPr connection="Provider=Microsoft.Mashup.OleDb.1;Data Source=$Workbook$;Location=CLYBRLost;Extended Properties=&quot;&quot;" command="SELECT * FROM [CLYBRLost]"/>
  </connection>
  <connection id="14" xr16:uid="{F33645F4-19DC-40BB-BBE2-42344BDDCC4D}" keepAlive="1" name="Query - CLYBROpen" description="Connection to the 'CLYBROpen' query in the workbook." type="5" refreshedVersion="7" background="1" saveData="1">
    <dbPr connection="Provider=Microsoft.Mashup.OleDb.1;Data Source=$Workbook$;Location=CLYBROpen;Extended Properties=&quot;&quot;" command="SELECT * FROM [CLYBROpen]"/>
  </connection>
  <connection id="15" xr16:uid="{509DB6C1-A966-41AD-9965-6E3B92E65F65}" keepAlive="1" name="Query - COUGELost" description="Connection to the 'COUGELost' query in the workbook." type="5" refreshedVersion="7" background="1" saveData="1">
    <dbPr connection="Provider=Microsoft.Mashup.OleDb.1;Data Source=$Workbook$;Location=COUGELost;Extended Properties=&quot;&quot;" command="SELECT * FROM [COUGELost]"/>
  </connection>
  <connection id="16" xr16:uid="{B72DC4FB-F457-4E38-823D-91D59DFE44AD}" keepAlive="1" name="Query - COUGRAppr" description="Connection to the 'COUGRAppr' query in the workbook." type="5" refreshedVersion="7" background="1" saveData="1">
    <dbPr connection="Provider=Microsoft.Mashup.OleDb.1;Data Source=$Workbook$;Location=COUGRAppr;Extended Properties=&quot;&quot;" command="SELECT * FROM [COUGRAppr]"/>
  </connection>
  <connection id="17" xr16:uid="{CE84A570-D361-43FE-AD32-D67764EF678C}" keepAlive="1" name="Query - COUGROpen" description="Connection to the 'COUGROpen' query in the workbook." type="5" refreshedVersion="7" background="1" saveData="1">
    <dbPr connection="Provider=Microsoft.Mashup.OleDb.1;Data Source=$Workbook$;Location=COUGROpen;Extended Properties=&quot;&quot;" command="SELECT * FROM [COUGROpen]"/>
  </connection>
  <connection id="18" xr16:uid="{56CB7E83-6809-4878-93F7-4A52471947BF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  <connection id="19" xr16:uid="{6F973D0A-60F8-4BBB-8643-7032FD60FE7C}" keepAlive="1" name="Query - DUSHEAppr" description="Connection to the 'DUSHEAppr' query in the workbook." type="5" refreshedVersion="7" background="1" saveData="1">
    <dbPr connection="Provider=Microsoft.Mashup.OleDb.1;Data Source=$Workbook$;Location=DUSHEAppr;Extended Properties=&quot;&quot;" command="SELECT * FROM [DUSHEAppr]"/>
  </connection>
  <connection id="20" xr16:uid="{3824B482-2ED3-41F4-BD8E-75035D5B53C1}" keepAlive="1" name="Query - DUSHELost" description="Connection to the 'DUSHELost' query in the workbook." type="5" refreshedVersion="7" background="1" saveData="1">
    <dbPr connection="Provider=Microsoft.Mashup.OleDb.1;Data Source=$Workbook$;Location=DUSHELost;Extended Properties=&quot;&quot;" command="SELECT * FROM [DUSHELost]"/>
  </connection>
  <connection id="21" xr16:uid="{4103BEBB-F763-4AE0-B00F-09D597484FBC}" keepAlive="1" name="Query - DUSHEOpen" description="Connection to the 'DUSHEOpen' query in the workbook." type="5" refreshedVersion="7" background="1" saveData="1">
    <dbPr connection="Provider=Microsoft.Mashup.OleDb.1;Data Source=$Workbook$;Location=DUSHEOpen;Extended Properties=&quot;&quot;" command="SELECT * FROM [DUSHEOpen]"/>
  </connection>
  <connection id="22" xr16:uid="{2B6D487A-D980-4C4B-BA9F-0E7C348A6E1C}" keepAlive="1" name="Query - HABJEAppr" description="Connection to the 'HABJEAppr' query in the workbook." type="5" refreshedVersion="7" background="1" saveData="1">
    <dbPr connection="Provider=Microsoft.Mashup.OleDb.1;Data Source=$Workbook$;Location=HABJEAppr;Extended Properties=&quot;&quot;" command="SELECT * FROM [HABJEAppr]"/>
  </connection>
  <connection id="23" xr16:uid="{E05E89C9-8403-4F14-A2ED-6B94597C689B}" keepAlive="1" name="Query - HABJELost" description="Connection to the 'HABJELost' query in the workbook." type="5" refreshedVersion="7" background="1" saveData="1">
    <dbPr connection="Provider=Microsoft.Mashup.OleDb.1;Data Source=$Workbook$;Location=HABJELost;Extended Properties=&quot;&quot;" command="SELECT * FROM [HABJELost]"/>
  </connection>
  <connection id="24" xr16:uid="{2C25D6A3-5E30-4F7C-A893-0309430435E2}" keepAlive="1" name="Query - HABJEOpen" description="Connection to the 'HABJEOpen' query in the workbook." type="5" refreshedVersion="7" background="1" saveData="1">
    <dbPr connection="Provider=Microsoft.Mashup.OleDb.1;Data Source=$Workbook$;Location=HABJEOpen;Extended Properties=&quot;&quot;" command="SELECT * FROM [HABJEOpen]"/>
  </connection>
  <connection id="25" xr16:uid="{1598D164-B9C8-4EB4-86B4-0FC7967E89AC}" keepAlive="1" name="Query - HEGROAppr" description="Connection to the 'HEGROAppr' query in the workbook." type="5" refreshedVersion="7" background="1" saveData="1">
    <dbPr connection="Provider=Microsoft.Mashup.OleDb.1;Data Source=$Workbook$;Location=HEGROAppr;Extended Properties=&quot;&quot;" command="SELECT * FROM [HEGROAppr]"/>
  </connection>
  <connection id="26" xr16:uid="{1B630D66-6365-471C-853E-DDC47261DF17}" keepAlive="1" name="Query - HEGROLost" description="Connection to the 'HEGROLost' query in the workbook." type="5" refreshedVersion="7" background="1" saveData="1">
    <dbPr connection="Provider=Microsoft.Mashup.OleDb.1;Data Source=$Workbook$;Location=HEGROLost;Extended Properties=&quot;&quot;" command="SELECT * FROM [HEGROLost]"/>
  </connection>
  <connection id="27" xr16:uid="{CA218D1F-5B4C-47ED-AAF7-A8CC60FD7873}" keepAlive="1" name="Query - HEGROOpen" description="Connection to the 'HEGROOpen' query in the workbook." type="5" refreshedVersion="7" background="1" saveData="1">
    <dbPr connection="Provider=Microsoft.Mashup.OleDb.1;Data Source=$Workbook$;Location=HEGROOpen;Extended Properties=&quot;&quot;" command="SELECT * FROM [HEGROOpen]"/>
  </connection>
  <connection id="28" xr16:uid="{AD621510-06A5-46F9-AB50-4C77CCCB1143}" keepAlive="1" name="Query - HENTOAppr" description="Connection to the 'HENTOAppr' query in the workbook." type="5" refreshedVersion="7" background="1" saveData="1">
    <dbPr connection="Provider=Microsoft.Mashup.OleDb.1;Data Source=$Workbook$;Location=HENTOAppr;Extended Properties=&quot;&quot;" command="SELECT * FROM [HENTOAppr]"/>
  </connection>
  <connection id="29" xr16:uid="{907E48DE-98EE-471B-8B0B-1886896CE717}" keepAlive="1" name="Query - HENTOLost" description="Connection to the 'HENTOLost' query in the workbook." type="5" refreshedVersion="7" background="1" saveData="1">
    <dbPr connection="Provider=Microsoft.Mashup.OleDb.1;Data Source=$Workbook$;Location=HENTOLost;Extended Properties=&quot;&quot;" command="SELECT * FROM [HENTOLost]"/>
  </connection>
  <connection id="30" xr16:uid="{4C0CCC0A-DA8F-46C4-BC9B-B374625113CE}" keepAlive="1" name="Query - HENTOOpen" description="Connection to the 'HENTOOpen' query in the workbook." type="5" refreshedVersion="7" background="1" saveData="1">
    <dbPr connection="Provider=Microsoft.Mashup.OleDb.1;Data Source=$Workbook$;Location=HENTOOpen;Extended Properties=&quot;&quot;" command="SELECT * FROM [HENTOOpen]"/>
  </connection>
  <connection id="31" xr16:uid="{8BAE97B9-ACE8-41BC-9571-8722EC17423D}" keepAlive="1" name="Query - KEHGRAppr" description="Connection to the 'KEHGRAppr' query in the workbook." type="5" refreshedVersion="7" background="1" saveData="1">
    <dbPr connection="Provider=Microsoft.Mashup.OleDb.1;Data Source=$Workbook$;Location=KEHGRAppr;Extended Properties=&quot;&quot;" command="SELECT * FROM [KEHGRAppr]"/>
  </connection>
  <connection id="32" xr16:uid="{4353B8BC-B895-461E-9453-AACBE5E4AB06}" keepAlive="1" name="Query - KEHGRLost" description="Connection to the 'KEHGRLost' query in the workbook." type="5" refreshedVersion="7" background="1" saveData="1">
    <dbPr connection="Provider=Microsoft.Mashup.OleDb.1;Data Source=$Workbook$;Location=KEHGRLost;Extended Properties=&quot;&quot;" command="SELECT * FROM [KEHGRLost]"/>
  </connection>
  <connection id="33" xr16:uid="{AC4267D6-A1D2-46C0-BCBD-F600B16DB61D}" keepAlive="1" name="Query - KEHGROpen" description="Connection to the 'KEHGROpen' query in the workbook." type="5" refreshedVersion="7" background="1" saveData="1">
    <dbPr connection="Provider=Microsoft.Mashup.OleDb.1;Data Source=$Workbook$;Location=KEHGROpen;Extended Properties=&quot;&quot;" command="SELECT * FROM [KEHGROpen]"/>
  </connection>
  <connection id="34" xr16:uid="{828ADC74-99F6-4BD7-B726-869D85538A61}" keepAlive="1" name="Query - LICLAAppr" description="Connection to the 'LICLAAppr' query in the workbook." type="5" refreshedVersion="7" background="1" saveData="1">
    <dbPr connection="Provider=Microsoft.Mashup.OleDb.1;Data Source=$Workbook$;Location=LICLAAppr;Extended Properties=&quot;&quot;" command="SELECT * FROM [LICLAAppr]"/>
  </connection>
  <connection id="35" xr16:uid="{8C43172E-F5CB-4DD0-981D-DF816A4D3882}" keepAlive="1" name="Query - LICLALost" description="Connection to the 'LICLALost' query in the workbook." type="5" refreshedVersion="7" background="1" saveData="1">
    <dbPr connection="Provider=Microsoft.Mashup.OleDb.1;Data Source=$Workbook$;Location=LICLALost;Extended Properties=&quot;&quot;" command="SELECT * FROM [LICLALost]"/>
  </connection>
  <connection id="36" xr16:uid="{0DE8B34C-34C9-4725-882E-5F4A313952F3}" keepAlive="1" name="Query - LICLAOpen" description="Connection to the 'LICLAOpen' query in the workbook." type="5" refreshedVersion="7" background="1" saveData="1">
    <dbPr connection="Provider=Microsoft.Mashup.OleDb.1;Data Source=$Workbook$;Location=LICLAOpen;Extended Properties=&quot;&quot;" command="SELECT * FROM [LICLAOpen]"/>
  </connection>
  <connection id="37" xr16:uid="{AC19049D-F865-4E70-BD20-4D43E7AD528D}" keepAlive="1" name="Query - LICROAppr" description="Connection to the 'LICROAppr' query in the workbook." type="5" refreshedVersion="7" background="1" saveData="1">
    <dbPr connection="Provider=Microsoft.Mashup.OleDb.1;Data Source=$Workbook$;Location=LICROAppr;Extended Properties=&quot;&quot;" command="SELECT * FROM [LICROAppr]"/>
  </connection>
  <connection id="38" xr16:uid="{A0289DFB-0F5D-486D-B3FF-1DE4CD914A3A}" keepAlive="1" name="Query - LICROLost" description="Connection to the 'LICROLost' query in the workbook." type="5" refreshedVersion="7" background="1" saveData="1">
    <dbPr connection="Provider=Microsoft.Mashup.OleDb.1;Data Source=$Workbook$;Location=LICROLost;Extended Properties=&quot;&quot;" command="SELECT * FROM [LICROLost]"/>
  </connection>
  <connection id="39" xr16:uid="{20336BEA-9F12-428D-86D8-2A55ADA61BE6}" keepAlive="1" name="Query - LICROOpen" description="Connection to the 'LICROOpen' query in the workbook." type="5" refreshedVersion="7" background="1" saveData="1">
    <dbPr connection="Provider=Microsoft.Mashup.OleDb.1;Data Source=$Workbook$;Location=LICROOpen;Extended Properties=&quot;&quot;" command="SELECT * FROM [LICROOpen]"/>
  </connection>
  <connection id="40" xr16:uid="{DF6DCFC1-2F73-4AAD-BF61-2723C18ACC2E}" keepAlive="1" name="Query - LOUBRAppr" description="Connection to the 'LOUBRAppr' query in the workbook." type="5" refreshedVersion="7" background="1" saveData="1">
    <dbPr connection="Provider=Microsoft.Mashup.OleDb.1;Data Source=$Workbook$;Location=LOUBRAppr;Extended Properties=&quot;&quot;" command="SELECT * FROM [LOUBRAppr]"/>
  </connection>
  <connection id="41" xr16:uid="{2DBFADBE-D647-4CD9-AE99-AFBE3AE61D4F}" keepAlive="1" name="Query - LOUBRLost" description="Connection to the 'LOUBRLost' query in the workbook." type="5" refreshedVersion="7" background="1" saveData="1">
    <dbPr connection="Provider=Microsoft.Mashup.OleDb.1;Data Source=$Workbook$;Location=LOUBRLost;Extended Properties=&quot;&quot;" command="SELECT * FROM [LOUBRLost]"/>
  </connection>
  <connection id="42" xr16:uid="{DDF765F9-CDDF-425C-A594-D98C51037DED}" keepAlive="1" name="Query - LOUBROpen" description="Connection to the 'LOUBROpen' query in the workbook." type="5" refreshedVersion="7" background="1" saveData="1">
    <dbPr connection="Provider=Microsoft.Mashup.OleDb.1;Data Source=$Workbook$;Location=LOUBROpen;Extended Properties=&quot;&quot;" command="SELECT * FROM [LOUBROpen]"/>
  </connection>
  <connection id="43" xr16:uid="{5AA6106A-E10E-4180-A5F1-4E8ACC6E1D9A}" keepAlive="1" name="Query - MILDEAppr" description="Connection to the 'MILDEAppr' query in the workbook." type="5" refreshedVersion="7" background="1" saveData="1">
    <dbPr connection="Provider=Microsoft.Mashup.OleDb.1;Data Source=$Workbook$;Location=MILDEAppr;Extended Properties=&quot;&quot;" command="SELECT * FROM [MILDEAppr]"/>
  </connection>
  <connection id="44" xr16:uid="{9E10CE35-39BC-48E8-A373-9721167B2208}" keepAlive="1" name="Query - MILDELost" description="Connection to the 'MILDELost' query in the workbook." type="5" refreshedVersion="7" background="1" saveData="1">
    <dbPr connection="Provider=Microsoft.Mashup.OleDb.1;Data Source=$Workbook$;Location=MILDELost;Extended Properties=&quot;&quot;" command="SELECT * FROM [MILDELost]"/>
  </connection>
  <connection id="45" xr16:uid="{42DD7236-F07A-4B5E-A5D5-0DB8699A17FE}" keepAlive="1" name="Query - MILDEOpen" description="Connection to the 'MILDEOpen' query in the workbook." type="5" refreshedVersion="7" background="1" saveData="1">
    <dbPr connection="Provider=Microsoft.Mashup.OleDb.1;Data Source=$Workbook$;Location=MILDEOpen;Extended Properties=&quot;&quot;" command="SELECT * FROM [MILDEOpen]"/>
  </connection>
  <connection id="46" xr16:uid="{384777A5-B581-4364-B990-5472979E2FCA}" keepAlive="1" name="Query - OLGMIAppr" description="Connection to the 'OLGMIAppr' query in the workbook." type="5" refreshedVersion="7" background="1" saveData="1">
    <dbPr connection="Provider=Microsoft.Mashup.OleDb.1;Data Source=$Workbook$;Location=OLGMIAppr;Extended Properties=&quot;&quot;" command="SELECT * FROM [OLGMIAppr]"/>
  </connection>
  <connection id="47" xr16:uid="{9F18E1C9-D9AA-4E9F-8666-7F411A9E93CD}" keepAlive="1" name="Query - OLGMILost" description="Connection to the 'OLGMILost' query in the workbook." type="5" refreshedVersion="7" background="1" saveData="1">
    <dbPr connection="Provider=Microsoft.Mashup.OleDb.1;Data Source=$Workbook$;Location=OLGMILost;Extended Properties=&quot;&quot;" command="SELECT * FROM [OLGMILost]"/>
  </connection>
  <connection id="48" xr16:uid="{B5F78946-C033-422A-9745-F91506A4CCC0}" keepAlive="1" name="Query - OLGMIOpen" description="Connection to the 'OLGMIOpen' query in the workbook." type="5" refreshedVersion="7" background="1" saveData="1">
    <dbPr connection="Provider=Microsoft.Mashup.OleDb.1;Data Source=$Workbook$;Location=OLGMIOpen;Extended Properties=&quot;&quot;" command="SELECT * FROM [OLGMIOpen]"/>
  </connection>
  <connection id="49" xr16:uid="{F4705458-4342-467B-B9DE-B55132933347}" keepAlive="1" name="Query - PETERAppr" description="Connection to the 'PETERAppr' query in the workbook." type="5" refreshedVersion="7" background="1" saveData="1">
    <dbPr connection="Provider=Microsoft.Mashup.OleDb.1;Data Source=$Workbook$;Location=PETERAppr;Extended Properties=&quot;&quot;" command="SELECT * FROM [PETERAppr]"/>
  </connection>
  <connection id="50" xr16:uid="{45A80B8E-71F8-4019-A9F9-8E652F4D89C2}" keepAlive="1" name="Query - PETERLost" description="Connection to the 'PETERLost' query in the workbook." type="5" refreshedVersion="7" background="1" saveData="1">
    <dbPr connection="Provider=Microsoft.Mashup.OleDb.1;Data Source=$Workbook$;Location=PETERLost;Extended Properties=&quot;&quot;" command="SELECT * FROM [PETERLost]"/>
  </connection>
  <connection id="51" xr16:uid="{9ADE4B53-D45C-42D3-97E4-879CB35481D1}" keepAlive="1" name="Query - PETEROpen" description="Connection to the 'PETEROpen' query in the workbook." type="5" refreshedVersion="7" background="1" saveData="1">
    <dbPr connection="Provider=Microsoft.Mashup.OleDb.1;Data Source=$Workbook$;Location=PETEROpen;Extended Properties=&quot;&quot;" command="SELECT * FROM [PETEROpen]"/>
  </connection>
  <connection id="52" xr16:uid="{CED3C6BF-4AC6-42B2-92DF-CB1938788EB9}" keepAlive="1" name="Query - PHIDAAppr" description="Connection to the 'PHIDAAppr' query in the workbook." type="5" refreshedVersion="7" background="1" saveData="1">
    <dbPr connection="Provider=Microsoft.Mashup.OleDb.1;Data Source=$Workbook$;Location=PHIDAAppr;Extended Properties=&quot;&quot;" command="SELECT * FROM [PHIDAAppr]"/>
  </connection>
  <connection id="53" xr16:uid="{4FCE9ADC-7FF0-41AD-BC41-4C594F2DDA28}" keepAlive="1" name="Query - PHIDALost" description="Connection to the 'PHIDALost' query in the workbook." type="5" refreshedVersion="7" background="1" saveData="1">
    <dbPr connection="Provider=Microsoft.Mashup.OleDb.1;Data Source=$Workbook$;Location=PHIDALost;Extended Properties=&quot;&quot;" command="SELECT * FROM [PHIDALost]"/>
  </connection>
  <connection id="54" xr16:uid="{CCE117F0-B98F-4643-A0D3-6ABB5702D76B}" keepAlive="1" name="Query - PHIDAOpen" description="Connection to the 'PHIDAOpen' query in the workbook." type="5" refreshedVersion="7" background="1" saveData="1">
    <dbPr connection="Provider=Microsoft.Mashup.OleDb.1;Data Source=$Workbook$;Location=PHIDAOpen;Extended Properties=&quot;&quot;" command="SELECT * FROM [PHIDAOpen]"/>
  </connection>
  <connection id="55" xr16:uid="{DA005D5D-3EDB-4529-A269-BC08EEEE40D5}" keepAlive="1" name="Query - SMIPAAppr" description="Connection to the 'SMIPAAppr' query in the workbook." type="5" refreshedVersion="7" background="1" saveData="1">
    <dbPr connection="Provider=Microsoft.Mashup.OleDb.1;Data Source=$Workbook$;Location=SMIPAAppr;Extended Properties=&quot;&quot;" command="SELECT * FROM [SMIPAAppr]"/>
  </connection>
  <connection id="56" xr16:uid="{80C448A9-D858-4F40-93A4-3E3D4CC9AD20}" keepAlive="1" name="Query - SMIPALost" description="Connection to the 'SMIPALost' query in the workbook." type="5" refreshedVersion="7" background="1" saveData="1">
    <dbPr connection="Provider=Microsoft.Mashup.OleDb.1;Data Source=$Workbook$;Location=SMIPALost;Extended Properties=&quot;&quot;" command="SELECT * FROM [SMIPALost]"/>
  </connection>
  <connection id="57" xr16:uid="{4123E880-0638-4913-A95A-03DE864A16C7}" keepAlive="1" name="Query - SMIPAOpen" description="Connection to the 'SMIPAOpen' query in the workbook." type="5" refreshedVersion="7" background="1" saveData="1">
    <dbPr connection="Provider=Microsoft.Mashup.OleDb.1;Data Source=$Workbook$;Location=SMIPAOpen;Extended Properties=&quot;&quot;" command="SELECT * FROM [SMIPAOpen]"/>
  </connection>
  <connection id="58" xr16:uid="{70DEEC0E-0B0E-4633-A54F-4F004E58245F}" keepAlive="1" name="Query - SUECHAppr" description="Connection to the 'SUECHAppr' query in the workbook." type="5" refreshedVersion="7" background="1" saveData="1">
    <dbPr connection="Provider=Microsoft.Mashup.OleDb.1;Data Source=$Workbook$;Location=SUECHAppr;Extended Properties=&quot;&quot;" command="SELECT * FROM [SUECHAppr]"/>
  </connection>
  <connection id="59" xr16:uid="{4FE2AE4B-3725-4005-B4CC-4D778181F04F}" keepAlive="1" name="Query - SUECHLost" description="Connection to the 'SUECHLost' query in the workbook." type="5" refreshedVersion="7" background="1" saveData="1">
    <dbPr connection="Provider=Microsoft.Mashup.OleDb.1;Data Source=$Workbook$;Location=SUECHLost;Extended Properties=&quot;&quot;" command="SELECT * FROM [SUECHLost]"/>
  </connection>
  <connection id="60" xr16:uid="{ED3490CB-1E5A-4E86-975D-5F7B107E19E7}" keepAlive="1" name="Query - SUECHOpen" description="Connection to the 'SUECHOpen' query in the workbook." type="5" refreshedVersion="7" background="1" saveData="1">
    <dbPr connection="Provider=Microsoft.Mashup.OleDb.1;Data Source=$Workbook$;Location=SUECHOpen;Extended Properties=&quot;&quot;" command="SELECT * FROM [SUECHOpen]"/>
  </connection>
  <connection id="61" xr16:uid="{08480975-49EA-4BB6-A4F2-2DEBC6CC67E5}" keepAlive="1" name="Query - TempAppr" description="Connection to the 'TempAppr' query in the workbook." type="5" refreshedVersion="7" background="1" saveData="1">
    <dbPr connection="Provider=Microsoft.Mashup.OleDb.1;Data Source=$Workbook$;Location=TempAppr;Extended Properties=&quot;&quot;" command="SELECT * FROM [TempAppr]"/>
  </connection>
  <connection id="62" xr16:uid="{4FDDCE8A-5B72-45A4-BFDE-8AD1ECAB64E8}" keepAlive="1" name="Query - TempLost" description="Connection to the 'TempLost' query in the workbook." type="5" refreshedVersion="7" background="1" saveData="1">
    <dbPr connection="Provider=Microsoft.Mashup.OleDb.1;Data Source=$Workbook$;Location=TempLost;Extended Properties=&quot;&quot;" command="SELECT * FROM [TempLost]"/>
  </connection>
  <connection id="63" xr16:uid="{B7C7E0DE-7F62-4384-9963-B83533DD11A8}" keepAlive="1" name="Query - TempOpen" description="Connection to the 'TempOpen' query in the workbook." type="5" refreshedVersion="7" background="1" saveData="1">
    <dbPr connection="Provider=Microsoft.Mashup.OleDb.1;Data Source=$Workbook$;Location=TempOpen;Extended Properties=&quot;&quot;" command="SELECT * FROM [TempOpen]"/>
  </connection>
  <connection id="64" xr16:uid="{31D15822-2625-4AB0-B176-AE5E39C8B1E7}" keepAlive="1" name="Query - VOLMIAppr" description="Connection to the 'VOLMIAppr' query in the workbook." type="5" refreshedVersion="7" background="1" saveData="1">
    <dbPr connection="Provider=Microsoft.Mashup.OleDb.1;Data Source=$Workbook$;Location=VOLMIAppr;Extended Properties=&quot;&quot;" command="SELECT * FROM [VOLMIAppr]"/>
  </connection>
  <connection id="65" xr16:uid="{43814EAD-84D4-472F-AAB6-5722A4A7A748}" keepAlive="1" name="Query - VOLMILost" description="Connection to the 'VOLMILost' query in the workbook." type="5" refreshedVersion="7" background="1" saveData="1">
    <dbPr connection="Provider=Microsoft.Mashup.OleDb.1;Data Source=$Workbook$;Location=VOLMILost;Extended Properties=&quot;&quot;" command="SELECT * FROM [VOLMILost]"/>
  </connection>
  <connection id="66" xr16:uid="{078C841C-7225-46F5-ABAA-91B066AFDB9B}" keepAlive="1" name="Query - VOLMIOpen" description="Connection to the 'VOLMIOpen' query in the workbook." type="5" refreshedVersion="7" background="1" saveData="1">
    <dbPr connection="Provider=Microsoft.Mashup.OleDb.1;Data Source=$Workbook$;Location=VOLMIOpen;Extended Properties=&quot;&quot;" command="SELECT * FROM [VOLMIOpen]"/>
  </connection>
  <connection id="67" xr16:uid="{EFF4D19F-B6C0-462F-A07C-1A14B1762E46}" keepAlive="1" name="Query - VONCOAppr" description="Connection to the 'VONCOAppr' query in the workbook." type="5" refreshedVersion="7" background="1" saveData="1">
    <dbPr connection="Provider=Microsoft.Mashup.OleDb.1;Data Source=$Workbook$;Location=VONCOAppr;Extended Properties=&quot;&quot;" command="SELECT * FROM [VONCOAppr]"/>
  </connection>
  <connection id="68" xr16:uid="{85FD4053-1664-4FB2-B51F-31B8A75FEAFC}" keepAlive="1" name="Query - VONCOLost" description="Connection to the 'VONCOLost' query in the workbook." type="5" refreshedVersion="7" background="1" saveData="1">
    <dbPr connection="Provider=Microsoft.Mashup.OleDb.1;Data Source=$Workbook$;Location=VONCOLost;Extended Properties=&quot;&quot;" command="SELECT * FROM [VONCOLost]"/>
  </connection>
  <connection id="69" xr16:uid="{BAF7F4DE-E049-4C3A-ADD4-040692412587}" keepAlive="1" name="Query - VONCOOpen" description="Connection to the 'VONCOOpen' query in the workbook." type="5" refreshedVersion="7" background="1" saveData="1">
    <dbPr connection="Provider=Microsoft.Mashup.OleDb.1;Data Source=$Workbook$;Location=VONCOOpen;Extended Properties=&quot;&quot;" command="SELECT * FROM [VONCOOpen]"/>
  </connection>
  <connection id="70" xr16:uid="{D341C3C9-4AC3-4ABE-8C16-B17FBB9A3E63}" keepAlive="1" name="Query - WARSTAppr" description="Connection to the 'WARSTAppr' query in the workbook." type="5" refreshedVersion="7" background="1" saveData="1">
    <dbPr connection="Provider=Microsoft.Mashup.OleDb.1;Data Source=$Workbook$;Location=WARSTAppr;Extended Properties=&quot;&quot;" command="SELECT * FROM [WARSTAppr]"/>
  </connection>
  <connection id="71" xr16:uid="{90D4EACE-0D9B-4CB3-94E4-CA6A8F31C169}" keepAlive="1" name="Query - WARSTLost" description="Connection to the 'WARSTLost' query in the workbook." type="5" refreshedVersion="7" background="1" saveData="1">
    <dbPr connection="Provider=Microsoft.Mashup.OleDb.1;Data Source=$Workbook$;Location=WARSTLost;Extended Properties=&quot;&quot;" command="SELECT * FROM [WARSTLost]"/>
  </connection>
  <connection id="72" xr16:uid="{1A64F0DF-DB0C-45DD-98A1-770533A40555}" keepAlive="1" name="Query - WARSTOpen" description="Connection to the 'WARSTOpen' query in the workbook." type="5" refreshedVersion="7" background="1" saveData="1">
    <dbPr connection="Provider=Microsoft.Mashup.OleDb.1;Data Source=$Workbook$;Location=WARSTOpen;Extended Properties=&quot;&quot;" command="SELECT * FROM [WARSTOpen]"/>
  </connection>
</connections>
</file>

<file path=xl/sharedStrings.xml><?xml version="1.0" encoding="utf-8"?>
<sst xmlns="http://schemas.openxmlformats.org/spreadsheetml/2006/main" count="4454" uniqueCount="844">
  <si>
    <t>FormID</t>
  </si>
  <si>
    <t>TechID</t>
  </si>
  <si>
    <t>TechLName</t>
  </si>
  <si>
    <t>TechFName</t>
  </si>
  <si>
    <t>Date</t>
  </si>
  <si>
    <t>WO</t>
  </si>
  <si>
    <t>Address</t>
  </si>
  <si>
    <t>CustLName</t>
  </si>
  <si>
    <t>CustFName</t>
  </si>
  <si>
    <t>ReferTo</t>
  </si>
  <si>
    <t>SpiffFor</t>
  </si>
  <si>
    <t>status</t>
  </si>
  <si>
    <t>lastdate</t>
  </si>
  <si>
    <t>paid</t>
  </si>
  <si>
    <t>comments</t>
  </si>
  <si>
    <t>_id</t>
  </si>
  <si>
    <t>HENTO</t>
  </si>
  <si>
    <t>HENRICKS</t>
  </si>
  <si>
    <t>TONY</t>
  </si>
  <si>
    <t xml:space="preserve">GREG </t>
  </si>
  <si>
    <t>Other</t>
  </si>
  <si>
    <t>Residential Renewal Membership $5</t>
  </si>
  <si>
    <t>A</t>
  </si>
  <si>
    <t/>
  </si>
  <si>
    <t>Residential New Membership $30</t>
  </si>
  <si>
    <t>D</t>
  </si>
  <si>
    <t>LICLA</t>
  </si>
  <si>
    <t>Indoor Air Quality or Other Approved Enhancement $30</t>
  </si>
  <si>
    <t>HEGRO</t>
  </si>
  <si>
    <t>HEGGER</t>
  </si>
  <si>
    <t>ROBERT</t>
  </si>
  <si>
    <t>Erin</t>
  </si>
  <si>
    <t>OLGMI</t>
  </si>
  <si>
    <t>OGLESBY</t>
  </si>
  <si>
    <t>MICHELLE</t>
  </si>
  <si>
    <t xml:space="preserve">JOE </t>
  </si>
  <si>
    <t>VOLMI</t>
  </si>
  <si>
    <t>VOLKERT</t>
  </si>
  <si>
    <t>MIKE</t>
  </si>
  <si>
    <t>Upgraded Renewal Membership $30</t>
  </si>
  <si>
    <t>COUGR</t>
  </si>
  <si>
    <t>COUNTS</t>
  </si>
  <si>
    <t>GREG</t>
  </si>
  <si>
    <t>Tim</t>
  </si>
  <si>
    <t>HABJE</t>
  </si>
  <si>
    <t>HABERSTROH</t>
  </si>
  <si>
    <t>JEFF</t>
  </si>
  <si>
    <t>BARRI</t>
  </si>
  <si>
    <t>BARGE</t>
  </si>
  <si>
    <t>RICK</t>
  </si>
  <si>
    <t>TOM</t>
  </si>
  <si>
    <t>KEHGR</t>
  </si>
  <si>
    <t>KEHR</t>
  </si>
  <si>
    <t>GREGORY</t>
  </si>
  <si>
    <t>SUECH</t>
  </si>
  <si>
    <t>SUEME</t>
  </si>
  <si>
    <t>CHRIS</t>
  </si>
  <si>
    <t>Residential 1st Year Rewards Membership $30</t>
  </si>
  <si>
    <t>2132 QUIRINAL CT. 63026</t>
  </si>
  <si>
    <t>COHEN</t>
  </si>
  <si>
    <t>RENEE</t>
  </si>
  <si>
    <t>BURIA</t>
  </si>
  <si>
    <t>JAMES</t>
  </si>
  <si>
    <t>PETER</t>
  </si>
  <si>
    <t>VOGEL COMMISSION LOG</t>
  </si>
  <si>
    <t xml:space="preserve"> TECHNICIAN</t>
  </si>
  <si>
    <t>Replacement Referrals</t>
  </si>
  <si>
    <t>$40 / $80</t>
  </si>
  <si>
    <t>Each Additional Unit</t>
  </si>
  <si>
    <t>Period:</t>
  </si>
  <si>
    <t>COMMISSION</t>
  </si>
  <si>
    <t>IAQ/ Accessory Sale</t>
  </si>
  <si>
    <t>Review Buzz- Rating 4 or above</t>
  </si>
  <si>
    <t>APPROVED</t>
  </si>
  <si>
    <t>LOST</t>
  </si>
  <si>
    <t>OPEN</t>
  </si>
  <si>
    <t>New Maintenance Agreement</t>
  </si>
  <si>
    <t>SUBMITTED</t>
  </si>
  <si>
    <t>Maintenance Agreement Renewal</t>
  </si>
  <si>
    <t>Commercial Maint. Referrals</t>
  </si>
  <si>
    <t>DATE</t>
  </si>
  <si>
    <t>ADDRESS</t>
  </si>
  <si>
    <t>LAST</t>
  </si>
  <si>
    <t>FIRST</t>
  </si>
  <si>
    <t>REFER TO</t>
  </si>
  <si>
    <t>SPIFF FOR</t>
  </si>
  <si>
    <t>STATUS</t>
  </si>
  <si>
    <t>PAID</t>
  </si>
  <si>
    <t>COMMENTS</t>
  </si>
  <si>
    <t>BLADY</t>
  </si>
  <si>
    <t>DATE:</t>
  </si>
  <si>
    <t>LICRO</t>
  </si>
  <si>
    <t>Rob Licklider</t>
  </si>
  <si>
    <t>Michelle Oglesby</t>
  </si>
  <si>
    <t>Lance Licklider</t>
  </si>
  <si>
    <t>Dennis Miller</t>
  </si>
  <si>
    <t>MILDE</t>
  </si>
  <si>
    <t>Chris Sueme</t>
  </si>
  <si>
    <t>Steve Ward</t>
  </si>
  <si>
    <t>WARST</t>
  </si>
  <si>
    <t>Erich Petot</t>
  </si>
  <si>
    <t>Rob Hegger</t>
  </si>
  <si>
    <t>Dylan Black</t>
  </si>
  <si>
    <t>Gregory Kehr</t>
  </si>
  <si>
    <t>Tony Henricks</t>
  </si>
  <si>
    <t>Mike Volkert</t>
  </si>
  <si>
    <t>Greg Counts</t>
  </si>
  <si>
    <t>Jeff Haberstroh</t>
  </si>
  <si>
    <t>Paul Smith</t>
  </si>
  <si>
    <t>SMIPA</t>
  </si>
  <si>
    <t>Rick Barge</t>
  </si>
  <si>
    <t>Brandon Loud</t>
  </si>
  <si>
    <t>LOUBR</t>
  </si>
  <si>
    <t>1208 FERNLEAF 63126</t>
  </si>
  <si>
    <t>WOODSON</t>
  </si>
  <si>
    <t>THOMAS</t>
  </si>
  <si>
    <t>Ryan</t>
  </si>
  <si>
    <t>Residential Replacement Solutions $40 or more</t>
  </si>
  <si>
    <t>O</t>
  </si>
  <si>
    <t>6806 COFFEE SPRINGS DR. 63129</t>
  </si>
  <si>
    <t>RANDY</t>
  </si>
  <si>
    <t>730 WOODROW 63028</t>
  </si>
  <si>
    <t>Replacement Solutions $40 or more</t>
  </si>
  <si>
    <t>Jeff</t>
  </si>
  <si>
    <t>2 BUCKHAMMON PLACE</t>
  </si>
  <si>
    <t>2425 INDIAN TREE RUN 63038</t>
  </si>
  <si>
    <t>Ken</t>
  </si>
  <si>
    <t>Erik</t>
  </si>
  <si>
    <t>SMITH</t>
  </si>
  <si>
    <t>PAUL</t>
  </si>
  <si>
    <t>116 WHITE TREE</t>
  </si>
  <si>
    <t>101 CALICO LANE</t>
  </si>
  <si>
    <t>Commercial Replacement Solution $40</t>
  </si>
  <si>
    <t>6725 RYAN CREST</t>
  </si>
  <si>
    <t>7151 PRINCETON</t>
  </si>
  <si>
    <t>Grant</t>
  </si>
  <si>
    <t>484 LAKE AVE UNIT 1N</t>
  </si>
  <si>
    <t>HARRIS</t>
  </si>
  <si>
    <t>CHRISTOPHER</t>
  </si>
  <si>
    <t>1665 STARDUST DR</t>
  </si>
  <si>
    <t>474 E JACKSON RD</t>
  </si>
  <si>
    <t>GREGG</t>
  </si>
  <si>
    <t>8911 BLACKPOOL</t>
  </si>
  <si>
    <t>616 SETTLERS CIRCLE 63376</t>
  </si>
  <si>
    <t>4 DEL RAY CT</t>
  </si>
  <si>
    <t>WARD</t>
  </si>
  <si>
    <t>MONICA</t>
  </si>
  <si>
    <t xml:space="preserve">AFTER HOURS </t>
  </si>
  <si>
    <t xml:space="preserve">DAVE'S </t>
  </si>
  <si>
    <t xml:space="preserve">STEVEN </t>
  </si>
  <si>
    <t>3975 TARA VUE LANE</t>
  </si>
  <si>
    <t>APTS</t>
  </si>
  <si>
    <t>TARA VUE</t>
  </si>
  <si>
    <t>15911 KETTINGTON RD</t>
  </si>
  <si>
    <t>6 DENNY LANE</t>
  </si>
  <si>
    <t>1141 HOBBS MILL DR</t>
  </si>
  <si>
    <t>STARK</t>
  </si>
  <si>
    <t>TIM</t>
  </si>
  <si>
    <t>5833 KENNEDY MANOR CT</t>
  </si>
  <si>
    <t>Indoor Air Quality or Other Approved</t>
  </si>
  <si>
    <t>1705 N GEYER RD</t>
  </si>
  <si>
    <t>9231 LAUREL HILL DR</t>
  </si>
  <si>
    <t>HAYDEN</t>
  </si>
  <si>
    <t>AL</t>
  </si>
  <si>
    <t>6913 BROKEN OAK DR</t>
  </si>
  <si>
    <t>SNELLING</t>
  </si>
  <si>
    <t xml:space="preserve">2805 CHAMPIONSHIP BLVD </t>
  </si>
  <si>
    <t>COLLETI</t>
  </si>
  <si>
    <t>TONI</t>
  </si>
  <si>
    <t>661 KIRKSHIRE DR</t>
  </si>
  <si>
    <t>PRATT</t>
  </si>
  <si>
    <t>CINDY</t>
  </si>
  <si>
    <t xml:space="preserve">2211 PARK AVE </t>
  </si>
  <si>
    <t>JOHN</t>
  </si>
  <si>
    <t xml:space="preserve">4662 IDAHO </t>
  </si>
  <si>
    <t>816 BARBY LN 63122</t>
  </si>
  <si>
    <t>9840 COPPER HILL 63124</t>
  </si>
  <si>
    <t>CORCORAN</t>
  </si>
  <si>
    <t>MATT</t>
  </si>
  <si>
    <t>4123 BEHNKE CT 63129</t>
  </si>
  <si>
    <t>GIBBS</t>
  </si>
  <si>
    <t>GARY</t>
  </si>
  <si>
    <t>8686 GENERAL GRANT LN 63123</t>
  </si>
  <si>
    <t>11740 HEDHEFIELD</t>
  </si>
  <si>
    <t>924 SAN LOUIS DR 63026</t>
  </si>
  <si>
    <t>BLACK</t>
  </si>
  <si>
    <t>DYLAN</t>
  </si>
  <si>
    <t>13431 N OUTER 40 RD.  TOWN AND COUNTRY 63017</t>
  </si>
  <si>
    <t>BOB BOLLINGER</t>
  </si>
  <si>
    <t>WEST COUNTY ASSEMBLY OF GOD</t>
  </si>
  <si>
    <t>7823 BLACKBERRY AVE</t>
  </si>
  <si>
    <t>split ac/furnace</t>
  </si>
  <si>
    <t>634 SHERWOOD DR</t>
  </si>
  <si>
    <t>boiler</t>
  </si>
  <si>
    <t>2142 DOE RUN DR 63010</t>
  </si>
  <si>
    <t>HARRELSON</t>
  </si>
  <si>
    <t>CHARLES</t>
  </si>
  <si>
    <t>1436 TRAILS CT FENTON 63026</t>
  </si>
  <si>
    <t>ARNOLD</t>
  </si>
  <si>
    <t>15617 HIGHCROFT DR 63017</t>
  </si>
  <si>
    <t>349 WINDSOR PL</t>
  </si>
  <si>
    <t>2262 JACKSON RD</t>
  </si>
  <si>
    <t>3919 POTOMAC ST</t>
  </si>
  <si>
    <t>2 steam boiler</t>
  </si>
  <si>
    <t xml:space="preserve">2350 CEDAR LAKE </t>
  </si>
  <si>
    <t>5555</t>
  </si>
  <si>
    <t>ROB</t>
  </si>
  <si>
    <t>4241 SUNNY GLEN CT</t>
  </si>
  <si>
    <t>LAUER</t>
  </si>
  <si>
    <t xml:space="preserve">LAURIE </t>
  </si>
  <si>
    <t>103 JUBILEE</t>
  </si>
  <si>
    <t>PETOT</t>
  </si>
  <si>
    <t>ERICH</t>
  </si>
  <si>
    <t>1811 SMIZER STATION RD</t>
  </si>
  <si>
    <t>CHURCH</t>
  </si>
  <si>
    <t>CAVALRY FELLOWSHIP</t>
  </si>
  <si>
    <t>STEVE</t>
  </si>
  <si>
    <t>5926 S LINDBERGH</t>
  </si>
  <si>
    <t>system</t>
  </si>
  <si>
    <t>7331 ARLIGNTON</t>
  </si>
  <si>
    <t>ductless mini split</t>
  </si>
  <si>
    <t>50 ABERDEEN PL</t>
  </si>
  <si>
    <t>Dale</t>
  </si>
  <si>
    <t>MILLER</t>
  </si>
  <si>
    <t>DENNIS</t>
  </si>
  <si>
    <t>SOUTH COUNTY</t>
  </si>
  <si>
    <t>ROSS</t>
  </si>
  <si>
    <t xml:space="preserve">R G </t>
  </si>
  <si>
    <t>FENTON</t>
  </si>
  <si>
    <t>GUARGE</t>
  </si>
  <si>
    <t>R&amp;R</t>
  </si>
  <si>
    <t>1Ja9kN160QNfqH49</t>
  </si>
  <si>
    <t>7085</t>
  </si>
  <si>
    <t>1XE1ZsPHXQB85Wpi</t>
  </si>
  <si>
    <t>2kJ87HLwt5dSsOqu</t>
  </si>
  <si>
    <t>4DjI4NwQVi1jUPui</t>
  </si>
  <si>
    <t>4udYuClfnOZOPbge</t>
  </si>
  <si>
    <t>5DYqlSc4cxQfMi1g</t>
  </si>
  <si>
    <t>6v8sUwyedbKNIXg8</t>
  </si>
  <si>
    <t>81bjRwWk2v9eXqvk</t>
  </si>
  <si>
    <t>90B9uiNJVhberO9Z</t>
  </si>
  <si>
    <t>AACnHgcQfoUCpvVo</t>
  </si>
  <si>
    <t>BuFcq4ZcLwiXqOk2</t>
  </si>
  <si>
    <t>CalNJQ4C46HiN9Fz</t>
  </si>
  <si>
    <t>CiTfSwbqzIvDiykC</t>
  </si>
  <si>
    <t>D57tc9LcrjwDitGh</t>
  </si>
  <si>
    <t>DGSkg3KLfWBcQGM7</t>
  </si>
  <si>
    <t>EDdUEodzCZZdYACd</t>
  </si>
  <si>
    <t>Michelle</t>
  </si>
  <si>
    <t>Commercial Maintenance Referral $10</t>
  </si>
  <si>
    <t>FeKRwdqrYQr4wOif</t>
  </si>
  <si>
    <t>HXLuA9kAFsNezvuW</t>
  </si>
  <si>
    <t>JudOC9quZiri84Cc</t>
  </si>
  <si>
    <t>LZvByRttLgOqa22A</t>
  </si>
  <si>
    <t>MDfHoiZRdg12vV7a</t>
  </si>
  <si>
    <t>MiWbNNLeZ6iHKchj</t>
  </si>
  <si>
    <t>MvaXSMoTvFNRmkHr</t>
  </si>
  <si>
    <t>PYRlJB6eXe6sG1Bf</t>
  </si>
  <si>
    <t>RI5i32lFKqPcLHbl</t>
  </si>
  <si>
    <t>SVfcPhEq3xpCrHEK</t>
  </si>
  <si>
    <t>U5jSNxdjDPu6KH5Z</t>
  </si>
  <si>
    <t>X6GmZEz7mQbThu6E</t>
  </si>
  <si>
    <t>YGodPGiaPwlrhlkH</t>
  </si>
  <si>
    <t>b0GBxkPbSQ2f6Sov</t>
  </si>
  <si>
    <t>bQJIUIlYpcVYTTKq</t>
  </si>
  <si>
    <t>ckj9vzKEGwmMBfE6</t>
  </si>
  <si>
    <t>eaNK5ZZjwLnwm2jn</t>
  </si>
  <si>
    <t>fgn7SbAU3RSvyyJD</t>
  </si>
  <si>
    <t>j5eQypDPcFk7tYWn</t>
  </si>
  <si>
    <t>kORgCkWc5AayOZb2</t>
  </si>
  <si>
    <t>kpLobHyRInYQTPZ2</t>
  </si>
  <si>
    <t>krAjs22MSO34fZAd</t>
  </si>
  <si>
    <t>lVzjJHKF0abZvAR0</t>
  </si>
  <si>
    <t>myWpXgYYUWA95LvU</t>
  </si>
  <si>
    <t>nMAGqSdugntWw9g2</t>
  </si>
  <si>
    <t>pcjIeZiLt2rziamG</t>
  </si>
  <si>
    <t>qdy3GMjjhIvGG3XK</t>
  </si>
  <si>
    <t>r1bZ9vIokFLj1VMU</t>
  </si>
  <si>
    <t>r2mhue5UzahlUcMm</t>
  </si>
  <si>
    <t>r7v8pG3QxIpnfqJv</t>
  </si>
  <si>
    <t>rA4qFNI60qd05dMR</t>
  </si>
  <si>
    <t>ADAM</t>
  </si>
  <si>
    <t>sYfrOEfGkbEMR5XJ</t>
  </si>
  <si>
    <t>uAPUtHsPFNGKUDcF</t>
  </si>
  <si>
    <t>vnkmt60RDl7ksAAz</t>
  </si>
  <si>
    <t>xAaUfNIHnxpMyiuy</t>
  </si>
  <si>
    <t>xekv3GwMbRQzG2DW</t>
  </si>
  <si>
    <t>zftzlqelfwnPAXCO</t>
  </si>
  <si>
    <t>LOUD</t>
  </si>
  <si>
    <t>BRANDON</t>
  </si>
  <si>
    <t>no wo number</t>
  </si>
  <si>
    <t>NO ADDRESS</t>
  </si>
  <si>
    <t>BELL</t>
  </si>
  <si>
    <t>gArY1s0Ii01wwxBg</t>
  </si>
  <si>
    <t>REHAGEN</t>
  </si>
  <si>
    <t>JOE</t>
  </si>
  <si>
    <t>m5PiqMZ9F8pcPwSl</t>
  </si>
  <si>
    <t>PHIDA</t>
  </si>
  <si>
    <t>DUSHE</t>
  </si>
  <si>
    <t>Heather Duspiwa</t>
  </si>
  <si>
    <t>PHILLIPS</t>
  </si>
  <si>
    <t>DAN</t>
  </si>
  <si>
    <t>821 WOOD AVE</t>
  </si>
  <si>
    <t>HARVEY</t>
  </si>
  <si>
    <t>MARY</t>
  </si>
  <si>
    <t>13952</t>
  </si>
  <si>
    <t>9 HORTENSE LN. 63108</t>
  </si>
  <si>
    <t xml:space="preserve">SINQUEFIELD </t>
  </si>
  <si>
    <t>REX</t>
  </si>
  <si>
    <t>09Odzj5wRiTwA6BS</t>
  </si>
  <si>
    <t>NOT SURE</t>
  </si>
  <si>
    <t>LOCHHEAD</t>
  </si>
  <si>
    <t>KATHY</t>
  </si>
  <si>
    <t>4i2KAqDHNXzAfath</t>
  </si>
  <si>
    <t xml:space="preserve">MICHAEL </t>
  </si>
  <si>
    <t>5945 TRUMP STREET</t>
  </si>
  <si>
    <t>PANICK</t>
  </si>
  <si>
    <t xml:space="preserve">DOE JANE </t>
  </si>
  <si>
    <t>720 SETTLE RD</t>
  </si>
  <si>
    <t>RUDER</t>
  </si>
  <si>
    <t xml:space="preserve">JAMIE </t>
  </si>
  <si>
    <t>H7oeyPTdHJVtRtII</t>
  </si>
  <si>
    <t>LSaEsqP9S0H4tT1J</t>
  </si>
  <si>
    <t xml:space="preserve">3211 MEHL CROSSING CT </t>
  </si>
  <si>
    <t>SCHMELLING</t>
  </si>
  <si>
    <t>OAIiAuvMVGT9MBdu</t>
  </si>
  <si>
    <t>43 ASHLAWN CT</t>
  </si>
  <si>
    <t>HALEY</t>
  </si>
  <si>
    <t>CHAD</t>
  </si>
  <si>
    <t>UZmJg94NYXFwgqmr</t>
  </si>
  <si>
    <t>5235</t>
  </si>
  <si>
    <t>KOCH</t>
  </si>
  <si>
    <t>JANET</t>
  </si>
  <si>
    <t>VWVhDxZ8lYc6iAnA</t>
  </si>
  <si>
    <t>MARGARET</t>
  </si>
  <si>
    <t xml:space="preserve">5709 PORTS MOUTH LANE HOUSE SPRING </t>
  </si>
  <si>
    <t>BRIDGET</t>
  </si>
  <si>
    <t>406 COVENTRY</t>
  </si>
  <si>
    <t>MORSE</t>
  </si>
  <si>
    <t>fkir1mzvT17n9bkY</t>
  </si>
  <si>
    <t>NICK</t>
  </si>
  <si>
    <t>Dan Philips</t>
  </si>
  <si>
    <t>VONCO</t>
  </si>
  <si>
    <t>Cody Voney</t>
  </si>
  <si>
    <t>CLYBR</t>
  </si>
  <si>
    <t>Brian Clynes</t>
  </si>
  <si>
    <t>KLEAL</t>
  </si>
  <si>
    <t>Klejvi Alimahdi</t>
  </si>
  <si>
    <t>Ian Burke</t>
  </si>
  <si>
    <t>James</t>
  </si>
  <si>
    <t xml:space="preserve">1447 SAN MIGUEL </t>
  </si>
  <si>
    <t>LOCANDRO</t>
  </si>
  <si>
    <t>HQzJPfB2AxmuJLbg</t>
  </si>
  <si>
    <t>8509 LARRY DEL DR 63123</t>
  </si>
  <si>
    <t>LUX</t>
  </si>
  <si>
    <t>MINDY</t>
  </si>
  <si>
    <t>KoeYXyUlbTL09int</t>
  </si>
  <si>
    <t>4916 FINKMAN</t>
  </si>
  <si>
    <t>MCINTOSH</t>
  </si>
  <si>
    <t>BEN</t>
  </si>
  <si>
    <t>O8by1iBiQbvDgLHO</t>
  </si>
  <si>
    <t>9865 ZION LUTHERAN CHURCH RD. 63050</t>
  </si>
  <si>
    <t>BENNS</t>
  </si>
  <si>
    <t>JERRY</t>
  </si>
  <si>
    <t>Ofg1sFrlmtd33YPE</t>
  </si>
  <si>
    <t>502 CASTLE RIDGE</t>
  </si>
  <si>
    <t>BLASSIE</t>
  </si>
  <si>
    <t>JAN</t>
  </si>
  <si>
    <t>V6Pdi65AtbnQyxwc</t>
  </si>
  <si>
    <t>3935 WENZLICK</t>
  </si>
  <si>
    <t>GOODWIN</t>
  </si>
  <si>
    <t>JANE</t>
  </si>
  <si>
    <t>Zwzgyw7aVHpKmVNd</t>
  </si>
  <si>
    <t>15004</t>
  </si>
  <si>
    <t>14961</t>
  </si>
  <si>
    <t>ASH</t>
  </si>
  <si>
    <t>ybSdna8Bp49Q2cSc</t>
  </si>
  <si>
    <t>JOB SOLD - WAITING FOR EQUIPMENT - OKAY PER TIM</t>
  </si>
  <si>
    <t>15124</t>
  </si>
  <si>
    <t>844 JB HUNT CT</t>
  </si>
  <si>
    <t>BURNS</t>
  </si>
  <si>
    <t xml:space="preserve">ANDREW </t>
  </si>
  <si>
    <t xml:space="preserve">3/9/22 REPLACED POWER HUMID. </t>
  </si>
  <si>
    <t>0sgWkPdCBeYbmEab</t>
  </si>
  <si>
    <t>13276</t>
  </si>
  <si>
    <t>1/16/22 AAPT W KEN CUST CANCELLED</t>
  </si>
  <si>
    <t>15789</t>
  </si>
  <si>
    <t>4937 ITASKA ST</t>
  </si>
  <si>
    <t>KEY</t>
  </si>
  <si>
    <t>DONALD</t>
  </si>
  <si>
    <t xml:space="preserve">3/12/22 CONTRACT RENEWED. </t>
  </si>
  <si>
    <t>1PUcRrRY3UFYDeCv</t>
  </si>
  <si>
    <t>2/2022 APPT W EF3/25/22 NO INSTALLATION BOOKED. HI</t>
  </si>
  <si>
    <t>15834</t>
  </si>
  <si>
    <t>6517 WALSH ST</t>
  </si>
  <si>
    <t>WILLIAMS</t>
  </si>
  <si>
    <t>SHANNON</t>
  </si>
  <si>
    <t>3/25/22 SOLD PREMIUM</t>
  </si>
  <si>
    <t>23IAz9D2tb90iWob</t>
  </si>
  <si>
    <t>15234</t>
  </si>
  <si>
    <t xml:space="preserve">341 MACOFFIN TRAILS CT </t>
  </si>
  <si>
    <t>BONTE</t>
  </si>
  <si>
    <t xml:space="preserve">TIMOTHY </t>
  </si>
  <si>
    <t xml:space="preserve">3/11/22 ERIN M TO SCHEDULE APPT (WO NOTE) </t>
  </si>
  <si>
    <t>2CfUHGQaNBWrUWHL</t>
  </si>
  <si>
    <t>16046</t>
  </si>
  <si>
    <t>1548 CLAYTON WOODS CT</t>
  </si>
  <si>
    <t>HAHN</t>
  </si>
  <si>
    <t>EMILY AND CORY</t>
  </si>
  <si>
    <t>3/29/22 MICHELLE COLLECTED $ OVER PHONE.</t>
  </si>
  <si>
    <t>2YZEE9xSala4S0UU</t>
  </si>
  <si>
    <t>11147</t>
  </si>
  <si>
    <t>3/29/22 SUNTRUP HYUNDAI
OKAY PER TIM - VERBAL DISCUSSION</t>
  </si>
  <si>
    <t>15265</t>
  </si>
  <si>
    <t>4759 MICHIGAN</t>
  </si>
  <si>
    <t>MATHIS</t>
  </si>
  <si>
    <t xml:space="preserve">ROGER </t>
  </si>
  <si>
    <t>3/14/22 TECH SAYS TURNED OVER LEAD TO ERIN.</t>
  </si>
  <si>
    <t>3tb816KNpPE3Xt8F</t>
  </si>
  <si>
    <t>12202</t>
  </si>
  <si>
    <t>2/23/22 OKAY PER TIM - REPLACED RTU #11 AND RTU #9. GAVE $40 FIR 1ST SYSTEM AND $10 ADDITIONAL.</t>
  </si>
  <si>
    <t>15665</t>
  </si>
  <si>
    <t>2228 S BIG BEND BLVD 63117</t>
  </si>
  <si>
    <t>TRACEY COLEMAN</t>
  </si>
  <si>
    <t>ABOVE ALL PERSONNEL</t>
  </si>
  <si>
    <t xml:space="preserve">3/14/22 TECH TO CONTACT LANDLORD - NO SALES REP ASSIGNED </t>
  </si>
  <si>
    <t>4UEeT5RmItbvo7zG</t>
  </si>
  <si>
    <t>14386</t>
  </si>
  <si>
    <t xml:space="preserve">2/4/22 APPT W JV
3/25/22 NOTHING SOLD YET. </t>
  </si>
  <si>
    <t>15267</t>
  </si>
  <si>
    <t>2592 BLUFFVIEW DR</t>
  </si>
  <si>
    <t>ROSEMARY</t>
  </si>
  <si>
    <t>3/14/22 THIS IS NOT AN UPGRADE. FOUND BAD STAT HAD TO BE REPLACED TO RESTORE FUNCTIONALITY.</t>
  </si>
  <si>
    <t>4rILJ1j3EASstunM</t>
  </si>
  <si>
    <t>13807</t>
  </si>
  <si>
    <t xml:space="preserve">1/12/22 APPT W KW
3/25/22 NO INSTALL BOOKED AS OF TODAY. </t>
  </si>
  <si>
    <t>11502</t>
  </si>
  <si>
    <t>3/23/22 PER SANDI CUSTOMER NEVER APPROVED REPAIRS</t>
  </si>
  <si>
    <t>16068</t>
  </si>
  <si>
    <t>2048 WAYBRIDGE LN 63026</t>
  </si>
  <si>
    <t>BINDER</t>
  </si>
  <si>
    <t>WILLIAM</t>
  </si>
  <si>
    <t xml:space="preserve">3/28/22 TECH RECOMMENDED AHU REPLACEMENT. 
TECH TO GET PRICING TOGETHER TO REPAIR AHU. </t>
  </si>
  <si>
    <t>6WOsQMSqEhesi5is</t>
  </si>
  <si>
    <t>13557</t>
  </si>
  <si>
    <t>15020</t>
  </si>
  <si>
    <t xml:space="preserve">8001 DALE AVE </t>
  </si>
  <si>
    <t>TIM BRUNSON</t>
  </si>
  <si>
    <t>RICHMOND HEIGHTS. REC CTR</t>
  </si>
  <si>
    <t>3/29/22 TIM OKAY - VERBAL DISCUSSION</t>
  </si>
  <si>
    <t>72GWaeKaBilGKZgQ</t>
  </si>
  <si>
    <t>13645</t>
  </si>
  <si>
    <t xml:space="preserve">1/2022 RI - LM NO RESPONSE FROM LAND LORD </t>
  </si>
  <si>
    <t>15061</t>
  </si>
  <si>
    <t xml:space="preserve">1621 SUNNYRIDGE </t>
  </si>
  <si>
    <t>ZUZACK</t>
  </si>
  <si>
    <t>3/4/22 TECH SOLD MEMBERSHIP.</t>
  </si>
  <si>
    <t>8yJSsHxWrCjuaRz4</t>
  </si>
  <si>
    <t>11377</t>
  </si>
  <si>
    <t xml:space="preserve">11/17/21 APPT W EF.
3/25/22 NO INSTALLATION BOOKED. </t>
  </si>
  <si>
    <t>15752</t>
  </si>
  <si>
    <t xml:space="preserve">4643 RAY </t>
  </si>
  <si>
    <t>NAZZOLI</t>
  </si>
  <si>
    <t xml:space="preserve">MARTIN </t>
  </si>
  <si>
    <t>9JtmCQqk8InGq7Sh</t>
  </si>
  <si>
    <t>13625</t>
  </si>
  <si>
    <t xml:space="preserve">2/2022 COMMERCIAL LEAD 
NO REP LISTED? </t>
  </si>
  <si>
    <t>10525 MANCHESTER RD 63122</t>
  </si>
  <si>
    <t>?</t>
  </si>
  <si>
    <t xml:space="preserve">ASHLEY FURNITURE </t>
  </si>
  <si>
    <t>Each Additional Commercial Replacement $10</t>
  </si>
  <si>
    <t>AEWCWy91oU7RnzFw</t>
  </si>
  <si>
    <t>15695</t>
  </si>
  <si>
    <t>2100 DARTHMOUTH</t>
  </si>
  <si>
    <t>BERNER</t>
  </si>
  <si>
    <t xml:space="preserve">MELISSA </t>
  </si>
  <si>
    <t>3/24/22 TECH SOLD TH6</t>
  </si>
  <si>
    <t>AX3wrdxsblyGusDe</t>
  </si>
  <si>
    <t>15171</t>
  </si>
  <si>
    <t>1840 WEST DR</t>
  </si>
  <si>
    <t>VANHORN</t>
  </si>
  <si>
    <t>CHRISTI</t>
  </si>
  <si>
    <t xml:space="preserve">3/9/22 ERIN TO CONTACT CUST FOR CC APPT </t>
  </si>
  <si>
    <t>AxuIC1fm2oTAaeQ8</t>
  </si>
  <si>
    <t>15762</t>
  </si>
  <si>
    <t>1915 SHADOW WOOD CT</t>
  </si>
  <si>
    <t>BARTLING</t>
  </si>
  <si>
    <t>HELEN</t>
  </si>
  <si>
    <t>BbspnEZdipJ7lJi2</t>
  </si>
  <si>
    <t>15264</t>
  </si>
  <si>
    <t>7120 VIRGINIA AVE</t>
  </si>
  <si>
    <t>TAT</t>
  </si>
  <si>
    <t>STEPHANIE</t>
  </si>
  <si>
    <t xml:space="preserve">3/14/22 ERIN TO CONTACT CUSTOMER </t>
  </si>
  <si>
    <t>Bsoh6KKQ5Tbp5aAG</t>
  </si>
  <si>
    <t>11688</t>
  </si>
  <si>
    <t xml:space="preserve">12/2021 NO APPT RI LM </t>
  </si>
  <si>
    <t>12/29/21 APPT JEFF V
CHAD EDWARDS</t>
  </si>
  <si>
    <t>11968</t>
  </si>
  <si>
    <t xml:space="preserve">11/30/21 SERVICE PERFORMED REPAIRS. </t>
  </si>
  <si>
    <t>1/27/22 APPT W JV</t>
  </si>
  <si>
    <t xml:space="preserve">1/2022 RES INST LM </t>
  </si>
  <si>
    <t>25 ARUNDE PL</t>
  </si>
  <si>
    <t>GORDON</t>
  </si>
  <si>
    <t>JULIE</t>
  </si>
  <si>
    <t>DjIktc5xCwCDV02d</t>
  </si>
  <si>
    <t>SWANSON</t>
  </si>
  <si>
    <t>SCHED FOR 4/27/22</t>
  </si>
  <si>
    <t>1 WRENWOOD CT     63119</t>
  </si>
  <si>
    <t>BARBARA</t>
  </si>
  <si>
    <t>DtroZcKlx6xsBeVt</t>
  </si>
  <si>
    <t>14156</t>
  </si>
  <si>
    <t>2/2022 EF CONTACTED</t>
  </si>
  <si>
    <t>15231- (SURGE PROTECTOR)</t>
  </si>
  <si>
    <t>623 WEST ARLEE</t>
  </si>
  <si>
    <t>CUSTOMER DID NOT REPLACE THE SURGE PROTECTOR.</t>
  </si>
  <si>
    <t>EGG3FjXnHKQC2okG</t>
  </si>
  <si>
    <t>VOLMERT</t>
  </si>
  <si>
    <t>16073</t>
  </si>
  <si>
    <t>2629 CRIPPLECREEK</t>
  </si>
  <si>
    <t>TIEDEMANN</t>
  </si>
  <si>
    <t>EizMSrX98MCqoeCW</t>
  </si>
  <si>
    <t>10090</t>
  </si>
  <si>
    <t xml:space="preserve"> 10/13/2021 APPT W KW
 </t>
  </si>
  <si>
    <t>ROBER</t>
  </si>
  <si>
    <t xml:space="preserve">2100 DARTHMOUTH </t>
  </si>
  <si>
    <t xml:space="preserve">BERNER </t>
  </si>
  <si>
    <t xml:space="preserve">MELISSSA </t>
  </si>
  <si>
    <t>FlvBzARyGsczeIIT</t>
  </si>
  <si>
    <t>15782</t>
  </si>
  <si>
    <t>1155 TECHNOLOGY DR 63368</t>
  </si>
  <si>
    <t>STAYBRIDGE SUITES</t>
  </si>
  <si>
    <t>3/18/22 JAMES V TO CONTACT 
3/25/22 EMAILED JAMES</t>
  </si>
  <si>
    <t>GECc1AiZgTuVrB9S</t>
  </si>
  <si>
    <t>15764</t>
  </si>
  <si>
    <t xml:space="preserve">426 IRON LANTERN </t>
  </si>
  <si>
    <t xml:space="preserve">DORING </t>
  </si>
  <si>
    <t xml:space="preserve">SUE </t>
  </si>
  <si>
    <t>GnBUTmgKVGn4i3IO</t>
  </si>
  <si>
    <t>2629 CRIPPLE CREEK</t>
  </si>
  <si>
    <t>3/29/22 ASKED TECH TO RESUBMIT, APPROVED ON ACCIDENT.</t>
  </si>
  <si>
    <t>GuFVni5852Yuwoj9</t>
  </si>
  <si>
    <t>2/7/22 APPT JV</t>
  </si>
  <si>
    <t>HLq2g4iw23dS948Y</t>
  </si>
  <si>
    <t>15015</t>
  </si>
  <si>
    <t>13829</t>
  </si>
  <si>
    <t>1/13/22 1/14/22 APPT W EF</t>
  </si>
  <si>
    <t>15870</t>
  </si>
  <si>
    <t xml:space="preserve">7503 GANNON </t>
  </si>
  <si>
    <t>TETER</t>
  </si>
  <si>
    <t xml:space="preserve">MARI </t>
  </si>
  <si>
    <t>HtgFEVIpIdW3kzi6</t>
  </si>
  <si>
    <t>15253</t>
  </si>
  <si>
    <t>2 BRIDLE CREEK DR</t>
  </si>
  <si>
    <t>WOODS</t>
  </si>
  <si>
    <t>HveZM1gkEKYQg18T</t>
  </si>
  <si>
    <t>10795</t>
  </si>
  <si>
    <t>10/26/21 APPT W KW</t>
  </si>
  <si>
    <t>14452</t>
  </si>
  <si>
    <t xml:space="preserve">2/18/22 INSTALLED FURNACE FROM RES STOCK. </t>
  </si>
  <si>
    <t>12594</t>
  </si>
  <si>
    <t xml:space="preserve">11/24/21 APPT W JV </t>
  </si>
  <si>
    <t>13326</t>
  </si>
  <si>
    <t xml:space="preserve">3/24/2022 SHOULD BE COMMERCIAL SPIFF FOR REPLACEMENT LEAD. RESUBMITTED FOR CORRECT SPIFF AMOUNT. </t>
  </si>
  <si>
    <t>15504</t>
  </si>
  <si>
    <t>13461 OLIVE</t>
  </si>
  <si>
    <t>X</t>
  </si>
  <si>
    <t>CHESTERFIELD FAMILY DENTAL</t>
  </si>
  <si>
    <t>3/29/22 VERBAL APPROVAL FROM TIM.</t>
  </si>
  <si>
    <t>MYthd9gpn7BfdNIn</t>
  </si>
  <si>
    <t>1/2022 NO APPT W RI SCHEDULED</t>
  </si>
  <si>
    <t>14032</t>
  </si>
  <si>
    <t xml:space="preserve">1/19/22 TECH RECOMMENDED NEW HUMIDIFIER. 
3/25/22 EMAILED TIM - CUST DID NOT REPLACE. 
</t>
  </si>
  <si>
    <t>15660</t>
  </si>
  <si>
    <t>8028 BIG BEND BLVD ST LOUIS 63119</t>
  </si>
  <si>
    <t>WEBSTER GROVE ANIMAL HOSPITAL</t>
  </si>
  <si>
    <t>3/17/22 RTU 6 ROTTEN HEAT EXCHANGER</t>
  </si>
  <si>
    <t>NyWHWhj1JNc9s7qZ</t>
  </si>
  <si>
    <t>14963</t>
  </si>
  <si>
    <t xml:space="preserve">3/01/2022 INSTALLED FURNACE AND COIL. </t>
  </si>
  <si>
    <t>14412</t>
  </si>
  <si>
    <t xml:space="preserve">3/9/22 FULL SYSTEM REPLACED </t>
  </si>
  <si>
    <t>15808</t>
  </si>
  <si>
    <t>5675 POTOMAC</t>
  </si>
  <si>
    <t>BAIRD</t>
  </si>
  <si>
    <t xml:space="preserve">3/25/22 REWARDS CONTRACT IS MONTHLY. THIS TICKET SAYS RENEWED AND PAID THROUGH THE OFFICE. </t>
  </si>
  <si>
    <t>OAZeAjsqeqvawq9a</t>
  </si>
  <si>
    <t>15123</t>
  </si>
  <si>
    <t>1738 BONETA 63117</t>
  </si>
  <si>
    <t>MCCANDLISS</t>
  </si>
  <si>
    <t>3/8/22 TECH UPGRADED TO PREMIUM</t>
  </si>
  <si>
    <t>OQM97T9ThF33LCMb</t>
  </si>
  <si>
    <t>15942</t>
  </si>
  <si>
    <t xml:space="preserve">IDK </t>
  </si>
  <si>
    <t xml:space="preserve">FUNDOUKOS </t>
  </si>
  <si>
    <t>TED</t>
  </si>
  <si>
    <t>OThsoTocQvT1Ci1d</t>
  </si>
  <si>
    <t>15818</t>
  </si>
  <si>
    <t>5288 BLOOMFIRLD 63129</t>
  </si>
  <si>
    <t>APPLEGATE</t>
  </si>
  <si>
    <t>OVjgjpeLMVqlof77</t>
  </si>
  <si>
    <t>14990</t>
  </si>
  <si>
    <t xml:space="preserve">3/18/22 JAMES V TO CONTACT
3/25/22 EMAILED JAMES </t>
  </si>
  <si>
    <t>OgOQjhbVjWuk80P0</t>
  </si>
  <si>
    <t>12/14/2021 APPT W JV</t>
  </si>
  <si>
    <t>12/9/2021 APPT W KW</t>
  </si>
  <si>
    <t>15199</t>
  </si>
  <si>
    <t>1240 BUCK AVE 63117</t>
  </si>
  <si>
    <t>SONG</t>
  </si>
  <si>
    <t>JUN</t>
  </si>
  <si>
    <t xml:space="preserve">3/23/22 UPON READING TECH NOTES ITS UNCLEAR WHAT HES RECOMMENDING?
NO WORK HAS BEEN SCHEDULED. </t>
  </si>
  <si>
    <t>RbPyWv5Ad46T8g10</t>
  </si>
  <si>
    <t>15668</t>
  </si>
  <si>
    <t>2785 BLACKFOREST</t>
  </si>
  <si>
    <t>Rv2ttoW4JbEHfJn2</t>
  </si>
  <si>
    <t>Rv95wKbydsSGUSK3</t>
  </si>
  <si>
    <t>IDK</t>
  </si>
  <si>
    <t>FUNDOUS</t>
  </si>
  <si>
    <t>SVAxMIOszUyAPN1a</t>
  </si>
  <si>
    <t>13527</t>
  </si>
  <si>
    <t>1/2022 NO APPT RI</t>
  </si>
  <si>
    <t>15092</t>
  </si>
  <si>
    <t>108 WHISPERING OAKS</t>
  </si>
  <si>
    <t>KOPUNEK</t>
  </si>
  <si>
    <t xml:space="preserve">STEPHEN </t>
  </si>
  <si>
    <t>TB2fMipFubECkg04</t>
  </si>
  <si>
    <t>15817</t>
  </si>
  <si>
    <t>5561 WIELANDDR 63128</t>
  </si>
  <si>
    <t>BUTLAND</t>
  </si>
  <si>
    <t>JUDY</t>
  </si>
  <si>
    <t>TejTkkMe9f16brnz</t>
  </si>
  <si>
    <t>Ti1RtcmajdXwbspg</t>
  </si>
  <si>
    <t>13811</t>
  </si>
  <si>
    <t xml:space="preserve">2/2022 APPT W JV
3/25/22 NO INSTALL BOOKED. </t>
  </si>
  <si>
    <t xml:space="preserve">3/17/22 EMAILED MICHELLE TO ADD A MINI SPLIT TO THE CONTRACT. </t>
  </si>
  <si>
    <t>UIpE348x8sRywqO4</t>
  </si>
  <si>
    <t>2/23/22 TURNED LEAD OVER TO ERIN</t>
  </si>
  <si>
    <t>14429</t>
  </si>
  <si>
    <t>2/14/22 APPT W JV</t>
  </si>
  <si>
    <t>15067</t>
  </si>
  <si>
    <t>SCHMELING</t>
  </si>
  <si>
    <t xml:space="preserve">2X SUBMITTED  
 </t>
  </si>
  <si>
    <t>W1MwDuPfSK5QDys8</t>
  </si>
  <si>
    <t xml:space="preserve">3/2/22 ASK TIM
3/25/22 EMAILED TIM </t>
  </si>
  <si>
    <t>WD30JqMuEcmw03in</t>
  </si>
  <si>
    <t>1569</t>
  </si>
  <si>
    <t>431 PARKLAND</t>
  </si>
  <si>
    <t>ADAMS</t>
  </si>
  <si>
    <t>WKLKYHQDtC0cN6o9</t>
  </si>
  <si>
    <t xml:space="preserve">5131 STARBOARD SIDE DR </t>
  </si>
  <si>
    <t>HUBER</t>
  </si>
  <si>
    <t>MARY BETH</t>
  </si>
  <si>
    <t>WlmrXvei3z4ikxms</t>
  </si>
  <si>
    <t>13356</t>
  </si>
  <si>
    <t>13414</t>
  </si>
  <si>
    <t>2/2022 APPT W EF
3/25/22 NO INSTALLATION BOOKED</t>
  </si>
  <si>
    <t>3/7/2022 INSTALLED FULL SYSTEM.</t>
  </si>
  <si>
    <t>2/2022 APPT W EF</t>
  </si>
  <si>
    <t>8026</t>
  </si>
  <si>
    <t>3/4/22 ASKED ERIN TO CONTACT CUSTOMER.</t>
  </si>
  <si>
    <t>bd3DZxFHZsh5z3tU</t>
  </si>
  <si>
    <t xml:space="preserve">RG </t>
  </si>
  <si>
    <t>3/29/22 APPROVED PER TIM - VERBAL DISCUSSION.</t>
  </si>
  <si>
    <t>btCRdG5lzImhPhHq</t>
  </si>
  <si>
    <t>2/2022 APPT JV</t>
  </si>
  <si>
    <t>15741</t>
  </si>
  <si>
    <t>4376 BRISTOL VIEW CT</t>
  </si>
  <si>
    <t>DUDARIC</t>
  </si>
  <si>
    <t>PERO &amp; ANNA</t>
  </si>
  <si>
    <t>d263hvAh5oYs8TQK</t>
  </si>
  <si>
    <t>11567</t>
  </si>
  <si>
    <t>2/2022 NO APPT W RI</t>
  </si>
  <si>
    <t>fgexqx0CoZrbf0Z2</t>
  </si>
  <si>
    <t>9463</t>
  </si>
  <si>
    <t>2/2022 NO APPT RI</t>
  </si>
  <si>
    <t xml:space="preserve">2/2022 NO APPT LM </t>
  </si>
  <si>
    <t>3/24/22 NOTE IN SERVICE CONTRACT CUSTOMER HAS NOT PAID, TECH DID NOT COLLECT OR BILL FOR IT. NOTHING MENTIONED IN THE SERVICE TICKET ABOUT A MAINT AGREEMENT OR CONTACTING CUST TO SET ONE UP. NO SERVICE CONTRACT ATTACHED. MAINT NOT SCHEDULED EITHER.</t>
  </si>
  <si>
    <t xml:space="preserve">3/18/22 JAMES V TO CONTACT 
3/25/22 EMAILED JAMES </t>
  </si>
  <si>
    <t>htXBwMxZvy6av7Lw</t>
  </si>
  <si>
    <t>1869 CLEMENS CT</t>
  </si>
  <si>
    <t>JARNEGAN</t>
  </si>
  <si>
    <t>SONDRA</t>
  </si>
  <si>
    <t>i4j0ZynDcX2NTEB8</t>
  </si>
  <si>
    <t>15262</t>
  </si>
  <si>
    <t>LOUGHLIN</t>
  </si>
  <si>
    <t>DON</t>
  </si>
  <si>
    <t xml:space="preserve">3/24/22 NO NOTES IN TICKET ABOUT REPLACEMENT OR CALLING RI </t>
  </si>
  <si>
    <t>ixLSQDbPfhhgbwiP</t>
  </si>
  <si>
    <t>11946</t>
  </si>
  <si>
    <t>2/2022 APPT WITH KW</t>
  </si>
  <si>
    <t>14392 SOUTH OUTER FORTY RD 63017</t>
  </si>
  <si>
    <t>DIV 6 HWY CREDIT UNION</t>
  </si>
  <si>
    <t>k9nvfbvITFLdgK4P</t>
  </si>
  <si>
    <t>10204</t>
  </si>
  <si>
    <t>9657</t>
  </si>
  <si>
    <t>10793</t>
  </si>
  <si>
    <t>2/2022 APPT W JV</t>
  </si>
  <si>
    <t xml:space="preserve"> 3X SUBMITTED</t>
  </si>
  <si>
    <t>l4qGfzdxlZ7Zc6CH</t>
  </si>
  <si>
    <t>11971</t>
  </si>
  <si>
    <t>2/2022 NO APPT SCHEDULED WITH RI.</t>
  </si>
  <si>
    <t>9228</t>
  </si>
  <si>
    <t>1/2022 CUST NEEVER SCHEDULED APPT W RES INST</t>
  </si>
  <si>
    <t>nAiLxGiU9TpZ5XAv</t>
  </si>
  <si>
    <t xml:space="preserve">2/2022 NO APPT RI LM </t>
  </si>
  <si>
    <t>15259</t>
  </si>
  <si>
    <t xml:space="preserve">3945 MAGNOLIA </t>
  </si>
  <si>
    <t>SHEPPARD</t>
  </si>
  <si>
    <t>nlfPWWJura6G4iEl</t>
  </si>
  <si>
    <t>noPoJzTmAcDYejWB</t>
  </si>
  <si>
    <t>ROBRRT</t>
  </si>
  <si>
    <t xml:space="preserve">3023 JAMIE </t>
  </si>
  <si>
    <t xml:space="preserve">ANDREWS </t>
  </si>
  <si>
    <t xml:space="preserve">STACY </t>
  </si>
  <si>
    <t>o1r89CNVBUunOahO</t>
  </si>
  <si>
    <t>3/24 IF PAID SHOULD ONLY BE $10 FOR ADDITIONAL. OG ALREADY ASKED FOR.
3/25/22 EMAILED TIM</t>
  </si>
  <si>
    <t>pQTmvZzg88MgkEwa</t>
  </si>
  <si>
    <t>pQeiZdF4mgQ6UOno</t>
  </si>
  <si>
    <t>pXkAO1lcrvBgEsA7</t>
  </si>
  <si>
    <t>11/2021 APPT W JV</t>
  </si>
  <si>
    <t>15775</t>
  </si>
  <si>
    <t>71 SMOKE TREE DR</t>
  </si>
  <si>
    <t>TIMMERMAN</t>
  </si>
  <si>
    <t>ALAN</t>
  </si>
  <si>
    <t xml:space="preserve">3/24/22 NO NOTES ON IF THIS WAS TURNED OVER TO RI OR NOT. </t>
  </si>
  <si>
    <t>pr2cP0fCfYKbjsTJ</t>
  </si>
  <si>
    <t>15923</t>
  </si>
  <si>
    <t>9630HALE DR.</t>
  </si>
  <si>
    <t>BARRALE</t>
  </si>
  <si>
    <t xml:space="preserve">3/24/22 NO NOTES IN TICKET IF THIS WAS TURNED OVER TO RI. </t>
  </si>
  <si>
    <t>qRaDxAxCkm5zoWY6</t>
  </si>
  <si>
    <t>10005</t>
  </si>
  <si>
    <t xml:space="preserve">1/2022 APPT WITH ERIC </t>
  </si>
  <si>
    <t>15204</t>
  </si>
  <si>
    <t>664 TRADE CENTER</t>
  </si>
  <si>
    <t>LABELS DIRECT</t>
  </si>
  <si>
    <t xml:space="preserve">3/16/22 CHECK WITH MICHELLE H </t>
  </si>
  <si>
    <t>qpxveWLyR5g3vea8</t>
  </si>
  <si>
    <t>11582</t>
  </si>
  <si>
    <t>1/2022 APPT WITH JEFF V</t>
  </si>
  <si>
    <t>2/2022 NO APPT RI LM</t>
  </si>
  <si>
    <t>11396</t>
  </si>
  <si>
    <t>2/2022 NO APPT</t>
  </si>
  <si>
    <t>15922</t>
  </si>
  <si>
    <t>70 RUTH DR</t>
  </si>
  <si>
    <t>ROBERSON</t>
  </si>
  <si>
    <t xml:space="preserve">KEITH </t>
  </si>
  <si>
    <t>3/30/22 WAITING FOR CONTRACT TO BE SET UP. NOTES IN TICKET IT WAS SOLD BUT NO REWARDS CONTRACT SET UP.</t>
  </si>
  <si>
    <t>rOED9siGjobrs9AP</t>
  </si>
  <si>
    <t>13245</t>
  </si>
  <si>
    <t>557 RIVERA</t>
  </si>
  <si>
    <t>RIVERA</t>
  </si>
  <si>
    <t xml:space="preserve">MANNY </t>
  </si>
  <si>
    <t>ruXs2I3gmFGo4Kxq</t>
  </si>
  <si>
    <t>15236</t>
  </si>
  <si>
    <t>2607 STORM LAKE</t>
  </si>
  <si>
    <t xml:space="preserve">BORAWSKI </t>
  </si>
  <si>
    <t xml:space="preserve">LISA </t>
  </si>
  <si>
    <t>s7sNhsQeCNSglj97</t>
  </si>
  <si>
    <t>sANYIK5cqCl4xYO3</t>
  </si>
  <si>
    <t>16090</t>
  </si>
  <si>
    <t xml:space="preserve">433 CLARA AVE </t>
  </si>
  <si>
    <t>HALL</t>
  </si>
  <si>
    <t xml:space="preserve">RONALD </t>
  </si>
  <si>
    <t>sN9cohnisUyHm3qw</t>
  </si>
  <si>
    <t>8426</t>
  </si>
  <si>
    <t>10856</t>
  </si>
  <si>
    <t>2/2022 APPT EF</t>
  </si>
  <si>
    <t>15231</t>
  </si>
  <si>
    <t xml:space="preserve">623 ALREE </t>
  </si>
  <si>
    <t xml:space="preserve">SCHMITT </t>
  </si>
  <si>
    <t xml:space="preserve">CATHY </t>
  </si>
  <si>
    <t>uEezLcEcDg3gYBfp</t>
  </si>
  <si>
    <t>uID0Nn50rc4hjKe3</t>
  </si>
  <si>
    <t>15791</t>
  </si>
  <si>
    <t>8740 DECORUM</t>
  </si>
  <si>
    <t>HYDE</t>
  </si>
  <si>
    <t xml:space="preserve">PATRICIA </t>
  </si>
  <si>
    <t>3/24 4/15/22 TO 3/1/23PREMIUM CONTRACT RENEWED AND PAID THROUGH THE OFFICE. NO $5 FOR RENEWAL.</t>
  </si>
  <si>
    <t>uUJ2KqmgB8TF73Pk</t>
  </si>
  <si>
    <t>ugZG0xBp2VgHP4bs</t>
  </si>
  <si>
    <t>2427 MACKLINE</t>
  </si>
  <si>
    <t>COLUMBO</t>
  </si>
  <si>
    <t>LOU</t>
  </si>
  <si>
    <t>uuRtIvtVPNx8nq6n</t>
  </si>
  <si>
    <t>12106</t>
  </si>
  <si>
    <t>15763</t>
  </si>
  <si>
    <t>139 CARONDOLET PLAZA 63105</t>
  </si>
  <si>
    <t>LOUNGE</t>
  </si>
  <si>
    <t>RED FITNESS</t>
  </si>
  <si>
    <t>wMcpZ6vfT85JqDDR</t>
  </si>
  <si>
    <t xml:space="preserve">1/2022 NO APPT RES INST LM </t>
  </si>
  <si>
    <t xml:space="preserve">569 BALLAS PARK DR </t>
  </si>
  <si>
    <t>DUGGIN</t>
  </si>
  <si>
    <t>BILL</t>
  </si>
  <si>
    <t xml:space="preserve">3/4/2022 </t>
  </si>
  <si>
    <t>xHjmNKTIVNHY7Pnr</t>
  </si>
  <si>
    <t xml:space="preserve">2/2022 NO APPY RI LM </t>
  </si>
  <si>
    <t xml:space="preserve">3/9/22 ERIN TO CALL AND SCHEDULE APPT </t>
  </si>
  <si>
    <t>y9OoNYq9lfZDFQ2k</t>
  </si>
  <si>
    <t>12128</t>
  </si>
  <si>
    <t>2/22 DALE SPOKE WITH CUST</t>
  </si>
  <si>
    <t>March, 2022</t>
  </si>
  <si>
    <t>DUPHE</t>
  </si>
  <si>
    <t>DUSPIWA</t>
  </si>
  <si>
    <t>HEATHER</t>
  </si>
  <si>
    <t>14257</t>
  </si>
  <si>
    <t>4352 OLEATHA</t>
  </si>
  <si>
    <t xml:space="preserve">FLANNINGAN </t>
  </si>
  <si>
    <t xml:space="preserve">CORY </t>
  </si>
  <si>
    <t>From February</t>
  </si>
  <si>
    <t>98Dl4e7tys0zMUD1</t>
  </si>
  <si>
    <t>14286</t>
  </si>
  <si>
    <t xml:space="preserve">2745 LOCUST </t>
  </si>
  <si>
    <t>PHOTOGRAPHY</t>
  </si>
  <si>
    <t>MARK KATZMAN</t>
  </si>
  <si>
    <t>9qXpLGGYbE8T3FBl</t>
  </si>
  <si>
    <t>NO WO MAYBE ALREADY SUB?</t>
  </si>
  <si>
    <t>1720 LANDS END</t>
  </si>
  <si>
    <t>EMegTl27JeTHG2gG</t>
  </si>
  <si>
    <t>MANCHESTER</t>
  </si>
  <si>
    <t>WEST COUNTY</t>
  </si>
  <si>
    <t>VOLVO</t>
  </si>
  <si>
    <t>GZj5JvgfZ0Zga7i7</t>
  </si>
  <si>
    <t>14428</t>
  </si>
  <si>
    <t>54 WILLOW HILL RD</t>
  </si>
  <si>
    <t>CAMPBELL</t>
  </si>
  <si>
    <t xml:space="preserve">GRANT </t>
  </si>
  <si>
    <t>NCsFeuwEBud7plJs</t>
  </si>
  <si>
    <t>14661</t>
  </si>
  <si>
    <t>2703 FAIR OAKS</t>
  </si>
  <si>
    <t>TALIAFERRO</t>
  </si>
  <si>
    <t xml:space="preserve">SANDY </t>
  </si>
  <si>
    <t>P7C9V2MpJ7WxgISD</t>
  </si>
  <si>
    <t>14541</t>
  </si>
  <si>
    <t xml:space="preserve">3883 WYOMING STREET </t>
  </si>
  <si>
    <t>DANIELEY</t>
  </si>
  <si>
    <t>TERESA</t>
  </si>
  <si>
    <t>Pdhjr8M7BsisJlcA</t>
  </si>
  <si>
    <t>YCr91FVOeuEEzS5K</t>
  </si>
  <si>
    <t>14639</t>
  </si>
  <si>
    <t>323 WILDFOREST</t>
  </si>
  <si>
    <t>ELLI</t>
  </si>
  <si>
    <t>cxahe1fx5r6TpB0w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</si>
</sst>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$-409]mmmm\-yy;@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0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NumberFormat="1"/>
    <xf numFmtId="14" fontId="0" fillId="0" borderId="0" xfId="0" applyNumberFormat="1"/>
    <xf numFmtId="44" fontId="4" fillId="2" borderId="3" xfId="1" applyFont="1" applyFill="1" applyBorder="1" applyAlignment="1" applyProtection="1">
      <alignment vertical="center"/>
    </xf>
    <xf numFmtId="44" fontId="4" fillId="2" borderId="4" xfId="1" applyFont="1" applyFill="1" applyBorder="1" applyAlignment="1" applyProtection="1">
      <alignment vertical="center"/>
    </xf>
    <xf numFmtId="44" fontId="5" fillId="0" borderId="0" xfId="1" applyFont="1" applyFill="1" applyBorder="1" applyAlignment="1" applyProtection="1">
      <alignment vertical="center"/>
    </xf>
    <xf numFmtId="44" fontId="6" fillId="0" borderId="0" xfId="1" applyFont="1" applyFill="1" applyBorder="1" applyAlignment="1" applyProtection="1">
      <alignment horizontal="center"/>
    </xf>
    <xf numFmtId="14" fontId="7" fillId="0" borderId="0" xfId="0" applyNumberFormat="1" applyFont="1" applyAlignment="1">
      <alignment horizontal="left" vertical="center"/>
    </xf>
    <xf numFmtId="44" fontId="6" fillId="0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4" fontId="5" fillId="0" borderId="0" xfId="1" applyFont="1" applyFill="1" applyBorder="1" applyAlignment="1" applyProtection="1">
      <alignment horizontal="center" vertical="center"/>
    </xf>
    <xf numFmtId="44" fontId="5" fillId="2" borderId="5" xfId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 vertical="center"/>
    </xf>
    <xf numFmtId="7" fontId="9" fillId="0" borderId="7" xfId="1" applyNumberFormat="1" applyFont="1" applyFill="1" applyBorder="1" applyAlignment="1" applyProtection="1">
      <alignment horizontal="center" vertical="center"/>
    </xf>
    <xf numFmtId="0" fontId="0" fillId="2" borderId="5" xfId="0" applyFill="1" applyBorder="1" applyAlignment="1">
      <alignment horizontal="center" vertical="center"/>
    </xf>
    <xf numFmtId="44" fontId="6" fillId="0" borderId="0" xfId="1" applyFont="1" applyFill="1" applyBorder="1" applyAlignment="1" applyProtection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165" fontId="12" fillId="0" borderId="1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12" fillId="0" borderId="16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3" fillId="2" borderId="0" xfId="0" applyFont="1" applyFill="1" applyAlignment="1">
      <alignment horizontal="center" vertical="center" wrapText="1"/>
    </xf>
    <xf numFmtId="164" fontId="14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7" fontId="13" fillId="2" borderId="0" xfId="1" applyNumberFormat="1" applyFont="1" applyFill="1" applyBorder="1" applyAlignment="1" applyProtection="1">
      <alignment horizontal="center" vertical="center" wrapText="1"/>
    </xf>
    <xf numFmtId="44" fontId="13" fillId="2" borderId="0" xfId="1" applyFont="1" applyFill="1" applyBorder="1" applyAlignment="1" applyProtection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2"/>
    </xf>
    <xf numFmtId="16" fontId="0" fillId="0" borderId="12" xfId="0" applyNumberForma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6" fillId="2" borderId="0" xfId="0" applyFont="1" applyFill="1" applyAlignment="1">
      <alignment horizontal="center" vertical="center" wrapText="1"/>
    </xf>
    <xf numFmtId="164" fontId="17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7" fontId="16" fillId="2" borderId="0" xfId="1" applyNumberFormat="1" applyFont="1" applyFill="1" applyBorder="1" applyAlignment="1" applyProtection="1">
      <alignment horizontal="center" vertical="center" wrapText="1"/>
    </xf>
    <xf numFmtId="44" fontId="16" fillId="2" borderId="0" xfId="1" applyFont="1" applyFill="1" applyBorder="1" applyAlignment="1" applyProtection="1">
      <alignment horizont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0" xfId="0" applyNumberFormat="1" applyFont="1" applyAlignment="1">
      <alignment wrapText="1"/>
    </xf>
    <xf numFmtId="14" fontId="15" fillId="0" borderId="0" xfId="0" applyNumberFormat="1" applyFont="1" applyAlignment="1">
      <alignment wrapText="1"/>
    </xf>
    <xf numFmtId="0" fontId="15" fillId="0" borderId="0" xfId="0" applyNumberFormat="1" applyFont="1" applyAlignment="1">
      <alignment horizontal="center" wrapText="1"/>
    </xf>
    <xf numFmtId="14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wrapText="1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5" fillId="0" borderId="0" xfId="0" applyNumberFormat="1" applyFont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4" fontId="15" fillId="2" borderId="0" xfId="0" applyNumberFormat="1" applyFont="1" applyFill="1" applyAlignment="1">
      <alignment wrapText="1"/>
    </xf>
    <xf numFmtId="0" fontId="15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wrapText="1"/>
    </xf>
    <xf numFmtId="0" fontId="15" fillId="0" borderId="0" xfId="0" applyNumberFormat="1" applyFont="1" applyFill="1" applyAlignment="1">
      <alignment wrapText="1"/>
    </xf>
    <xf numFmtId="0" fontId="15" fillId="2" borderId="0" xfId="0" applyNumberFormat="1" applyFont="1" applyFill="1" applyAlignment="1">
      <alignment horizontal="center" vertical="center" wrapText="1"/>
    </xf>
    <xf numFmtId="44" fontId="16" fillId="2" borderId="0" xfId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5" fillId="0" borderId="11" xfId="0" applyNumberFormat="1" applyFont="1" applyBorder="1" applyAlignment="1">
      <alignment horizontal="center" vertical="center"/>
    </xf>
    <xf numFmtId="164" fontId="15" fillId="0" borderId="13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7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19" formatCode="m/d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AC89DBE-B204-4C13-B19D-1E58F68218CB}" autoFormatId="16" applyNumberFormats="0" applyBorderFormats="0" applyFontFormats="0" applyPatternFormats="0" applyAlignmentFormats="0" applyWidthHeightFormats="0">
  <queryTableRefresh nextId="17">
    <queryTableFields count="16">
      <queryTableField id="1" name="FormID" tableColumnId="1"/>
      <queryTableField id="2" name="TechID" tableColumnId="2"/>
      <queryTableField id="3" name="TechLName" tableColumnId="3"/>
      <queryTableField id="4" name="TechFName" tableColumnId="4"/>
      <queryTableField id="5" name="Date" tableColumnId="5"/>
      <queryTableField id="6" name="WO" tableColumnId="6"/>
      <queryTableField id="7" name="Address" tableColumnId="7"/>
      <queryTableField id="8" name="CustLName" tableColumnId="8"/>
      <queryTableField id="9" name="CustFName" tableColumnId="9"/>
      <queryTableField id="10" name="ReferTo" tableColumnId="10"/>
      <queryTableField id="11" name="SpiffFor" tableColumnId="11"/>
      <queryTableField id="12" name="status" tableColumnId="12"/>
      <queryTableField id="13" name="lastdate" tableColumnId="13"/>
      <queryTableField id="14" name="paid" tableColumnId="14"/>
      <queryTableField id="15" name="comments" tableColumnId="15"/>
      <queryTableField id="16" name="_id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15" xr16:uid="{23844402-387E-4E9B-871E-CD75BEC83AB2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16" xr16:uid="{D0F42C02-72A2-4407-93FF-8C00D39720F7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17" xr16:uid="{5EC44D66-443B-414C-9401-B5D423E077F5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65" xr16:uid="{0E06DF58-81CE-4B20-85B0-D4C7A1206337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64" xr16:uid="{657B55D7-20F8-43E2-A866-20692C25D921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66" xr16:uid="{F17C0F2A-B915-4392-882C-304D1AB4D93E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29" xr16:uid="{8EC1AC9A-FF97-4E00-BD16-F6542C1902C0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28" xr16:uid="{1A9CD186-CCAC-4670-96E8-D341F45470AC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30" xr16:uid="{53F2037F-D366-4FF8-9F16-BA2F2C43711F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32" xr16:uid="{1B24C903-5E59-42F1-8393-FB26E193AE46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4" xr16:uid="{033E96BF-618A-4B98-8171-32E30718055B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31" xr16:uid="{10020332-AFEF-4DC8-9629-F650598ADF3B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33" xr16:uid="{9BB9C356-2879-4901-A75A-F8AFE898B755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7" xr16:uid="{8A0E4F29-D46B-46A7-8B90-CCE5DCF77222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6" xr16:uid="{3AA02CF3-4B5D-4314-9E4A-6718CD01467F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8" xr16:uid="{7C155104-E4F6-41FF-A9B4-67B61B905689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26" xr16:uid="{764C414F-0420-4393-8C31-316073966C9A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25" xr16:uid="{85EA9F86-4FF4-4C07-B541-6704B90799E3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27" xr16:uid="{DABDB983-3AD0-4AF1-8587-99FE9DAA1F75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50" xr16:uid="{A7A235E0-326B-469B-97BF-E86E336679BB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49" xr16:uid="{9090AD39-E47B-441A-BB66-35137DE28D19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5" xr16:uid="{9373ABE8-C49A-4D00-90FA-8B64A4116941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51" xr16:uid="{8EB809C3-72E8-4094-9175-863E949E9A6D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71" xr16:uid="{6AC10602-2996-41D3-80AA-8C05D6287B55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70" xr16:uid="{9EB10448-B0E9-425C-9123-012A9F0947BF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72" xr16:uid="{C3053D6C-23BB-4C7A-BA74-CB800EDD5DC1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59" xr16:uid="{C57EC869-2F45-4D21-9F51-91E0BC9E2717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58" xr16:uid="{9CC51956-CC81-48E6-A143-73DB62D0652C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60" xr16:uid="{D57D3091-0B44-4280-914E-B66616D19C22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44" xr16:uid="{A37FFAA8-6EEF-485E-842C-4F7C360E3650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43" xr16:uid="{224CF74B-0927-4654-9164-F675FEBFA5AA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35" xr16:uid="{86DE4A61-6D66-486E-B52A-17D71A71095C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56" xr16:uid="{5DE883D5-EAF8-4578-AC84-7A82ADC55393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34" xr16:uid="{B295D4F5-6572-4760-891E-2144DFC7DFDC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36" xr16:uid="{2548ECEC-F719-4936-BC38-E57BD26DC0FC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47" xr16:uid="{50C3573B-9D99-4FAE-AB85-9C0A6686B003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46" xr16:uid="{4E0D5FC5-6DA8-42FF-8CDA-A0E3A17C3502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48" xr16:uid="{F19AA479-03AE-4C4D-8043-2C103B7DD4EC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38" xr16:uid="{D85A759C-E63A-4676-8030-67081CB9F472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37" xr16:uid="{99F07F6F-A1BC-41A9-B2D7-760BB1A3ABB9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39" xr16:uid="{F49940A7-D53D-4045-9B67-0F64FF5692E6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41" xr16:uid="{346D1EBD-AEE5-4331-BD54-426A0DA1F07C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40" xr16:uid="{05C1660D-F05F-4ADA-BA9F-9D0B2C89967F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55" xr16:uid="{4A6D4D29-5AE4-4136-954A-AF2DD9319F90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42" xr16:uid="{0F02CA84-FF81-4CA4-A2F2-A1F56D618035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53" xr16:uid="{C0050C53-7C5A-47DE-AE89-C505B402536F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52" xr16:uid="{6C628B5A-23A1-4660-A82E-01B1C10A73D6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54" xr16:uid="{2B8BAF90-0DC8-45E2-B762-902A69553DF8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68" xr16:uid="{38B7350D-5DD5-4A4C-8D39-2F9123D9E8AB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67" xr16:uid="{4AD3F362-6088-4ACA-BC9D-AE39569B9F7A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69" xr16:uid="{81DD31C0-9965-4C67-83B8-5A07D181947C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13" xr16:uid="{092EF671-82D0-4894-A4E4-E90667C11AD6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12" xr16:uid="{996C730B-CCC5-4323-B4E3-AE4C696658D3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14" xr16:uid="{B78A2D04-01F6-4E23-98A3-248B1EF464BB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57" xr16:uid="{A4EA8AF8-09E2-4B9D-91D5-BE6AFEB931EF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2" xr16:uid="{3DC037DD-772A-4E6A-BC90-B6D4DAFF22BE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1" xr16:uid="{E1C446C2-98F5-4C42-9B9A-3D5A8F48AEDE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3" xr16:uid="{518250BB-ABE5-45E0-929A-EE94F370CFFE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20" xr16:uid="{29797958-797B-472B-8ED5-F89E861C322D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19" xr16:uid="{A39FCEFE-43EF-4634-8351-D59A90DC959D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21" xr16:uid="{3B1A269F-065B-468D-9EE3-A9EA4B60453D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10" xr16:uid="{395A0001-D708-44E0-A4C9-45D7684A13DA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9" xr16:uid="{EBBFB86B-236A-4A53-B873-4F2A4F29293A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11" xr16:uid="{333FE8B7-5BBE-4062-A1AD-96DE381C6FB8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62" xr16:uid="{9B237A38-D7DA-4F5D-BD96-67A02CB1AABE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23" xr16:uid="{43A767D1-A8D6-4DCF-9955-646F4B5947A3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61" xr16:uid="{08AD7252-5F2B-4FB9-B458-84A8F205A084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63" xr16:uid="{A9E08957-B3D9-43C1-9E27-A5F977F68B94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22" xr16:uid="{F4F017BB-0DB8-4C68-916A-71CCC8D65DDF}" autoFormatId="16" applyNumberFormats="0" applyBorderFormats="0" applyFontFormats="0" applyPatternFormats="0" applyAlignmentFormats="0" applyWidthHeightFormats="0">
  <queryTableRefresh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adjustColumnWidth="0" connectionId="24" xr16:uid="{A6B0EBCD-79C4-49C9-87BB-678B0999F7F8}" autoFormatId="16" applyNumberFormats="0" applyBorderFormats="0" applyFontFormats="0" applyPatternFormats="0" applyAlignmentFormats="0" applyWidthHeightFormats="0">
  <queryTableRefresh headersInLastRefresh="0" nextId="14">
    <queryTableFields count="13">
      <queryTableField id="1" name="TechID" tableColumnId="1"/>
      <queryTableField id="2" name="TechLName" tableColumnId="2"/>
      <queryTableField id="3" name="TechFName" tableColumnId="3"/>
      <queryTableField id="4" name="Date" tableColumnId="4"/>
      <queryTableField id="5" name="WO" tableColumnId="5"/>
      <queryTableField id="6" name="Address" tableColumnId="6"/>
      <queryTableField id="7" name="CustLName" tableColumnId="7"/>
      <queryTableField id="8" name="CustFName" tableColumnId="8"/>
      <queryTableField id="9" name="ReferTo" tableColumnId="9"/>
      <queryTableField id="10" name="SpiffFor" tableColumnId="10"/>
      <queryTableField id="11" name="status" tableColumnId="11"/>
      <queryTableField id="12" name="paid" tableColumnId="12"/>
      <queryTableField id="13" name="comment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D3DF75-9227-49A4-A1BF-1B7E18710059}" name="DATA" displayName="DATA" ref="A1:P159" tableType="queryTable" totalsRowShown="0">
  <autoFilter ref="A1:P159" xr:uid="{EBD3DF75-9227-49A4-A1BF-1B7E18710059}">
    <filterColumn colId="1">
      <filters>
        <filter val="HEGRO"/>
      </filters>
    </filterColumn>
  </autoFilter>
  <tableColumns count="16">
    <tableColumn id="1" xr3:uid="{B5E638CE-7A4F-47A0-9FAD-30D3A8947013}" uniqueName="1" name="FormID" queryTableFieldId="1"/>
    <tableColumn id="2" xr3:uid="{B5A86EE9-56A5-4650-AE39-DCB8F290C7FA}" uniqueName="2" name="TechID" queryTableFieldId="2" dataDxfId="1716"/>
    <tableColumn id="3" xr3:uid="{B4D82BE6-F0AA-4563-8705-EB633BD564ED}" uniqueName="3" name="TechLName" queryTableFieldId="3" dataDxfId="1715"/>
    <tableColumn id="4" xr3:uid="{176D8760-A7ED-4B60-B39C-A31185853FAE}" uniqueName="4" name="TechFName" queryTableFieldId="4" dataDxfId="1714"/>
    <tableColumn id="5" xr3:uid="{6FBD8308-7652-4A21-82B6-466466340186}" uniqueName="5" name="Date" queryTableFieldId="5" dataDxfId="1713"/>
    <tableColumn id="6" xr3:uid="{7680B384-8E8C-483C-A040-A9648FF32421}" uniqueName="6" name="WO" queryTableFieldId="6"/>
    <tableColumn id="7" xr3:uid="{CB5DC7C0-1001-4B99-AE13-BCAC07B54632}" uniqueName="7" name="Address" queryTableFieldId="7" dataDxfId="1712"/>
    <tableColumn id="8" xr3:uid="{6C5C605E-6252-41FB-9021-A1DD15FE0731}" uniqueName="8" name="CustLName" queryTableFieldId="8" dataDxfId="1711"/>
    <tableColumn id="9" xr3:uid="{8D685BA9-D73D-4116-9582-9D8C5F846A79}" uniqueName="9" name="CustFName" queryTableFieldId="9" dataDxfId="1710"/>
    <tableColumn id="10" xr3:uid="{DF3B45CB-C744-4941-A38F-8BC7EF39959E}" uniqueName="10" name="ReferTo" queryTableFieldId="10" dataDxfId="1709"/>
    <tableColumn id="11" xr3:uid="{A880038A-B293-45D7-98F7-2E1315F5A5B8}" uniqueName="11" name="SpiffFor" queryTableFieldId="11" dataDxfId="1708"/>
    <tableColumn id="12" xr3:uid="{A0C8157D-C325-4D31-BF99-4634BB5DECF2}" uniqueName="12" name="status" queryTableFieldId="12" dataDxfId="1707"/>
    <tableColumn id="13" xr3:uid="{9FED6E4D-A3C1-4B98-A07A-F64CFAE0C028}" uniqueName="13" name="lastdate" queryTableFieldId="13" dataDxfId="1706"/>
    <tableColumn id="14" xr3:uid="{B7798B1D-A95A-481B-94D4-E3AD4FF92FE6}" uniqueName="14" name="paid" queryTableFieldId="14"/>
    <tableColumn id="15" xr3:uid="{33AA1DB4-F034-4BEA-9C0C-9837F93B626F}" uniqueName="15" name="comments" queryTableFieldId="15" dataDxfId="1705"/>
    <tableColumn id="16" xr3:uid="{49E710C8-27B8-4812-BDB5-7E9D9BADA8CA}" uniqueName="16" name="_id" queryTableFieldId="16" dataDxfId="170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B8AB176-6297-41F1-B1D0-F9E62F9ABD25}" name="HABJEOpen" displayName="HABJEOpen" ref="A25:M30" tableType="queryTable" headerRowCount="0" totalsRowShown="0" headerRowDxfId="1518" dataDxfId="1517">
  <tableColumns count="13">
    <tableColumn id="1" xr3:uid="{FF7376D8-1D27-425C-B9DA-B423C44E7406}" uniqueName="1" name="TechID" queryTableFieldId="1" headerRowDxfId="1516" dataDxfId="1515"/>
    <tableColumn id="2" xr3:uid="{1E395220-3162-41AA-83E1-48DA4D39DF55}" uniqueName="2" name="TechLName" queryTableFieldId="2" headerRowDxfId="1514" dataDxfId="1513"/>
    <tableColumn id="3" xr3:uid="{9249B6C3-E287-4B1D-8291-18E9EEB3B345}" uniqueName="3" name="TechFName" queryTableFieldId="3" headerRowDxfId="1512" dataDxfId="1511"/>
    <tableColumn id="4" xr3:uid="{C7E44B6B-452A-4857-8A1A-6EA303634CD7}" uniqueName="4" name="Date" queryTableFieldId="4" headerRowDxfId="1510" dataDxfId="1509"/>
    <tableColumn id="5" xr3:uid="{C6E4E5FD-1E95-4BE7-BA1F-3F1E3444BA8E}" uniqueName="5" name="WO" queryTableFieldId="5" headerRowDxfId="1508" dataDxfId="1507"/>
    <tableColumn id="6" xr3:uid="{EFD7DC1B-74C8-4896-B1D0-EAC70416CAE6}" uniqueName="6" name="Address" queryTableFieldId="6" headerRowDxfId="1506" dataDxfId="1505"/>
    <tableColumn id="7" xr3:uid="{C1E76609-A798-49ED-8B9C-0202F6FE91D4}" uniqueName="7" name="CustLName" queryTableFieldId="7" headerRowDxfId="1504" dataDxfId="1503"/>
    <tableColumn id="8" xr3:uid="{0E38B13E-B77D-42B3-9A9A-E2911933C983}" uniqueName="8" name="CustFName" queryTableFieldId="8" headerRowDxfId="1502" dataDxfId="1501"/>
    <tableColumn id="9" xr3:uid="{ECB8D2BF-6D4B-4D24-92A3-CD12BD424981}" uniqueName="9" name="ReferTo" queryTableFieldId="9" headerRowDxfId="1500" dataDxfId="1499"/>
    <tableColumn id="10" xr3:uid="{F73BBA10-CF64-43F1-9B1F-D810FE6534AC}" uniqueName="10" name="SpiffFor" queryTableFieldId="10" headerRowDxfId="1498" dataDxfId="1497"/>
    <tableColumn id="11" xr3:uid="{017B58D8-B728-409C-8928-FA161B40B2E7}" uniqueName="11" name="status" queryTableFieldId="11" headerRowDxfId="1496" dataDxfId="1495"/>
    <tableColumn id="12" xr3:uid="{27BCA376-96B4-4CB3-ABA5-4EA805657C2A}" uniqueName="12" name="paid" queryTableFieldId="12" headerRowDxfId="1494" dataDxfId="1493"/>
    <tableColumn id="13" xr3:uid="{EB76D9B7-C558-4A1F-AFE4-828C31FB5AEB}" uniqueName="13" name="comments" queryTableFieldId="13" headerRowDxfId="1492" dataDxfId="1491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6FB01E-D770-45E4-94CF-29AC0EAF2984}" name="COUGELost" displayName="COUGELost" ref="A21:M21" tableType="queryTable" headerRowCount="0" totalsRowShown="0" headerRowDxfId="1490" dataDxfId="1489">
  <tableColumns count="13">
    <tableColumn id="1" xr3:uid="{7FA7AA06-39DE-4A22-BF4A-D85EC5CEE280}" uniqueName="1" name="TechID" queryTableFieldId="1" headerRowDxfId="1488" dataDxfId="1487"/>
    <tableColumn id="2" xr3:uid="{C825FBCA-6819-44D0-9AF3-047558922C97}" uniqueName="2" name="TechLName" queryTableFieldId="2" headerRowDxfId="1486" dataDxfId="1485"/>
    <tableColumn id="3" xr3:uid="{E6A01F72-B980-4428-B5BE-2F6E0F9DAAA1}" uniqueName="3" name="TechFName" queryTableFieldId="3" headerRowDxfId="1484" dataDxfId="1483"/>
    <tableColumn id="4" xr3:uid="{41E9F8C7-E880-4E6D-AC2C-AA7FEEA58B4A}" uniqueName="4" name="Date" queryTableFieldId="4" headerRowDxfId="1482" dataDxfId="1481"/>
    <tableColumn id="5" xr3:uid="{B0DBB79D-3107-44E1-86D5-4FCFDEB8D3F1}" uniqueName="5" name="WO" queryTableFieldId="5" headerRowDxfId="1480" dataDxfId="1479"/>
    <tableColumn id="6" xr3:uid="{1310FDD7-FF6A-4337-8E43-82156A6F5438}" uniqueName="6" name="Address" queryTableFieldId="6" headerRowDxfId="1478" dataDxfId="1477"/>
    <tableColumn id="7" xr3:uid="{13D1257D-40FA-460D-96FC-52125D42B92F}" uniqueName="7" name="CustLName" queryTableFieldId="7" headerRowDxfId="1476" dataDxfId="1475"/>
    <tableColumn id="8" xr3:uid="{4FDFDD34-484F-4854-B139-537031E5334C}" uniqueName="8" name="CustFName" queryTableFieldId="8" headerRowDxfId="1474" dataDxfId="1473"/>
    <tableColumn id="9" xr3:uid="{7C65C4C6-3E84-4C46-A334-10F18C569DBF}" uniqueName="9" name="ReferTo" queryTableFieldId="9" headerRowDxfId="1472" dataDxfId="1471"/>
    <tableColumn id="10" xr3:uid="{4900BC4F-31B6-4101-8007-96971D75E8B6}" uniqueName="10" name="SpiffFor" queryTableFieldId="10" headerRowDxfId="1470" dataDxfId="1469"/>
    <tableColumn id="11" xr3:uid="{870428C9-1061-440A-8CAE-67D103C45C6E}" uniqueName="11" name="status" queryTableFieldId="11" headerRowDxfId="1468" dataDxfId="1467"/>
    <tableColumn id="12" xr3:uid="{C5688B83-2A46-403A-A46B-CA0128F21F14}" uniqueName="12" name="paid" queryTableFieldId="12" headerRowDxfId="1466" dataDxfId="1465"/>
    <tableColumn id="13" xr3:uid="{22FB1F46-8CE2-4D5A-95FF-A418C3F95C50}" uniqueName="13" name="comments" queryTableFieldId="13" headerRowDxfId="1464" dataDxfId="1463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947B1CF-C530-41DE-9E35-35D967C1D36D}" name="COUGRAppr" displayName="COUGRAppr" ref="A15:M19" tableType="queryTable" totalsRowShown="0" headerRowDxfId="1462" dataDxfId="1461">
  <autoFilter ref="A15:M19" xr:uid="{E034B81E-9814-48A0-B43D-76AFC990E26C}"/>
  <tableColumns count="13">
    <tableColumn id="1" xr3:uid="{23953931-9CA7-4BDF-B99C-42D2AC6FE53B}" uniqueName="1" name="TechID" queryTableFieldId="1" dataDxfId="1460"/>
    <tableColumn id="2" xr3:uid="{86D8DD22-91A4-4BAC-8E90-5430B7D676CE}" uniqueName="2" name="TechLName" queryTableFieldId="2" dataDxfId="1459"/>
    <tableColumn id="3" xr3:uid="{11BCE853-9800-4FD9-9093-7C33B206DE10}" uniqueName="3" name="TechFName" queryTableFieldId="3" dataDxfId="1458"/>
    <tableColumn id="4" xr3:uid="{7E58A10D-F32E-417C-8D90-55AD4DF01F3A}" uniqueName="4" name="Date" queryTableFieldId="4" dataDxfId="1457"/>
    <tableColumn id="5" xr3:uid="{A542F965-B482-4541-A1AF-AA9B31F9D5B7}" uniqueName="5" name="WO" queryTableFieldId="5" dataDxfId="1456"/>
    <tableColumn id="6" xr3:uid="{872C3246-E471-4A00-99E9-5F354023F501}" uniqueName="6" name="Address" queryTableFieldId="6" dataDxfId="1455"/>
    <tableColumn id="7" xr3:uid="{76B8FE47-76B1-4F17-BD00-C1A503110F32}" uniqueName="7" name="CustLName" queryTableFieldId="7" dataDxfId="1454"/>
    <tableColumn id="8" xr3:uid="{151ED13E-2333-4DA5-9192-FAA75E85DBFA}" uniqueName="8" name="CustFName" queryTableFieldId="8" dataDxfId="1453"/>
    <tableColumn id="9" xr3:uid="{FDAA89C9-FDC3-4770-ADEE-884792338F86}" uniqueName="9" name="ReferTo" queryTableFieldId="9" dataDxfId="1452"/>
    <tableColumn id="10" xr3:uid="{9350F49A-DCBC-4827-BC3A-B20F2DA86530}" uniqueName="10" name="SpiffFor" queryTableFieldId="10" dataDxfId="1451"/>
    <tableColumn id="11" xr3:uid="{9651EFB3-864E-4F56-9256-45F190FF2541}" uniqueName="11" name="status" queryTableFieldId="11" dataDxfId="1450"/>
    <tableColumn id="12" xr3:uid="{F0A684A1-E5A7-4187-81C7-BC639F4C5691}" uniqueName="12" name="paid" queryTableFieldId="12" dataDxfId="1449"/>
    <tableColumn id="13" xr3:uid="{ADA6EB51-F218-4FA4-843F-7F9235EFC20E}" uniqueName="13" name="comments" queryTableFieldId="13" dataDxfId="1448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5DCB3E-935C-485A-9AAA-CDDA66165BDF}" name="COUGROpen" displayName="COUGROpen" ref="A23:M27" tableType="queryTable" headerRowCount="0" totalsRowShown="0" headerRowDxfId="1447" dataDxfId="1446">
  <tableColumns count="13">
    <tableColumn id="1" xr3:uid="{01FA936A-D516-4648-BD03-6686945457D7}" uniqueName="1" name="TechID" queryTableFieldId="1" headerRowDxfId="1445" dataDxfId="1444"/>
    <tableColumn id="2" xr3:uid="{0A74CAA1-106F-42AF-89DC-0CEA1089D92E}" uniqueName="2" name="TechLName" queryTableFieldId="2" headerRowDxfId="1443" dataDxfId="1442"/>
    <tableColumn id="3" xr3:uid="{6EEA1ED1-18D1-4B8E-95F3-EFB3F8B77928}" uniqueName="3" name="TechFName" queryTableFieldId="3" headerRowDxfId="1441" dataDxfId="1440"/>
    <tableColumn id="4" xr3:uid="{93D47663-9BDD-4E36-BC9A-0F46998C6DEB}" uniqueName="4" name="Date" queryTableFieldId="4" headerRowDxfId="1439" dataDxfId="1438"/>
    <tableColumn id="5" xr3:uid="{71436A0B-2A8C-4AFC-8C4C-DCC244D6C921}" uniqueName="5" name="WO" queryTableFieldId="5" headerRowDxfId="1437" dataDxfId="1436"/>
    <tableColumn id="6" xr3:uid="{F7E9E3D4-7E2F-42E7-99D7-11CB7233AA7D}" uniqueName="6" name="Address" queryTableFieldId="6" headerRowDxfId="1435" dataDxfId="1434"/>
    <tableColumn id="7" xr3:uid="{93E492B8-A10F-4D3E-BAEC-CE3FA6C22197}" uniqueName="7" name="CustLName" queryTableFieldId="7" headerRowDxfId="1433" dataDxfId="1432"/>
    <tableColumn id="8" xr3:uid="{5DBA2B88-6648-45D7-9492-02BFE23CC457}" uniqueName="8" name="CustFName" queryTableFieldId="8" headerRowDxfId="1431" dataDxfId="1430"/>
    <tableColumn id="9" xr3:uid="{4AAEF0AF-CDB0-4592-AB7C-88010ADB848A}" uniqueName="9" name="ReferTo" queryTableFieldId="9" headerRowDxfId="1429" dataDxfId="1428"/>
    <tableColumn id="10" xr3:uid="{A4791530-1AD7-42E4-91F6-2E356399D795}" uniqueName="10" name="SpiffFor" queryTableFieldId="10" headerRowDxfId="1427" dataDxfId="1426"/>
    <tableColumn id="11" xr3:uid="{6349DD30-58BC-4C14-ACFF-B45986F32677}" uniqueName="11" name="status" queryTableFieldId="11" headerRowDxfId="1425" dataDxfId="1424"/>
    <tableColumn id="12" xr3:uid="{1A4B3056-E184-4827-A2CF-C8EC5EAAC293}" uniqueName="12" name="paid" queryTableFieldId="12" headerRowDxfId="1423" dataDxfId="1422"/>
    <tableColumn id="13" xr3:uid="{3B7660EA-25F9-436D-902B-D0928A3C1E83}" uniqueName="13" name="comments" queryTableFieldId="13" headerRowDxfId="1421" dataDxfId="1420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5D96533-ABC7-4538-A62C-40D346679CC0}" name="VOLMILost" displayName="VOLMILost" ref="A19:M19" tableType="queryTable" headerRowCount="0" insertRow="1" totalsRowShown="0" headerRowDxfId="1419" dataDxfId="1418">
  <tableColumns count="13">
    <tableColumn id="1" xr3:uid="{0E0BE5C1-4068-4544-B9BB-5EAEEC58BB15}" uniqueName="1" name="TechID" queryTableFieldId="1" headerRowDxfId="1417" dataDxfId="1416"/>
    <tableColumn id="2" xr3:uid="{AC85EE1C-5D03-4BF0-A5B6-156FC29B84A2}" uniqueName="2" name="TechLName" queryTableFieldId="2" headerRowDxfId="1415" dataDxfId="1414"/>
    <tableColumn id="3" xr3:uid="{F7BD9538-F588-44E8-9013-39329D68754A}" uniqueName="3" name="TechFName" queryTableFieldId="3" headerRowDxfId="1413" dataDxfId="1412"/>
    <tableColumn id="4" xr3:uid="{43CB04CE-FE49-4215-9700-29B6B597ED24}" uniqueName="4" name="Date" queryTableFieldId="4" headerRowDxfId="1411" dataDxfId="1410"/>
    <tableColumn id="5" xr3:uid="{DB9B1FFC-7516-4BB1-9A88-7F7A440EC5C4}" uniqueName="5" name="WO" queryTableFieldId="5" headerRowDxfId="1409" dataDxfId="1408"/>
    <tableColumn id="6" xr3:uid="{533D7E57-AE91-4201-A8B5-459FB1D304C9}" uniqueName="6" name="Address" queryTableFieldId="6" headerRowDxfId="1407" dataDxfId="1406"/>
    <tableColumn id="7" xr3:uid="{C30F101E-B929-4858-A3A9-5BC9BE3ACD67}" uniqueName="7" name="CustLName" queryTableFieldId="7" headerRowDxfId="1405" dataDxfId="1404"/>
    <tableColumn id="8" xr3:uid="{2EAABC6A-B1B0-4372-AAF1-F30522A07C35}" uniqueName="8" name="CustFName" queryTableFieldId="8" headerRowDxfId="1403" dataDxfId="1402"/>
    <tableColumn id="9" xr3:uid="{A2F64833-0A58-4D24-BB64-785B04B6457B}" uniqueName="9" name="ReferTo" queryTableFieldId="9" headerRowDxfId="1401" dataDxfId="1400"/>
    <tableColumn id="10" xr3:uid="{1CDF738D-03D0-4E03-9795-B426D524B2E3}" uniqueName="10" name="SpiffFor" queryTableFieldId="10" headerRowDxfId="1399" dataDxfId="1398"/>
    <tableColumn id="11" xr3:uid="{094C8136-53A9-4891-B8E4-42A2DE83DFC2}" uniqueName="11" name="status" queryTableFieldId="11" headerRowDxfId="1397" dataDxfId="1396"/>
    <tableColumn id="12" xr3:uid="{F72C88E0-9F20-4ED1-A791-4CD5AE566A42}" uniqueName="12" name="paid" queryTableFieldId="12" headerRowDxfId="1395" dataDxfId="1394"/>
    <tableColumn id="13" xr3:uid="{BC3CCA76-D916-4F1A-BDDD-A6AA8793A067}" uniqueName="13" name="comments" queryTableFieldId="13" headerRowDxfId="1393" dataDxfId="1392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F001117-A15D-4026-BFE1-DB93AC30F8CA}" name="VOLMIAppr" displayName="VOLMIAppr" ref="A15:M17" tableType="queryTable" totalsRowShown="0" headerRowDxfId="1391" dataDxfId="1390">
  <autoFilter ref="A15:M17" xr:uid="{E034B81E-9814-48A0-B43D-76AFC990E26C}"/>
  <tableColumns count="13">
    <tableColumn id="1" xr3:uid="{9DBA7C73-A18B-498D-A3C6-9343C6770144}" uniqueName="1" name="TechID" queryTableFieldId="1" dataDxfId="1389"/>
    <tableColumn id="2" xr3:uid="{BC0CCA0A-9153-4E7A-9D8A-AFDD63C4D86E}" uniqueName="2" name="TechLName" queryTableFieldId="2" dataDxfId="1388"/>
    <tableColumn id="3" xr3:uid="{39EEAAB8-B8C5-4FD1-A08B-3165C66AC7D9}" uniqueName="3" name="TechFName" queryTableFieldId="3" dataDxfId="1387"/>
    <tableColumn id="4" xr3:uid="{1925BE4F-A90D-4380-B428-A776F3759DB4}" uniqueName="4" name="Date" queryTableFieldId="4" dataDxfId="1386"/>
    <tableColumn id="5" xr3:uid="{3CB78EE7-CEE3-4150-AEF5-A07EF2A48651}" uniqueName="5" name="WO" queryTableFieldId="5" dataDxfId="1385"/>
    <tableColumn id="6" xr3:uid="{54B6BFF8-ECF6-4CA4-9CB7-71CB63D3754E}" uniqueName="6" name="Address" queryTableFieldId="6" dataDxfId="1384"/>
    <tableColumn id="7" xr3:uid="{B0B2DAD7-8A47-4ECC-89EF-E3CCBEA6F6BA}" uniqueName="7" name="CustLName" queryTableFieldId="7" dataDxfId="1383"/>
    <tableColumn id="8" xr3:uid="{3287AB00-72FD-4828-A104-5473517D6631}" uniqueName="8" name="CustFName" queryTableFieldId="8" dataDxfId="1382"/>
    <tableColumn id="9" xr3:uid="{2F48B4E6-A65B-4446-890F-0489D75DA8FD}" uniqueName="9" name="ReferTo" queryTableFieldId="9" dataDxfId="1381"/>
    <tableColumn id="10" xr3:uid="{A39942B2-1711-48B4-9185-D495CEF93B07}" uniqueName="10" name="SpiffFor" queryTableFieldId="10" dataDxfId="1380"/>
    <tableColumn id="11" xr3:uid="{800FA7BD-A625-4096-9C0B-3B1A5703FC1E}" uniqueName="11" name="status" queryTableFieldId="11" dataDxfId="1379"/>
    <tableColumn id="12" xr3:uid="{3746156B-3E43-4D3A-8A11-EA635369FBE9}" uniqueName="12" name="paid" queryTableFieldId="12" dataDxfId="1378"/>
    <tableColumn id="13" xr3:uid="{EF9C00E1-ADD6-4BF8-9C56-1C715D370F7E}" uniqueName="13" name="comments" queryTableFieldId="13" dataDxfId="1377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F749607-4EC0-4FE8-9808-E68C16A849A7}" name="VOLMIOpen" displayName="VOLMIOpen" ref="A21:M22" tableType="queryTable" headerRowCount="0" totalsRowShown="0" headerRowDxfId="1376" dataDxfId="1375">
  <tableColumns count="13">
    <tableColumn id="1" xr3:uid="{27411C89-BD79-4FC2-99D2-679E313B655B}" uniqueName="1" name="TechID" queryTableFieldId="1" headerRowDxfId="1374" dataDxfId="1373"/>
    <tableColumn id="2" xr3:uid="{BC64B86D-0B92-449A-A543-7F1A43C5EAC6}" uniqueName="2" name="TechLName" queryTableFieldId="2" headerRowDxfId="1372" dataDxfId="1371"/>
    <tableColumn id="3" xr3:uid="{C2807938-C4D1-4B83-A807-26439F1BE308}" uniqueName="3" name="TechFName" queryTableFieldId="3" headerRowDxfId="1370" dataDxfId="1369"/>
    <tableColumn id="4" xr3:uid="{7F977CB2-D360-4813-8845-81E0E3FF68AE}" uniqueName="4" name="Date" queryTableFieldId="4" headerRowDxfId="1368" dataDxfId="1367"/>
    <tableColumn id="5" xr3:uid="{B3B0D426-2DB4-4DAE-893D-AD0C49141799}" uniqueName="5" name="WO" queryTableFieldId="5" headerRowDxfId="1366" dataDxfId="1365"/>
    <tableColumn id="6" xr3:uid="{0393B383-D0F4-4679-95DE-4F9A068F380C}" uniqueName="6" name="Address" queryTableFieldId="6" headerRowDxfId="1364" dataDxfId="1363"/>
    <tableColumn id="7" xr3:uid="{B2781025-EA55-4B3E-BACB-437265F41472}" uniqueName="7" name="CustLName" queryTableFieldId="7" headerRowDxfId="1362" dataDxfId="1361"/>
    <tableColumn id="8" xr3:uid="{CAC2D791-BFC8-40DD-950B-77AA31422C76}" uniqueName="8" name="CustFName" queryTableFieldId="8" headerRowDxfId="1360" dataDxfId="1359"/>
    <tableColumn id="9" xr3:uid="{4D29697C-BDCD-44F9-A9B4-2A357CDC3D58}" uniqueName="9" name="ReferTo" queryTableFieldId="9" headerRowDxfId="1358" dataDxfId="1357"/>
    <tableColumn id="10" xr3:uid="{DB69A7BD-C5DF-492D-85BE-D97D574BE90F}" uniqueName="10" name="SpiffFor" queryTableFieldId="10" headerRowDxfId="1356" dataDxfId="1355"/>
    <tableColumn id="11" xr3:uid="{A3FFF6B1-7FC7-4CE6-AA47-14B757D3332A}" uniqueName="11" name="status" queryTableFieldId="11" headerRowDxfId="1354" dataDxfId="1353"/>
    <tableColumn id="12" xr3:uid="{095DB514-415A-4E42-9DF5-88FD3388321B}" uniqueName="12" name="paid" queryTableFieldId="12" headerRowDxfId="1352" dataDxfId="1351"/>
    <tableColumn id="13" xr3:uid="{98A40BD6-8369-475E-8938-5A79445B55BF}" uniqueName="13" name="comments" queryTableFieldId="13" headerRowDxfId="1350" dataDxfId="1349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D3DD3E8-4ACB-415D-9B96-78FE3C4711BF}" name="HENTOLost" displayName="HENTOLost" ref="A27:M30" tableType="queryTable" headerRowCount="0" totalsRowShown="0" headerRowDxfId="1348" dataDxfId="1347">
  <tableColumns count="13">
    <tableColumn id="1" xr3:uid="{CF182970-75A5-46F6-AF5E-77B9F44F4F55}" uniqueName="1" name="TechID" queryTableFieldId="1" headerRowDxfId="1346" dataDxfId="1345"/>
    <tableColumn id="2" xr3:uid="{326B3554-300C-46B6-AB66-279D30AD25B7}" uniqueName="2" name="TechLName" queryTableFieldId="2" headerRowDxfId="1344" dataDxfId="1343"/>
    <tableColumn id="3" xr3:uid="{E799E04B-E7B9-4637-B03D-81E11E278CA7}" uniqueName="3" name="TechFName" queryTableFieldId="3" headerRowDxfId="1342" dataDxfId="1341"/>
    <tableColumn id="4" xr3:uid="{D021E6BC-7D39-476B-BECA-2E97EBE6BB6E}" uniqueName="4" name="Date" queryTableFieldId="4" headerRowDxfId="1340" dataDxfId="1339"/>
    <tableColumn id="5" xr3:uid="{6BB16A83-25EA-4E9F-9660-77C351145CD5}" uniqueName="5" name="WO" queryTableFieldId="5" headerRowDxfId="1338" dataDxfId="1337"/>
    <tableColumn id="6" xr3:uid="{B576D543-EFD2-4D70-ABF9-92A4CE25FC46}" uniqueName="6" name="Address" queryTableFieldId="6" headerRowDxfId="1336" dataDxfId="1335"/>
    <tableColumn id="7" xr3:uid="{1B1301E8-BF3B-4109-BA8D-D7C4792F6A5F}" uniqueName="7" name="CustLName" queryTableFieldId="7" headerRowDxfId="1334" dataDxfId="1333"/>
    <tableColumn id="8" xr3:uid="{23EEAF8E-31B2-4966-BAC2-A700EE07FF85}" uniqueName="8" name="CustFName" queryTableFieldId="8" headerRowDxfId="1332" dataDxfId="1331"/>
    <tableColumn id="9" xr3:uid="{A5198F78-875E-41EB-8C68-E8E8502C827F}" uniqueName="9" name="ReferTo" queryTableFieldId="9" headerRowDxfId="1330" dataDxfId="1329"/>
    <tableColumn id="10" xr3:uid="{074182E6-839F-4489-B748-4DB244531C78}" uniqueName="10" name="SpiffFor" queryTableFieldId="10" headerRowDxfId="1328" dataDxfId="1327"/>
    <tableColumn id="11" xr3:uid="{C739E974-0A2A-49EC-B4E2-8A2674233760}" uniqueName="11" name="status" queryTableFieldId="11" headerRowDxfId="1326" dataDxfId="1325"/>
    <tableColumn id="12" xr3:uid="{C8523EEB-BAD8-4868-8506-0F8F01E0A4EE}" uniqueName="12" name="paid" queryTableFieldId="12" headerRowDxfId="1324" dataDxfId="1323"/>
    <tableColumn id="13" xr3:uid="{524DE23D-8F6D-43EF-B314-293C02DC4016}" uniqueName="13" name="comments" queryTableFieldId="13" headerRowDxfId="1322" dataDxfId="1321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9941810-4A24-4698-8D64-9F6A4FA7C80D}" name="HENTOAppr" displayName="HENTOAppr" ref="A15:M25" tableType="queryTable" totalsRowShown="0" headerRowDxfId="1320" dataDxfId="1319">
  <autoFilter ref="A15:M25" xr:uid="{E034B81E-9814-48A0-B43D-76AFC990E26C}"/>
  <tableColumns count="13">
    <tableColumn id="1" xr3:uid="{E32626A9-A625-470A-890E-9A23091426AD}" uniqueName="1" name="TechID" queryTableFieldId="1" dataDxfId="1318"/>
    <tableColumn id="2" xr3:uid="{874154C8-0512-4A37-A91E-99D90B07DD86}" uniqueName="2" name="TechLName" queryTableFieldId="2" dataDxfId="1317"/>
    <tableColumn id="3" xr3:uid="{C24703B4-B533-4F76-9570-EF03FE483B51}" uniqueName="3" name="TechFName" queryTableFieldId="3" dataDxfId="1316"/>
    <tableColumn id="4" xr3:uid="{03572FD6-6E9F-4156-B68D-EBFE68935387}" uniqueName="4" name="Date" queryTableFieldId="4" dataDxfId="1315"/>
    <tableColumn id="5" xr3:uid="{D0F5C7FF-9EFF-4720-82E5-FC8DC2B68AEC}" uniqueName="5" name="WO" queryTableFieldId="5" dataDxfId="1314"/>
    <tableColumn id="6" xr3:uid="{866EEFC3-001C-4E5F-B9FA-A65B4569ED5D}" uniqueName="6" name="Address" queryTableFieldId="6" dataDxfId="1313"/>
    <tableColumn id="7" xr3:uid="{5AA11787-E4E7-4E3E-ACDA-BA6AD0B59AF6}" uniqueName="7" name="CustLName" queryTableFieldId="7" dataDxfId="1312"/>
    <tableColumn id="8" xr3:uid="{D8E0EF93-CBEB-4305-A43D-D555D882C2CB}" uniqueName="8" name="CustFName" queryTableFieldId="8" dataDxfId="1311"/>
    <tableColumn id="9" xr3:uid="{7FB8B9F6-2D1C-45AA-8B2A-A58D4A25D957}" uniqueName="9" name="ReferTo" queryTableFieldId="9" dataDxfId="1310"/>
    <tableColumn id="10" xr3:uid="{90219B44-4D20-4820-89CC-42EB40854028}" uniqueName="10" name="SpiffFor" queryTableFieldId="10" dataDxfId="1309"/>
    <tableColumn id="11" xr3:uid="{350B3807-E9D7-422F-A2B9-920475242DDC}" uniqueName="11" name="status" queryTableFieldId="11" dataDxfId="1308"/>
    <tableColumn id="12" xr3:uid="{BF615648-6B88-4834-8E70-2CC883DA0A77}" uniqueName="12" name="paid" queryTableFieldId="12" dataDxfId="1307"/>
    <tableColumn id="13" xr3:uid="{9AA61755-D54A-4E11-BFB0-0083737FB432}" uniqueName="13" name="comments" queryTableFieldId="13" dataDxfId="1306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B4E4946-6545-47CD-B70C-D0B2BFA6A8B7}" name="HENTOOpen" displayName="HENTOOpen" ref="A32:M49" tableType="queryTable" headerRowCount="0" totalsRowShown="0" headerRowDxfId="1305" dataDxfId="1304">
  <tableColumns count="13">
    <tableColumn id="1" xr3:uid="{F0BD14EA-D6E5-4D07-A4E4-C94FC4791EB2}" uniqueName="1" name="TechID" queryTableFieldId="1" headerRowDxfId="1303" dataDxfId="1302"/>
    <tableColumn id="2" xr3:uid="{39234239-32BB-483C-99B3-53BF3CD306E1}" uniqueName="2" name="TechLName" queryTableFieldId="2" headerRowDxfId="1301" dataDxfId="1300"/>
    <tableColumn id="3" xr3:uid="{BE75E7BC-E5B3-4A2B-B330-57FDC1ADA14E}" uniqueName="3" name="TechFName" queryTableFieldId="3" headerRowDxfId="1299" dataDxfId="1298"/>
    <tableColumn id="4" xr3:uid="{B76B625F-0F54-46C2-85BD-01A9BABB8AD1}" uniqueName="4" name="Date" queryTableFieldId="4" headerRowDxfId="1297" dataDxfId="1296"/>
    <tableColumn id="5" xr3:uid="{9C46D48D-91D8-4DE2-95B5-043DF05F121D}" uniqueName="5" name="WO" queryTableFieldId="5" headerRowDxfId="1295" dataDxfId="1294"/>
    <tableColumn id="6" xr3:uid="{712AB835-488D-4BEF-B83A-AAD4855B7467}" uniqueName="6" name="Address" queryTableFieldId="6" headerRowDxfId="1293" dataDxfId="1292"/>
    <tableColumn id="7" xr3:uid="{A02CF888-D1EA-4C9A-94FE-66A9C0B2B469}" uniqueName="7" name="CustLName" queryTableFieldId="7" headerRowDxfId="1291" dataDxfId="1290"/>
    <tableColumn id="8" xr3:uid="{578673B5-F51D-43E0-BF68-B2E7A9197726}" uniqueName="8" name="CustFName" queryTableFieldId="8" headerRowDxfId="1289" dataDxfId="1288"/>
    <tableColumn id="9" xr3:uid="{D166036C-2D35-493A-9EFB-77E08B651F4F}" uniqueName="9" name="ReferTo" queryTableFieldId="9" headerRowDxfId="1287" dataDxfId="1286"/>
    <tableColumn id="10" xr3:uid="{322DA510-8713-465B-A31C-1A6B1B79E664}" uniqueName="10" name="SpiffFor" queryTableFieldId="10" headerRowDxfId="1285" dataDxfId="1284"/>
    <tableColumn id="11" xr3:uid="{83B0C299-C4EF-4FBE-9AB7-51B0E3061058}" uniqueName="11" name="status" queryTableFieldId="11" headerRowDxfId="1283" dataDxfId="1282"/>
    <tableColumn id="12" xr3:uid="{F9732963-3BD8-4DC3-83E1-8C8EE526D579}" uniqueName="12" name="paid" queryTableFieldId="12" headerRowDxfId="1281" dataDxfId="1280"/>
    <tableColumn id="13" xr3:uid="{A94681AD-B6C1-4BBA-AB4D-4871148A9569}" uniqueName="13" name="comments" queryTableFieldId="13" headerRowDxfId="1279" dataDxfId="127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274940-6FD3-4431-A656-7BC1656C79C2}" name="BARRIOpen" displayName="BARRIOpen" ref="A20:M20" headerRowCount="0" insertRow="1" totalsRowShown="0" headerRowDxfId="1703" dataDxfId="1702">
  <tableColumns count="13">
    <tableColumn id="1" xr3:uid="{8E9590BE-ECD0-4769-A546-9FFB912D6CF3}" name="TechID" headerRowDxfId="1701" dataDxfId="1700"/>
    <tableColumn id="2" xr3:uid="{CEB989DA-8142-4965-8FC3-3ADA2AF84C8D}" name="TechLName" headerRowDxfId="1699" dataDxfId="1698"/>
    <tableColumn id="3" xr3:uid="{3D628FE3-C716-4A3C-B86C-FC00AEC7E256}" name="TechFName" headerRowDxfId="1697" dataDxfId="1696"/>
    <tableColumn id="4" xr3:uid="{3FC1C248-772D-4505-B99D-D0D1397862D4}" name="Date" headerRowDxfId="1695" dataDxfId="1694"/>
    <tableColumn id="5" xr3:uid="{601F3743-BE4B-4FEF-9F19-4836087A80A1}" name="WO" headerRowDxfId="1693" dataDxfId="1692"/>
    <tableColumn id="6" xr3:uid="{8F81C847-569D-49F2-98C6-CA88970890AB}" name="Address" headerRowDxfId="1691" dataDxfId="1690"/>
    <tableColumn id="7" xr3:uid="{2319487C-7F7D-4887-B715-7C7572471651}" name="CustLName" headerRowDxfId="1689" dataDxfId="1688"/>
    <tableColumn id="8" xr3:uid="{E25EAD44-8BF5-4443-9634-C19215D88204}" name="CustFName" headerRowDxfId="1687" dataDxfId="1686"/>
    <tableColumn id="9" xr3:uid="{8D9CF5F0-E8CA-499A-834F-35AE82A42574}" name="ReferTo" headerRowDxfId="1685" dataDxfId="1684"/>
    <tableColumn id="10" xr3:uid="{46BB2334-C1EB-4FDC-9372-CA79C24F197E}" name="SpiffFor" headerRowDxfId="1683" dataDxfId="1682"/>
    <tableColumn id="11" xr3:uid="{B0E5BF0E-4178-452C-A062-18077990DB61}" name="status" headerRowDxfId="1681" dataDxfId="1680"/>
    <tableColumn id="12" xr3:uid="{2192C6AA-ED22-4F65-A007-2B2FC459B167}" name="paid" headerRowDxfId="1679" dataDxfId="1678"/>
    <tableColumn id="13" xr3:uid="{2E81EB1D-0177-4BEC-9B65-63F3CE29C731}" name="comments" headerRowDxfId="1677" dataDxfId="1676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C9B860B-4881-49F4-BB12-AA695BABAD98}" name="KEHGRLost" displayName="KEHGRLost" ref="A20:M20" tableType="queryTable" headerRowCount="0" insertRow="1" totalsRowShown="0" headerRowDxfId="1277" dataDxfId="1276">
  <tableColumns count="13">
    <tableColumn id="1" xr3:uid="{032499C1-C54D-42B3-9147-B458DC2768F8}" uniqueName="1" name="TechID" queryTableFieldId="1" headerRowDxfId="1275" dataDxfId="1274"/>
    <tableColumn id="2" xr3:uid="{202E3ACB-0790-491F-9E69-B06334CE69FE}" uniqueName="2" name="TechLName" queryTableFieldId="2" headerRowDxfId="1273" dataDxfId="1272"/>
    <tableColumn id="3" xr3:uid="{F1EC35E2-1714-48B8-99DA-37E3CBC1E527}" uniqueName="3" name="TechFName" queryTableFieldId="3" headerRowDxfId="1271" dataDxfId="1270"/>
    <tableColumn id="4" xr3:uid="{E75ACB04-F40F-4E9C-AF79-E6F9EA4BE4D3}" uniqueName="4" name="Date" queryTableFieldId="4" headerRowDxfId="1269" dataDxfId="1268"/>
    <tableColumn id="5" xr3:uid="{CDFA0CD0-F64A-4C96-B754-066A1E1F6B76}" uniqueName="5" name="WO" queryTableFieldId="5" headerRowDxfId="1267" dataDxfId="1266"/>
    <tableColumn id="6" xr3:uid="{E5365E4A-AF16-41F4-9CB1-E165D2C722FA}" uniqueName="6" name="Address" queryTableFieldId="6" headerRowDxfId="1265" dataDxfId="1264"/>
    <tableColumn id="7" xr3:uid="{4A1FF650-C81A-43F0-ADD0-8E1160EADBC9}" uniqueName="7" name="CustLName" queryTableFieldId="7" headerRowDxfId="1263" dataDxfId="1262"/>
    <tableColumn id="8" xr3:uid="{9E52FBF9-BBCC-4BBB-874C-38D6A8A69B63}" uniqueName="8" name="CustFName" queryTableFieldId="8" headerRowDxfId="1261" dataDxfId="1260"/>
    <tableColumn id="9" xr3:uid="{DB7E2B3D-0FB4-4A7F-9F4C-848BD969CB64}" uniqueName="9" name="ReferTo" queryTableFieldId="9" headerRowDxfId="1259" dataDxfId="1258"/>
    <tableColumn id="10" xr3:uid="{C00D7555-C016-4DFA-B2F1-A0B7496AFEF0}" uniqueName="10" name="SpiffFor" queryTableFieldId="10" headerRowDxfId="1257" dataDxfId="1256"/>
    <tableColumn id="11" xr3:uid="{1E0E5E8C-6D67-4E2B-A549-443EF03DA0C2}" uniqueName="11" name="status" queryTableFieldId="11" headerRowDxfId="1255" dataDxfId="1254"/>
    <tableColumn id="12" xr3:uid="{836CB749-68B4-4CFC-BB51-CA7AF95FBE97}" uniqueName="12" name="paid" queryTableFieldId="12" headerRowDxfId="1253" dataDxfId="1252"/>
    <tableColumn id="13" xr3:uid="{FB9DF387-E6EB-48EA-A573-B6C3E552C83E}" uniqueName="13" name="comments" queryTableFieldId="13" headerRowDxfId="1251" dataDxfId="1250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516F0BA-32DC-43B1-8108-7A00ED7BF84B}" name="KEHGRAppr" displayName="KEHGRAppr" ref="A15:M18" tableType="queryTable" totalsRowShown="0" headerRowDxfId="1249" dataDxfId="1248">
  <autoFilter ref="A15:M18" xr:uid="{E034B81E-9814-48A0-B43D-76AFC990E26C}"/>
  <tableColumns count="13">
    <tableColumn id="1" xr3:uid="{9801C313-28AE-434C-94D1-B8F201DD951A}" uniqueName="1" name="TechID" queryTableFieldId="1" dataDxfId="1247"/>
    <tableColumn id="2" xr3:uid="{9638045D-DD38-4B76-9232-A42EB63AD5FF}" uniqueName="2" name="TechLName" queryTableFieldId="2" dataDxfId="1246"/>
    <tableColumn id="3" xr3:uid="{AE7C51E8-72F5-40B5-B868-33D3F8322A73}" uniqueName="3" name="TechFName" queryTableFieldId="3" dataDxfId="1245"/>
    <tableColumn id="4" xr3:uid="{14F1197F-073D-46B7-B3F1-3BF9BE34445C}" uniqueName="4" name="Date" queryTableFieldId="4" dataDxfId="1244"/>
    <tableColumn id="5" xr3:uid="{B8F31D34-4BB5-401E-93B4-9349F8D1DC87}" uniqueName="5" name="WO" queryTableFieldId="5" dataDxfId="1243"/>
    <tableColumn id="6" xr3:uid="{431923F5-5CBA-4DDD-8357-70BA844B14D7}" uniqueName="6" name="Address" queryTableFieldId="6" dataDxfId="1242"/>
    <tableColumn id="7" xr3:uid="{00E555A4-A67F-44C7-9F18-CB042F0DC1CE}" uniqueName="7" name="CustLName" queryTableFieldId="7" dataDxfId="1241"/>
    <tableColumn id="8" xr3:uid="{0D92EF1B-75EA-41D4-BA16-0F0A43134695}" uniqueName="8" name="CustFName" queryTableFieldId="8" dataDxfId="1240"/>
    <tableColumn id="9" xr3:uid="{9ED33E02-9BCC-4C50-9EE1-6EAD6255E6B6}" uniqueName="9" name="ReferTo" queryTableFieldId="9" dataDxfId="1239"/>
    <tableColumn id="10" xr3:uid="{FFE7D43C-7FB0-40DB-8B7B-27071330425C}" uniqueName="10" name="SpiffFor" queryTableFieldId="10" dataDxfId="1238"/>
    <tableColumn id="11" xr3:uid="{0EDD519F-B962-4F1C-A23D-9AC2215574CA}" uniqueName="11" name="status" queryTableFieldId="11" dataDxfId="1237"/>
    <tableColumn id="12" xr3:uid="{4969DBDE-4A8A-4BD2-B7BB-0FF578D2C2ED}" uniqueName="12" name="paid" queryTableFieldId="12" dataDxfId="1236"/>
    <tableColumn id="13" xr3:uid="{6C9B50A9-F540-4F3A-B7DA-77D09B5EFFFF}" uniqueName="13" name="comments" queryTableFieldId="13" dataDxfId="1235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3F796AA-5714-4410-82ED-29680A8E5A07}" name="KEHGROpen" displayName="KEHGROpen" ref="A22:M27" tableType="queryTable" headerRowCount="0" totalsRowShown="0" headerRowDxfId="1234" dataDxfId="1233">
  <tableColumns count="13">
    <tableColumn id="1" xr3:uid="{C080543A-A383-4E43-9EEB-143B480E4BBC}" uniqueName="1" name="TechID" queryTableFieldId="1" headerRowDxfId="1232" dataDxfId="1231"/>
    <tableColumn id="2" xr3:uid="{B5E67DC2-5260-49B7-B34F-81C0C0815AE5}" uniqueName="2" name="TechLName" queryTableFieldId="2" headerRowDxfId="1230" dataDxfId="1229"/>
    <tableColumn id="3" xr3:uid="{F96CE96D-219F-40DA-8E6D-4CC24CD6514B}" uniqueName="3" name="TechFName" queryTableFieldId="3" headerRowDxfId="1228" dataDxfId="1227"/>
    <tableColumn id="4" xr3:uid="{E36DFBC4-C97A-4918-B9CE-84C6389B75FD}" uniqueName="4" name="Date" queryTableFieldId="4" headerRowDxfId="1226" dataDxfId="1225"/>
    <tableColumn id="5" xr3:uid="{AD79EABB-15AE-4B89-B892-AA3D81F09526}" uniqueName="5" name="WO" queryTableFieldId="5" headerRowDxfId="1224" dataDxfId="1223"/>
    <tableColumn id="6" xr3:uid="{6274F434-6CCD-4255-A008-94E0465D82E0}" uniqueName="6" name="Address" queryTableFieldId="6" headerRowDxfId="1222" dataDxfId="1221"/>
    <tableColumn id="7" xr3:uid="{4452421F-C976-4051-8082-F75FF87FBE36}" uniqueName="7" name="CustLName" queryTableFieldId="7" headerRowDxfId="1220" dataDxfId="1219"/>
    <tableColumn id="8" xr3:uid="{7031B4E8-1FF8-4DD3-AB7A-4DFEA63A8773}" uniqueName="8" name="CustFName" queryTableFieldId="8" headerRowDxfId="1218" dataDxfId="1217"/>
    <tableColumn id="9" xr3:uid="{6F6C92A4-35F7-4972-9F16-BCD89B99CF00}" uniqueName="9" name="ReferTo" queryTableFieldId="9" headerRowDxfId="1216" dataDxfId="1215"/>
    <tableColumn id="10" xr3:uid="{FA37DCAA-1517-443B-AAC9-473AC747B30E}" uniqueName="10" name="SpiffFor" queryTableFieldId="10" headerRowDxfId="1214" dataDxfId="1213"/>
    <tableColumn id="11" xr3:uid="{4ADF0D33-5B35-429E-B6F0-9275B4EF56CC}" uniqueName="11" name="status" queryTableFieldId="11" headerRowDxfId="1212" dataDxfId="1211"/>
    <tableColumn id="12" xr3:uid="{B7F979ED-5292-41C9-9FF4-71AB491EBE79}" uniqueName="12" name="paid" queryTableFieldId="12" headerRowDxfId="1210" dataDxfId="1209"/>
    <tableColumn id="13" xr3:uid="{02F08D3F-0794-45C7-868A-09E82BC6119D}" uniqueName="13" name="comments" queryTableFieldId="13" headerRowDxfId="1208" dataDxfId="1207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D6CAAAC-77E2-460E-83C5-53A3626AFED5}" name="BLADYLost" displayName="BLADYLost" ref="A29:M29" tableType="queryTable" headerRowCount="0" totalsRowShown="0" headerRowDxfId="1206" dataDxfId="1205">
  <tableColumns count="13">
    <tableColumn id="1" xr3:uid="{665931C0-1595-4EE0-BE09-F9E4B61F1AB4}" uniqueName="1" name="TechID" queryTableFieldId="1" headerRowDxfId="1204" dataDxfId="1203"/>
    <tableColumn id="2" xr3:uid="{B63B1340-B45F-413B-91BB-64D1DFCDA25C}" uniqueName="2" name="TechLName" queryTableFieldId="2" headerRowDxfId="1202" dataDxfId="1201"/>
    <tableColumn id="3" xr3:uid="{96D28A74-366D-49E4-BCB3-4A8B492D87E1}" uniqueName="3" name="TechFName" queryTableFieldId="3" headerRowDxfId="1200" dataDxfId="1199"/>
    <tableColumn id="4" xr3:uid="{6920EB4D-2D59-4DF2-BF51-491B7D462B26}" uniqueName="4" name="Date" queryTableFieldId="4" headerRowDxfId="1198" dataDxfId="1197"/>
    <tableColumn id="5" xr3:uid="{2B8352EE-CC67-4227-B986-7BC6A62D3227}" uniqueName="5" name="WO" queryTableFieldId="5" headerRowDxfId="1196" dataDxfId="1195"/>
    <tableColumn id="6" xr3:uid="{0AB60DF3-C87D-46FE-9E40-389CCC69529B}" uniqueName="6" name="Address" queryTableFieldId="6" headerRowDxfId="1194" dataDxfId="1193"/>
    <tableColumn id="7" xr3:uid="{9590FB1D-C819-4921-968B-CCBE49CB162D}" uniqueName="7" name="CustLName" queryTableFieldId="7" headerRowDxfId="1192" dataDxfId="1191"/>
    <tableColumn id="8" xr3:uid="{0B721C04-4D28-43B5-822E-53F9405D3295}" uniqueName="8" name="CustFName" queryTableFieldId="8" headerRowDxfId="1190" dataDxfId="1189"/>
    <tableColumn id="9" xr3:uid="{74BCF0AE-0576-4E0C-B7E7-AAC67A56DE41}" uniqueName="9" name="ReferTo" queryTableFieldId="9" headerRowDxfId="1188" dataDxfId="1187"/>
    <tableColumn id="10" xr3:uid="{EF96647C-4A40-4843-801F-6F497482A74C}" uniqueName="10" name="SpiffFor" queryTableFieldId="10" headerRowDxfId="1186" dataDxfId="1185"/>
    <tableColumn id="11" xr3:uid="{8A86C031-33D4-40FF-ACAA-0158B7FC87D8}" uniqueName="11" name="status" queryTableFieldId="11" headerRowDxfId="1184" dataDxfId="1183"/>
    <tableColumn id="12" xr3:uid="{33DCE371-C5DD-4092-9345-F426D5537729}" uniqueName="12" name="paid" queryTableFieldId="12" headerRowDxfId="1182" dataDxfId="1181"/>
    <tableColumn id="13" xr3:uid="{E11286A8-BB11-4356-B94A-8291C1A697DB}" uniqueName="13" name="comments" queryTableFieldId="13" headerRowDxfId="1180" dataDxfId="1179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395018E-50FC-4403-9180-197AB0C4C5A1}" name="BLADYAppr" displayName="BLADYAppr" ref="A15:M27" tableType="queryTable" totalsRowShown="0" headerRowDxfId="1178" dataDxfId="1177">
  <autoFilter ref="A15:M27" xr:uid="{E034B81E-9814-48A0-B43D-76AFC990E26C}"/>
  <tableColumns count="13">
    <tableColumn id="1" xr3:uid="{9581317F-EF80-48C0-BBA8-10084B807B0B}" uniqueName="1" name="TechID" queryTableFieldId="1" dataDxfId="1176"/>
    <tableColumn id="2" xr3:uid="{335A1CB7-368D-4DE2-94AC-6748E0610644}" uniqueName="2" name="TechLName" queryTableFieldId="2" dataDxfId="1175"/>
    <tableColumn id="3" xr3:uid="{DDA24509-095A-4D17-869B-756F480DC4AE}" uniqueName="3" name="TechFName" queryTableFieldId="3" dataDxfId="1174"/>
    <tableColumn id="4" xr3:uid="{5F7C4FB0-7483-43A5-B3CA-1B52CF1DA632}" uniqueName="4" name="Date" queryTableFieldId="4" dataDxfId="1173"/>
    <tableColumn id="5" xr3:uid="{9286ED25-DA9E-42D3-9720-C2E7C351B94A}" uniqueName="5" name="WO" queryTableFieldId="5" dataDxfId="1172"/>
    <tableColumn id="6" xr3:uid="{B8F4C976-C2B0-4204-8E88-1AFC88D477BE}" uniqueName="6" name="Address" queryTableFieldId="6" dataDxfId="1171"/>
    <tableColumn id="7" xr3:uid="{A9BDA9B7-8AE8-4F6D-8D4A-956593315694}" uniqueName="7" name="CustLName" queryTableFieldId="7" dataDxfId="1170"/>
    <tableColumn id="8" xr3:uid="{57D1B80E-7683-416B-A92B-24F2C54CDC52}" uniqueName="8" name="CustFName" queryTableFieldId="8" dataDxfId="1169"/>
    <tableColumn id="9" xr3:uid="{6C7EBB38-29C2-42B4-B226-F5CAC0E12979}" uniqueName="9" name="ReferTo" queryTableFieldId="9" dataDxfId="1168"/>
    <tableColumn id="10" xr3:uid="{612FC81A-B9A0-4B54-A9FC-0D10DF4F04E0}" uniqueName="10" name="SpiffFor" queryTableFieldId="10" dataDxfId="1167"/>
    <tableColumn id="11" xr3:uid="{A3CFC97D-CFD1-4122-BAAF-6A85C2E38195}" uniqueName="11" name="status" queryTableFieldId="11" dataDxfId="1166"/>
    <tableColumn id="12" xr3:uid="{0268F92A-9C99-4D88-B0F4-08F183BD569A}" uniqueName="12" name="paid" queryTableFieldId="12" dataDxfId="1165"/>
    <tableColumn id="13" xr3:uid="{091C86A4-63CC-430A-ABBB-D86D58A5ACAB}" uniqueName="13" name="comments" queryTableFieldId="13" dataDxfId="1164"/>
  </tableColumns>
  <tableStyleInfo name="TableStyleMedium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6F2982A-3A63-43C9-8C3A-F2E9436C2FD5}" name="BLADYOpen" displayName="BLADYOpen" ref="A31:M45" tableType="queryTable" headerRowCount="0" totalsRowShown="0" headerRowDxfId="1163" dataDxfId="1162">
  <tableColumns count="13">
    <tableColumn id="1" xr3:uid="{178CCBF8-ACAF-4B36-BD33-D402836DD1A2}" uniqueName="1" name="TechID" queryTableFieldId="1" headerRowDxfId="1161" dataDxfId="1160"/>
    <tableColumn id="2" xr3:uid="{4E3C36D9-D9FE-43E1-A5C7-0C893B29C41A}" uniqueName="2" name="TechLName" queryTableFieldId="2" headerRowDxfId="1159" dataDxfId="1158"/>
    <tableColumn id="3" xr3:uid="{5503BE34-A31E-47DE-A5E4-D9A09C61FB9A}" uniqueName="3" name="TechFName" queryTableFieldId="3" headerRowDxfId="1157" dataDxfId="1156"/>
    <tableColumn id="4" xr3:uid="{36BBDFBD-9D23-4720-AFDC-85BDCB1D4102}" uniqueName="4" name="Date" queryTableFieldId="4" headerRowDxfId="1155" dataDxfId="1154"/>
    <tableColumn id="5" xr3:uid="{66F6D86D-E463-4402-9ACF-FD6DCE0421BA}" uniqueName="5" name="WO" queryTableFieldId="5" headerRowDxfId="1153" dataDxfId="1152"/>
    <tableColumn id="6" xr3:uid="{38CBEE7D-579E-4A13-876C-C61B7141D94A}" uniqueName="6" name="Address" queryTableFieldId="6" headerRowDxfId="1151" dataDxfId="1150"/>
    <tableColumn id="7" xr3:uid="{C9D3AF07-5B7D-4C0B-9830-CB4056993528}" uniqueName="7" name="CustLName" queryTableFieldId="7" headerRowDxfId="1149" dataDxfId="1148"/>
    <tableColumn id="8" xr3:uid="{C4A1027B-BAAA-44BF-8EB8-830C21BEE801}" uniqueName="8" name="CustFName" queryTableFieldId="8" headerRowDxfId="1147" dataDxfId="1146"/>
    <tableColumn id="9" xr3:uid="{DDC6261C-6CFF-4970-A13F-1030DF70CC1B}" uniqueName="9" name="ReferTo" queryTableFieldId="9" headerRowDxfId="1145" dataDxfId="1144"/>
    <tableColumn id="10" xr3:uid="{3AAA514A-3452-434A-92C4-E086D0E0F896}" uniqueName="10" name="SpiffFor" queryTableFieldId="10" headerRowDxfId="1143" dataDxfId="1142"/>
    <tableColumn id="11" xr3:uid="{E37664F7-3C8D-4328-A05B-47D77B19E0E0}" uniqueName="11" name="status" queryTableFieldId="11" headerRowDxfId="1141" dataDxfId="1140"/>
    <tableColumn id="12" xr3:uid="{9DBC54A6-8A53-4AF1-8BE6-DF3C7AA00076}" uniqueName="12" name="paid" queryTableFieldId="12" headerRowDxfId="1139" dataDxfId="1138"/>
    <tableColumn id="13" xr3:uid="{B433B925-6818-4582-A8AA-6895FD388286}" uniqueName="13" name="comments" queryTableFieldId="13" headerRowDxfId="1137" dataDxfId="1136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CBE9C6B-CF28-4F57-9B5E-D449792C688A}" name="HEGROLost" displayName="HEGROLost" ref="A25:M26" tableType="queryTable" headerRowCount="0" totalsRowShown="0" headerRowDxfId="1135" dataDxfId="1134">
  <tableColumns count="13">
    <tableColumn id="1" xr3:uid="{AE0D02EA-FA0F-45E9-A0BD-65AB19EADBB6}" uniqueName="1" name="TechID" queryTableFieldId="1" headerRowDxfId="1133" dataDxfId="1132"/>
    <tableColumn id="2" xr3:uid="{F58B7C72-E818-4910-8353-1A7589899A3E}" uniqueName="2" name="TechLName" queryTableFieldId="2" headerRowDxfId="1131" dataDxfId="1130"/>
    <tableColumn id="3" xr3:uid="{23309501-F296-40C6-AEDE-1F88B6551FF5}" uniqueName="3" name="TechFName" queryTableFieldId="3" headerRowDxfId="1129" dataDxfId="1128"/>
    <tableColumn id="4" xr3:uid="{1E0C1D20-76EB-4FC5-A91C-3A8504F4D03C}" uniqueName="4" name="Date" queryTableFieldId="4" headerRowDxfId="1127" dataDxfId="1126"/>
    <tableColumn id="5" xr3:uid="{0EED6F01-262C-4825-A124-3CFF1818C99F}" uniqueName="5" name="WO" queryTableFieldId="5" headerRowDxfId="1125" dataDxfId="1124"/>
    <tableColumn id="6" xr3:uid="{FE3B8101-C7A8-4869-89E5-5EB00D134C46}" uniqueName="6" name="Address" queryTableFieldId="6" headerRowDxfId="1123" dataDxfId="1122"/>
    <tableColumn id="7" xr3:uid="{89B1F5A0-96B6-4537-B6FB-73C2346EDA10}" uniqueName="7" name="CustLName" queryTableFieldId="7" headerRowDxfId="1121" dataDxfId="1120"/>
    <tableColumn id="8" xr3:uid="{2FF48E5A-B18F-4971-AF01-68571747B289}" uniqueName="8" name="CustFName" queryTableFieldId="8" headerRowDxfId="1119" dataDxfId="1118"/>
    <tableColumn id="9" xr3:uid="{1C5EBE2C-ED2E-4898-8805-822C5561546F}" uniqueName="9" name="ReferTo" queryTableFieldId="9" headerRowDxfId="1117" dataDxfId="1116"/>
    <tableColumn id="10" xr3:uid="{ED5D40E2-6CC9-4929-9C4A-BB58635564E0}" uniqueName="10" name="SpiffFor" queryTableFieldId="10" headerRowDxfId="1115" dataDxfId="1114"/>
    <tableColumn id="11" xr3:uid="{3F2AECC7-3389-4DFC-9E9E-A233FA304BDC}" uniqueName="11" name="status" queryTableFieldId="11" headerRowDxfId="1113" dataDxfId="1112"/>
    <tableColumn id="12" xr3:uid="{62E106CF-8679-4C33-97A4-0717B77DDA3B}" uniqueName="12" name="paid" queryTableFieldId="12" headerRowDxfId="1111" dataDxfId="1110"/>
    <tableColumn id="13" xr3:uid="{3493EB06-D3DC-4A03-AD86-9F0EE4364C14}" uniqueName="13" name="comments" queryTableFieldId="13" headerRowDxfId="1109" dataDxfId="1108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ABA631-48B2-4950-90EA-AD66B664AFB5}" name="HEGROAppr" displayName="HEGROAppr" ref="A15:M23" tableType="queryTable" totalsRowShown="0" headerRowDxfId="1107" dataDxfId="1106">
  <autoFilter ref="A15:M23" xr:uid="{E034B81E-9814-48A0-B43D-76AFC990E26C}"/>
  <tableColumns count="13">
    <tableColumn id="1" xr3:uid="{229DDAC5-B4A9-4C4A-A9AA-CE3CE611B3AB}" uniqueName="1" name="TechID" queryTableFieldId="1" dataDxfId="1105"/>
    <tableColumn id="2" xr3:uid="{9E29567E-D0FA-4336-8136-277AFAAD59D5}" uniqueName="2" name="TechLName" queryTableFieldId="2" dataDxfId="1104"/>
    <tableColumn id="3" xr3:uid="{2C1FB909-B4D1-4A95-A75A-B7A76573179C}" uniqueName="3" name="TechFName" queryTableFieldId="3" dataDxfId="1103"/>
    <tableColumn id="4" xr3:uid="{84D66008-B599-4C3F-B983-8315DA4745D7}" uniqueName="4" name="Date" queryTableFieldId="4" dataDxfId="1102"/>
    <tableColumn id="5" xr3:uid="{28339C83-24FC-4986-8176-57EF86324B8C}" uniqueName="5" name="WO" queryTableFieldId="5" dataDxfId="1101"/>
    <tableColumn id="6" xr3:uid="{383D4A68-182F-4E58-8F54-2309332F55C6}" uniqueName="6" name="Address" queryTableFieldId="6" dataDxfId="1100"/>
    <tableColumn id="7" xr3:uid="{D7CA9A80-EAFA-45F4-A42E-C9E82F1870C7}" uniqueName="7" name="CustLName" queryTableFieldId="7" dataDxfId="1099"/>
    <tableColumn id="8" xr3:uid="{DD0E5DA1-6A6E-4C5B-B7DD-27B7F6808687}" uniqueName="8" name="CustFName" queryTableFieldId="8" dataDxfId="1098"/>
    <tableColumn id="9" xr3:uid="{2F1FBE00-8C34-4CC3-BA4F-71F61D66C9EB}" uniqueName="9" name="ReferTo" queryTableFieldId="9" dataDxfId="1097"/>
    <tableColumn id="10" xr3:uid="{A753D563-7236-4945-8686-CC92756C7746}" uniqueName="10" name="SpiffFor" queryTableFieldId="10" dataDxfId="1096"/>
    <tableColumn id="11" xr3:uid="{4B8AE14C-398B-4869-B165-626955831850}" uniqueName="11" name="status" queryTableFieldId="11" dataDxfId="1095"/>
    <tableColumn id="12" xr3:uid="{99E68400-3271-4396-99BC-121D6F44BE16}" uniqueName="12" name="paid" queryTableFieldId="12" dataDxfId="1094"/>
    <tableColumn id="13" xr3:uid="{7D913275-8BD7-465F-8950-129EE7FF0AE8}" uniqueName="13" name="comments" queryTableFieldId="13" dataDxfId="1093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251F969-5DC0-45E0-B809-BC3E4C49A9F0}" name="HEGROOpen" displayName="HEGROOpen" ref="A28:M33" tableType="queryTable" headerRowCount="0" totalsRowShown="0" headerRowDxfId="1092" dataDxfId="1091">
  <tableColumns count="13">
    <tableColumn id="1" xr3:uid="{D0AE7B90-E37F-4AB7-93EE-0AC15E8C6C16}" uniqueName="1" name="TechID" queryTableFieldId="1" headerRowDxfId="1090" dataDxfId="1089"/>
    <tableColumn id="2" xr3:uid="{BDDA3423-88BE-4FCF-B9EA-6B36E3B96343}" uniqueName="2" name="TechLName" queryTableFieldId="2" headerRowDxfId="1088" dataDxfId="1087"/>
    <tableColumn id="3" xr3:uid="{E3D715D6-BA61-4D25-8F14-70E6EA14D925}" uniqueName="3" name="TechFName" queryTableFieldId="3" headerRowDxfId="1086" dataDxfId="1085"/>
    <tableColumn id="4" xr3:uid="{8E9868DA-AEFA-4327-86E9-E26DB602287D}" uniqueName="4" name="Date" queryTableFieldId="4" headerRowDxfId="1084" dataDxfId="1083"/>
    <tableColumn id="5" xr3:uid="{C6146ABE-6B44-44FE-9ED7-9B824BD8BF1D}" uniqueName="5" name="WO" queryTableFieldId="5" headerRowDxfId="1082" dataDxfId="1081"/>
    <tableColumn id="6" xr3:uid="{2AC76D54-D0EA-47D6-9880-FFF9D181EAB5}" uniqueName="6" name="Address" queryTableFieldId="6" headerRowDxfId="1080" dataDxfId="1079"/>
    <tableColumn id="7" xr3:uid="{1FE59373-8897-4AA5-BBC5-8C8F1DDE6802}" uniqueName="7" name="CustLName" queryTableFieldId="7" headerRowDxfId="1078" dataDxfId="1077"/>
    <tableColumn id="8" xr3:uid="{FBA417A9-87E3-424C-ACE9-CD1FCA368F34}" uniqueName="8" name="CustFName" queryTableFieldId="8" headerRowDxfId="1076" dataDxfId="1075"/>
    <tableColumn id="9" xr3:uid="{436B4A3F-5C56-4E28-BEB9-AF937198427C}" uniqueName="9" name="ReferTo" queryTableFieldId="9" headerRowDxfId="1074" dataDxfId="1073"/>
    <tableColumn id="10" xr3:uid="{FEAC1E9A-63AF-4D4F-9A96-594745169776}" uniqueName="10" name="SpiffFor" queryTableFieldId="10" headerRowDxfId="1072" dataDxfId="1071"/>
    <tableColumn id="11" xr3:uid="{E1305655-04FC-4339-8D52-C635756424CA}" uniqueName="11" name="status" queryTableFieldId="11" headerRowDxfId="1070" dataDxfId="1069"/>
    <tableColumn id="12" xr3:uid="{004CC876-BA0F-4E1F-9B08-5F12E7BEB313}" uniqueName="12" name="paid" queryTableFieldId="12" headerRowDxfId="1068" dataDxfId="1067"/>
    <tableColumn id="13" xr3:uid="{EC4849BF-DA5A-4BAB-9F8E-3DB36540F065}" uniqueName="13" name="comments" queryTableFieldId="13" headerRowDxfId="1066" dataDxfId="1065"/>
  </tableColumns>
  <tableStyleInfo name="TableStyleMedium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EAB95E5-E17C-44C3-B6E4-B5B7B778D34F}" name="PETERLost" displayName="PETERLost" ref="A18:M18" tableType="queryTable" headerRowCount="0" insertRow="1" totalsRowShown="0" headerRowDxfId="1064" dataDxfId="1063">
  <tableColumns count="13">
    <tableColumn id="1" xr3:uid="{8B9CDAAB-5D31-4EF7-A228-A6DFFD3F6FD3}" uniqueName="1" name="TechID" queryTableFieldId="1" headerRowDxfId="1062" dataDxfId="1061"/>
    <tableColumn id="2" xr3:uid="{8444E5F5-F7F8-468E-9F30-5580524475EE}" uniqueName="2" name="TechLName" queryTableFieldId="2" headerRowDxfId="1060" dataDxfId="1059"/>
    <tableColumn id="3" xr3:uid="{999C8948-E6BA-452D-9D11-49D337839DD1}" uniqueName="3" name="TechFName" queryTableFieldId="3" headerRowDxfId="1058" dataDxfId="1057"/>
    <tableColumn id="4" xr3:uid="{D439F7A3-7814-4289-9E87-0234770DF724}" uniqueName="4" name="Date" queryTableFieldId="4" headerRowDxfId="1056" dataDxfId="1055"/>
    <tableColumn id="5" xr3:uid="{4FF6AADA-1202-4965-AF21-E335078AA000}" uniqueName="5" name="WO" queryTableFieldId="5" headerRowDxfId="1054" dataDxfId="1053"/>
    <tableColumn id="6" xr3:uid="{4053DF0A-6810-4A64-A8F1-FE2E7EFB73FF}" uniqueName="6" name="Address" queryTableFieldId="6" headerRowDxfId="1052" dataDxfId="1051"/>
    <tableColumn id="7" xr3:uid="{1555D60A-EDEB-4C8E-85DD-A5FF9BBB83C8}" uniqueName="7" name="CustLName" queryTableFieldId="7" headerRowDxfId="1050" dataDxfId="1049"/>
    <tableColumn id="8" xr3:uid="{9D02C34E-1758-429F-8ED4-FB5B6E3814D4}" uniqueName="8" name="CustFName" queryTableFieldId="8" headerRowDxfId="1048" dataDxfId="1047"/>
    <tableColumn id="9" xr3:uid="{A5C9578C-1CE9-4E3A-806F-589586F24A86}" uniqueName="9" name="ReferTo" queryTableFieldId="9" headerRowDxfId="1046" dataDxfId="1045"/>
    <tableColumn id="10" xr3:uid="{EDB9534E-FC1C-44C6-9565-5D134898445F}" uniqueName="10" name="SpiffFor" queryTableFieldId="10" headerRowDxfId="1044" dataDxfId="1043"/>
    <tableColumn id="11" xr3:uid="{CB1FA150-E12F-4407-905F-EEAC5648299E}" uniqueName="11" name="status" queryTableFieldId="11" headerRowDxfId="1042" dataDxfId="1041"/>
    <tableColumn id="12" xr3:uid="{815D8C10-065A-44B0-86EB-2C6CC896A138}" uniqueName="12" name="paid" queryTableFieldId="12" headerRowDxfId="1040" dataDxfId="1039"/>
    <tableColumn id="13" xr3:uid="{A7DCA835-99E4-4E13-8785-D7BE66E06280}" uniqueName="13" name="comments" queryTableFieldId="13" headerRowDxfId="1038" dataDxfId="103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879E12-9C42-447A-A0B3-DED2138883C4}" name="BARRIAppr" displayName="BARRIAppr" ref="A15:M18" tableType="queryTable" totalsRowShown="0" headerRowDxfId="1675" dataDxfId="1674">
  <autoFilter ref="A15:M18" xr:uid="{E034B81E-9814-48A0-B43D-76AFC990E26C}"/>
  <tableColumns count="13">
    <tableColumn id="1" xr3:uid="{A4048A11-DBEA-4C01-B703-5D0EF31CBAA6}" uniqueName="1" name="TechID" queryTableFieldId="1" dataDxfId="1673"/>
    <tableColumn id="2" xr3:uid="{14473137-6DB5-4E73-B370-FE01745664BF}" uniqueName="2" name="TechLName" queryTableFieldId="2" dataDxfId="1672"/>
    <tableColumn id="3" xr3:uid="{369D0572-CFC6-4ACD-8200-94BD04C8AF23}" uniqueName="3" name="TechFName" queryTableFieldId="3" dataDxfId="1671"/>
    <tableColumn id="4" xr3:uid="{DBDD65E9-76C9-4681-8290-0D446C982C32}" uniqueName="4" name="Date" queryTableFieldId="4" dataDxfId="1670"/>
    <tableColumn id="5" xr3:uid="{E34A8FA2-ADBF-4BDC-96A0-489A9BD4D688}" uniqueName="5" name="WO" queryTableFieldId="5" dataDxfId="1669"/>
    <tableColumn id="6" xr3:uid="{2E916EF5-FFC6-4BA2-835E-E1BD1EB2FAC7}" uniqueName="6" name="Address" queryTableFieldId="6" dataDxfId="1668"/>
    <tableColumn id="7" xr3:uid="{AD7342DE-CD61-487A-B1E3-EA8B39BBC0EE}" uniqueName="7" name="CustLName" queryTableFieldId="7" dataDxfId="1667"/>
    <tableColumn id="8" xr3:uid="{178752B8-FDE6-44A7-A235-65297E7E12FF}" uniqueName="8" name="CustFName" queryTableFieldId="8" dataDxfId="1666"/>
    <tableColumn id="9" xr3:uid="{75BC4AFF-CBBA-4E6A-8F2A-BC62C6796D2E}" uniqueName="9" name="ReferTo" queryTableFieldId="9" dataDxfId="1665"/>
    <tableColumn id="10" xr3:uid="{9C70B0A1-93B6-464A-8F4F-36582B25A25E}" uniqueName="10" name="SpiffFor" queryTableFieldId="10" dataDxfId="1664"/>
    <tableColumn id="11" xr3:uid="{452DB0B3-A500-41ED-A884-1797BCF60213}" uniqueName="11" name="status" queryTableFieldId="11" dataDxfId="1663"/>
    <tableColumn id="12" xr3:uid="{B4301B80-73D4-4511-9DD3-9C59A7CE7E6F}" uniqueName="12" name="paid" queryTableFieldId="12" dataDxfId="1662"/>
    <tableColumn id="13" xr3:uid="{F1219195-6940-48E1-909C-9587D0C6539D}" uniqueName="13" name="comments" queryTableFieldId="13" dataDxfId="1661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D961A28-D9B3-4736-A21F-864FC883356A}" name="PETERAppr" displayName="PETERAppr" ref="A15:M16" tableType="queryTable" totalsRowShown="0" headerRowDxfId="1036" dataDxfId="1035">
  <autoFilter ref="A15:M16" xr:uid="{E034B81E-9814-48A0-B43D-76AFC990E26C}"/>
  <tableColumns count="13">
    <tableColumn id="1" xr3:uid="{5241759F-CE7B-4C48-8FF2-48EDE3177970}" uniqueName="1" name="TechID" queryTableFieldId="1" dataDxfId="1034"/>
    <tableColumn id="2" xr3:uid="{794F9845-BB42-4690-9737-1209F87E424F}" uniqueName="2" name="TechLName" queryTableFieldId="2" dataDxfId="1033"/>
    <tableColumn id="3" xr3:uid="{227006E9-5948-4721-93C4-E1F1E30451C4}" uniqueName="3" name="TechFName" queryTableFieldId="3" dataDxfId="1032"/>
    <tableColumn id="4" xr3:uid="{D4048529-E748-470C-AC7F-3D2757C28D64}" uniqueName="4" name="Date" queryTableFieldId="4" dataDxfId="1031"/>
    <tableColumn id="5" xr3:uid="{95889D38-685A-444F-9F0E-5D64C9A27DAA}" uniqueName="5" name="WO" queryTableFieldId="5" dataDxfId="1030"/>
    <tableColumn id="6" xr3:uid="{B71E328D-C3DB-418F-A6B8-69FBA18F37D4}" uniqueName="6" name="Address" queryTableFieldId="6" dataDxfId="1029"/>
    <tableColumn id="7" xr3:uid="{39841B5F-81FA-4992-96C5-8F565A30FB1A}" uniqueName="7" name="CustLName" queryTableFieldId="7" dataDxfId="1028"/>
    <tableColumn id="8" xr3:uid="{9043630A-7A6F-473B-A331-0FE424EB9299}" uniqueName="8" name="CustFName" queryTableFieldId="8" dataDxfId="1027"/>
    <tableColumn id="9" xr3:uid="{582180AA-FF06-4C54-92C8-D318517EE671}" uniqueName="9" name="ReferTo" queryTableFieldId="9" dataDxfId="1026"/>
    <tableColumn id="10" xr3:uid="{0A41ABEC-AE5E-4EF9-9C19-22FE9C9018CA}" uniqueName="10" name="SpiffFor" queryTableFieldId="10" dataDxfId="1025"/>
    <tableColumn id="11" xr3:uid="{241B817E-FA99-4FF6-90A7-870EA6714939}" uniqueName="11" name="status" queryTableFieldId="11" dataDxfId="1024"/>
    <tableColumn id="12" xr3:uid="{3CCB0842-ADCB-48A3-B3B3-210C6909C37A}" uniqueName="12" name="paid" queryTableFieldId="12" dataDxfId="1023"/>
    <tableColumn id="13" xr3:uid="{D534FD91-0353-4BD2-ACF7-64878DA2776A}" uniqueName="13" name="comments" queryTableFieldId="13" dataDxfId="1022"/>
  </tableColumns>
  <tableStyleInfo name="TableStyleMedium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8AE444A-9B9C-4FFC-BAFF-8DCAE3B8691A}" name="PETEROpen" displayName="PETEROpen" ref="A21:M21" tableType="queryTable" headerRowCount="0" insertRow="1" totalsRowShown="0" headerRowDxfId="1021" dataDxfId="1020">
  <tableColumns count="13">
    <tableColumn id="1" xr3:uid="{A2FED2EA-A32E-4366-AAA2-BABEEE25C8E8}" uniqueName="1" name="TechID" queryTableFieldId="1" headerRowDxfId="1019" dataDxfId="1018"/>
    <tableColumn id="2" xr3:uid="{0B36434C-D712-47FE-9D5C-3800C2717F44}" uniqueName="2" name="TechLName" queryTableFieldId="2" headerRowDxfId="1017" dataDxfId="1016"/>
    <tableColumn id="3" xr3:uid="{678C4729-E420-468A-88DC-65AD38085256}" uniqueName="3" name="TechFName" queryTableFieldId="3" headerRowDxfId="1015" dataDxfId="1014"/>
    <tableColumn id="4" xr3:uid="{B2A6EA48-01CB-4B43-8613-7597B21E24F6}" uniqueName="4" name="Date" queryTableFieldId="4" headerRowDxfId="1013" dataDxfId="1012"/>
    <tableColumn id="5" xr3:uid="{81C2C8C9-1AD0-4425-894A-A05E2F41E646}" uniqueName="5" name="WO" queryTableFieldId="5" headerRowDxfId="1011" dataDxfId="1010"/>
    <tableColumn id="6" xr3:uid="{02AA497C-5C21-4017-95B4-84AE4E728954}" uniqueName="6" name="Address" queryTableFieldId="6" headerRowDxfId="1009" dataDxfId="1008"/>
    <tableColumn id="7" xr3:uid="{3CC84092-21EB-449D-982D-4F6BE42C12D4}" uniqueName="7" name="CustLName" queryTableFieldId="7" headerRowDxfId="1007" dataDxfId="1006"/>
    <tableColumn id="8" xr3:uid="{1A403738-BF1A-4B93-B139-1C235BF5A57A}" uniqueName="8" name="CustFName" queryTableFieldId="8" headerRowDxfId="1005" dataDxfId="1004"/>
    <tableColumn id="9" xr3:uid="{1679EC0B-C0EC-4A0F-80A7-45AAEB384DDF}" uniqueName="9" name="ReferTo" queryTableFieldId="9" headerRowDxfId="1003" dataDxfId="1002"/>
    <tableColumn id="10" xr3:uid="{53EF9C5D-13BE-4E89-AEC9-FF897D5B959C}" uniqueName="10" name="SpiffFor" queryTableFieldId="10" headerRowDxfId="1001" dataDxfId="1000"/>
    <tableColumn id="11" xr3:uid="{B2C44ED5-1874-49ED-B165-139A00E51F7E}" uniqueName="11" name="status" queryTableFieldId="11" headerRowDxfId="999" dataDxfId="998"/>
    <tableColumn id="12" xr3:uid="{C04138EC-80DE-4887-8B52-BFFFA6A034E5}" uniqueName="12" name="paid" queryTableFieldId="12" headerRowDxfId="997" dataDxfId="996"/>
    <tableColumn id="13" xr3:uid="{BDF82AFB-72BA-4CEE-B923-D2630A8EAA9D}" uniqueName="13" name="comments" queryTableFieldId="13" headerRowDxfId="995" dataDxfId="994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527248-C63B-4BE1-813F-47780836CC72}" name="WARSTLost" displayName="WARSTLost" ref="A19:M19" tableType="queryTable" headerRowCount="0" insertRow="1" totalsRowShown="0" headerRowDxfId="993" dataDxfId="992">
  <tableColumns count="13">
    <tableColumn id="1" xr3:uid="{D09D669B-16EF-471B-A908-3C819DC7B4EE}" uniqueName="1" name="TechID" queryTableFieldId="1" headerRowDxfId="991" dataDxfId="990"/>
    <tableColumn id="2" xr3:uid="{4CAB8D4F-D98D-4471-9539-ACF5A4203D82}" uniqueName="2" name="TechLName" queryTableFieldId="2" headerRowDxfId="989" dataDxfId="988"/>
    <tableColumn id="3" xr3:uid="{5DE27247-2E68-415F-A85F-5A2225B207B3}" uniqueName="3" name="TechFName" queryTableFieldId="3" headerRowDxfId="987" dataDxfId="986"/>
    <tableColumn id="4" xr3:uid="{1E7AABDD-47B7-49FC-8018-592CA47A6097}" uniqueName="4" name="Date" queryTableFieldId="4" headerRowDxfId="985" dataDxfId="984"/>
    <tableColumn id="5" xr3:uid="{588A272E-29B8-482D-8661-2D78A49A6FAF}" uniqueName="5" name="WO" queryTableFieldId="5" headerRowDxfId="983" dataDxfId="982"/>
    <tableColumn id="6" xr3:uid="{B4B5CFB8-70CB-497E-98D0-11554BD28784}" uniqueName="6" name="Address" queryTableFieldId="6" headerRowDxfId="981" dataDxfId="980"/>
    <tableColumn id="7" xr3:uid="{2277AA94-B7C5-463F-8F5E-A2CB2F656231}" uniqueName="7" name="CustLName" queryTableFieldId="7" headerRowDxfId="979" dataDxfId="978"/>
    <tableColumn id="8" xr3:uid="{3107DF29-D85A-4279-BC17-E2BDE5B2C892}" uniqueName="8" name="CustFName" queryTableFieldId="8" headerRowDxfId="977" dataDxfId="976"/>
    <tableColumn id="9" xr3:uid="{F6422C10-BC86-43A7-93EA-A6F73DB6ED34}" uniqueName="9" name="ReferTo" queryTableFieldId="9" headerRowDxfId="975" dataDxfId="974"/>
    <tableColumn id="10" xr3:uid="{57B4C022-422D-46F5-ADAA-585CEA59747B}" uniqueName="10" name="SpiffFor" queryTableFieldId="10" headerRowDxfId="973" dataDxfId="972"/>
    <tableColumn id="11" xr3:uid="{53F44B71-DCEB-4AEF-96C5-DE78397B7596}" uniqueName="11" name="status" queryTableFieldId="11" headerRowDxfId="971" dataDxfId="970"/>
    <tableColumn id="12" xr3:uid="{E2090CAB-F1B0-4B09-84C0-5BD7A9767FF2}" uniqueName="12" name="paid" queryTableFieldId="12" headerRowDxfId="969" dataDxfId="968"/>
    <tableColumn id="13" xr3:uid="{78EAB69D-99FB-42AF-BB37-614D26309874}" uniqueName="13" name="comments" queryTableFieldId="13" headerRowDxfId="967" dataDxfId="966"/>
  </tableColumns>
  <tableStyleInfo name="TableStyleMedium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336B7A5-365F-4A16-A192-7A2A6BDEFAF9}" name="WARSTAppr" displayName="WARSTAppr" ref="A15:M18" tableType="queryTable" totalsRowShown="0" headerRowDxfId="965" dataDxfId="964">
  <autoFilter ref="A15:M18" xr:uid="{E034B81E-9814-48A0-B43D-76AFC990E26C}"/>
  <tableColumns count="13">
    <tableColumn id="1" xr3:uid="{3A83E6E4-50F5-4D9B-8891-7039C7229F0B}" uniqueName="1" name="TechID" queryTableFieldId="1" dataDxfId="963"/>
    <tableColumn id="2" xr3:uid="{7780F2DC-F42F-47FC-8B39-896334359BA2}" uniqueName="2" name="TechLName" queryTableFieldId="2" dataDxfId="962"/>
    <tableColumn id="3" xr3:uid="{DA545DA7-0373-4AE9-BF9A-1A28B0B4611C}" uniqueName="3" name="TechFName" queryTableFieldId="3" dataDxfId="961"/>
    <tableColumn id="4" xr3:uid="{4A42861E-48C2-4892-BCD3-F9779CD2B960}" uniqueName="4" name="Date" queryTableFieldId="4" dataDxfId="960"/>
    <tableColumn id="5" xr3:uid="{38DB3221-979D-45F7-9D49-0017A914E4D4}" uniqueName="5" name="WO" queryTableFieldId="5" dataDxfId="959"/>
    <tableColumn id="6" xr3:uid="{361DB072-62B4-40CA-9817-6076378922C7}" uniqueName="6" name="Address" queryTableFieldId="6" dataDxfId="958"/>
    <tableColumn id="7" xr3:uid="{53E6BC3C-A2F2-49A9-A4AC-68AC3B3934B3}" uniqueName="7" name="CustLName" queryTableFieldId="7" dataDxfId="957"/>
    <tableColumn id="8" xr3:uid="{913B9F7F-FC0A-4454-BCC4-40148DE1C3B2}" uniqueName="8" name="CustFName" queryTableFieldId="8" dataDxfId="956"/>
    <tableColumn id="9" xr3:uid="{21A32AAA-6245-45C6-9177-8DC85C695CAA}" uniqueName="9" name="ReferTo" queryTableFieldId="9" dataDxfId="955"/>
    <tableColumn id="10" xr3:uid="{8CC4B210-8E7B-4EB4-AABB-5D42DF273C55}" uniqueName="10" name="SpiffFor" queryTableFieldId="10" dataDxfId="954"/>
    <tableColumn id="11" xr3:uid="{5EFC956A-2F4A-43D7-83C3-893B70004588}" uniqueName="11" name="status" queryTableFieldId="11" dataDxfId="953"/>
    <tableColumn id="12" xr3:uid="{6FF4CB79-D9A3-4A80-8E2C-0943DA5E8C91}" uniqueName="12" name="paid" queryTableFieldId="12" dataDxfId="952"/>
    <tableColumn id="13" xr3:uid="{2CAA64E5-2E30-4642-A9F3-C73059DB6FF5}" uniqueName="13" name="comments" queryTableFieldId="13" dataDxfId="951"/>
  </tableColumns>
  <tableStyleInfo name="TableStyleMedium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0F1025D-CA6A-4851-9019-E8DA881CF79A}" name="WARSTOpen" displayName="WARSTOpen" ref="A20:M22" tableType="queryTable" headerRowCount="0" totalsRowShown="0" headerRowDxfId="950" dataDxfId="949">
  <tableColumns count="13">
    <tableColumn id="1" xr3:uid="{58060511-8CDF-4047-A6CF-4F34363134CF}" uniqueName="1" name="TechID" queryTableFieldId="1" headerRowDxfId="948" dataDxfId="947"/>
    <tableColumn id="2" xr3:uid="{069AC65A-4DA4-421B-9C2B-DA83B20E7F5B}" uniqueName="2" name="TechLName" queryTableFieldId="2" headerRowDxfId="946" dataDxfId="945"/>
    <tableColumn id="3" xr3:uid="{38AA56A1-7BC0-4F4D-A037-BFCC94F69268}" uniqueName="3" name="TechFName" queryTableFieldId="3" headerRowDxfId="944" dataDxfId="943"/>
    <tableColumn id="4" xr3:uid="{51569263-B963-415C-870B-AAD2D5A8DC5B}" uniqueName="4" name="Date" queryTableFieldId="4" headerRowDxfId="942" dataDxfId="941"/>
    <tableColumn id="5" xr3:uid="{DA5C90EE-F7E6-498A-9CAB-A8908DDE4FE4}" uniqueName="5" name="WO" queryTableFieldId="5" headerRowDxfId="940" dataDxfId="939"/>
    <tableColumn id="6" xr3:uid="{71C8623E-7C17-4BC5-8BE0-CA2E0B2F46A2}" uniqueName="6" name="Address" queryTableFieldId="6" headerRowDxfId="938" dataDxfId="937"/>
    <tableColumn id="7" xr3:uid="{3CFEEF81-C23B-4B77-8E69-CB19A860EEB3}" uniqueName="7" name="CustLName" queryTableFieldId="7" headerRowDxfId="936" dataDxfId="935"/>
    <tableColumn id="8" xr3:uid="{94B6EE35-9E26-44B4-A7C2-9D360D1EA0D9}" uniqueName="8" name="CustFName" queryTableFieldId="8" headerRowDxfId="934" dataDxfId="933"/>
    <tableColumn id="9" xr3:uid="{C88E3538-666E-40CD-B9DF-0192542A46A2}" uniqueName="9" name="ReferTo" queryTableFieldId="9" headerRowDxfId="932" dataDxfId="931"/>
    <tableColumn id="10" xr3:uid="{5410BDC6-A7F7-452C-B6A4-46C7B52BC572}" uniqueName="10" name="SpiffFor" queryTableFieldId="10" headerRowDxfId="930" dataDxfId="929"/>
    <tableColumn id="11" xr3:uid="{2A8A9338-F80E-45DF-AD8E-6F785D85CE7C}" uniqueName="11" name="status" queryTableFieldId="11" headerRowDxfId="928" dataDxfId="927"/>
    <tableColumn id="12" xr3:uid="{060DD184-3675-40D6-ACF7-9EB6D165B36B}" uniqueName="12" name="paid" queryTableFieldId="12" headerRowDxfId="926" dataDxfId="925"/>
    <tableColumn id="13" xr3:uid="{E239A730-E3B5-4EBB-BF22-51DD1E611E98}" uniqueName="13" name="comments" queryTableFieldId="13" headerRowDxfId="924" dataDxfId="923"/>
  </tableColumns>
  <tableStyleInfo name="TableStyleMedium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8D5FF8E-7DAA-4123-A506-F916105F6BC2}" name="SUECHLost" displayName="SUECHLost" ref="A18:M18" tableType="queryTable" headerRowCount="0" insertRow="1" totalsRowShown="0" headerRowDxfId="922" dataDxfId="921">
  <tableColumns count="13">
    <tableColumn id="1" xr3:uid="{03AC877E-57E6-4E4C-9875-88CC96D57F60}" uniqueName="1" name="TechID" queryTableFieldId="1" headerRowDxfId="920" dataDxfId="919"/>
    <tableColumn id="2" xr3:uid="{9B0428A5-18E4-4675-B5AB-DC0399BDE507}" uniqueName="2" name="TechLName" queryTableFieldId="2" headerRowDxfId="918" dataDxfId="917"/>
    <tableColumn id="3" xr3:uid="{E3B1A992-EA72-4EE3-B122-5E5349DBE305}" uniqueName="3" name="TechFName" queryTableFieldId="3" headerRowDxfId="916" dataDxfId="915"/>
    <tableColumn id="4" xr3:uid="{C4191E73-D007-4EB5-8EA2-BBAC093506C2}" uniqueName="4" name="Date" queryTableFieldId="4" headerRowDxfId="914" dataDxfId="913"/>
    <tableColumn id="5" xr3:uid="{6723471E-9FEF-4EE9-9FBB-A9B918162EBA}" uniqueName="5" name="WO" queryTableFieldId="5" headerRowDxfId="912" dataDxfId="911"/>
    <tableColumn id="6" xr3:uid="{A234136B-45C1-435A-91CE-D375449D8F8F}" uniqueName="6" name="Address" queryTableFieldId="6" headerRowDxfId="910" dataDxfId="909"/>
    <tableColumn id="7" xr3:uid="{7D06E1E5-08C2-4490-A9A3-460FEE44E38E}" uniqueName="7" name="CustLName" queryTableFieldId="7" headerRowDxfId="908" dataDxfId="907"/>
    <tableColumn id="8" xr3:uid="{EF6FF50E-498B-40ED-92DC-A9B7744D7B25}" uniqueName="8" name="CustFName" queryTableFieldId="8" headerRowDxfId="906" dataDxfId="905"/>
    <tableColumn id="9" xr3:uid="{A072CDE4-9B2E-4884-956D-86B74AD33AEA}" uniqueName="9" name="ReferTo" queryTableFieldId="9" headerRowDxfId="904" dataDxfId="903"/>
    <tableColumn id="10" xr3:uid="{E0FEB2A1-2FF1-4364-9932-8840AAFDBF0A}" uniqueName="10" name="SpiffFor" queryTableFieldId="10" headerRowDxfId="902" dataDxfId="901"/>
    <tableColumn id="11" xr3:uid="{5BCEB623-B873-465F-9CE4-EBEB20D6DE66}" uniqueName="11" name="status" queryTableFieldId="11" headerRowDxfId="900" dataDxfId="899"/>
    <tableColumn id="12" xr3:uid="{AF4B7FEF-1140-491D-9405-0A5DF0C29C93}" uniqueName="12" name="paid" queryTableFieldId="12" headerRowDxfId="898" dataDxfId="897"/>
    <tableColumn id="13" xr3:uid="{3C083691-3190-4E0C-B9E4-EEF9C6C4D5FF}" uniqueName="13" name="comments" queryTableFieldId="13" headerRowDxfId="896" dataDxfId="895"/>
  </tableColumns>
  <tableStyleInfo name="TableStyleMedium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3FBA05A-A229-42B3-8EFC-6AC75C44E221}" name="SUECHAppr" displayName="SUECHAppr" ref="A15:M16" tableType="queryTable" totalsRowShown="0" headerRowDxfId="894" dataDxfId="893">
  <autoFilter ref="A15:M16" xr:uid="{E034B81E-9814-48A0-B43D-76AFC990E26C}"/>
  <tableColumns count="13">
    <tableColumn id="1" xr3:uid="{96988577-B04C-4DFA-B9AF-B94862307E28}" uniqueName="1" name="TechID" queryTableFieldId="1" dataDxfId="892"/>
    <tableColumn id="2" xr3:uid="{4863C577-BB85-4682-BE66-BEFA71FA6FB1}" uniqueName="2" name="TechLName" queryTableFieldId="2" dataDxfId="891"/>
    <tableColumn id="3" xr3:uid="{BC15E06E-BEDC-462A-85F4-4E6E086C6C8C}" uniqueName="3" name="TechFName" queryTableFieldId="3" dataDxfId="890"/>
    <tableColumn id="4" xr3:uid="{ACD5385C-0E5A-47BF-B4F6-5722A88B0E90}" uniqueName="4" name="Date" queryTableFieldId="4" dataDxfId="889"/>
    <tableColumn id="5" xr3:uid="{FB23E27F-3482-4CF8-852E-ADBE3D3A9672}" uniqueName="5" name="WO" queryTableFieldId="5" dataDxfId="888"/>
    <tableColumn id="6" xr3:uid="{44649F62-C381-4EF5-88F1-DAEF1BFF0755}" uniqueName="6" name="Address" queryTableFieldId="6" dataDxfId="887"/>
    <tableColumn id="7" xr3:uid="{7D560604-F60A-4162-97C1-28EEA15B50B4}" uniqueName="7" name="CustLName" queryTableFieldId="7" dataDxfId="886"/>
    <tableColumn id="8" xr3:uid="{3D4F6838-62DE-4E3B-BD22-BD3BC374E494}" uniqueName="8" name="CustFName" queryTableFieldId="8" dataDxfId="885"/>
    <tableColumn id="9" xr3:uid="{EA5284CC-56FB-43B9-954C-B1CB00C1418B}" uniqueName="9" name="ReferTo" queryTableFieldId="9" dataDxfId="884"/>
    <tableColumn id="10" xr3:uid="{5D7519B6-EF17-4D3A-BF50-E168BE480262}" uniqueName="10" name="SpiffFor" queryTableFieldId="10" dataDxfId="883"/>
    <tableColumn id="11" xr3:uid="{B2E471C6-4C01-497E-9974-00C33D0E347D}" uniqueName="11" name="status" queryTableFieldId="11" dataDxfId="882"/>
    <tableColumn id="12" xr3:uid="{D459AAB6-5223-4040-81FD-8C1A0FD98713}" uniqueName="12" name="paid" queryTableFieldId="12" dataDxfId="881"/>
    <tableColumn id="13" xr3:uid="{240D69AF-4ECF-4D17-A15E-C01D9ECBB675}" uniqueName="13" name="comments" queryTableFieldId="13" dataDxfId="880"/>
  </tableColumns>
  <tableStyleInfo name="TableStyleMedium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B745E3D-8E34-4E6B-B81C-2ADCEB3CE0AE}" name="SUECHOpen" displayName="SUECHOpen" ref="A20:M24" tableType="queryTable" headerRowCount="0" totalsRowShown="0" headerRowDxfId="879" dataDxfId="878">
  <tableColumns count="13">
    <tableColumn id="1" xr3:uid="{54B655DE-048A-4D88-9D12-F0D01D3DF3E1}" uniqueName="1" name="TechID" queryTableFieldId="1" headerRowDxfId="877" dataDxfId="876"/>
    <tableColumn id="2" xr3:uid="{E729E154-F4BD-4F3A-B2E5-31D4D50CA504}" uniqueName="2" name="TechLName" queryTableFieldId="2" headerRowDxfId="875" dataDxfId="874"/>
    <tableColumn id="3" xr3:uid="{9767D224-7F51-4C81-8DE4-2F4A8EC195D2}" uniqueName="3" name="TechFName" queryTableFieldId="3" headerRowDxfId="873" dataDxfId="872"/>
    <tableColumn id="4" xr3:uid="{B060F342-B9CC-4CFA-B3B3-13C58356B7A0}" uniqueName="4" name="Date" queryTableFieldId="4" headerRowDxfId="871" dataDxfId="870"/>
    <tableColumn id="5" xr3:uid="{73F8246A-14E8-42F4-98A7-779523532282}" uniqueName="5" name="WO" queryTableFieldId="5" headerRowDxfId="869" dataDxfId="868"/>
    <tableColumn id="6" xr3:uid="{63E305A4-0E0B-407E-BA48-66E919E0697E}" uniqueName="6" name="Address" queryTableFieldId="6" headerRowDxfId="867" dataDxfId="866"/>
    <tableColumn id="7" xr3:uid="{FA86FF0E-562E-4984-B83C-8CC7C8095107}" uniqueName="7" name="CustLName" queryTableFieldId="7" headerRowDxfId="865" dataDxfId="864"/>
    <tableColumn id="8" xr3:uid="{A863B5DD-4C96-4790-8B12-D8F95E94E90E}" uniqueName="8" name="CustFName" queryTableFieldId="8" headerRowDxfId="863" dataDxfId="862"/>
    <tableColumn id="9" xr3:uid="{4BEFDF4D-7487-4B4D-B77E-BD76AF39A147}" uniqueName="9" name="ReferTo" queryTableFieldId="9" headerRowDxfId="861" dataDxfId="860"/>
    <tableColumn id="10" xr3:uid="{CC13C0A1-C987-435E-A1E6-6F62A49C2D2A}" uniqueName="10" name="SpiffFor" queryTableFieldId="10" headerRowDxfId="859" dataDxfId="858"/>
    <tableColumn id="11" xr3:uid="{FB9E4DA1-9544-4246-81E7-4A9F09121629}" uniqueName="11" name="status" queryTableFieldId="11" headerRowDxfId="857" dataDxfId="856"/>
    <tableColumn id="12" xr3:uid="{848922D2-4336-4D7B-8B42-5191C17FE2E9}" uniqueName="12" name="paid" queryTableFieldId="12" headerRowDxfId="855" dataDxfId="854"/>
    <tableColumn id="13" xr3:uid="{9FD99E20-FCB1-4218-826E-F81209C6A8C2}" uniqueName="13" name="comments" queryTableFieldId="13" headerRowDxfId="853" dataDxfId="852"/>
  </tableColumns>
  <tableStyleInfo name="TableStyleMedium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049AC8B-00F0-4254-A6EB-241D4BCA6D4C}" name="MILDELost" displayName="MILDELost" ref="A19:M19" tableType="queryTable" headerRowCount="0" totalsRowShown="0" headerRowDxfId="851" dataDxfId="850">
  <tableColumns count="13">
    <tableColumn id="1" xr3:uid="{1FC582DB-0D6B-47A9-9AAB-B8C0B56C07A6}" uniqueName="1" name="TechID" queryTableFieldId="1" headerRowDxfId="849" dataDxfId="848"/>
    <tableColumn id="2" xr3:uid="{B80FB578-B534-4362-89DE-2134EB9E3A84}" uniqueName="2" name="TechLName" queryTableFieldId="2" headerRowDxfId="847" dataDxfId="846"/>
    <tableColumn id="3" xr3:uid="{DE6AF10B-5CC1-4383-82BF-2897D7CF0DA5}" uniqueName="3" name="TechFName" queryTableFieldId="3" headerRowDxfId="845" dataDxfId="844"/>
    <tableColumn id="4" xr3:uid="{3F14909C-875C-4E88-8FEF-2CF22FAC73C0}" uniqueName="4" name="Date" queryTableFieldId="4" headerRowDxfId="843" dataDxfId="842"/>
    <tableColumn id="5" xr3:uid="{9E33EC7A-FEED-468E-9DE0-BF8F4545A565}" uniqueName="5" name="WO" queryTableFieldId="5" headerRowDxfId="841" dataDxfId="840"/>
    <tableColumn id="6" xr3:uid="{8A98D262-3DC2-4D6E-8D9F-92518815C8AF}" uniqueName="6" name="Address" queryTableFieldId="6" headerRowDxfId="839" dataDxfId="838"/>
    <tableColumn id="7" xr3:uid="{8AC5164B-E513-4810-AD9C-F533BDFA3561}" uniqueName="7" name="CustLName" queryTableFieldId="7" headerRowDxfId="837" dataDxfId="836"/>
    <tableColumn id="8" xr3:uid="{921EBB65-CCA1-4E6B-91BA-30C56DF6528E}" uniqueName="8" name="CustFName" queryTableFieldId="8" headerRowDxfId="835" dataDxfId="834"/>
    <tableColumn id="9" xr3:uid="{12750CC3-87B3-4C92-8ADA-689957F5F79C}" uniqueName="9" name="ReferTo" queryTableFieldId="9" headerRowDxfId="833" dataDxfId="832"/>
    <tableColumn id="10" xr3:uid="{B5672C89-C99E-4AEE-8E13-CBB1B2791B7C}" uniqueName="10" name="SpiffFor" queryTableFieldId="10" headerRowDxfId="831" dataDxfId="830"/>
    <tableColumn id="11" xr3:uid="{8D684DB0-FD3E-42C2-A074-6C0E321B00B5}" uniqueName="11" name="status" queryTableFieldId="11" headerRowDxfId="829" dataDxfId="828"/>
    <tableColumn id="12" xr3:uid="{C55432CA-CE65-464A-B34E-94981385CA8F}" uniqueName="12" name="paid" queryTableFieldId="12" headerRowDxfId="827" dataDxfId="826"/>
    <tableColumn id="13" xr3:uid="{7C263210-DD12-4AEF-BF67-EF63CCD3AB0C}" uniqueName="13" name="comments" queryTableFieldId="13" headerRowDxfId="825" dataDxfId="824"/>
  </tableColumns>
  <tableStyleInfo name="TableStyleMedium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24B9B28-9BD1-4FEF-929A-F8A207C8B791}" name="MILDEAppr" displayName="MILDEAppr" ref="A15:M17" tableType="queryTable" totalsRowShown="0" headerRowDxfId="823" dataDxfId="822">
  <autoFilter ref="A15:M17" xr:uid="{E034B81E-9814-48A0-B43D-76AFC990E26C}"/>
  <tableColumns count="13">
    <tableColumn id="1" xr3:uid="{1099F546-A4B4-43CA-80C6-04B50D8A8412}" uniqueName="1" name="TechID" queryTableFieldId="1" dataDxfId="821"/>
    <tableColumn id="2" xr3:uid="{F58BDD8F-8799-4F58-939E-DDC4DBD28948}" uniqueName="2" name="TechLName" queryTableFieldId="2" dataDxfId="820"/>
    <tableColumn id="3" xr3:uid="{A69A1415-2F80-4F05-A8DE-3AE859C308FE}" uniqueName="3" name="TechFName" queryTableFieldId="3" dataDxfId="819"/>
    <tableColumn id="4" xr3:uid="{BE52F3FF-8E59-48B8-BE79-79C1C1D54EDA}" uniqueName="4" name="Date" queryTableFieldId="4" dataDxfId="818"/>
    <tableColumn id="5" xr3:uid="{89EC7BD3-FA14-4F8A-B405-269881970654}" uniqueName="5" name="WO" queryTableFieldId="5" dataDxfId="817"/>
    <tableColumn id="6" xr3:uid="{790D0495-BCD7-476C-8E53-A02D3CAF591E}" uniqueName="6" name="Address" queryTableFieldId="6" dataDxfId="816"/>
    <tableColumn id="7" xr3:uid="{04CE31BF-B0B2-489A-B234-35A2575C3AB7}" uniqueName="7" name="CustLName" queryTableFieldId="7" dataDxfId="815"/>
    <tableColumn id="8" xr3:uid="{82DA508D-4D67-4A9D-926A-7101FC054217}" uniqueName="8" name="CustFName" queryTableFieldId="8" dataDxfId="814"/>
    <tableColumn id="9" xr3:uid="{41B3C4E7-9AB3-44D1-B9E1-7D9922D4ECFE}" uniqueName="9" name="ReferTo" queryTableFieldId="9" dataDxfId="813"/>
    <tableColumn id="10" xr3:uid="{51912D1C-9109-499C-A770-0A33A7D5821E}" uniqueName="10" name="SpiffFor" queryTableFieldId="10" dataDxfId="812"/>
    <tableColumn id="11" xr3:uid="{F53B9ABA-A9CC-49F3-861F-22F866C98F4B}" uniqueName="11" name="status" queryTableFieldId="11" dataDxfId="811"/>
    <tableColumn id="12" xr3:uid="{7F10C1AF-897C-4390-8365-BF520C00511E}" uniqueName="12" name="paid" queryTableFieldId="12" dataDxfId="810"/>
    <tableColumn id="13" xr3:uid="{1797528E-D6E6-4997-85C0-7654D9FEA21D}" uniqueName="13" name="comments" queryTableFieldId="13" dataDxfId="809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E54CEF-9CAB-47B7-AFD9-2C538EBFE6E5}" name="BARRILost" displayName="BARRILost" ref="A22:M27" tableType="queryTable" headerRowCount="0" totalsRowShown="0" headerRowDxfId="1660" dataDxfId="1659">
  <tableColumns count="13">
    <tableColumn id="1" xr3:uid="{1EC0E33D-D6BB-45C2-91AE-1F311195FB25}" uniqueName="1" name="TechID" queryTableFieldId="1" headerRowDxfId="1658" dataDxfId="1657"/>
    <tableColumn id="2" xr3:uid="{BB429C74-0904-4554-8C44-B3D5223D6F1E}" uniqueName="2" name="TechLName" queryTableFieldId="2" headerRowDxfId="1656" dataDxfId="1655"/>
    <tableColumn id="3" xr3:uid="{05441DFC-BB8A-4BF2-AE32-FF3BF7260387}" uniqueName="3" name="TechFName" queryTableFieldId="3" headerRowDxfId="1654" dataDxfId="1653"/>
    <tableColumn id="4" xr3:uid="{21CA2FC0-E7C6-4170-8A02-E421A873691F}" uniqueName="4" name="Date" queryTableFieldId="4" headerRowDxfId="1652" dataDxfId="1651"/>
    <tableColumn id="5" xr3:uid="{4B80AFAA-9461-4625-BC20-A09FA4853656}" uniqueName="5" name="WO" queryTableFieldId="5" headerRowDxfId="1650" dataDxfId="1649"/>
    <tableColumn id="6" xr3:uid="{C0000593-BACE-446D-8FF1-8818A8B09E44}" uniqueName="6" name="Address" queryTableFieldId="6" headerRowDxfId="1648" dataDxfId="1647"/>
    <tableColumn id="7" xr3:uid="{88417664-DF3E-4D4A-A7EF-22B6CE459A0B}" uniqueName="7" name="CustLName" queryTableFieldId="7" headerRowDxfId="1646" dataDxfId="1645"/>
    <tableColumn id="8" xr3:uid="{3E6D5FD8-994B-4D94-AB40-5DFD5808BBDE}" uniqueName="8" name="CustFName" queryTableFieldId="8" headerRowDxfId="1644" dataDxfId="1643"/>
    <tableColumn id="9" xr3:uid="{1506E9FD-F056-4283-8500-5DFB1FD98AA5}" uniqueName="9" name="ReferTo" queryTableFieldId="9" headerRowDxfId="1642" dataDxfId="1641"/>
    <tableColumn id="10" xr3:uid="{BEBC1412-9686-4D92-ACFC-13869D68E1EA}" uniqueName="10" name="SpiffFor" queryTableFieldId="10" headerRowDxfId="1640" dataDxfId="1639"/>
    <tableColumn id="11" xr3:uid="{443B0CB7-AD76-49E1-A55F-177AB0C5CD75}" uniqueName="11" name="status" queryTableFieldId="11" headerRowDxfId="1638" dataDxfId="1637"/>
    <tableColumn id="12" xr3:uid="{1EFEACD3-5466-4716-8583-F9E4554E4F64}" uniqueName="12" name="paid" queryTableFieldId="12" headerRowDxfId="1636" dataDxfId="1635"/>
    <tableColumn id="13" xr3:uid="{DA1D923D-A688-429F-8761-9587CF54EF6F}" uniqueName="13" name="comments" queryTableFieldId="13" headerRowDxfId="1634" dataDxfId="1633"/>
  </tableColumns>
  <tableStyleInfo name="TableStyleMedium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C511159-9273-4EB2-980B-0C1CA81FEEBF}" name="MILDEOpen" displayName="MILDEOpen" ref="A21:M21" headerRowCount="0" totalsRowShown="0" headerRowDxfId="808" dataDxfId="807">
  <tableColumns count="13">
    <tableColumn id="1" xr3:uid="{841F8078-490A-419C-877D-1F614405E326}" name="TechID" headerRowDxfId="806" dataDxfId="805"/>
    <tableColumn id="2" xr3:uid="{5844C024-0FF0-4088-932D-C67BACBE5270}" name="TechLName" headerRowDxfId="804" dataDxfId="803"/>
    <tableColumn id="3" xr3:uid="{FDC26A77-D262-4DDF-B3E1-5935A4FECC3B}" name="TechFName" headerRowDxfId="802" dataDxfId="801"/>
    <tableColumn id="4" xr3:uid="{6FA14649-07E5-4B8B-880F-364C10A25EF3}" name="Date" headerRowDxfId="800" dataDxfId="799"/>
    <tableColumn id="5" xr3:uid="{1F9A23F8-35BF-49CB-9C2D-96826BE45B6E}" name="WO" headerRowDxfId="798" dataDxfId="797"/>
    <tableColumn id="6" xr3:uid="{E845E98C-E704-4E02-8A0C-E7086A2416FD}" name="Address" headerRowDxfId="796" dataDxfId="795"/>
    <tableColumn id="7" xr3:uid="{BD52217A-60A1-46B5-825E-649C37B267D1}" name="CustLName" headerRowDxfId="794" dataDxfId="793"/>
    <tableColumn id="8" xr3:uid="{5B7FD6CF-29C3-46D6-8060-1F0A69A1182E}" name="CustFName" headerRowDxfId="792" dataDxfId="791"/>
    <tableColumn id="9" xr3:uid="{C69BCB53-02E1-4D34-9F03-4E1B1C4F6917}" name="ReferTo" headerRowDxfId="790" dataDxfId="789"/>
    <tableColumn id="10" xr3:uid="{30DD05BE-5EE9-4963-A649-D08F5E625CE5}" name="SpiffFor" headerRowDxfId="788" dataDxfId="787"/>
    <tableColumn id="11" xr3:uid="{DD4644F2-E570-4A34-A03B-2D52070FEE59}" name="status" headerRowDxfId="786" dataDxfId="785"/>
    <tableColumn id="12" xr3:uid="{F9EE4FE3-3D39-49A4-8F16-4A709081DA71}" name="paid" headerRowDxfId="784" dataDxfId="783"/>
    <tableColumn id="13" xr3:uid="{DCA259B9-2652-4CEC-A1E5-23778AEFE3A4}" name="comments" headerRowDxfId="782" dataDxfId="781"/>
  </tableColumns>
  <tableStyleInfo name="TableStyleMedium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54B37EE-7C8D-41F4-B5EB-145C6E34C026}" name="LICLALost" displayName="LICLALost" ref="A18:M18" tableType="queryTable" headerRowCount="0" insertRow="1" totalsRowShown="0" headerRowDxfId="780" dataDxfId="779">
  <tableColumns count="13">
    <tableColumn id="1" xr3:uid="{2B3E9B1D-986C-444A-9F2F-22DCF57BA0EB}" uniqueName="1" name="TechID" queryTableFieldId="1" headerRowDxfId="778" dataDxfId="777"/>
    <tableColumn id="2" xr3:uid="{99DE0D90-53FD-42EF-BAEB-F9247C72F5C5}" uniqueName="2" name="TechLName" queryTableFieldId="2" headerRowDxfId="776" dataDxfId="775"/>
    <tableColumn id="3" xr3:uid="{F679814C-871F-4341-8EA7-E8E5499E7F14}" uniqueName="3" name="TechFName" queryTableFieldId="3" headerRowDxfId="774" dataDxfId="773"/>
    <tableColumn id="4" xr3:uid="{2E92F526-BAC9-45B1-9E53-143C96696174}" uniqueName="4" name="Date" queryTableFieldId="4" headerRowDxfId="772" dataDxfId="771"/>
    <tableColumn id="5" xr3:uid="{2836E2D6-9442-4D28-A518-E70996DE0B4C}" uniqueName="5" name="WO" queryTableFieldId="5" headerRowDxfId="770" dataDxfId="769"/>
    <tableColumn id="6" xr3:uid="{4DA169B7-E200-4013-AB49-58D2B9D66B8E}" uniqueName="6" name="Address" queryTableFieldId="6" headerRowDxfId="768" dataDxfId="767"/>
    <tableColumn id="7" xr3:uid="{321DF9CA-7202-4925-828C-1ECC862CD92D}" uniqueName="7" name="CustLName" queryTableFieldId="7" headerRowDxfId="766" dataDxfId="765"/>
    <tableColumn id="8" xr3:uid="{609931EC-0EDE-4921-A335-7470F6716177}" uniqueName="8" name="CustFName" queryTableFieldId="8" headerRowDxfId="764" dataDxfId="763"/>
    <tableColumn id="9" xr3:uid="{5FD918F7-7637-475A-9082-1860508CCA3D}" uniqueName="9" name="ReferTo" queryTableFieldId="9" headerRowDxfId="762" dataDxfId="761"/>
    <tableColumn id="10" xr3:uid="{C97DC50D-CD27-4177-983E-2B49BDA3FA28}" uniqueName="10" name="SpiffFor" queryTableFieldId="10" headerRowDxfId="760" dataDxfId="759"/>
    <tableColumn id="11" xr3:uid="{432B17BD-7DDE-423F-A61E-005177FA50A8}" uniqueName="11" name="status" queryTableFieldId="11" headerRowDxfId="758" dataDxfId="757"/>
    <tableColumn id="12" xr3:uid="{92477AFF-5322-40ED-BF98-18A1BB6A0AAE}" uniqueName="12" name="paid" queryTableFieldId="12" headerRowDxfId="756" dataDxfId="755"/>
    <tableColumn id="13" xr3:uid="{BD08EEE2-486E-40B8-9C97-4A8C4589B25B}" uniqueName="13" name="comments" queryTableFieldId="13" headerRowDxfId="754" dataDxfId="753"/>
  </tableColumns>
  <tableStyleInfo name="TableStyleMedium6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CC2EA30-82C5-46DF-84F2-48802E6E29F9}" name="LICLAAppr" displayName="LICLAAppr" ref="A15:M16" tableType="queryTable" insertRow="1" totalsRowShown="0" headerRowDxfId="752" dataDxfId="751">
  <autoFilter ref="A15:M16" xr:uid="{E034B81E-9814-48A0-B43D-76AFC990E26C}"/>
  <tableColumns count="13">
    <tableColumn id="1" xr3:uid="{89D5C8C6-A279-4466-AFEB-732457EDFE13}" uniqueName="1" name="TechID" queryTableFieldId="1" dataDxfId="750"/>
    <tableColumn id="2" xr3:uid="{FBCE8565-1AD9-48EA-B7AD-A447ECE2583C}" uniqueName="2" name="TechLName" queryTableFieldId="2" dataDxfId="749"/>
    <tableColumn id="3" xr3:uid="{3E16481E-DD3A-460F-96AB-4DAABBE8F769}" uniqueName="3" name="TechFName" queryTableFieldId="3" dataDxfId="748"/>
    <tableColumn id="4" xr3:uid="{A10DCBE8-A676-49BE-84F9-A7017FA03136}" uniqueName="4" name="Date" queryTableFieldId="4" dataDxfId="747"/>
    <tableColumn id="5" xr3:uid="{E22D04D5-B3BC-4BFC-A91A-44B54BAD4029}" uniqueName="5" name="WO" queryTableFieldId="5" dataDxfId="746"/>
    <tableColumn id="6" xr3:uid="{37E55AFA-98CB-44D7-A370-787D6F0EC7D0}" uniqueName="6" name="Address" queryTableFieldId="6" dataDxfId="745"/>
    <tableColumn id="7" xr3:uid="{A156D2FF-5BA1-4AD9-B1EE-5A89EA8D7443}" uniqueName="7" name="CustLName" queryTableFieldId="7" dataDxfId="744"/>
    <tableColumn id="8" xr3:uid="{7ED01F6B-87FF-4CB8-A780-C0632E19D2E0}" uniqueName="8" name="CustFName" queryTableFieldId="8" dataDxfId="743"/>
    <tableColumn id="9" xr3:uid="{496146BE-9833-4082-8FB8-8E64FDA63E75}" uniqueName="9" name="ReferTo" queryTableFieldId="9" dataDxfId="742"/>
    <tableColumn id="10" xr3:uid="{200F5A19-48CB-4A43-B6FE-2283638FBF70}" uniqueName="10" name="SpiffFor" queryTableFieldId="10" dataDxfId="741"/>
    <tableColumn id="11" xr3:uid="{32413EDB-152D-4A55-B73A-2E8CE8E882F3}" uniqueName="11" name="status" queryTableFieldId="11" dataDxfId="740"/>
    <tableColumn id="12" xr3:uid="{4CBAB4F5-E560-497E-8438-7887A9767A89}" uniqueName="12" name="paid" queryTableFieldId="12" dataDxfId="739"/>
    <tableColumn id="13" xr3:uid="{75E50458-F1F6-4EB4-A3F7-66A8925B97F1}" uniqueName="13" name="comments" queryTableFieldId="13" dataDxfId="738"/>
  </tableColumns>
  <tableStyleInfo name="TableStyleMedium6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3B500F2-9BF5-4AF9-918C-CE4E4D591252}" name="LICLAOpen" displayName="LICLAOpen" ref="A20:M20" tableType="queryTable" headerRowCount="0" insertRow="1" totalsRowShown="0" headerRowDxfId="737" dataDxfId="736">
  <tableColumns count="13">
    <tableColumn id="1" xr3:uid="{CDBF5D2B-5626-43C4-98B7-08D6A138A793}" uniqueName="1" name="TechID" queryTableFieldId="1" headerRowDxfId="735" dataDxfId="734"/>
    <tableColumn id="2" xr3:uid="{E4240837-9C25-4C70-A7DC-6F42CF6D6333}" uniqueName="2" name="TechLName" queryTableFieldId="2" headerRowDxfId="733" dataDxfId="732"/>
    <tableColumn id="3" xr3:uid="{9340384A-536D-46C2-A662-042A737CB855}" uniqueName="3" name="TechFName" queryTableFieldId="3" headerRowDxfId="731" dataDxfId="730"/>
    <tableColumn id="4" xr3:uid="{CF5C45C8-2CC5-4C58-ABC2-E6BFF836448C}" uniqueName="4" name="Date" queryTableFieldId="4" headerRowDxfId="729" dataDxfId="728"/>
    <tableColumn id="5" xr3:uid="{ED3C7076-7BC5-4F37-9E61-14405A839F7E}" uniqueName="5" name="WO" queryTableFieldId="5" headerRowDxfId="727" dataDxfId="726"/>
    <tableColumn id="6" xr3:uid="{88C8E82A-B731-4A97-BEA7-8B66F381318A}" uniqueName="6" name="Address" queryTableFieldId="6" headerRowDxfId="725" dataDxfId="724"/>
    <tableColumn id="7" xr3:uid="{FBDB53AD-767D-4E51-9552-E0E468BC8636}" uniqueName="7" name="CustLName" queryTableFieldId="7" headerRowDxfId="723" dataDxfId="722"/>
    <tableColumn id="8" xr3:uid="{E69B172C-2C36-4A70-AAC3-82876ED2F73A}" uniqueName="8" name="CustFName" queryTableFieldId="8" headerRowDxfId="721" dataDxfId="720"/>
    <tableColumn id="9" xr3:uid="{6BDA0F50-3897-4806-9436-C06CC048A28A}" uniqueName="9" name="ReferTo" queryTableFieldId="9" headerRowDxfId="719" dataDxfId="718"/>
    <tableColumn id="10" xr3:uid="{662ECC78-709D-44D4-B9C1-F41ED289A054}" uniqueName="10" name="SpiffFor" queryTableFieldId="10" headerRowDxfId="717" dataDxfId="716"/>
    <tableColumn id="11" xr3:uid="{6539DEA7-B4B9-48E3-B25A-7F77787E495F}" uniqueName="11" name="status" queryTableFieldId="11" headerRowDxfId="715" dataDxfId="714"/>
    <tableColumn id="12" xr3:uid="{DA9E1938-1D24-4FE1-8465-80CDE3FE4912}" uniqueName="12" name="paid" queryTableFieldId="12" headerRowDxfId="713" dataDxfId="712"/>
    <tableColumn id="13" xr3:uid="{EF0D97E9-F1F2-4A73-AFE3-77E9EB0C62FC}" uniqueName="13" name="comments" queryTableFieldId="13" headerRowDxfId="711" dataDxfId="710"/>
  </tableColumns>
  <tableStyleInfo name="TableStyleMedium6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8CC451D-7D36-4410-86DB-EF7C696741B0}" name="OLGMILost" displayName="OLGMILost" ref="A18:M18" tableType="queryTable" headerRowCount="0" totalsRowShown="0" headerRowDxfId="709" dataDxfId="708">
  <tableColumns count="13">
    <tableColumn id="1" xr3:uid="{8823B2CD-3C04-4E76-A89E-4D95F156B933}" uniqueName="1" name="TechID" queryTableFieldId="1" headerRowDxfId="707" dataDxfId="706"/>
    <tableColumn id="2" xr3:uid="{8A70AE00-8101-448A-A695-98EF1DF289B9}" uniqueName="2" name="TechLName" queryTableFieldId="2" headerRowDxfId="705" dataDxfId="704"/>
    <tableColumn id="3" xr3:uid="{C95611FB-D6BD-4902-83F5-F30C389F4F4C}" uniqueName="3" name="TechFName" queryTableFieldId="3" headerRowDxfId="703" dataDxfId="702"/>
    <tableColumn id="4" xr3:uid="{22AB12A4-9377-4390-8C83-4C31B6D261E4}" uniqueName="4" name="Date" queryTableFieldId="4" headerRowDxfId="701" dataDxfId="700"/>
    <tableColumn id="5" xr3:uid="{20B651E8-37AC-4462-BF11-6FDAEF2C1726}" uniqueName="5" name="WO" queryTableFieldId="5" headerRowDxfId="699" dataDxfId="698"/>
    <tableColumn id="6" xr3:uid="{6CE69B2F-D2CD-4CE4-BD38-E91CFE1D8ABB}" uniqueName="6" name="Address" queryTableFieldId="6" headerRowDxfId="697" dataDxfId="696"/>
    <tableColumn id="7" xr3:uid="{946C82CA-4012-4630-9332-78F099BB4FFA}" uniqueName="7" name="CustLName" queryTableFieldId="7" headerRowDxfId="695" dataDxfId="694"/>
    <tableColumn id="8" xr3:uid="{05EDE892-46C9-4019-B587-C0DD851ED01D}" uniqueName="8" name="CustFName" queryTableFieldId="8" headerRowDxfId="693" dataDxfId="692"/>
    <tableColumn id="9" xr3:uid="{06DEE4CD-1836-41B2-9118-ADBED20E79E9}" uniqueName="9" name="ReferTo" queryTableFieldId="9" headerRowDxfId="691" dataDxfId="690"/>
    <tableColumn id="10" xr3:uid="{D63FB12E-3854-4410-A040-490D9BB1EB52}" uniqueName="10" name="SpiffFor" queryTableFieldId="10" headerRowDxfId="689" dataDxfId="688"/>
    <tableColumn id="11" xr3:uid="{5FD630CE-B2BB-4DED-97FD-3370DEBB5212}" uniqueName="11" name="status" queryTableFieldId="11" headerRowDxfId="687" dataDxfId="686"/>
    <tableColumn id="12" xr3:uid="{AD9F7948-69FE-43C1-8573-16A8C5EBF5AB}" uniqueName="12" name="paid" queryTableFieldId="12" headerRowDxfId="685" dataDxfId="684"/>
    <tableColumn id="13" xr3:uid="{2EE96BA3-6414-4867-8380-28FC11435A73}" uniqueName="13" name="comments" queryTableFieldId="13" headerRowDxfId="683" dataDxfId="682"/>
  </tableColumns>
  <tableStyleInfo name="TableStyleMedium6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233A61C-B82E-4214-9400-8A5C11874BBE}" name="OLGMIAppr" displayName="OLGMIAppr" ref="A15:M16" tableType="queryTable" totalsRowShown="0" headerRowDxfId="681" dataDxfId="680">
  <autoFilter ref="A15:M16" xr:uid="{E034B81E-9814-48A0-B43D-76AFC990E26C}"/>
  <tableColumns count="13">
    <tableColumn id="1" xr3:uid="{DD915181-BD9E-4314-90F4-DA61CA2785F2}" uniqueName="1" name="TechID" queryTableFieldId="1" dataDxfId="679"/>
    <tableColumn id="2" xr3:uid="{45D842A1-D962-422B-B69C-6F2E413032ED}" uniqueName="2" name="TechLName" queryTableFieldId="2" dataDxfId="678"/>
    <tableColumn id="3" xr3:uid="{B5851396-FE4D-4B1E-9C18-2769C89DA571}" uniqueName="3" name="TechFName" queryTableFieldId="3" dataDxfId="677"/>
    <tableColumn id="4" xr3:uid="{F14D9B0D-FE6E-4DAF-9BDD-1AEB23F62A19}" uniqueName="4" name="Date" queryTableFieldId="4" dataDxfId="676"/>
    <tableColumn id="5" xr3:uid="{C31DE78F-80DE-4131-B992-55D5A15A4DDE}" uniqueName="5" name="WO" queryTableFieldId="5" dataDxfId="675"/>
    <tableColumn id="6" xr3:uid="{417A7BEA-EB67-4500-A53A-14D9FE7BC99B}" uniqueName="6" name="Address" queryTableFieldId="6" dataDxfId="674"/>
    <tableColumn id="7" xr3:uid="{2B5B7BA7-5A9D-4B83-BA06-C9BCB44C9AD8}" uniqueName="7" name="CustLName" queryTableFieldId="7" dataDxfId="673"/>
    <tableColumn id="8" xr3:uid="{2ACB2761-1858-4661-B6E6-F97FACC109C1}" uniqueName="8" name="CustFName" queryTableFieldId="8" dataDxfId="672"/>
    <tableColumn id="9" xr3:uid="{E58ABC9A-7795-4B4F-8562-07907CCABC2A}" uniqueName="9" name="ReferTo" queryTableFieldId="9" dataDxfId="671"/>
    <tableColumn id="10" xr3:uid="{2185EFDE-917B-4631-8373-0FE6C4816455}" uniqueName="10" name="SpiffFor" queryTableFieldId="10" dataDxfId="670"/>
    <tableColumn id="11" xr3:uid="{B0B2DA74-D319-4851-8B19-AE47ED906F2C}" uniqueName="11" name="status" queryTableFieldId="11" dataDxfId="669"/>
    <tableColumn id="12" xr3:uid="{53F3218C-CED9-4EB9-8D04-DFFC2F82200D}" uniqueName="12" name="paid" queryTableFieldId="12" dataDxfId="668"/>
    <tableColumn id="13" xr3:uid="{6A678A56-CF38-43B2-B974-28D5DF6AB269}" uniqueName="13" name="comments" queryTableFieldId="13" dataDxfId="667"/>
  </tableColumns>
  <tableStyleInfo name="TableStyleMedium6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5878DB7-F6EE-4B8F-A47B-1DF344F40E48}" name="OLGMIOpen" displayName="OLGMIOpen" ref="A20:M20" tableType="queryTable" headerRowCount="0" totalsRowShown="0" headerRowDxfId="666" dataDxfId="665">
  <tableColumns count="13">
    <tableColumn id="1" xr3:uid="{7306B7A9-CACA-4B60-B913-8659CE170101}" uniqueName="1" name="TechID" queryTableFieldId="1" headerRowDxfId="664" dataDxfId="663"/>
    <tableColumn id="2" xr3:uid="{0D13C1F3-5FE2-4054-97E9-2E54B52989DB}" uniqueName="2" name="TechLName" queryTableFieldId="2" headerRowDxfId="662" dataDxfId="661"/>
    <tableColumn id="3" xr3:uid="{29DD7097-EA91-4425-9DDD-5CF6C9D5D3EC}" uniqueName="3" name="TechFName" queryTableFieldId="3" headerRowDxfId="660" dataDxfId="659"/>
    <tableColumn id="4" xr3:uid="{CD0C13DE-7136-4B17-AA81-444A640B1BB8}" uniqueName="4" name="Date" queryTableFieldId="4" headerRowDxfId="658" dataDxfId="657"/>
    <tableColumn id="5" xr3:uid="{AE2CFB26-4659-4E04-B2A8-2EEC05AE232D}" uniqueName="5" name="WO" queryTableFieldId="5" headerRowDxfId="656" dataDxfId="655"/>
    <tableColumn id="6" xr3:uid="{706261CD-BE1A-457B-97E6-21212B0B4DF2}" uniqueName="6" name="Address" queryTableFieldId="6" headerRowDxfId="654" dataDxfId="653"/>
    <tableColumn id="7" xr3:uid="{EACC0423-AABF-4995-AD88-7D60BBFDB174}" uniqueName="7" name="CustLName" queryTableFieldId="7" headerRowDxfId="652" dataDxfId="651"/>
    <tableColumn id="8" xr3:uid="{447DC056-98F2-4FAF-9E25-FBD98BA247BD}" uniqueName="8" name="CustFName" queryTableFieldId="8" headerRowDxfId="650" dataDxfId="649"/>
    <tableColumn id="9" xr3:uid="{D3FAADCA-9F02-4F3E-9A94-794CE4391DC8}" uniqueName="9" name="ReferTo" queryTableFieldId="9" headerRowDxfId="648" dataDxfId="647"/>
    <tableColumn id="10" xr3:uid="{169BDBE1-9E75-4262-B072-2E3F5CD58C19}" uniqueName="10" name="SpiffFor" queryTableFieldId="10" headerRowDxfId="646" dataDxfId="645"/>
    <tableColumn id="11" xr3:uid="{F4566772-F3B6-41AD-9E98-D57EC71BB3F3}" uniqueName="11" name="status" queryTableFieldId="11" headerRowDxfId="644" dataDxfId="643"/>
    <tableColumn id="12" xr3:uid="{3D55F36F-5826-4A7D-883A-8A5CE26F6A8A}" uniqueName="12" name="paid" queryTableFieldId="12" headerRowDxfId="642" dataDxfId="641"/>
    <tableColumn id="13" xr3:uid="{821DA8B2-7EBD-48A8-BE1F-CD6F5C21AD7A}" uniqueName="13" name="comments" queryTableFieldId="13" headerRowDxfId="640" dataDxfId="639"/>
  </tableColumns>
  <tableStyleInfo name="TableStyleMedium6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17E686E-7B59-414A-89DC-1D5901852D0E}" name="LICROLost" displayName="LICROLost" ref="A18:M18" tableType="queryTable" headerRowCount="0" insertRow="1" totalsRowShown="0" headerRowDxfId="638" dataDxfId="637">
  <tableColumns count="13">
    <tableColumn id="1" xr3:uid="{34B81EEC-5D11-4594-BAB6-F57556460C36}" uniqueName="1" name="TechID" queryTableFieldId="1" headerRowDxfId="636" dataDxfId="635"/>
    <tableColumn id="2" xr3:uid="{4E3F9792-6302-4498-AED5-8AE2BE45E23E}" uniqueName="2" name="TechLName" queryTableFieldId="2" headerRowDxfId="634" dataDxfId="633"/>
    <tableColumn id="3" xr3:uid="{323AFFCF-DA87-4C5F-B8D6-DA30C7AF7951}" uniqueName="3" name="TechFName" queryTableFieldId="3" headerRowDxfId="632" dataDxfId="631"/>
    <tableColumn id="4" xr3:uid="{296969AD-9926-4A5C-A8BD-5681A12CCB84}" uniqueName="4" name="Date" queryTableFieldId="4" headerRowDxfId="630" dataDxfId="629"/>
    <tableColumn id="5" xr3:uid="{02C3BF63-F969-42FC-87CD-B27798CFB34A}" uniqueName="5" name="WO" queryTableFieldId="5" headerRowDxfId="628" dataDxfId="627"/>
    <tableColumn id="6" xr3:uid="{89763796-FE3B-401E-BCCE-3D07D19B6573}" uniqueName="6" name="Address" queryTableFieldId="6" headerRowDxfId="626" dataDxfId="625"/>
    <tableColumn id="7" xr3:uid="{90EDFBD6-FABA-4225-BDB4-5F5A51DDE4B3}" uniqueName="7" name="CustLName" queryTableFieldId="7" headerRowDxfId="624" dataDxfId="623"/>
    <tableColumn id="8" xr3:uid="{3DB7FD90-3341-4500-87E9-6A5E515457E5}" uniqueName="8" name="CustFName" queryTableFieldId="8" headerRowDxfId="622" dataDxfId="621"/>
    <tableColumn id="9" xr3:uid="{2154B107-0285-4412-B3D5-1E1CC0FCED79}" uniqueName="9" name="ReferTo" queryTableFieldId="9" headerRowDxfId="620" dataDxfId="619"/>
    <tableColumn id="10" xr3:uid="{D5938A54-E6A7-48BC-8D62-E0F2BEEC9511}" uniqueName="10" name="SpiffFor" queryTableFieldId="10" headerRowDxfId="618" dataDxfId="617"/>
    <tableColumn id="11" xr3:uid="{6E21A579-DEAD-4E10-A69F-9F431B696F22}" uniqueName="11" name="status" queryTableFieldId="11" headerRowDxfId="616" dataDxfId="615"/>
    <tableColumn id="12" xr3:uid="{088E1052-656A-41E1-B981-94BB7455DCA5}" uniqueName="12" name="paid" queryTableFieldId="12" headerRowDxfId="614" dataDxfId="613"/>
    <tableColumn id="13" xr3:uid="{B4FCA6BF-C145-44BA-A454-89DC5094AEC6}" uniqueName="13" name="comments" queryTableFieldId="13" headerRowDxfId="612" dataDxfId="611"/>
  </tableColumns>
  <tableStyleInfo name="TableStyleMedium6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1E756AF-A819-4B08-AB99-C05B52502442}" name="LICROAppr" displayName="LICROAppr" ref="A15:M16" tableType="queryTable" insertRow="1" totalsRowShown="0" headerRowDxfId="610" dataDxfId="609">
  <autoFilter ref="A15:M16" xr:uid="{E034B81E-9814-48A0-B43D-76AFC990E26C}"/>
  <tableColumns count="13">
    <tableColumn id="1" xr3:uid="{A4F87967-022F-48DC-86FB-6FA0AEB909A2}" uniqueName="1" name="TechID" queryTableFieldId="1" dataDxfId="608"/>
    <tableColumn id="2" xr3:uid="{378D3C4F-0430-40EA-802C-AE91632E9683}" uniqueName="2" name="TechLName" queryTableFieldId="2" dataDxfId="607"/>
    <tableColumn id="3" xr3:uid="{6E1867E0-288B-4EEF-9F63-584B18D9E4C0}" uniqueName="3" name="TechFName" queryTableFieldId="3" dataDxfId="606"/>
    <tableColumn id="4" xr3:uid="{F9128A57-7D7D-462A-B55D-91AB28AF3836}" uniqueName="4" name="Date" queryTableFieldId="4" dataDxfId="605"/>
    <tableColumn id="5" xr3:uid="{4C3675F7-617F-47AC-8619-D94F42082EC6}" uniqueName="5" name="WO" queryTableFieldId="5" dataDxfId="604"/>
    <tableColumn id="6" xr3:uid="{A41188F0-89F6-4831-A707-F4D31211FA3C}" uniqueName="6" name="Address" queryTableFieldId="6" dataDxfId="603"/>
    <tableColumn id="7" xr3:uid="{FCDC3223-FEA7-4BCC-A76C-DEB6A404DC98}" uniqueName="7" name="CustLName" queryTableFieldId="7" dataDxfId="602"/>
    <tableColumn id="8" xr3:uid="{1C47B119-2D11-4040-9DBA-00F984C25914}" uniqueName="8" name="CustFName" queryTableFieldId="8" dataDxfId="601"/>
    <tableColumn id="9" xr3:uid="{78DAFF68-66B2-47DC-B061-50F8653E5B50}" uniqueName="9" name="ReferTo" queryTableFieldId="9" dataDxfId="600"/>
    <tableColumn id="10" xr3:uid="{8FBDEF14-744F-4C2B-BC1E-377EE5C77396}" uniqueName="10" name="SpiffFor" queryTableFieldId="10" dataDxfId="599"/>
    <tableColumn id="11" xr3:uid="{938884E8-53D2-46AC-9457-400A3B041273}" uniqueName="11" name="status" queryTableFieldId="11" dataDxfId="598"/>
    <tableColumn id="12" xr3:uid="{2EE79FCE-C074-4D45-8E24-631856E34843}" uniqueName="12" name="paid" queryTableFieldId="12" dataDxfId="597"/>
    <tableColumn id="13" xr3:uid="{9DD908A6-2A1B-4AFD-9C8B-ED5455C2C1D4}" uniqueName="13" name="comments" queryTableFieldId="13" dataDxfId="596"/>
  </tableColumns>
  <tableStyleInfo name="TableStyleMedium6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4C1D285-FBC8-4777-8657-30670AE1A932}" name="LICROOpen" displayName="LICROOpen" ref="A20:M20" tableType="queryTable" headerRowCount="0" insertRow="1" totalsRowShown="0" headerRowDxfId="595" dataDxfId="594">
  <tableColumns count="13">
    <tableColumn id="1" xr3:uid="{DE279B20-BAAF-4C28-B944-63849CF1AD25}" uniqueName="1" name="TechID" queryTableFieldId="1" headerRowDxfId="593" dataDxfId="592"/>
    <tableColumn id="2" xr3:uid="{B4246EBD-78E4-4514-A5B6-FDD18026FD3B}" uniqueName="2" name="TechLName" queryTableFieldId="2" headerRowDxfId="591" dataDxfId="590"/>
    <tableColumn id="3" xr3:uid="{473FF7FF-DF20-467E-B6F9-DDDC659D03B6}" uniqueName="3" name="TechFName" queryTableFieldId="3" headerRowDxfId="589" dataDxfId="588"/>
    <tableColumn id="4" xr3:uid="{8E3DE6A6-975B-423E-A9BD-FC21428DA41C}" uniqueName="4" name="Date" queryTableFieldId="4" headerRowDxfId="587" dataDxfId="586"/>
    <tableColumn id="5" xr3:uid="{8FABF1B0-D3FC-4898-95C6-C3E0DC69DB24}" uniqueName="5" name="WO" queryTableFieldId="5" headerRowDxfId="585" dataDxfId="584"/>
    <tableColumn id="6" xr3:uid="{024FE1B4-4F66-4F63-9E21-3E4C1515D9AE}" uniqueName="6" name="Address" queryTableFieldId="6" headerRowDxfId="583" dataDxfId="582"/>
    <tableColumn id="7" xr3:uid="{071A452D-9719-4AF1-942B-9E13C6E97BDC}" uniqueName="7" name="CustLName" queryTableFieldId="7" headerRowDxfId="581" dataDxfId="580"/>
    <tableColumn id="8" xr3:uid="{C95F816E-9BF0-45E5-B8F7-066AD3458EDF}" uniqueName="8" name="CustFName" queryTableFieldId="8" headerRowDxfId="579" dataDxfId="578"/>
    <tableColumn id="9" xr3:uid="{7213E65F-55C9-449C-8AD2-584D37EF21EB}" uniqueName="9" name="ReferTo" queryTableFieldId="9" headerRowDxfId="577" dataDxfId="576"/>
    <tableColumn id="10" xr3:uid="{63E4B868-C1E6-40BB-A228-5CD610052360}" uniqueName="10" name="SpiffFor" queryTableFieldId="10" headerRowDxfId="575" dataDxfId="574"/>
    <tableColumn id="11" xr3:uid="{6604098D-52A8-43F0-88BC-2E97D866263C}" uniqueName="11" name="status" queryTableFieldId="11" headerRowDxfId="573" dataDxfId="572"/>
    <tableColumn id="12" xr3:uid="{97F790A3-8C78-4179-8DFE-29B1BB6BC08A}" uniqueName="12" name="paid" queryTableFieldId="12" headerRowDxfId="571" dataDxfId="570"/>
    <tableColumn id="13" xr3:uid="{D923B944-2179-4701-861F-A77962BAF0DD}" uniqueName="13" name="comments" queryTableFieldId="13" headerRowDxfId="569" dataDxfId="568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CF6EC-FB3E-428C-8881-DEDBFA77268B}" name="SMIPALost" displayName="SMIPALost" ref="A18:M18" tableType="queryTable" headerRowCount="0" insertRow="1" totalsRowShown="0" headerRowDxfId="1632" dataDxfId="1631">
  <tableColumns count="13">
    <tableColumn id="1" xr3:uid="{B6064995-0198-4EF7-94AE-FE48C44D6353}" uniqueName="1" name="TechID" queryTableFieldId="1" headerRowDxfId="1630" dataDxfId="1629"/>
    <tableColumn id="2" xr3:uid="{1F1E021C-AB8D-4A73-9F8A-64E50EB3E1BE}" uniqueName="2" name="TechLName" queryTableFieldId="2" headerRowDxfId="1628" dataDxfId="1627"/>
    <tableColumn id="3" xr3:uid="{5A058031-7BF1-4943-8BAC-4201BE97F8D2}" uniqueName="3" name="TechFName" queryTableFieldId="3" headerRowDxfId="1626" dataDxfId="1625"/>
    <tableColumn id="4" xr3:uid="{FAECA8EC-3052-4C84-AC94-D9696FE014C2}" uniqueName="4" name="Date" queryTableFieldId="4" headerRowDxfId="1624" dataDxfId="1623"/>
    <tableColumn id="5" xr3:uid="{BD5E210C-E5DE-44F3-898A-6D27B17AEDE3}" uniqueName="5" name="WO" queryTableFieldId="5" headerRowDxfId="1622" dataDxfId="1621"/>
    <tableColumn id="6" xr3:uid="{CE80C8AD-2EF6-44B1-BD43-FB5E4CE921B3}" uniqueName="6" name="Address" queryTableFieldId="6" headerRowDxfId="1620" dataDxfId="1619"/>
    <tableColumn id="7" xr3:uid="{EC5F4CC1-240E-4A84-B3ED-3EAC8D49FD25}" uniqueName="7" name="CustLName" queryTableFieldId="7" headerRowDxfId="1618" dataDxfId="1617"/>
    <tableColumn id="8" xr3:uid="{A0E982D3-4634-4EFF-9FE0-2978782ED849}" uniqueName="8" name="CustFName" queryTableFieldId="8" headerRowDxfId="1616" dataDxfId="1615"/>
    <tableColumn id="9" xr3:uid="{AD40ADF6-1103-4DFD-B5A6-F88D8549C54B}" uniqueName="9" name="ReferTo" queryTableFieldId="9" headerRowDxfId="1614" dataDxfId="1613"/>
    <tableColumn id="10" xr3:uid="{2BCF9AE3-9C1F-48FC-80A7-6DDE26E5B100}" uniqueName="10" name="SpiffFor" queryTableFieldId="10" headerRowDxfId="1612" dataDxfId="1611"/>
    <tableColumn id="11" xr3:uid="{57CA72A0-D01F-4096-BA7C-8A225C8D208B}" uniqueName="11" name="status" queryTableFieldId="11" headerRowDxfId="1610" dataDxfId="1609"/>
    <tableColumn id="12" xr3:uid="{C76123B9-3EE2-4F1C-92E6-343F1CDFE708}" uniqueName="12" name="paid" queryTableFieldId="12" headerRowDxfId="1608" dataDxfId="1607"/>
    <tableColumn id="13" xr3:uid="{BD72AD76-4455-4433-921B-DB8165DF56E2}" uniqueName="13" name="comments" queryTableFieldId="13" headerRowDxfId="1606" dataDxfId="1605"/>
  </tableColumns>
  <tableStyleInfo name="TableStyleMedium6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4A6487C-425E-41E7-8FE9-F4BB6BCF97AE}" name="LOUBRLost" displayName="LOUBRLost" ref="A18:M18" tableType="queryTable" headerRowCount="0" totalsRowShown="0" headerRowDxfId="567" dataDxfId="566">
  <tableColumns count="13">
    <tableColumn id="1" xr3:uid="{854F5481-E7F2-463C-ADBC-0D9876C34A18}" uniqueName="1" name="TechID" queryTableFieldId="1" headerRowDxfId="565" dataDxfId="564"/>
    <tableColumn id="2" xr3:uid="{B307B62C-A972-409E-8F3E-C013AF74502E}" uniqueName="2" name="TechLName" queryTableFieldId="2" headerRowDxfId="563" dataDxfId="562"/>
    <tableColumn id="3" xr3:uid="{975B5C31-66F7-4317-A418-26DA7EDD931B}" uniqueName="3" name="TechFName" queryTableFieldId="3" headerRowDxfId="561" dataDxfId="560"/>
    <tableColumn id="4" xr3:uid="{1B5E1CDE-18D8-40C6-8D9D-9DB51A6B1E86}" uniqueName="4" name="Date" queryTableFieldId="4" headerRowDxfId="559" dataDxfId="558"/>
    <tableColumn id="5" xr3:uid="{1455E57C-2017-4959-AC8C-1180EF4A941E}" uniqueName="5" name="WO" queryTableFieldId="5" headerRowDxfId="557" dataDxfId="556"/>
    <tableColumn id="6" xr3:uid="{01C945B5-3305-4BCD-BAFC-F33A8122831E}" uniqueName="6" name="Address" queryTableFieldId="6" headerRowDxfId="555" dataDxfId="554"/>
    <tableColumn id="7" xr3:uid="{C3964A48-66B9-4AAA-A4F7-B900277BCC1D}" uniqueName="7" name="CustLName" queryTableFieldId="7" headerRowDxfId="553" dataDxfId="552"/>
    <tableColumn id="8" xr3:uid="{C53EFB1F-3852-4253-938B-5EFECA427DE4}" uniqueName="8" name="CustFName" queryTableFieldId="8" headerRowDxfId="551" dataDxfId="550"/>
    <tableColumn id="9" xr3:uid="{B17A79F2-EB07-40B5-A75E-A4B49B2A7EA6}" uniqueName="9" name="ReferTo" queryTableFieldId="9" headerRowDxfId="549" dataDxfId="548"/>
    <tableColumn id="10" xr3:uid="{C6C3DAD6-7A60-405F-8F97-0EBF25745CFA}" uniqueName="10" name="SpiffFor" queryTableFieldId="10" headerRowDxfId="547" dataDxfId="546"/>
    <tableColumn id="11" xr3:uid="{081E6C5C-F143-4F73-B021-71AB6B14C38F}" uniqueName="11" name="status" queryTableFieldId="11" headerRowDxfId="545" dataDxfId="544"/>
    <tableColumn id="12" xr3:uid="{097F8F60-EBFB-41E2-87DA-1CBC614264BD}" uniqueName="12" name="paid" queryTableFieldId="12" headerRowDxfId="543" dataDxfId="542"/>
    <tableColumn id="13" xr3:uid="{E6810D8A-2EC1-497E-AA4D-56A98E876F97}" uniqueName="13" name="comments" queryTableFieldId="13" headerRowDxfId="541" dataDxfId="540"/>
  </tableColumns>
  <tableStyleInfo name="TableStyleMedium6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B037047-AEAC-428A-B6BB-091D53554EC1}" name="LOUBRAppr" displayName="LOUBRAppr" ref="A15:M16" tableType="queryTable" insertRow="1" totalsRowShown="0" headerRowDxfId="539" dataDxfId="538">
  <autoFilter ref="A15:M16" xr:uid="{E034B81E-9814-48A0-B43D-76AFC990E26C}"/>
  <tableColumns count="13">
    <tableColumn id="1" xr3:uid="{8763C805-1EF5-49B5-8AF2-BAD04284867C}" uniqueName="1" name="TechID" queryTableFieldId="1" dataDxfId="537"/>
    <tableColumn id="2" xr3:uid="{47740B69-5AF2-49A8-A1E6-823FCC40E788}" uniqueName="2" name="TechLName" queryTableFieldId="2" dataDxfId="536"/>
    <tableColumn id="3" xr3:uid="{AB3ACCE6-79F0-430A-A271-24EBDE80CB5A}" uniqueName="3" name="TechFName" queryTableFieldId="3" dataDxfId="535"/>
    <tableColumn id="4" xr3:uid="{CC0C4725-1522-4D57-A6B2-097A23FEF9D0}" uniqueName="4" name="Date" queryTableFieldId="4" dataDxfId="534"/>
    <tableColumn id="5" xr3:uid="{5CEB76CE-F709-4FEB-9548-62B309927BFF}" uniqueName="5" name="WO" queryTableFieldId="5" dataDxfId="533"/>
    <tableColumn id="6" xr3:uid="{E10EA61A-C1FC-41CA-B4E6-143F67894527}" uniqueName="6" name="Address" queryTableFieldId="6" dataDxfId="532"/>
    <tableColumn id="7" xr3:uid="{BA152126-13F2-45EB-AF27-997C5B1754E5}" uniqueName="7" name="CustLName" queryTableFieldId="7" dataDxfId="531"/>
    <tableColumn id="8" xr3:uid="{F8785671-1436-4478-8709-BC1D35719A19}" uniqueName="8" name="CustFName" queryTableFieldId="8" dataDxfId="530"/>
    <tableColumn id="9" xr3:uid="{6D5AC7E3-9400-417F-9010-755EF1C3A548}" uniqueName="9" name="ReferTo" queryTableFieldId="9" dataDxfId="529"/>
    <tableColumn id="10" xr3:uid="{4E2ADDDE-443D-4DCD-BB2D-F6463BB204AC}" uniqueName="10" name="SpiffFor" queryTableFieldId="10" dataDxfId="528"/>
    <tableColumn id="11" xr3:uid="{209A6332-5E45-4B80-8029-7A1A27FD1050}" uniqueName="11" name="status" queryTableFieldId="11" dataDxfId="527"/>
    <tableColumn id="12" xr3:uid="{FA095B93-9D88-4071-9C94-3ACD7E63C316}" uniqueName="12" name="paid" queryTableFieldId="12" dataDxfId="526"/>
    <tableColumn id="13" xr3:uid="{4F5FCB16-62E4-48AE-AF33-CDDBE68D5899}" uniqueName="13" name="comments" queryTableFieldId="13" dataDxfId="525"/>
  </tableColumns>
  <tableStyleInfo name="TableStyleMedium6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97B9D6B-F827-4DA7-879F-3FDCC53696A4}" name="LOUBROpen" displayName="LOUBROpen" ref="A20:M20" tableType="queryTable" headerRowCount="0" totalsRowShown="0" headerRowDxfId="524" dataDxfId="523">
  <tableColumns count="13">
    <tableColumn id="1" xr3:uid="{03EFFA52-AE94-4731-A431-954E272F0F61}" uniqueName="1" name="TechID" queryTableFieldId="1" headerRowDxfId="522" dataDxfId="521"/>
    <tableColumn id="2" xr3:uid="{40168A81-ABE3-4BFD-953A-53477ADC7320}" uniqueName="2" name="TechLName" queryTableFieldId="2" headerRowDxfId="520" dataDxfId="519"/>
    <tableColumn id="3" xr3:uid="{C22C144A-F2CD-41A7-961D-1D26179FC114}" uniqueName="3" name="TechFName" queryTableFieldId="3" headerRowDxfId="518" dataDxfId="517"/>
    <tableColumn id="4" xr3:uid="{3D38242A-40D7-4E61-8880-BA6076D4E0FC}" uniqueName="4" name="Date" queryTableFieldId="4" headerRowDxfId="516" dataDxfId="515"/>
    <tableColumn id="5" xr3:uid="{C33C7C9B-9470-48DD-8ED2-59017CA1FC0D}" uniqueName="5" name="WO" queryTableFieldId="5" headerRowDxfId="514" dataDxfId="513"/>
    <tableColumn id="6" xr3:uid="{671135F8-C57E-430B-B878-015213C65DAA}" uniqueName="6" name="Address" queryTableFieldId="6" headerRowDxfId="512" dataDxfId="511"/>
    <tableColumn id="7" xr3:uid="{A176A3EE-2F8A-4F01-A8CD-30AFEDB0282B}" uniqueName="7" name="CustLName" queryTableFieldId="7" headerRowDxfId="510" dataDxfId="509"/>
    <tableColumn id="8" xr3:uid="{F53CE126-8EC2-4042-B564-CD3CA9486166}" uniqueName="8" name="CustFName" queryTableFieldId="8" headerRowDxfId="508" dataDxfId="507"/>
    <tableColumn id="9" xr3:uid="{B03E9F38-36A2-4561-8C8E-8AEC07237ED5}" uniqueName="9" name="ReferTo" queryTableFieldId="9" headerRowDxfId="506" dataDxfId="505"/>
    <tableColumn id="10" xr3:uid="{739D9D34-C007-4BC4-8A48-7BFFD981273E}" uniqueName="10" name="SpiffFor" queryTableFieldId="10" headerRowDxfId="504" dataDxfId="503"/>
    <tableColumn id="11" xr3:uid="{7C2396E7-88D8-4218-976B-4CF6944C406D}" uniqueName="11" name="status" queryTableFieldId="11" headerRowDxfId="502" dataDxfId="501"/>
    <tableColumn id="12" xr3:uid="{622D28E1-E11B-449B-8326-6C4A4395D85C}" uniqueName="12" name="paid" queryTableFieldId="12" headerRowDxfId="500" dataDxfId="499"/>
    <tableColumn id="13" xr3:uid="{34349054-A807-4684-9B39-6554D69EB50E}" uniqueName="13" name="comments" queryTableFieldId="13" headerRowDxfId="498" dataDxfId="497"/>
  </tableColumns>
  <tableStyleInfo name="TableStyleMedium6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D382FA7D-5055-458A-A488-F472410021D8}" name="PHIDALost" displayName="PHIDALost" ref="A20:M20" tableType="queryTable" headerRowCount="0" insertRow="1" totalsRowShown="0" headerRowDxfId="496" dataDxfId="495">
  <tableColumns count="13">
    <tableColumn id="1" xr3:uid="{F0D1F776-11AF-4962-B397-7D908B11F9BB}" uniqueName="1" name="TechID" queryTableFieldId="1" headerRowDxfId="494" dataDxfId="493"/>
    <tableColumn id="2" xr3:uid="{D2FEA60E-82C9-4B47-89AD-366C62C3AE0B}" uniqueName="2" name="TechLName" queryTableFieldId="2" headerRowDxfId="492" dataDxfId="491"/>
    <tableColumn id="3" xr3:uid="{601E699B-3138-4E35-8D79-AF1DEAE269A5}" uniqueName="3" name="TechFName" queryTableFieldId="3" headerRowDxfId="490" dataDxfId="489"/>
    <tableColumn id="4" xr3:uid="{26D2E4BD-D7A0-40A9-B07F-CF633C9189A5}" uniqueName="4" name="Date" queryTableFieldId="4" headerRowDxfId="488" dataDxfId="487"/>
    <tableColumn id="5" xr3:uid="{18FDBF50-2357-4F48-ABBD-1467FFE41BEB}" uniqueName="5" name="WO" queryTableFieldId="5" headerRowDxfId="486" dataDxfId="485"/>
    <tableColumn id="6" xr3:uid="{1867DACB-E712-42A1-B59D-D4B5B85D7BFF}" uniqueName="6" name="Address" queryTableFieldId="6" headerRowDxfId="484" dataDxfId="483"/>
    <tableColumn id="7" xr3:uid="{465C115D-7213-4AC2-953A-6D68B519B3A3}" uniqueName="7" name="CustLName" queryTableFieldId="7" headerRowDxfId="482" dataDxfId="481"/>
    <tableColumn id="8" xr3:uid="{0DBAAB1E-9FD4-4658-8B8F-58BB2BEE97DE}" uniqueName="8" name="CustFName" queryTableFieldId="8" headerRowDxfId="480" dataDxfId="479"/>
    <tableColumn id="9" xr3:uid="{146D1732-E629-499A-A8CE-52DFAD043EE5}" uniqueName="9" name="ReferTo" queryTableFieldId="9" headerRowDxfId="478" dataDxfId="477"/>
    <tableColumn id="10" xr3:uid="{2CD633E2-86D7-4291-BF1C-CA3D1A6688F7}" uniqueName="10" name="SpiffFor" queryTableFieldId="10" headerRowDxfId="476" dataDxfId="475"/>
    <tableColumn id="11" xr3:uid="{58D430C5-4FCB-47DD-BBCE-34B40D722D4E}" uniqueName="11" name="status" queryTableFieldId="11" headerRowDxfId="474" dataDxfId="473"/>
    <tableColumn id="12" xr3:uid="{CB1B9639-1186-4265-8E90-9B81957A2A77}" uniqueName="12" name="paid" queryTableFieldId="12" headerRowDxfId="472" dataDxfId="471"/>
    <tableColumn id="13" xr3:uid="{8627E28D-7BA5-41A8-86BD-2B4580FB82EA}" uniqueName="13" name="comments" queryTableFieldId="13" headerRowDxfId="470" dataDxfId="469"/>
  </tableColumns>
  <tableStyleInfo name="TableStyleMedium6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2BFAA131-E7E7-406F-86EC-D27B9ACFF8DD}" name="PHIDAAppr" displayName="PHIDAAppr" ref="A15:M18" tableType="queryTable" totalsRowShown="0" headerRowDxfId="468" dataDxfId="467">
  <autoFilter ref="A15:M18" xr:uid="{E034B81E-9814-48A0-B43D-76AFC990E26C}"/>
  <tableColumns count="13">
    <tableColumn id="1" xr3:uid="{1B8792A4-FD67-41F2-AF0B-3BC7291A43B9}" uniqueName="1" name="TechID" queryTableFieldId="1" dataDxfId="466"/>
    <tableColumn id="2" xr3:uid="{9E58128E-3BAF-4672-B845-54627E1E915A}" uniqueName="2" name="TechLName" queryTableFieldId="2" dataDxfId="465"/>
    <tableColumn id="3" xr3:uid="{64E3BF14-4B24-42B9-9013-C60AFC66DB44}" uniqueName="3" name="TechFName" queryTableFieldId="3" dataDxfId="464"/>
    <tableColumn id="4" xr3:uid="{F3668A60-9281-4022-8EA4-3F26A9E0F2B3}" uniqueName="4" name="Date" queryTableFieldId="4" dataDxfId="463"/>
    <tableColumn id="5" xr3:uid="{88022AB5-8552-47D8-B560-69C56B32E508}" uniqueName="5" name="WO" queryTableFieldId="5" dataDxfId="462"/>
    <tableColumn id="6" xr3:uid="{B8B5973B-9A81-4D16-9086-1C75D2098263}" uniqueName="6" name="Address" queryTableFieldId="6" dataDxfId="461"/>
    <tableColumn id="7" xr3:uid="{B1BAEC26-8A53-44F1-B33A-216577E38301}" uniqueName="7" name="CustLName" queryTableFieldId="7" dataDxfId="460"/>
    <tableColumn id="8" xr3:uid="{313F1D74-65F8-4451-A64F-125D119766F9}" uniqueName="8" name="CustFName" queryTableFieldId="8" dataDxfId="459"/>
    <tableColumn id="9" xr3:uid="{576E389D-8C53-46BC-B739-F67432746AEA}" uniqueName="9" name="ReferTo" queryTableFieldId="9" dataDxfId="458"/>
    <tableColumn id="10" xr3:uid="{B37BF444-4A9F-4265-8BB0-A5DD827FDCEC}" uniqueName="10" name="SpiffFor" queryTableFieldId="10" dataDxfId="457"/>
    <tableColumn id="11" xr3:uid="{14953727-125F-4734-B718-50B77D770BA4}" uniqueName="11" name="status" queryTableFieldId="11" dataDxfId="456"/>
    <tableColumn id="12" xr3:uid="{EDDC7FD7-CF8F-43D2-8923-6064D4D45F4D}" uniqueName="12" name="paid" queryTableFieldId="12" dataDxfId="455"/>
    <tableColumn id="13" xr3:uid="{440BAD68-DC5E-450B-95E1-38E797BD09F8}" uniqueName="13" name="comments" queryTableFieldId="13" dataDxfId="454"/>
  </tableColumns>
  <tableStyleInfo name="TableStyleMedium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D29BE66-1890-4CEF-BF2C-28C9EBF7C1D2}" name="PHIDAOpen" displayName="PHIDAOpen" ref="A22:M22" tableType="queryTable" headerRowCount="0" insertRow="1" totalsRowShown="0" headerRowDxfId="453" dataDxfId="452">
  <tableColumns count="13">
    <tableColumn id="1" xr3:uid="{197041C7-6BB3-44ED-B600-7067AA07D948}" uniqueName="1" name="TechID" queryTableFieldId="1" headerRowDxfId="451" dataDxfId="450"/>
    <tableColumn id="2" xr3:uid="{2A94CDD0-E21F-4A70-AF97-4E7B5DF0A6B5}" uniqueName="2" name="TechLName" queryTableFieldId="2" headerRowDxfId="449" dataDxfId="448"/>
    <tableColumn id="3" xr3:uid="{071C8200-A0BE-4F4D-8F4E-7187525754AC}" uniqueName="3" name="TechFName" queryTableFieldId="3" headerRowDxfId="447" dataDxfId="446"/>
    <tableColumn id="4" xr3:uid="{0ED4FEA6-772F-4D9B-B308-69A03F2C3F00}" uniqueName="4" name="Date" queryTableFieldId="4" headerRowDxfId="445" dataDxfId="444"/>
    <tableColumn id="5" xr3:uid="{4B76F5CF-DBBB-4253-98B8-BE9A57A6AB7E}" uniqueName="5" name="WO" queryTableFieldId="5" headerRowDxfId="443" dataDxfId="442"/>
    <tableColumn id="6" xr3:uid="{850403E3-5FB6-4BBA-AD00-2E1A89D560BE}" uniqueName="6" name="Address" queryTableFieldId="6" headerRowDxfId="441" dataDxfId="440"/>
    <tableColumn id="7" xr3:uid="{EAE48055-C4AE-4658-9EC8-D2BF0BB01A0B}" uniqueName="7" name="CustLName" queryTableFieldId="7" headerRowDxfId="439" dataDxfId="438"/>
    <tableColumn id="8" xr3:uid="{C98D7378-8C40-4E6F-B01D-6AAF4B14556E}" uniqueName="8" name="CustFName" queryTableFieldId="8" headerRowDxfId="437" dataDxfId="436"/>
    <tableColumn id="9" xr3:uid="{D47B73BA-C302-43FA-A24F-42C8F8857714}" uniqueName="9" name="ReferTo" queryTableFieldId="9" headerRowDxfId="435" dataDxfId="434"/>
    <tableColumn id="10" xr3:uid="{ECBC4840-2E46-4C9D-B9AE-DF0CE744CA6F}" uniqueName="10" name="SpiffFor" queryTableFieldId="10" headerRowDxfId="433" dataDxfId="432"/>
    <tableColumn id="11" xr3:uid="{25C6576C-84B5-4EF2-9793-6F31FEB203D1}" uniqueName="11" name="status" queryTableFieldId="11" headerRowDxfId="431" dataDxfId="430"/>
    <tableColumn id="12" xr3:uid="{B6963D1B-94A2-425B-9DDA-3F4A6A896445}" uniqueName="12" name="paid" queryTableFieldId="12" headerRowDxfId="429" dataDxfId="428"/>
    <tableColumn id="13" xr3:uid="{25FEFAB4-88F3-4D7F-B03C-8B84ADAC5790}" uniqueName="13" name="comments" queryTableFieldId="13" headerRowDxfId="427" dataDxfId="426"/>
  </tableColumns>
  <tableStyleInfo name="TableStyleMedium6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63AC2B90-93CB-40AB-8142-741112E2825A}" name="VONCOLost" displayName="VONCOLost" ref="A18:M18" tableType="queryTable" headerRowCount="0" insertRow="1" totalsRowShown="0" headerRowDxfId="425" dataDxfId="424">
  <tableColumns count="13">
    <tableColumn id="1" xr3:uid="{70B82929-E14B-4944-9950-9AA5142FA833}" uniqueName="1" name="TechID" queryTableFieldId="1" headerRowDxfId="423" dataDxfId="422"/>
    <tableColumn id="2" xr3:uid="{22121402-65E0-47C7-BC38-8A712DE4092D}" uniqueName="2" name="TechLName" queryTableFieldId="2" headerRowDxfId="421" dataDxfId="420"/>
    <tableColumn id="3" xr3:uid="{B91BEA54-021A-43DA-8108-4196959BA139}" uniqueName="3" name="TechFName" queryTableFieldId="3" headerRowDxfId="419" dataDxfId="418"/>
    <tableColumn id="4" xr3:uid="{197A550B-1C7A-4BF5-9C53-1439CA040480}" uniqueName="4" name="Date" queryTableFieldId="4" headerRowDxfId="417" dataDxfId="416"/>
    <tableColumn id="5" xr3:uid="{E1D3B247-FC5E-40EA-BC7D-25C3E29EEC5D}" uniqueName="5" name="WO" queryTableFieldId="5" headerRowDxfId="415" dataDxfId="414"/>
    <tableColumn id="6" xr3:uid="{9A4CC12B-8789-49C6-91AC-4451350D077E}" uniqueName="6" name="Address" queryTableFieldId="6" headerRowDxfId="413" dataDxfId="412"/>
    <tableColumn id="7" xr3:uid="{D6C41E71-C2C5-4A87-92D8-D6B87A31BC82}" uniqueName="7" name="CustLName" queryTableFieldId="7" headerRowDxfId="411" dataDxfId="410"/>
    <tableColumn id="8" xr3:uid="{C9448640-EABF-4272-B52F-9EF6EB522722}" uniqueName="8" name="CustFName" queryTableFieldId="8" headerRowDxfId="409" dataDxfId="408"/>
    <tableColumn id="9" xr3:uid="{CBEFA222-499E-4FDF-B708-02CAA021C18E}" uniqueName="9" name="ReferTo" queryTableFieldId="9" headerRowDxfId="407" dataDxfId="406"/>
    <tableColumn id="10" xr3:uid="{CEABEF75-0403-4A47-9B3B-D6E19DFFC5C1}" uniqueName="10" name="SpiffFor" queryTableFieldId="10" headerRowDxfId="405" dataDxfId="404"/>
    <tableColumn id="11" xr3:uid="{386840A0-7A76-457A-8331-6EC9F37161C6}" uniqueName="11" name="status" queryTableFieldId="11" headerRowDxfId="403" dataDxfId="402"/>
    <tableColumn id="12" xr3:uid="{80E31C8E-E9B9-4530-9D3E-B7792CD34267}" uniqueName="12" name="paid" queryTableFieldId="12" headerRowDxfId="401" dataDxfId="400"/>
    <tableColumn id="13" xr3:uid="{A40A953C-8FB1-4556-8C2F-9764C5B58786}" uniqueName="13" name="comments" queryTableFieldId="13" headerRowDxfId="399" dataDxfId="398"/>
  </tableColumns>
  <tableStyleInfo name="TableStyleMedium6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73BD1DC-79A5-4A9F-9F6A-09A884EEC413}" name="VONCOAppr" displayName="VONCOAppr" ref="A15:M16" tableType="queryTable" insertRow="1" totalsRowShown="0" headerRowDxfId="397" dataDxfId="396">
  <autoFilter ref="A15:M16" xr:uid="{E034B81E-9814-48A0-B43D-76AFC990E26C}"/>
  <tableColumns count="13">
    <tableColumn id="1" xr3:uid="{73426850-BA85-4195-80A3-F3FE28724E66}" uniqueName="1" name="TechID" queryTableFieldId="1" dataDxfId="395"/>
    <tableColumn id="2" xr3:uid="{132BBE3B-E71A-4771-99E4-34D67AE3F66C}" uniqueName="2" name="TechLName" queryTableFieldId="2" dataDxfId="394"/>
    <tableColumn id="3" xr3:uid="{4DE26D16-9F0F-42B6-9350-0307D30390AB}" uniqueName="3" name="TechFName" queryTableFieldId="3" dataDxfId="393"/>
    <tableColumn id="4" xr3:uid="{FBBDD7E4-D145-4C9B-A582-639DD56A0CC5}" uniqueName="4" name="Date" queryTableFieldId="4" dataDxfId="392"/>
    <tableColumn id="5" xr3:uid="{4148028E-06C7-49FD-A809-70CCBBAEC368}" uniqueName="5" name="WO" queryTableFieldId="5" dataDxfId="391"/>
    <tableColumn id="6" xr3:uid="{BCF03AF4-5F42-4204-B00D-12CB55C9FABB}" uniqueName="6" name="Address" queryTableFieldId="6" dataDxfId="390"/>
    <tableColumn id="7" xr3:uid="{9279C0BC-D257-41A1-9C96-6CBB4B54F6C9}" uniqueName="7" name="CustLName" queryTableFieldId="7" dataDxfId="389"/>
    <tableColumn id="8" xr3:uid="{A236BE7A-1826-4049-8ED6-44633845B8E8}" uniqueName="8" name="CustFName" queryTableFieldId="8" dataDxfId="388"/>
    <tableColumn id="9" xr3:uid="{BF009B0D-ECF4-45EC-BDB0-A92C9423193C}" uniqueName="9" name="ReferTo" queryTableFieldId="9" dataDxfId="387"/>
    <tableColumn id="10" xr3:uid="{E6DAC0DD-4FC2-48C1-B26C-DE8EA33877F2}" uniqueName="10" name="SpiffFor" queryTableFieldId="10" dataDxfId="386"/>
    <tableColumn id="11" xr3:uid="{D6152401-57DA-48EC-AB59-3981FAE9D085}" uniqueName="11" name="status" queryTableFieldId="11" dataDxfId="385"/>
    <tableColumn id="12" xr3:uid="{7FF8C8FF-A320-48F9-AA7A-7CB7F852A0AA}" uniqueName="12" name="paid" queryTableFieldId="12" dataDxfId="384"/>
    <tableColumn id="13" xr3:uid="{63067C89-EEF0-4654-9606-964171ABE50F}" uniqueName="13" name="comments" queryTableFieldId="13" dataDxfId="383"/>
  </tableColumns>
  <tableStyleInfo name="TableStyleMedium6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E4427D4-60F7-4CD4-8220-D590ADF46FCE}" name="VONCOOpen" displayName="VONCOOpen" ref="A20:M20" tableType="queryTable" headerRowCount="0" insertRow="1" totalsRowShown="0" headerRowDxfId="382" dataDxfId="381">
  <tableColumns count="13">
    <tableColumn id="1" xr3:uid="{042B4B87-6844-4BB4-B97C-EDB271161C90}" uniqueName="1" name="TechID" queryTableFieldId="1" headerRowDxfId="380" dataDxfId="379"/>
    <tableColumn id="2" xr3:uid="{C3E1A853-78E0-4FAD-B569-3711DBCFD4D9}" uniqueName="2" name="TechLName" queryTableFieldId="2" headerRowDxfId="378" dataDxfId="377"/>
    <tableColumn id="3" xr3:uid="{9308B24C-BFE2-415F-B914-6E0FE9A6DCA3}" uniqueName="3" name="TechFName" queryTableFieldId="3" headerRowDxfId="376" dataDxfId="375"/>
    <tableColumn id="4" xr3:uid="{CEDD4903-6403-4781-88BC-7B4574FC3089}" uniqueName="4" name="Date" queryTableFieldId="4" headerRowDxfId="374" dataDxfId="373"/>
    <tableColumn id="5" xr3:uid="{E882B809-9485-4096-A227-608ED1AAD46B}" uniqueName="5" name="WO" queryTableFieldId="5" headerRowDxfId="372" dataDxfId="371"/>
    <tableColumn id="6" xr3:uid="{8FBD77F5-0920-4BE4-BA3F-232892B00EB4}" uniqueName="6" name="Address" queryTableFieldId="6" headerRowDxfId="370" dataDxfId="369"/>
    <tableColumn id="7" xr3:uid="{557D990E-44C6-4637-A4C2-F8A1722687ED}" uniqueName="7" name="CustLName" queryTableFieldId="7" headerRowDxfId="368" dataDxfId="367"/>
    <tableColumn id="8" xr3:uid="{213C8CB0-9294-4AD2-88BB-673B02D45F29}" uniqueName="8" name="CustFName" queryTableFieldId="8" headerRowDxfId="366" dataDxfId="365"/>
    <tableColumn id="9" xr3:uid="{683D4650-5384-42B2-AC72-2841D45E8185}" uniqueName="9" name="ReferTo" queryTableFieldId="9" headerRowDxfId="364" dataDxfId="363"/>
    <tableColumn id="10" xr3:uid="{6852B664-180F-4474-851A-B0C0E1DEFFD9}" uniqueName="10" name="SpiffFor" queryTableFieldId="10" headerRowDxfId="362" dataDxfId="361"/>
    <tableColumn id="11" xr3:uid="{114C4EA0-7C6B-4FD5-8686-BE28F9444458}" uniqueName="11" name="status" queryTableFieldId="11" headerRowDxfId="360" dataDxfId="359"/>
    <tableColumn id="12" xr3:uid="{737D7FE8-02AA-47FF-A01E-EB21300D9D6C}" uniqueName="12" name="paid" queryTableFieldId="12" headerRowDxfId="358" dataDxfId="357"/>
    <tableColumn id="13" xr3:uid="{B9D9CCC5-ED87-4706-BECD-37A237F53D93}" uniqueName="13" name="comments" queryTableFieldId="13" headerRowDxfId="356" dataDxfId="355"/>
  </tableColumns>
  <tableStyleInfo name="TableStyleMedium6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BDC2CF-DB49-471E-B4C3-CCD400AE3E76}" name="CLYBRLost" displayName="CLYBRLost" ref="A18:M18" tableType="queryTable" headerRowCount="0" insertRow="1" totalsRowShown="0" headerRowDxfId="354" dataDxfId="353">
  <tableColumns count="13">
    <tableColumn id="1" xr3:uid="{229DB6F1-DFBB-4A95-925B-D8609C87994A}" uniqueName="1" name="TechID" queryTableFieldId="1" headerRowDxfId="352" dataDxfId="351"/>
    <tableColumn id="2" xr3:uid="{E92D1271-8CB1-4BC8-AFAE-A3603A6A56FB}" uniqueName="2" name="TechLName" queryTableFieldId="2" headerRowDxfId="350" dataDxfId="349"/>
    <tableColumn id="3" xr3:uid="{DDA64A9C-55AC-4252-9481-603F57C56AC3}" uniqueName="3" name="TechFName" queryTableFieldId="3" headerRowDxfId="348" dataDxfId="347"/>
    <tableColumn id="4" xr3:uid="{24683052-B9C7-40AF-8C40-E308F906F8E3}" uniqueName="4" name="Date" queryTableFieldId="4" headerRowDxfId="346" dataDxfId="345"/>
    <tableColumn id="5" xr3:uid="{A40C9F42-B329-4E88-941A-667BB3E3CEF4}" uniqueName="5" name="WO" queryTableFieldId="5" headerRowDxfId="344" dataDxfId="343"/>
    <tableColumn id="6" xr3:uid="{0E58AC21-0A24-45DE-987E-20164E8AF906}" uniqueName="6" name="Address" queryTableFieldId="6" headerRowDxfId="342" dataDxfId="341"/>
    <tableColumn id="7" xr3:uid="{62659D3A-53C7-4FBA-96AA-A379D96B4648}" uniqueName="7" name="CustLName" queryTableFieldId="7" headerRowDxfId="340" dataDxfId="339"/>
    <tableColumn id="8" xr3:uid="{69498F37-56EE-4404-AA0A-11310C49D447}" uniqueName="8" name="CustFName" queryTableFieldId="8" headerRowDxfId="338" dataDxfId="337"/>
    <tableColumn id="9" xr3:uid="{9AEAFF2E-8D78-46C7-8FA6-B10D743DD1F3}" uniqueName="9" name="ReferTo" queryTableFieldId="9" headerRowDxfId="336" dataDxfId="335"/>
    <tableColumn id="10" xr3:uid="{8BBF68D4-07FA-4873-9174-3E5522FAC56B}" uniqueName="10" name="SpiffFor" queryTableFieldId="10" headerRowDxfId="334" dataDxfId="333"/>
    <tableColumn id="11" xr3:uid="{B42F38AA-A71F-460F-AEC2-B443F2B68987}" uniqueName="11" name="status" queryTableFieldId="11" headerRowDxfId="332" dataDxfId="331"/>
    <tableColumn id="12" xr3:uid="{5CC76C94-4271-4691-986F-972174D209D6}" uniqueName="12" name="paid" queryTableFieldId="12" headerRowDxfId="330" dataDxfId="329"/>
    <tableColumn id="13" xr3:uid="{AD907845-F210-49FB-BD79-B88F248C4A01}" uniqueName="13" name="comments" queryTableFieldId="13" headerRowDxfId="328" dataDxfId="327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FCAC11-7ADE-4BD2-8042-46570533FE4B}" name="SMIPAAppr" displayName="SMIPAAppr" ref="A15:M16" tableType="queryTable" totalsRowShown="0" headerRowDxfId="1604" dataDxfId="1603">
  <autoFilter ref="A15:M16" xr:uid="{E034B81E-9814-48A0-B43D-76AFC990E26C}"/>
  <tableColumns count="13">
    <tableColumn id="1" xr3:uid="{BF6400B6-F604-4544-B6AA-7E81CFC80F21}" uniqueName="1" name="TechID" queryTableFieldId="1" dataDxfId="1602"/>
    <tableColumn id="2" xr3:uid="{20E33DC9-2688-4DDB-B747-554A634C33DB}" uniqueName="2" name="TechLName" queryTableFieldId="2" dataDxfId="1601"/>
    <tableColumn id="3" xr3:uid="{51C685F3-0E09-4226-9D99-15C6635CBDB0}" uniqueName="3" name="TechFName" queryTableFieldId="3" dataDxfId="1600"/>
    <tableColumn id="4" xr3:uid="{8A8EA7BA-6F7D-4F4A-B2E7-A42E6909C149}" uniqueName="4" name="Date" queryTableFieldId="4" dataDxfId="1599"/>
    <tableColumn id="5" xr3:uid="{BCAC89CF-9D9B-42BA-8988-3A27E13B1143}" uniqueName="5" name="WO" queryTableFieldId="5" dataDxfId="1598"/>
    <tableColumn id="6" xr3:uid="{10836231-A3C4-4743-BCF6-F94652342918}" uniqueName="6" name="Address" queryTableFieldId="6" dataDxfId="1597"/>
    <tableColumn id="7" xr3:uid="{A1367FF9-5C94-43F9-840C-E10CE927DCD8}" uniqueName="7" name="CustLName" queryTableFieldId="7" dataDxfId="1596"/>
    <tableColumn id="8" xr3:uid="{CD8E9362-B35F-4F06-8BBF-42FE8FF90FD1}" uniqueName="8" name="CustFName" queryTableFieldId="8" dataDxfId="1595"/>
    <tableColumn id="9" xr3:uid="{5A3EF52F-B340-4031-A619-5C38D784F0C1}" uniqueName="9" name="ReferTo" queryTableFieldId="9" dataDxfId="1594"/>
    <tableColumn id="10" xr3:uid="{52E4597D-5B61-4995-B1E5-A62F755589A1}" uniqueName="10" name="SpiffFor" queryTableFieldId="10" dataDxfId="1593"/>
    <tableColumn id="11" xr3:uid="{744D0964-60C2-4C4F-9C31-8F077C3AC7B9}" uniqueName="11" name="status" queryTableFieldId="11" dataDxfId="1592"/>
    <tableColumn id="12" xr3:uid="{407D4357-2074-4F2E-976D-E302D854CEE0}" uniqueName="12" name="paid" queryTableFieldId="12" dataDxfId="1591"/>
    <tableColumn id="13" xr3:uid="{02C7D3FD-B143-4F88-AF84-3E73FF37A8C2}" uniqueName="13" name="comments" queryTableFieldId="13" dataDxfId="1590"/>
  </tableColumns>
  <tableStyleInfo name="TableStyleMedium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584D8BF9-651A-4C17-9C2F-2E219523588C}" name="CLYBRAppr" displayName="CLYBRAppr" ref="A15:M16" tableType="queryTable" insertRow="1" totalsRowShown="0" headerRowDxfId="326" dataDxfId="325">
  <autoFilter ref="A15:M16" xr:uid="{E034B81E-9814-48A0-B43D-76AFC990E26C}"/>
  <tableColumns count="13">
    <tableColumn id="1" xr3:uid="{2FD50D5E-CB1F-490F-8197-EDEC76A2D389}" uniqueName="1" name="TechID" queryTableFieldId="1" dataDxfId="324"/>
    <tableColumn id="2" xr3:uid="{BC9E316B-2E0E-4D57-80D6-A7FC6EF2492D}" uniqueName="2" name="TechLName" queryTableFieldId="2" dataDxfId="323"/>
    <tableColumn id="3" xr3:uid="{42665F09-548A-4FB4-A6C1-22556CDD25CF}" uniqueName="3" name="TechFName" queryTableFieldId="3" dataDxfId="322"/>
    <tableColumn id="4" xr3:uid="{6D2F1FDD-318B-4C1F-B38F-C88A553A5D9C}" uniqueName="4" name="Date" queryTableFieldId="4" dataDxfId="321"/>
    <tableColumn id="5" xr3:uid="{EA107498-7F45-493D-8420-E46D1D095F3A}" uniqueName="5" name="WO" queryTableFieldId="5" dataDxfId="320"/>
    <tableColumn id="6" xr3:uid="{7C5F78E2-7CB2-45F8-A8FC-78853496E4E1}" uniqueName="6" name="Address" queryTableFieldId="6" dataDxfId="319"/>
    <tableColumn id="7" xr3:uid="{95ECFABF-E65F-442D-A390-C485898A07F8}" uniqueName="7" name="CustLName" queryTableFieldId="7" dataDxfId="318"/>
    <tableColumn id="8" xr3:uid="{335CE123-6F20-454E-A3A3-396827B5696C}" uniqueName="8" name="CustFName" queryTableFieldId="8" dataDxfId="317"/>
    <tableColumn id="9" xr3:uid="{5D481325-3733-4B71-8D5B-BE3BB3C4B567}" uniqueName="9" name="ReferTo" queryTableFieldId="9" dataDxfId="316"/>
    <tableColumn id="10" xr3:uid="{0F0C30F0-080E-4657-991A-A7422298D00F}" uniqueName="10" name="SpiffFor" queryTableFieldId="10" dataDxfId="315"/>
    <tableColumn id="11" xr3:uid="{B0FFF080-A5C8-4B02-AB85-38139EC6E7BA}" uniqueName="11" name="status" queryTableFieldId="11" dataDxfId="314"/>
    <tableColumn id="12" xr3:uid="{05A9EB07-9FC0-4E71-A4A4-57590B524B2F}" uniqueName="12" name="paid" queryTableFieldId="12" dataDxfId="313"/>
    <tableColumn id="13" xr3:uid="{8F7E03AC-DE30-4F53-9710-E86F2D94041E}" uniqueName="13" name="comments" queryTableFieldId="13" dataDxfId="312"/>
  </tableColumns>
  <tableStyleInfo name="TableStyleMedium6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85215300-E18F-4B61-9DF1-24B821BE6552}" name="CLYBROpen" displayName="CLYBROpen" ref="A20:M20" tableType="queryTable" headerRowCount="0" insertRow="1" totalsRowShown="0" headerRowDxfId="311" dataDxfId="310">
  <tableColumns count="13">
    <tableColumn id="1" xr3:uid="{E7945B73-01AC-4B5E-9DBA-43E1BA5E6EBD}" uniqueName="1" name="TechID" queryTableFieldId="1" headerRowDxfId="309" dataDxfId="308"/>
    <tableColumn id="2" xr3:uid="{09E9B66B-A470-4D7E-A9E0-31954800FC08}" uniqueName="2" name="TechLName" queryTableFieldId="2" headerRowDxfId="307" dataDxfId="306"/>
    <tableColumn id="3" xr3:uid="{253CF3EB-D4A2-4B2E-B306-DB56705D6454}" uniqueName="3" name="TechFName" queryTableFieldId="3" headerRowDxfId="305" dataDxfId="304"/>
    <tableColumn id="4" xr3:uid="{B3BFEA28-8407-4FD1-87D7-BA01C67C2548}" uniqueName="4" name="Date" queryTableFieldId="4" headerRowDxfId="303" dataDxfId="302"/>
    <tableColumn id="5" xr3:uid="{572AE239-D21A-4C17-944A-DB3E259C84FC}" uniqueName="5" name="WO" queryTableFieldId="5" headerRowDxfId="301" dataDxfId="300"/>
    <tableColumn id="6" xr3:uid="{A4A6B5B1-8CA8-49DA-B4BF-4CB2CF9C315C}" uniqueName="6" name="Address" queryTableFieldId="6" headerRowDxfId="299" dataDxfId="298"/>
    <tableColumn id="7" xr3:uid="{B9809AC2-EC64-40CC-BB52-39DD855A1C0C}" uniqueName="7" name="CustLName" queryTableFieldId="7" headerRowDxfId="297" dataDxfId="296"/>
    <tableColumn id="8" xr3:uid="{262F6DC7-DB7D-4303-A993-DA741CC684C0}" uniqueName="8" name="CustFName" queryTableFieldId="8" headerRowDxfId="295" dataDxfId="294"/>
    <tableColumn id="9" xr3:uid="{91591F03-F1AD-4BA2-B8D2-30D90E9B635A}" uniqueName="9" name="ReferTo" queryTableFieldId="9" headerRowDxfId="293" dataDxfId="292"/>
    <tableColumn id="10" xr3:uid="{4D48DDDB-0C1C-4289-AF11-8C4271404500}" uniqueName="10" name="SpiffFor" queryTableFieldId="10" headerRowDxfId="291" dataDxfId="290"/>
    <tableColumn id="11" xr3:uid="{8C8D1EC2-854E-4219-8335-A6040D1E819B}" uniqueName="11" name="status" queryTableFieldId="11" headerRowDxfId="289" dataDxfId="288"/>
    <tableColumn id="12" xr3:uid="{AEB9E345-C9BE-42CF-A748-7995B14BB95C}" uniqueName="12" name="paid" queryTableFieldId="12" headerRowDxfId="287" dataDxfId="286"/>
    <tableColumn id="13" xr3:uid="{D8D57FD8-6F0E-44D3-B372-F29F670A2D20}" uniqueName="13" name="comments" queryTableFieldId="13" headerRowDxfId="285" dataDxfId="284"/>
  </tableColumns>
  <tableStyleInfo name="TableStyleMedium6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CC7BB7EA-0BF4-459E-8D03-42F875CFD6DA}" name="ALIKLLost" displayName="ALIKLLost" ref="A18:M18" tableType="queryTable" headerRowCount="0" insertRow="1" totalsRowShown="0" headerRowDxfId="283" dataDxfId="282">
  <tableColumns count="13">
    <tableColumn id="1" xr3:uid="{CA99BF80-8FDD-4D34-AFCE-BFF1D7EFF43C}" uniqueName="1" name="TechID" queryTableFieldId="1" headerRowDxfId="281" dataDxfId="280"/>
    <tableColumn id="2" xr3:uid="{0129F3A9-295F-4096-97B3-31BD7E69BFA4}" uniqueName="2" name="TechLName" queryTableFieldId="2" headerRowDxfId="279" dataDxfId="278"/>
    <tableColumn id="3" xr3:uid="{E1E89889-9B2F-48A8-98A8-D51A11B770AF}" uniqueName="3" name="TechFName" queryTableFieldId="3" headerRowDxfId="277" dataDxfId="276"/>
    <tableColumn id="4" xr3:uid="{8A5C0BF5-01BA-4E6A-910A-ADC71F0754C9}" uniqueName="4" name="Date" queryTableFieldId="4" headerRowDxfId="275" dataDxfId="274"/>
    <tableColumn id="5" xr3:uid="{1D50E073-8171-4E7D-8880-FE0F1317CE45}" uniqueName="5" name="WO" queryTableFieldId="5" headerRowDxfId="273" dataDxfId="272"/>
    <tableColumn id="6" xr3:uid="{064EDEBA-616E-4C52-9C7A-63DC937E197A}" uniqueName="6" name="Address" queryTableFieldId="6" headerRowDxfId="271" dataDxfId="270"/>
    <tableColumn id="7" xr3:uid="{8BFBC2E6-EC28-4DE9-A667-F244880E501F}" uniqueName="7" name="CustLName" queryTableFieldId="7" headerRowDxfId="269" dataDxfId="268"/>
    <tableColumn id="8" xr3:uid="{FA01CEDF-9F27-49C8-AFFD-FDEC615A6589}" uniqueName="8" name="CustFName" queryTableFieldId="8" headerRowDxfId="267" dataDxfId="266"/>
    <tableColumn id="9" xr3:uid="{FC11677A-58A9-43D3-B765-19260B4EFEBE}" uniqueName="9" name="ReferTo" queryTableFieldId="9" headerRowDxfId="265" dataDxfId="264"/>
    <tableColumn id="10" xr3:uid="{9857805E-45D5-4234-9154-EBC7E0EDFEFB}" uniqueName="10" name="SpiffFor" queryTableFieldId="10" headerRowDxfId="263" dataDxfId="262"/>
    <tableColumn id="11" xr3:uid="{DD50312E-DC84-43A8-ACC5-3C09271AFC09}" uniqueName="11" name="status" queryTableFieldId="11" headerRowDxfId="261" dataDxfId="260"/>
    <tableColumn id="12" xr3:uid="{5C84E59A-64E7-4845-A6C0-80BC9EEABEEC}" uniqueName="12" name="paid" queryTableFieldId="12" headerRowDxfId="259" dataDxfId="258"/>
    <tableColumn id="13" xr3:uid="{E103EB49-F005-4902-A7C0-5807ED7CC814}" uniqueName="13" name="comments" queryTableFieldId="13" headerRowDxfId="257" dataDxfId="256"/>
  </tableColumns>
  <tableStyleInfo name="TableStyleMedium6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754495A8-A370-4A05-B21C-DBD02DF0220D}" name="ALIKLAppr" displayName="ALIKLAppr" ref="A15:M16" tableType="queryTable" insertRow="1" totalsRowShown="0" headerRowDxfId="255" dataDxfId="254">
  <autoFilter ref="A15:M16" xr:uid="{E034B81E-9814-48A0-B43D-76AFC990E26C}"/>
  <tableColumns count="13">
    <tableColumn id="1" xr3:uid="{45FB2CC8-4673-4708-BFB3-043F1144FF33}" uniqueName="1" name="TechID" queryTableFieldId="1" dataDxfId="253"/>
    <tableColumn id="2" xr3:uid="{98E4F6F6-340F-4F67-A423-AFB571C2858A}" uniqueName="2" name="TechLName" queryTableFieldId="2" dataDxfId="252"/>
    <tableColumn id="3" xr3:uid="{F653A79D-3308-4422-8B0B-2AF448580F96}" uniqueName="3" name="TechFName" queryTableFieldId="3" dataDxfId="251"/>
    <tableColumn id="4" xr3:uid="{1EB3F6CE-4727-443C-B360-521BDEFB3C0B}" uniqueName="4" name="Date" queryTableFieldId="4" dataDxfId="250"/>
    <tableColumn id="5" xr3:uid="{7A4BDD13-A259-4DB6-9301-CA976CD48472}" uniqueName="5" name="WO" queryTableFieldId="5" dataDxfId="249"/>
    <tableColumn id="6" xr3:uid="{8B7ACA2C-015D-4900-A362-52B6AB88EC2B}" uniqueName="6" name="Address" queryTableFieldId="6" dataDxfId="248"/>
    <tableColumn id="7" xr3:uid="{689A61EC-70C4-4E76-9347-878D6DEA8FF6}" uniqueName="7" name="CustLName" queryTableFieldId="7" dataDxfId="247"/>
    <tableColumn id="8" xr3:uid="{D6C91FF1-D705-4FB4-B797-73B4A4252376}" uniqueName="8" name="CustFName" queryTableFieldId="8" dataDxfId="246"/>
    <tableColumn id="9" xr3:uid="{F5A6CDB2-0163-4931-9094-D47776EE9318}" uniqueName="9" name="ReferTo" queryTableFieldId="9" dataDxfId="245"/>
    <tableColumn id="10" xr3:uid="{2E6DF580-6CD0-42F9-87A9-22345E1A7067}" uniqueName="10" name="SpiffFor" queryTableFieldId="10" dataDxfId="244"/>
    <tableColumn id="11" xr3:uid="{B30CAB59-FFF5-4746-9594-71C0322420DA}" uniqueName="11" name="status" queryTableFieldId="11" dataDxfId="243"/>
    <tableColumn id="12" xr3:uid="{72E0B63E-93FA-428B-BDA6-CF91885BCE5D}" uniqueName="12" name="paid" queryTableFieldId="12" dataDxfId="242"/>
    <tableColumn id="13" xr3:uid="{56C48E62-65A4-4CCD-BF9A-563E1F98AE73}" uniqueName="13" name="comments" queryTableFieldId="13" dataDxfId="241"/>
  </tableColumns>
  <tableStyleInfo name="TableStyleMedium6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E47D550-27F9-44EB-8A29-8BDA532CD6B3}" name="ALIKLOpen" displayName="ALIKLOpen" ref="A20:M20" tableType="queryTable" headerRowCount="0" insertRow="1" totalsRowShown="0" headerRowDxfId="240" dataDxfId="239">
  <tableColumns count="13">
    <tableColumn id="1" xr3:uid="{00B4C2F9-4299-4F88-85D8-551D9580BE42}" uniqueName="1" name="TechID" queryTableFieldId="1" headerRowDxfId="238" dataDxfId="237"/>
    <tableColumn id="2" xr3:uid="{599696C2-7D28-47A2-A221-DE367F37B683}" uniqueName="2" name="TechLName" queryTableFieldId="2" headerRowDxfId="236" dataDxfId="235"/>
    <tableColumn id="3" xr3:uid="{52C48436-3B6F-4CFA-9776-C5C40472D75A}" uniqueName="3" name="TechFName" queryTableFieldId="3" headerRowDxfId="234" dataDxfId="233"/>
    <tableColumn id="4" xr3:uid="{E6FCBB26-24DD-48B9-A796-ACC281E9E1B6}" uniqueName="4" name="Date" queryTableFieldId="4" headerRowDxfId="232" dataDxfId="231"/>
    <tableColumn id="5" xr3:uid="{40A9C5FB-5755-4E54-AAB7-E0483BF52755}" uniqueName="5" name="WO" queryTableFieldId="5" headerRowDxfId="230" dataDxfId="229"/>
    <tableColumn id="6" xr3:uid="{DB695A93-4E08-4D95-B279-1B4B33DA777D}" uniqueName="6" name="Address" queryTableFieldId="6" headerRowDxfId="228" dataDxfId="227"/>
    <tableColumn id="7" xr3:uid="{D1AD49E4-FBAF-42D1-BEBC-068CA1E7FA51}" uniqueName="7" name="CustLName" queryTableFieldId="7" headerRowDxfId="226" dataDxfId="225"/>
    <tableColumn id="8" xr3:uid="{3660AABA-FDBA-43DD-A6E1-0C2C98DA1907}" uniqueName="8" name="CustFName" queryTableFieldId="8" headerRowDxfId="224" dataDxfId="223"/>
    <tableColumn id="9" xr3:uid="{ABA1286A-74A5-44A4-BCFA-07D931308CF8}" uniqueName="9" name="ReferTo" queryTableFieldId="9" headerRowDxfId="222" dataDxfId="221"/>
    <tableColumn id="10" xr3:uid="{432A1A99-7EEE-4CFA-B9BD-F0E6BC938680}" uniqueName="10" name="SpiffFor" queryTableFieldId="10" headerRowDxfId="220" dataDxfId="219"/>
    <tableColumn id="11" xr3:uid="{BD4F7FF3-0EF8-455A-812F-241F2229DF0B}" uniqueName="11" name="status" queryTableFieldId="11" headerRowDxfId="218" dataDxfId="217"/>
    <tableColumn id="12" xr3:uid="{B5B7CAE9-02A7-4221-9C9E-9D6BCA1D824E}" uniqueName="12" name="paid" queryTableFieldId="12" headerRowDxfId="216" dataDxfId="215"/>
    <tableColumn id="13" xr3:uid="{462C478E-F85E-40EB-8EC4-AB33AC154CE4}" uniqueName="13" name="comments" queryTableFieldId="13" headerRowDxfId="214" dataDxfId="213"/>
  </tableColumns>
  <tableStyleInfo name="TableStyleMedium6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295C07D-9ABB-460A-B458-D55284E9A03B}" name="DUSHELost" displayName="DUSHELost" ref="A24:M24" tableType="queryTable" headerRowCount="0" insertRow="1" totalsRowShown="0" headerRowDxfId="212" dataDxfId="211">
  <tableColumns count="13">
    <tableColumn id="1" xr3:uid="{636047DA-8F9B-4A04-80B3-52FD859804A0}" uniqueName="1" name="TechID" queryTableFieldId="1" headerRowDxfId="210" dataDxfId="209"/>
    <tableColumn id="2" xr3:uid="{6126D99A-1B5F-4122-A264-3F378980316B}" uniqueName="2" name="TechLName" queryTableFieldId="2" headerRowDxfId="208" dataDxfId="207"/>
    <tableColumn id="3" xr3:uid="{C8E1FE55-F4EC-4789-A8FE-D2CF0BF0C1D2}" uniqueName="3" name="TechFName" queryTableFieldId="3" headerRowDxfId="206" dataDxfId="205"/>
    <tableColumn id="4" xr3:uid="{436F15A9-A789-47EA-832C-6303E9C4BD7E}" uniqueName="4" name="Date" queryTableFieldId="4" headerRowDxfId="204" dataDxfId="203"/>
    <tableColumn id="5" xr3:uid="{F8B1D8CB-8E46-410F-8604-BC33E1D6DB6C}" uniqueName="5" name="WO" queryTableFieldId="5" headerRowDxfId="202" dataDxfId="201"/>
    <tableColumn id="6" xr3:uid="{C04E6FD7-1557-493E-B3BB-283159939AE3}" uniqueName="6" name="Address" queryTableFieldId="6" headerRowDxfId="200" dataDxfId="199"/>
    <tableColumn id="7" xr3:uid="{CBD96AD7-23A6-4F60-B924-85F7109C9D48}" uniqueName="7" name="CustLName" queryTableFieldId="7" headerRowDxfId="198" dataDxfId="197"/>
    <tableColumn id="8" xr3:uid="{2EF461AB-484F-4E48-9159-B1C07C3BA5E3}" uniqueName="8" name="CustFName" queryTableFieldId="8" headerRowDxfId="196" dataDxfId="195"/>
    <tableColumn id="9" xr3:uid="{7ADAA5DE-C640-4374-B94F-2140179E7E20}" uniqueName="9" name="ReferTo" queryTableFieldId="9" headerRowDxfId="194" dataDxfId="193"/>
    <tableColumn id="10" xr3:uid="{B757FF8B-7F6B-4F53-B147-9AFD286EA08A}" uniqueName="10" name="SpiffFor" queryTableFieldId="10" headerRowDxfId="192" dataDxfId="191"/>
    <tableColumn id="11" xr3:uid="{3E4FDA40-DD80-44D9-9D70-57E1EF172BCD}" uniqueName="11" name="status" queryTableFieldId="11" headerRowDxfId="190" dataDxfId="189"/>
    <tableColumn id="12" xr3:uid="{9BEED22C-868D-493D-97DD-614D38F81194}" uniqueName="12" name="paid" queryTableFieldId="12" headerRowDxfId="188" dataDxfId="187"/>
    <tableColumn id="13" xr3:uid="{E4780757-CF62-4222-95D6-FA5DE096645F}" uniqueName="13" name="comments" queryTableFieldId="13" headerRowDxfId="186" dataDxfId="185"/>
  </tableColumns>
  <tableStyleInfo name="TableStyleMedium6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1E27EF8-32C4-4BD5-88E7-3F5E1155DD7F}" name="DUSHEAppr" displayName="DUSHEAppr" ref="A15:M22" tableType="queryTable" totalsRowShown="0" headerRowDxfId="184" dataDxfId="183">
  <autoFilter ref="A15:M22" xr:uid="{E034B81E-9814-48A0-B43D-76AFC990E26C}"/>
  <tableColumns count="13">
    <tableColumn id="1" xr3:uid="{BF5831B4-4F6C-4469-846B-9077D3FED69E}" uniqueName="1" name="TechID" queryTableFieldId="1" dataDxfId="182"/>
    <tableColumn id="2" xr3:uid="{FD33F985-533F-4305-BB06-A5EA4DAA39FB}" uniqueName="2" name="TechLName" queryTableFieldId="2" dataDxfId="181"/>
    <tableColumn id="3" xr3:uid="{8BF769A5-5708-46BE-98F1-D548522D262C}" uniqueName="3" name="TechFName" queryTableFieldId="3" dataDxfId="180"/>
    <tableColumn id="4" xr3:uid="{8F1FE0FA-9526-4FBF-9FFA-E6346090FCEF}" uniqueName="4" name="Date" queryTableFieldId="4" dataDxfId="179"/>
    <tableColumn id="5" xr3:uid="{21E04F14-0B20-49B7-B2FB-DB477AF1042F}" uniqueName="5" name="WO" queryTableFieldId="5" dataDxfId="178"/>
    <tableColumn id="6" xr3:uid="{F37894E0-9F52-4F2B-B554-2CC949B54B5E}" uniqueName="6" name="Address" queryTableFieldId="6" dataDxfId="177"/>
    <tableColumn id="7" xr3:uid="{3226D652-8F31-40A6-80AF-D653FC08E174}" uniqueName="7" name="CustLName" queryTableFieldId="7" dataDxfId="176"/>
    <tableColumn id="8" xr3:uid="{7958E70C-436B-411E-BC65-4B4983889972}" uniqueName="8" name="CustFName" queryTableFieldId="8" dataDxfId="175"/>
    <tableColumn id="9" xr3:uid="{CEF2EA0C-A470-41FB-A0C3-E9901A32DC7E}" uniqueName="9" name="ReferTo" queryTableFieldId="9" dataDxfId="174"/>
    <tableColumn id="10" xr3:uid="{E05AEA62-A43D-427E-8465-12F96AE64E18}" uniqueName="10" name="SpiffFor" queryTableFieldId="10" dataDxfId="173"/>
    <tableColumn id="11" xr3:uid="{D78BE926-EA8F-4C92-83CA-105878C5018A}" uniqueName="11" name="status" queryTableFieldId="11" dataDxfId="172"/>
    <tableColumn id="12" xr3:uid="{AD93E5CB-678E-42F7-8397-7DBEB9F2446F}" uniqueName="12" name="paid" queryTableFieldId="12" dataDxfId="171"/>
    <tableColumn id="13" xr3:uid="{ABAD479D-702F-40B5-955C-AACE6E9DE4F2}" uniqueName="13" name="comments" queryTableFieldId="13" dataDxfId="170"/>
  </tableColumns>
  <tableStyleInfo name="TableStyleMedium6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30D4851-4AC0-4813-B67B-C1485889AA23}" name="DUSHEOpen" displayName="DUSHEOpen" ref="A26:M26" tableType="queryTable" headerRowCount="0" insertRow="1" totalsRowShown="0" headerRowDxfId="169" dataDxfId="168">
  <tableColumns count="13">
    <tableColumn id="1" xr3:uid="{764E26E1-E606-4C8A-B95F-E95B41AF54C6}" uniqueName="1" name="TechID" queryTableFieldId="1" headerRowDxfId="167" dataDxfId="166"/>
    <tableColumn id="2" xr3:uid="{E3B62449-5B08-4B03-BA32-05AED6E7AD83}" uniqueName="2" name="TechLName" queryTableFieldId="2" headerRowDxfId="165" dataDxfId="164"/>
    <tableColumn id="3" xr3:uid="{65169A08-2092-484E-A41B-1A67775D3E0F}" uniqueName="3" name="TechFName" queryTableFieldId="3" headerRowDxfId="163" dataDxfId="162"/>
    <tableColumn id="4" xr3:uid="{BBD514AE-5E0C-4A00-B1AB-B2D69742B675}" uniqueName="4" name="Date" queryTableFieldId="4" headerRowDxfId="161" dataDxfId="160"/>
    <tableColumn id="5" xr3:uid="{65DBEFB8-BF12-4EC6-BA4C-BC1EA881C0B1}" uniqueName="5" name="WO" queryTableFieldId="5" headerRowDxfId="159" dataDxfId="158"/>
    <tableColumn id="6" xr3:uid="{42349D6E-FCD0-4440-98FC-179B66D14E2A}" uniqueName="6" name="Address" queryTableFieldId="6" headerRowDxfId="157" dataDxfId="156"/>
    <tableColumn id="7" xr3:uid="{A14767AC-6F56-4080-949F-38D57544D93C}" uniqueName="7" name="CustLName" queryTableFieldId="7" headerRowDxfId="155" dataDxfId="154"/>
    <tableColumn id="8" xr3:uid="{38953272-F324-4652-B7DC-F4E6129502E1}" uniqueName="8" name="CustFName" queryTableFieldId="8" headerRowDxfId="153" dataDxfId="152"/>
    <tableColumn id="9" xr3:uid="{3CCC52F8-BC57-4CA6-843D-1BAB269CB527}" uniqueName="9" name="ReferTo" queryTableFieldId="9" headerRowDxfId="151" dataDxfId="150"/>
    <tableColumn id="10" xr3:uid="{FDAC0D88-6C6F-4661-89AF-8DE01956CF22}" uniqueName="10" name="SpiffFor" queryTableFieldId="10" headerRowDxfId="149" dataDxfId="148"/>
    <tableColumn id="11" xr3:uid="{AAF8D5E8-E3FD-4DB5-B2BC-CC35321C6C3D}" uniqueName="11" name="status" queryTableFieldId="11" headerRowDxfId="147" dataDxfId="146"/>
    <tableColumn id="12" xr3:uid="{6F48A7EC-2478-4892-A241-44335C0FA77C}" uniqueName="12" name="paid" queryTableFieldId="12" headerRowDxfId="145" dataDxfId="144"/>
    <tableColumn id="13" xr3:uid="{EABF81E2-873B-4811-ABC6-9D680FED0AB0}" uniqueName="13" name="comments" queryTableFieldId="13" headerRowDxfId="143" dataDxfId="142"/>
  </tableColumns>
  <tableStyleInfo name="TableStyleMedium6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30AE274-E771-4830-A407-67EE8B0CB378}" name="BURIALost" displayName="BURIALost" ref="A18:M18" tableType="queryTable" headerRowCount="0" insertRow="1" totalsRowShown="0" headerRowDxfId="141" dataDxfId="140">
  <tableColumns count="13">
    <tableColumn id="1" xr3:uid="{09C05544-820B-48B0-87BE-7AE144391970}" uniqueName="1" name="TechID" queryTableFieldId="1" headerRowDxfId="139" dataDxfId="138"/>
    <tableColumn id="2" xr3:uid="{FADF054B-6831-4542-8C80-D1203693385F}" uniqueName="2" name="TechLName" queryTableFieldId="2" headerRowDxfId="137" dataDxfId="136"/>
    <tableColumn id="3" xr3:uid="{9684463E-A4C3-4F70-91B0-F9084CBA06B0}" uniqueName="3" name="TechFName" queryTableFieldId="3" headerRowDxfId="135" dataDxfId="134"/>
    <tableColumn id="4" xr3:uid="{A86D3956-2714-4243-815D-FDAEBB2F323D}" uniqueName="4" name="Date" queryTableFieldId="4" headerRowDxfId="133" dataDxfId="132"/>
    <tableColumn id="5" xr3:uid="{52E5C1CA-E654-410D-91DF-ED7D0DBCCA2D}" uniqueName="5" name="WO" queryTableFieldId="5" headerRowDxfId="131" dataDxfId="130"/>
    <tableColumn id="6" xr3:uid="{B8588AE6-E583-4CE6-9BFA-EF0EBA1127B7}" uniqueName="6" name="Address" queryTableFieldId="6" headerRowDxfId="129" dataDxfId="128"/>
    <tableColumn id="7" xr3:uid="{5E364B6A-EAFB-4C35-A0FC-54C6C7A7B2AA}" uniqueName="7" name="CustLName" queryTableFieldId="7" headerRowDxfId="127" dataDxfId="126"/>
    <tableColumn id="8" xr3:uid="{EF084068-42F2-4835-9E61-2ACA1DD3B5AE}" uniqueName="8" name="CustFName" queryTableFieldId="8" headerRowDxfId="125" dataDxfId="124"/>
    <tableColumn id="9" xr3:uid="{D7514F31-16D4-49A6-BDF2-51E77036DB51}" uniqueName="9" name="ReferTo" queryTableFieldId="9" headerRowDxfId="123" dataDxfId="122"/>
    <tableColumn id="10" xr3:uid="{3578BFFC-7045-4BE3-93E6-5533370D3203}" uniqueName="10" name="SpiffFor" queryTableFieldId="10" headerRowDxfId="121" dataDxfId="120"/>
    <tableColumn id="11" xr3:uid="{D5D74BBC-DDDE-4F9F-ACE0-FF67A19A9FD3}" uniqueName="11" name="status" queryTableFieldId="11" headerRowDxfId="119" dataDxfId="118"/>
    <tableColumn id="12" xr3:uid="{15B69CD5-5E20-4C18-AF94-F30D593EFA06}" uniqueName="12" name="paid" queryTableFieldId="12" headerRowDxfId="117" dataDxfId="116"/>
    <tableColumn id="13" xr3:uid="{096FFC6A-A4B1-4CE8-81F7-7A90ABC10F16}" uniqueName="13" name="comments" queryTableFieldId="13" headerRowDxfId="115" dataDxfId="114"/>
  </tableColumns>
  <tableStyleInfo name="TableStyleMedium6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5FAD3A77-B070-47AA-9A40-609C83EDDA9C}" name="BURIAAppr" displayName="BURIAAppr" ref="A15:M16" tableType="queryTable" insertRow="1" totalsRowShown="0" headerRowDxfId="113" dataDxfId="112">
  <autoFilter ref="A15:M16" xr:uid="{E034B81E-9814-48A0-B43D-76AFC990E26C}"/>
  <tableColumns count="13">
    <tableColumn id="1" xr3:uid="{28124AD2-78DD-4FE8-96CF-25B2C7F13576}" uniqueName="1" name="TechID" queryTableFieldId="1" dataDxfId="111"/>
    <tableColumn id="2" xr3:uid="{4534B111-CCD8-4A16-822C-36CFC69B9744}" uniqueName="2" name="TechLName" queryTableFieldId="2" dataDxfId="110"/>
    <tableColumn id="3" xr3:uid="{070B9F47-729A-4047-A125-4E51A5B870DE}" uniqueName="3" name="TechFName" queryTableFieldId="3" dataDxfId="109"/>
    <tableColumn id="4" xr3:uid="{58ACDC02-BBD2-4E64-93D4-E21C259FD4CA}" uniqueName="4" name="Date" queryTableFieldId="4" dataDxfId="108"/>
    <tableColumn id="5" xr3:uid="{F5DA7C8C-732B-4331-8D7A-FF0BAFDDB05B}" uniqueName="5" name="WO" queryTableFieldId="5" dataDxfId="107"/>
    <tableColumn id="6" xr3:uid="{C8BD376B-B0B4-4A63-94AA-007D3E7CDE8E}" uniqueName="6" name="Address" queryTableFieldId="6" dataDxfId="106"/>
    <tableColumn id="7" xr3:uid="{BEB3B35A-F56B-4631-A947-14CA400AA304}" uniqueName="7" name="CustLName" queryTableFieldId="7" dataDxfId="105"/>
    <tableColumn id="8" xr3:uid="{77987C9E-32D9-4145-A35F-5F39601554EC}" uniqueName="8" name="CustFName" queryTableFieldId="8" dataDxfId="104"/>
    <tableColumn id="9" xr3:uid="{5146154C-4E50-4B6E-8F78-E058B231218B}" uniqueName="9" name="ReferTo" queryTableFieldId="9" dataDxfId="103"/>
    <tableColumn id="10" xr3:uid="{4C597416-7F26-4C0E-9140-0CC8156D1163}" uniqueName="10" name="SpiffFor" queryTableFieldId="10" dataDxfId="102"/>
    <tableColumn id="11" xr3:uid="{CF0FCC58-2267-45B0-B93F-114CC8032681}" uniqueName="11" name="status" queryTableFieldId="11" dataDxfId="101"/>
    <tableColumn id="12" xr3:uid="{784E1711-FD00-4AC8-9051-90C4D67C6346}" uniqueName="12" name="paid" queryTableFieldId="12" dataDxfId="100"/>
    <tableColumn id="13" xr3:uid="{F1B8C956-69B9-4055-836A-297667C50DCC}" uniqueName="13" name="comments" queryTableFieldId="13" dataDxfId="99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F2D2A0-4036-4ECC-847A-DD93A087B6B7}" name="SMIPAOpen" displayName="SMIPAOpen" ref="A20:M23" tableType="queryTable" headerRowCount="0" totalsRowShown="0" headerRowDxfId="1589" dataDxfId="1588">
  <tableColumns count="13">
    <tableColumn id="1" xr3:uid="{6B3D23AA-E291-4243-8439-58239FBC7726}" uniqueName="1" name="TechID" queryTableFieldId="1" headerRowDxfId="1587" dataDxfId="1586"/>
    <tableColumn id="2" xr3:uid="{D511C4BF-0835-4066-944E-4E9A5C92C54D}" uniqueName="2" name="TechLName" queryTableFieldId="2" headerRowDxfId="1585" dataDxfId="1584"/>
    <tableColumn id="3" xr3:uid="{93806E45-C8CA-489C-8CE2-28F75019CFA2}" uniqueName="3" name="TechFName" queryTableFieldId="3" headerRowDxfId="1583" dataDxfId="1582"/>
    <tableColumn id="4" xr3:uid="{F68D9571-C10C-422E-A037-A82CF8D0C4C2}" uniqueName="4" name="Date" queryTableFieldId="4" headerRowDxfId="1581" dataDxfId="1580"/>
    <tableColumn id="5" xr3:uid="{26C71B9D-2C8F-4C1D-BC82-BA8F12088BC8}" uniqueName="5" name="WO" queryTableFieldId="5" headerRowDxfId="1579" dataDxfId="1578"/>
    <tableColumn id="6" xr3:uid="{A7429A0A-6886-40EC-8223-8F61A7BA2EDC}" uniqueName="6" name="Address" queryTableFieldId="6" headerRowDxfId="1577" dataDxfId="1576"/>
    <tableColumn id="7" xr3:uid="{01C2E539-2A80-400D-8122-AC2B035473DB}" uniqueName="7" name="CustLName" queryTableFieldId="7" headerRowDxfId="1575" dataDxfId="1574"/>
    <tableColumn id="8" xr3:uid="{9E1A40A3-4EF7-49B7-A44A-45853483458C}" uniqueName="8" name="CustFName" queryTableFieldId="8" headerRowDxfId="1573" dataDxfId="1572"/>
    <tableColumn id="9" xr3:uid="{ADAA11C8-F155-47E1-BF70-10D00F52CE1C}" uniqueName="9" name="ReferTo" queryTableFieldId="9" headerRowDxfId="1571" dataDxfId="1570"/>
    <tableColumn id="10" xr3:uid="{0A8B374D-1DE5-4C08-B933-B174ED1930F9}" uniqueName="10" name="SpiffFor" queryTableFieldId="10" headerRowDxfId="1569" dataDxfId="1568"/>
    <tableColumn id="11" xr3:uid="{8DD7B7C2-EADD-4918-B611-D88D7AD6CCC8}" uniqueName="11" name="status" queryTableFieldId="11" headerRowDxfId="1567" dataDxfId="1566"/>
    <tableColumn id="12" xr3:uid="{C3F6955D-6B93-475D-8C41-7A0655FDFBB4}" uniqueName="12" name="paid" queryTableFieldId="12" headerRowDxfId="1565" dataDxfId="1564"/>
    <tableColumn id="13" xr3:uid="{830EA52F-7B2A-43C1-9E85-C9C8A20A603F}" uniqueName="13" name="comments" queryTableFieldId="13" headerRowDxfId="1563" dataDxfId="1562"/>
  </tableColumns>
  <tableStyleInfo name="TableStyleMedium6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12CC1559-6438-4D5D-B633-8A957FCCB74B}" name="BURIAOpen" displayName="BURIAOpen" ref="A20:M20" tableType="queryTable" headerRowCount="0" insertRow="1" totalsRowShown="0" headerRowDxfId="98" dataDxfId="97">
  <tableColumns count="13">
    <tableColumn id="1" xr3:uid="{EFDB59BB-EE24-44DC-A14D-9588A119D932}" uniqueName="1" name="TechID" queryTableFieldId="1" headerRowDxfId="96" dataDxfId="95"/>
    <tableColumn id="2" xr3:uid="{1DE142A1-C871-4185-832C-5B7A44B66E24}" uniqueName="2" name="TechLName" queryTableFieldId="2" headerRowDxfId="94" dataDxfId="93"/>
    <tableColumn id="3" xr3:uid="{B4CED918-86F6-4142-AD31-BE1B89C81989}" uniqueName="3" name="TechFName" queryTableFieldId="3" headerRowDxfId="92" dataDxfId="91"/>
    <tableColumn id="4" xr3:uid="{08867356-EA34-48BE-8629-CE53CC0CE004}" uniqueName="4" name="Date" queryTableFieldId="4" headerRowDxfId="90" dataDxfId="89"/>
    <tableColumn id="5" xr3:uid="{AAA73A35-A273-4285-9F5A-E89C5591725D}" uniqueName="5" name="WO" queryTableFieldId="5" headerRowDxfId="88" dataDxfId="87"/>
    <tableColumn id="6" xr3:uid="{84DA612F-F356-4D4B-BB28-FF40F782FA3D}" uniqueName="6" name="Address" queryTableFieldId="6" headerRowDxfId="86" dataDxfId="85"/>
    <tableColumn id="7" xr3:uid="{B2E77E98-0517-4F28-ACCE-D4938B235A3F}" uniqueName="7" name="CustLName" queryTableFieldId="7" headerRowDxfId="84" dataDxfId="83"/>
    <tableColumn id="8" xr3:uid="{FA3296D7-7CB5-404B-9B65-3C0DCECAA181}" uniqueName="8" name="CustFName" queryTableFieldId="8" headerRowDxfId="82" dataDxfId="81"/>
    <tableColumn id="9" xr3:uid="{AEDE39AE-353B-475B-B7D7-4359ECA9F39D}" uniqueName="9" name="ReferTo" queryTableFieldId="9" headerRowDxfId="80" dataDxfId="79"/>
    <tableColumn id="10" xr3:uid="{A670CAA5-4A53-41A1-854D-B4ED93387F97}" uniqueName="10" name="SpiffFor" queryTableFieldId="10" headerRowDxfId="78" dataDxfId="77"/>
    <tableColumn id="11" xr3:uid="{725AAC08-CC19-4E2A-85C8-B7C3D46C463E}" uniqueName="11" name="status" queryTableFieldId="11" headerRowDxfId="76" dataDxfId="75"/>
    <tableColumn id="12" xr3:uid="{C6BED3A5-3A48-41ED-8585-8AFC361BCBF3}" uniqueName="12" name="paid" queryTableFieldId="12" headerRowDxfId="74" dataDxfId="73"/>
    <tableColumn id="13" xr3:uid="{197E8F9E-01D2-4D2C-ACA2-CF397523A175}" uniqueName="13" name="comments" queryTableFieldId="13" headerRowDxfId="72" dataDxfId="71"/>
  </tableColumns>
  <tableStyleInfo name="TableStyleMedium6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C3270C-C4A8-43BD-99D4-80E993765788}" name="TempLost" displayName="TempLost" ref="A18:M18" tableType="queryTable" headerRowCount="0" insertRow="1" totalsRowShown="0" headerRowDxfId="70" dataDxfId="69">
  <tableColumns count="13">
    <tableColumn id="1" xr3:uid="{E2701E3E-3A9A-43AF-9CE4-5F90A10E3A87}" uniqueName="1" name="TechID" queryTableFieldId="1" headerRowDxfId="68" dataDxfId="67"/>
    <tableColumn id="2" xr3:uid="{EBB75918-F8A1-49AB-B24E-7B160EF2BA19}" uniqueName="2" name="TechLName" queryTableFieldId="2" headerRowDxfId="66" dataDxfId="65"/>
    <tableColumn id="3" xr3:uid="{601F9FE4-3CBA-4BD5-8955-83737497E8C5}" uniqueName="3" name="TechFName" queryTableFieldId="3" headerRowDxfId="64" dataDxfId="63"/>
    <tableColumn id="4" xr3:uid="{EEE16D65-5020-46FB-8EDB-04D58C3825D7}" uniqueName="4" name="Date" queryTableFieldId="4" headerRowDxfId="62" dataDxfId="61"/>
    <tableColumn id="5" xr3:uid="{B8E578FD-66B9-489A-96F3-AE2950BFC9D6}" uniqueName="5" name="WO" queryTableFieldId="5" headerRowDxfId="60" dataDxfId="59"/>
    <tableColumn id="6" xr3:uid="{CF381313-A987-4EC5-BE18-30B23C98C82F}" uniqueName="6" name="Address" queryTableFieldId="6" headerRowDxfId="58" dataDxfId="57"/>
    <tableColumn id="7" xr3:uid="{CE3A6A95-0012-47C7-91FD-CAB6711DF62D}" uniqueName="7" name="CustLName" queryTableFieldId="7" headerRowDxfId="56" dataDxfId="55"/>
    <tableColumn id="8" xr3:uid="{EEB1AE20-5982-4CB8-8635-BD536BD40A8D}" uniqueName="8" name="CustFName" queryTableFieldId="8" headerRowDxfId="54" dataDxfId="53"/>
    <tableColumn id="9" xr3:uid="{8D9E9A9E-490F-4B7D-8D1D-301C65288111}" uniqueName="9" name="ReferTo" queryTableFieldId="9" headerRowDxfId="52" dataDxfId="51"/>
    <tableColumn id="10" xr3:uid="{FFB002C2-5E9B-4279-9CE6-C3E9C2750241}" uniqueName="10" name="SpiffFor" queryTableFieldId="10" headerRowDxfId="50" dataDxfId="49"/>
    <tableColumn id="11" xr3:uid="{7E48E436-C74E-47E1-8DC8-290756EFDC18}" uniqueName="11" name="status" queryTableFieldId="11" headerRowDxfId="48" dataDxfId="47"/>
    <tableColumn id="12" xr3:uid="{6404ECB0-1B61-491E-B51E-A07CBA0ECB78}" uniqueName="12" name="paid" queryTableFieldId="12" headerRowDxfId="46" dataDxfId="45"/>
    <tableColumn id="13" xr3:uid="{4A19DBDF-F13B-48F7-9874-79B362CE2B5D}" uniqueName="13" name="comments" queryTableFieldId="13" headerRowDxfId="44" dataDxfId="43"/>
  </tableColumns>
  <tableStyleInfo name="TableStyleMedium6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4BE932-EE15-439C-8D7E-515E00EC08DB}" name="TempAppr" displayName="TempAppr" ref="A15:M16" tableType="queryTable" insertRow="1" totalsRowShown="0" headerRowDxfId="42" dataDxfId="41">
  <autoFilter ref="A15:M16" xr:uid="{E034B81E-9814-48A0-B43D-76AFC990E26C}"/>
  <tableColumns count="13">
    <tableColumn id="1" xr3:uid="{4877BBDA-DC2E-45CD-A6DE-1DD6FF29B746}" uniqueName="1" name="TechID" queryTableFieldId="1" dataDxfId="40"/>
    <tableColumn id="2" xr3:uid="{FC90B012-EDEE-45E9-A294-4F85573A11C9}" uniqueName="2" name="TechLName" queryTableFieldId="2" dataDxfId="39"/>
    <tableColumn id="3" xr3:uid="{1C5CCD87-AE60-4DC3-B2AD-C4C4F5AB55EE}" uniqueName="3" name="TechFName" queryTableFieldId="3" dataDxfId="38"/>
    <tableColumn id="4" xr3:uid="{BCFDD950-6BC1-4D5C-9A67-731E165AA978}" uniqueName="4" name="Date" queryTableFieldId="4" dataDxfId="37"/>
    <tableColumn id="5" xr3:uid="{27947588-8144-4A96-9C5C-39799CCB880E}" uniqueName="5" name="WO" queryTableFieldId="5" dataDxfId="36"/>
    <tableColumn id="6" xr3:uid="{E487B114-2D5A-4742-B2EF-BC7968B9AF62}" uniqueName="6" name="Address" queryTableFieldId="6" dataDxfId="35"/>
    <tableColumn id="7" xr3:uid="{00BFFF4E-AB15-4F1A-81B9-758B01E0A927}" uniqueName="7" name="CustLName" queryTableFieldId="7" dataDxfId="34"/>
    <tableColumn id="8" xr3:uid="{15B765A0-C522-426D-B4E6-133E18D636D6}" uniqueName="8" name="CustFName" queryTableFieldId="8" dataDxfId="33"/>
    <tableColumn id="9" xr3:uid="{CA85FED4-3869-4979-A3B7-EC799C0C57DB}" uniqueName="9" name="ReferTo" queryTableFieldId="9" dataDxfId="32"/>
    <tableColumn id="10" xr3:uid="{2449D7F2-0CD5-4AEA-8586-EDE9B4CFFB6D}" uniqueName="10" name="SpiffFor" queryTableFieldId="10" dataDxfId="31"/>
    <tableColumn id="11" xr3:uid="{C788C225-075F-4793-A280-2D3CFE82562F}" uniqueName="11" name="status" queryTableFieldId="11" dataDxfId="30"/>
    <tableColumn id="12" xr3:uid="{5FA2A0B3-FC46-4216-972A-CBD280D4DBC1}" uniqueName="12" name="paid" queryTableFieldId="12" dataDxfId="29"/>
    <tableColumn id="13" xr3:uid="{1C60536B-2DFF-471B-BC1D-55F466E7538B}" uniqueName="13" name="comments" queryTableFieldId="13" dataDxfId="28"/>
  </tableColumns>
  <tableStyleInfo name="TableStyleMedium6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EAB051-B205-4396-9B3E-60AEFE528F8A}" name="TempOpen" displayName="TempOpen" ref="A20:M20" tableType="queryTable" headerRowCount="0" insertRow="1" totalsRowShown="0" headerRowDxfId="27" dataDxfId="26">
  <tableColumns count="13">
    <tableColumn id="1" xr3:uid="{14A65BF8-69CC-4C7E-97F4-D6D1729C85DC}" uniqueName="1" name="TechID" queryTableFieldId="1" headerRowDxfId="25" dataDxfId="24"/>
    <tableColumn id="2" xr3:uid="{442C8F00-F1F3-4489-BF03-49CDE3D140C3}" uniqueName="2" name="TechLName" queryTableFieldId="2" headerRowDxfId="23" dataDxfId="22"/>
    <tableColumn id="3" xr3:uid="{95BE2811-E975-4E33-A545-6AF6C9633CAF}" uniqueName="3" name="TechFName" queryTableFieldId="3" headerRowDxfId="21" dataDxfId="20"/>
    <tableColumn id="4" xr3:uid="{F71740A3-748B-4A1A-9AA3-2D6D23CDD391}" uniqueName="4" name="Date" queryTableFieldId="4" headerRowDxfId="19" dataDxfId="18"/>
    <tableColumn id="5" xr3:uid="{9619388E-4289-4F0F-8DCB-26E93C55BC0E}" uniqueName="5" name="WO" queryTableFieldId="5" headerRowDxfId="17" dataDxfId="16"/>
    <tableColumn id="6" xr3:uid="{552EC20A-8362-4617-AEBD-08A4A7065AD0}" uniqueName="6" name="Address" queryTableFieldId="6" headerRowDxfId="15" dataDxfId="14"/>
    <tableColumn id="7" xr3:uid="{74985BE3-422D-48AD-B956-2550FB526370}" uniqueName="7" name="CustLName" queryTableFieldId="7" headerRowDxfId="13" dataDxfId="12"/>
    <tableColumn id="8" xr3:uid="{DF636C6A-ADC6-49BE-8A19-632FEB23E90F}" uniqueName="8" name="CustFName" queryTableFieldId="8" headerRowDxfId="11" dataDxfId="10"/>
    <tableColumn id="9" xr3:uid="{7AD1892A-474D-44F0-A539-51E8564A0EBC}" uniqueName="9" name="ReferTo" queryTableFieldId="9" headerRowDxfId="9" dataDxfId="8"/>
    <tableColumn id="10" xr3:uid="{2F05EE49-58B9-4C9C-9058-7912CD296AEA}" uniqueName="10" name="SpiffFor" queryTableFieldId="10" headerRowDxfId="7" dataDxfId="6"/>
    <tableColumn id="11" xr3:uid="{CF4C4EC4-E931-45D8-8813-8A7611F0A03B}" uniqueName="11" name="status" queryTableFieldId="11" headerRowDxfId="5" dataDxfId="4"/>
    <tableColumn id="12" xr3:uid="{624AC2A9-AA7B-47D8-A599-5E3A7BB44E95}" uniqueName="12" name="paid" queryTableFieldId="12" headerRowDxfId="3" dataDxfId="2"/>
    <tableColumn id="13" xr3:uid="{DD7A7FC9-F94D-4F3A-8D26-25B832F45C44}" uniqueName="13" name="comments" queryTableFieldId="13" headerRowDxfId="1" dataDxfId="0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5FDCDA-674F-42DC-82B7-FB298A96E0C5}" name="HABJELost" displayName="HABJELost" ref="A23:M23" tableType="queryTable" headerRowCount="0" totalsRowShown="0" headerRowDxfId="1561" dataDxfId="1560">
  <tableColumns count="13">
    <tableColumn id="1" xr3:uid="{AED4AF9D-D95C-4E8E-A230-D857BF61DEC5}" uniqueName="1" name="TechID" queryTableFieldId="1" headerRowDxfId="1559" dataDxfId="1558"/>
    <tableColumn id="2" xr3:uid="{05115B00-C355-471A-B45B-827AB4CD57B7}" uniqueName="2" name="TechLName" queryTableFieldId="2" headerRowDxfId="1557" dataDxfId="1556"/>
    <tableColumn id="3" xr3:uid="{D9498A12-E231-4E04-9275-872180A2553C}" uniqueName="3" name="TechFName" queryTableFieldId="3" headerRowDxfId="1555" dataDxfId="1554"/>
    <tableColumn id="4" xr3:uid="{1F7004EE-9FE6-4C7E-95B2-7714B0776094}" uniqueName="4" name="Date" queryTableFieldId="4" headerRowDxfId="1553" dataDxfId="1552"/>
    <tableColumn id="5" xr3:uid="{BDA4AE5C-7B18-462A-85EE-BAB3A0E27A49}" uniqueName="5" name="WO" queryTableFieldId="5" headerRowDxfId="1551" dataDxfId="1550"/>
    <tableColumn id="6" xr3:uid="{204D70B9-19D4-49AE-B4E9-05A58CF58BA9}" uniqueName="6" name="Address" queryTableFieldId="6" headerRowDxfId="1549" dataDxfId="1548"/>
    <tableColumn id="7" xr3:uid="{274C2E6C-A314-4DBA-B75B-564838A66E2F}" uniqueName="7" name="CustLName" queryTableFieldId="7" headerRowDxfId="1547" dataDxfId="1546"/>
    <tableColumn id="8" xr3:uid="{AF8A4CBA-CF8B-4E86-A768-21CE66B57B27}" uniqueName="8" name="CustFName" queryTableFieldId="8" headerRowDxfId="1545" dataDxfId="1544"/>
    <tableColumn id="9" xr3:uid="{F3F47B99-B94E-48B7-B9E4-B97ABFC48448}" uniqueName="9" name="ReferTo" queryTableFieldId="9" headerRowDxfId="1543" dataDxfId="1542"/>
    <tableColumn id="10" xr3:uid="{38DC5409-6069-44C7-AFD3-F35F0C6ED1EA}" uniqueName="10" name="SpiffFor" queryTableFieldId="10" headerRowDxfId="1541" dataDxfId="1540"/>
    <tableColumn id="11" xr3:uid="{1A9869CF-488E-4ED5-954B-7155B056FB11}" uniqueName="11" name="status" queryTableFieldId="11" headerRowDxfId="1539" dataDxfId="1538"/>
    <tableColumn id="12" xr3:uid="{AC2A2080-403E-464D-8018-0D97D284A22A}" uniqueName="12" name="paid" queryTableFieldId="12" headerRowDxfId="1537" dataDxfId="1536"/>
    <tableColumn id="13" xr3:uid="{9241FB66-ACCE-428E-800C-46A4B1A30567}" uniqueName="13" name="comments" queryTableFieldId="13" headerRowDxfId="1535" dataDxfId="153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7330786-9BF5-485F-999E-34236CC46FD8}" name="HABJEAppr" displayName="HABJEAppr" ref="A15:M21" tableType="queryTable" totalsRowShown="0" headerRowDxfId="1533" dataDxfId="1532">
  <autoFilter ref="A15:M21" xr:uid="{E034B81E-9814-48A0-B43D-76AFC990E26C}"/>
  <tableColumns count="13">
    <tableColumn id="1" xr3:uid="{B7E3DC43-7857-4DFB-BF38-3C06319400BE}" uniqueName="1" name="TechID" queryTableFieldId="1" dataDxfId="1531"/>
    <tableColumn id="2" xr3:uid="{BBFFB3B0-73AA-446F-8AAC-333F61F2811D}" uniqueName="2" name="TechLName" queryTableFieldId="2" dataDxfId="1530"/>
    <tableColumn id="3" xr3:uid="{7C781DDF-0EE9-4A29-A028-32B4D8BC3B50}" uniqueName="3" name="TechFName" queryTableFieldId="3" dataDxfId="1529"/>
    <tableColumn id="4" xr3:uid="{F2EA1749-B74E-406F-81D0-E474D4DFC0E5}" uniqueName="4" name="Date" queryTableFieldId="4" dataDxfId="1528"/>
    <tableColumn id="5" xr3:uid="{72CDDB61-4821-4D32-8D09-EFA68EAA8938}" uniqueName="5" name="WO" queryTableFieldId="5" dataDxfId="1527"/>
    <tableColumn id="6" xr3:uid="{6A324023-6145-4985-B9C9-00A1A71EE3C8}" uniqueName="6" name="Address" queryTableFieldId="6" dataDxfId="1526"/>
    <tableColumn id="7" xr3:uid="{290D9E07-C6E3-49FB-9100-A0E92494D17C}" uniqueName="7" name="CustLName" queryTableFieldId="7" dataDxfId="1525"/>
    <tableColumn id="8" xr3:uid="{0C68F8D6-59B6-461F-B50A-7373C4995000}" uniqueName="8" name="CustFName" queryTableFieldId="8" dataDxfId="1524"/>
    <tableColumn id="9" xr3:uid="{D8105CDE-4A10-4649-858D-A72318C3C438}" uniqueName="9" name="ReferTo" queryTableFieldId="9" dataDxfId="1523"/>
    <tableColumn id="10" xr3:uid="{7881F8F9-52EC-45AF-AE8A-FC5EF6F385B0}" uniqueName="10" name="SpiffFor" queryTableFieldId="10" dataDxfId="1522"/>
    <tableColumn id="11" xr3:uid="{659208BC-1D2D-4A70-917B-552DE87AE4C4}" uniqueName="11" name="status" queryTableFieldId="11" dataDxfId="1521"/>
    <tableColumn id="12" xr3:uid="{EA060250-DCE2-4567-B88E-20035BF9EE54}" uniqueName="12" name="paid" queryTableFieldId="12" dataDxfId="1520"/>
    <tableColumn id="13" xr3:uid="{DEC0D6CF-2A08-498C-8DA1-5D0517E799D8}" uniqueName="13" name="comments" queryTableFieldId="13" dataDxfId="151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2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2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3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3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3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4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4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4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18.bin"/><Relationship Id="rId4" Type="http://schemas.openxmlformats.org/officeDocument/2006/relationships/table" Target="../tables/table4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19.bin"/><Relationship Id="rId4" Type="http://schemas.openxmlformats.org/officeDocument/2006/relationships/table" Target="../tables/table5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20.bin"/><Relationship Id="rId4" Type="http://schemas.openxmlformats.org/officeDocument/2006/relationships/table" Target="../tables/table5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21.bin"/><Relationship Id="rId4" Type="http://schemas.openxmlformats.org/officeDocument/2006/relationships/table" Target="../tables/table5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22.bin"/><Relationship Id="rId4" Type="http://schemas.openxmlformats.org/officeDocument/2006/relationships/table" Target="../tables/table6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23.bin"/><Relationship Id="rId4" Type="http://schemas.openxmlformats.org/officeDocument/2006/relationships/table" Target="../tables/table6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6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7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2.xml"/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26.bin"/><Relationship Id="rId4" Type="http://schemas.openxmlformats.org/officeDocument/2006/relationships/table" Target="../tables/table7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48D0-2318-4BDB-A2B2-0F8FA1D73EB6}">
  <dimension ref="A1:P159"/>
  <sheetViews>
    <sheetView workbookViewId="0">
      <selection activeCell="F118" sqref="F118"/>
    </sheetView>
  </sheetViews>
  <sheetFormatPr defaultRowHeight="15" x14ac:dyDescent="0.25"/>
  <cols>
    <col min="1" max="1" width="10" bestFit="1" customWidth="1"/>
    <col min="2" max="2" width="9.28515625" bestFit="1" customWidth="1"/>
    <col min="3" max="3" width="13.5703125" bestFit="1" customWidth="1"/>
    <col min="4" max="4" width="13.7109375" bestFit="1" customWidth="1"/>
    <col min="5" max="5" width="10.7109375" bestFit="1" customWidth="1"/>
    <col min="6" max="6" width="27.85546875" bestFit="1" customWidth="1"/>
    <col min="7" max="7" width="46.5703125" bestFit="1" customWidth="1"/>
    <col min="8" max="8" width="17" bestFit="1" customWidth="1"/>
    <col min="9" max="9" width="33" bestFit="1" customWidth="1"/>
    <col min="10" max="10" width="10.28515625" bestFit="1" customWidth="1"/>
    <col min="11" max="11" width="51.140625" bestFit="1" customWidth="1"/>
    <col min="12" max="12" width="8.5703125" bestFit="1" customWidth="1"/>
    <col min="13" max="13" width="10.42578125" bestFit="1" customWidth="1"/>
    <col min="14" max="14" width="7.140625" bestFit="1" customWidth="1"/>
    <col min="15" max="15" width="81.140625" bestFit="1" customWidth="1"/>
    <col min="16" max="16" width="2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>
        <v>930432684</v>
      </c>
      <c r="B2" s="1" t="s">
        <v>47</v>
      </c>
      <c r="C2" s="1" t="s">
        <v>48</v>
      </c>
      <c r="D2" s="1" t="s">
        <v>49</v>
      </c>
      <c r="E2" s="2">
        <v>44606</v>
      </c>
      <c r="F2" t="s">
        <v>305</v>
      </c>
      <c r="G2" s="1" t="s">
        <v>306</v>
      </c>
      <c r="H2" s="1" t="s">
        <v>307</v>
      </c>
      <c r="I2" s="1" t="s">
        <v>308</v>
      </c>
      <c r="J2" s="1" t="s">
        <v>43</v>
      </c>
      <c r="K2" s="1" t="s">
        <v>117</v>
      </c>
      <c r="L2" s="1" t="s">
        <v>22</v>
      </c>
      <c r="M2" s="2">
        <v>44650</v>
      </c>
      <c r="N2">
        <v>40</v>
      </c>
      <c r="O2" s="1" t="s">
        <v>377</v>
      </c>
      <c r="P2" s="1" t="s">
        <v>309</v>
      </c>
    </row>
    <row r="3" spans="1:16" hidden="1" x14ac:dyDescent="0.25">
      <c r="A3">
        <v>938727722</v>
      </c>
      <c r="B3" s="1" t="s">
        <v>44</v>
      </c>
      <c r="C3" s="1" t="s">
        <v>45</v>
      </c>
      <c r="D3" s="1" t="s">
        <v>46</v>
      </c>
      <c r="E3" s="2">
        <v>44628</v>
      </c>
      <c r="F3" t="s">
        <v>378</v>
      </c>
      <c r="G3" s="1" t="s">
        <v>379</v>
      </c>
      <c r="H3" s="1" t="s">
        <v>380</v>
      </c>
      <c r="I3" s="1" t="s">
        <v>381</v>
      </c>
      <c r="J3" s="1" t="s">
        <v>20</v>
      </c>
      <c r="K3" s="1" t="s">
        <v>27</v>
      </c>
      <c r="L3" s="1" t="s">
        <v>22</v>
      </c>
      <c r="M3" s="2">
        <v>44650</v>
      </c>
      <c r="N3">
        <v>30</v>
      </c>
      <c r="O3" s="1" t="s">
        <v>382</v>
      </c>
      <c r="P3" s="1" t="s">
        <v>383</v>
      </c>
    </row>
    <row r="4" spans="1:16" hidden="1" x14ac:dyDescent="0.25">
      <c r="A4">
        <v>904823709</v>
      </c>
      <c r="B4" s="1" t="s">
        <v>16</v>
      </c>
      <c r="C4" s="1" t="s">
        <v>17</v>
      </c>
      <c r="D4" s="1" t="s">
        <v>18</v>
      </c>
      <c r="E4" s="2">
        <v>44552</v>
      </c>
      <c r="F4" t="s">
        <v>384</v>
      </c>
      <c r="G4" s="1" t="s">
        <v>144</v>
      </c>
      <c r="H4" s="1" t="s">
        <v>145</v>
      </c>
      <c r="I4" s="1" t="s">
        <v>146</v>
      </c>
      <c r="J4" s="1" t="s">
        <v>31</v>
      </c>
      <c r="K4" s="1" t="s">
        <v>117</v>
      </c>
      <c r="L4" s="1" t="s">
        <v>25</v>
      </c>
      <c r="M4" s="2">
        <v>44650</v>
      </c>
      <c r="N4">
        <v>0</v>
      </c>
      <c r="O4" s="1" t="s">
        <v>385</v>
      </c>
      <c r="P4" s="1" t="s">
        <v>231</v>
      </c>
    </row>
    <row r="5" spans="1:16" hidden="1" x14ac:dyDescent="0.25">
      <c r="A5">
        <v>944156466</v>
      </c>
      <c r="B5" s="1" t="s">
        <v>16</v>
      </c>
      <c r="C5" s="1" t="s">
        <v>17</v>
      </c>
      <c r="D5" s="1" t="s">
        <v>18</v>
      </c>
      <c r="E5" s="2">
        <v>44642</v>
      </c>
      <c r="F5" t="s">
        <v>386</v>
      </c>
      <c r="G5" s="1" t="s">
        <v>387</v>
      </c>
      <c r="H5" s="1" t="s">
        <v>388</v>
      </c>
      <c r="I5" s="1" t="s">
        <v>389</v>
      </c>
      <c r="J5" s="1" t="s">
        <v>20</v>
      </c>
      <c r="K5" s="1" t="s">
        <v>21</v>
      </c>
      <c r="L5" s="1" t="s">
        <v>22</v>
      </c>
      <c r="M5" s="2">
        <v>44650</v>
      </c>
      <c r="N5">
        <v>5</v>
      </c>
      <c r="O5" s="1" t="s">
        <v>390</v>
      </c>
      <c r="P5" s="1" t="s">
        <v>391</v>
      </c>
    </row>
    <row r="6" spans="1:16" hidden="1" x14ac:dyDescent="0.25">
      <c r="A6">
        <v>106</v>
      </c>
      <c r="B6" s="1" t="s">
        <v>51</v>
      </c>
      <c r="C6" s="1" t="s">
        <v>52</v>
      </c>
      <c r="D6" s="1" t="s">
        <v>53</v>
      </c>
      <c r="E6" s="2">
        <v>44384</v>
      </c>
      <c r="F6" t="s">
        <v>232</v>
      </c>
      <c r="G6" s="1" t="s">
        <v>175</v>
      </c>
      <c r="H6" s="1" t="s">
        <v>23</v>
      </c>
      <c r="I6" s="1" t="s">
        <v>23</v>
      </c>
      <c r="J6" s="1" t="s">
        <v>126</v>
      </c>
      <c r="K6" s="1" t="s">
        <v>122</v>
      </c>
      <c r="L6" s="1" t="s">
        <v>118</v>
      </c>
      <c r="M6" s="2">
        <v>44650</v>
      </c>
      <c r="N6">
        <v>0</v>
      </c>
      <c r="O6" s="1" t="s">
        <v>392</v>
      </c>
      <c r="P6" s="1" t="s">
        <v>233</v>
      </c>
    </row>
    <row r="7" spans="1:16" hidden="1" x14ac:dyDescent="0.25">
      <c r="A7">
        <v>945394246</v>
      </c>
      <c r="B7" s="1" t="s">
        <v>16</v>
      </c>
      <c r="C7" s="1" t="s">
        <v>17</v>
      </c>
      <c r="D7" s="1" t="s">
        <v>18</v>
      </c>
      <c r="E7" s="2">
        <v>44645</v>
      </c>
      <c r="F7" t="s">
        <v>393</v>
      </c>
      <c r="G7" s="1" t="s">
        <v>394</v>
      </c>
      <c r="H7" s="1" t="s">
        <v>395</v>
      </c>
      <c r="I7" s="1" t="s">
        <v>396</v>
      </c>
      <c r="J7" s="1" t="s">
        <v>20</v>
      </c>
      <c r="K7" s="1" t="s">
        <v>39</v>
      </c>
      <c r="L7" s="1" t="s">
        <v>22</v>
      </c>
      <c r="M7" s="2">
        <v>44650</v>
      </c>
      <c r="N7">
        <v>30</v>
      </c>
      <c r="O7" s="1" t="s">
        <v>397</v>
      </c>
      <c r="P7" s="1" t="s">
        <v>398</v>
      </c>
    </row>
    <row r="8" spans="1:16" hidden="1" x14ac:dyDescent="0.25">
      <c r="A8">
        <v>944153331</v>
      </c>
      <c r="B8" s="1" t="s">
        <v>16</v>
      </c>
      <c r="C8" s="1" t="s">
        <v>17</v>
      </c>
      <c r="D8" s="1" t="s">
        <v>18</v>
      </c>
      <c r="E8" s="2">
        <v>44642</v>
      </c>
      <c r="F8" t="s">
        <v>399</v>
      </c>
      <c r="G8" s="1" t="s">
        <v>400</v>
      </c>
      <c r="H8" s="1" t="s">
        <v>401</v>
      </c>
      <c r="I8" s="1" t="s">
        <v>402</v>
      </c>
      <c r="J8" s="1" t="s">
        <v>31</v>
      </c>
      <c r="K8" s="1" t="s">
        <v>117</v>
      </c>
      <c r="L8" s="1" t="s">
        <v>118</v>
      </c>
      <c r="M8" s="2">
        <v>44650</v>
      </c>
      <c r="N8">
        <v>0</v>
      </c>
      <c r="O8" s="1" t="s">
        <v>403</v>
      </c>
      <c r="P8" s="1" t="s">
        <v>404</v>
      </c>
    </row>
    <row r="9" spans="1:16" hidden="1" x14ac:dyDescent="0.25">
      <c r="A9">
        <v>945440607</v>
      </c>
      <c r="B9" s="1" t="s">
        <v>32</v>
      </c>
      <c r="C9" s="1" t="s">
        <v>33</v>
      </c>
      <c r="D9" s="1" t="s">
        <v>34</v>
      </c>
      <c r="E9" s="2">
        <v>44645</v>
      </c>
      <c r="F9" t="s">
        <v>405</v>
      </c>
      <c r="G9" s="1" t="s">
        <v>406</v>
      </c>
      <c r="H9" s="1" t="s">
        <v>407</v>
      </c>
      <c r="I9" s="1" t="s">
        <v>408</v>
      </c>
      <c r="J9" s="1" t="s">
        <v>20</v>
      </c>
      <c r="K9" s="1" t="s">
        <v>24</v>
      </c>
      <c r="L9" s="1" t="s">
        <v>22</v>
      </c>
      <c r="M9" s="2">
        <v>44650</v>
      </c>
      <c r="N9">
        <v>30</v>
      </c>
      <c r="O9" s="1" t="s">
        <v>409</v>
      </c>
      <c r="P9" s="1" t="s">
        <v>410</v>
      </c>
    </row>
    <row r="10" spans="1:16" hidden="1" x14ac:dyDescent="0.25">
      <c r="A10">
        <v>229</v>
      </c>
      <c r="B10" s="1" t="s">
        <v>99</v>
      </c>
      <c r="C10" s="1" t="s">
        <v>145</v>
      </c>
      <c r="D10" s="1" t="s">
        <v>216</v>
      </c>
      <c r="E10" s="2">
        <v>44503</v>
      </c>
      <c r="F10" t="s">
        <v>411</v>
      </c>
      <c r="G10" s="1" t="s">
        <v>217</v>
      </c>
      <c r="H10" s="1" t="s">
        <v>23</v>
      </c>
      <c r="I10" s="1" t="s">
        <v>23</v>
      </c>
      <c r="J10" s="1" t="s">
        <v>31</v>
      </c>
      <c r="K10" s="1" t="s">
        <v>218</v>
      </c>
      <c r="L10" s="1" t="s">
        <v>22</v>
      </c>
      <c r="M10" s="2">
        <v>44650</v>
      </c>
      <c r="N10">
        <v>40</v>
      </c>
      <c r="O10" s="1" t="s">
        <v>412</v>
      </c>
      <c r="P10" s="1" t="s">
        <v>234</v>
      </c>
    </row>
    <row r="11" spans="1:16" hidden="1" x14ac:dyDescent="0.25">
      <c r="A11">
        <v>940922372</v>
      </c>
      <c r="B11" s="1" t="s">
        <v>44</v>
      </c>
      <c r="C11" s="1" t="s">
        <v>45</v>
      </c>
      <c r="D11" s="1" t="s">
        <v>46</v>
      </c>
      <c r="E11" s="2">
        <v>44634</v>
      </c>
      <c r="F11" t="s">
        <v>413</v>
      </c>
      <c r="G11" s="1" t="s">
        <v>414</v>
      </c>
      <c r="H11" s="1" t="s">
        <v>415</v>
      </c>
      <c r="I11" s="1" t="s">
        <v>416</v>
      </c>
      <c r="J11" s="1" t="s">
        <v>31</v>
      </c>
      <c r="K11" s="1" t="s">
        <v>117</v>
      </c>
      <c r="L11" s="1" t="s">
        <v>118</v>
      </c>
      <c r="M11" s="2">
        <v>44650</v>
      </c>
      <c r="N11">
        <v>0</v>
      </c>
      <c r="O11" s="1" t="s">
        <v>417</v>
      </c>
      <c r="P11" s="1" t="s">
        <v>418</v>
      </c>
    </row>
    <row r="12" spans="1:16" hidden="1" x14ac:dyDescent="0.25">
      <c r="A12">
        <v>908836051</v>
      </c>
      <c r="B12" s="1" t="s">
        <v>89</v>
      </c>
      <c r="C12" s="1" t="s">
        <v>185</v>
      </c>
      <c r="D12" s="1" t="s">
        <v>186</v>
      </c>
      <c r="E12" s="2">
        <v>44565</v>
      </c>
      <c r="F12" t="s">
        <v>419</v>
      </c>
      <c r="G12" s="1" t="s">
        <v>187</v>
      </c>
      <c r="H12" s="1" t="s">
        <v>188</v>
      </c>
      <c r="I12" s="1" t="s">
        <v>189</v>
      </c>
      <c r="J12" s="1" t="s">
        <v>20</v>
      </c>
      <c r="K12" s="1" t="s">
        <v>132</v>
      </c>
      <c r="L12" s="1" t="s">
        <v>22</v>
      </c>
      <c r="M12" s="2">
        <v>44650</v>
      </c>
      <c r="N12">
        <v>50</v>
      </c>
      <c r="O12" s="1" t="s">
        <v>420</v>
      </c>
      <c r="P12" s="1" t="s">
        <v>235</v>
      </c>
    </row>
    <row r="13" spans="1:16" hidden="1" x14ac:dyDescent="0.25">
      <c r="A13">
        <v>941029195</v>
      </c>
      <c r="B13" s="1" t="s">
        <v>89</v>
      </c>
      <c r="C13" s="1" t="s">
        <v>185</v>
      </c>
      <c r="D13" s="1" t="s">
        <v>186</v>
      </c>
      <c r="E13" s="2">
        <v>44634</v>
      </c>
      <c r="F13" t="s">
        <v>421</v>
      </c>
      <c r="G13" s="1" t="s">
        <v>422</v>
      </c>
      <c r="H13" s="1" t="s">
        <v>423</v>
      </c>
      <c r="I13" s="1" t="s">
        <v>424</v>
      </c>
      <c r="J13" s="1" t="s">
        <v>349</v>
      </c>
      <c r="K13" s="1" t="s">
        <v>132</v>
      </c>
      <c r="L13" s="1" t="s">
        <v>118</v>
      </c>
      <c r="M13" s="2">
        <v>44643</v>
      </c>
      <c r="N13">
        <v>0</v>
      </c>
      <c r="O13" s="1" t="s">
        <v>425</v>
      </c>
      <c r="P13" s="1" t="s">
        <v>426</v>
      </c>
    </row>
    <row r="14" spans="1:16" hidden="1" x14ac:dyDescent="0.25">
      <c r="A14">
        <v>926903382</v>
      </c>
      <c r="B14" s="1" t="s">
        <v>54</v>
      </c>
      <c r="C14" s="1" t="s">
        <v>55</v>
      </c>
      <c r="D14" s="1" t="s">
        <v>56</v>
      </c>
      <c r="E14" s="2">
        <v>44596</v>
      </c>
      <c r="F14" t="s">
        <v>427</v>
      </c>
      <c r="G14" s="1" t="s">
        <v>310</v>
      </c>
      <c r="H14" s="1" t="s">
        <v>311</v>
      </c>
      <c r="I14" s="1" t="s">
        <v>312</v>
      </c>
      <c r="J14" s="1" t="s">
        <v>31</v>
      </c>
      <c r="K14" s="1" t="s">
        <v>117</v>
      </c>
      <c r="L14" s="1" t="s">
        <v>118</v>
      </c>
      <c r="M14" s="2">
        <v>44645</v>
      </c>
      <c r="N14">
        <v>0</v>
      </c>
      <c r="O14" s="1" t="s">
        <v>428</v>
      </c>
      <c r="P14" s="1" t="s">
        <v>313</v>
      </c>
    </row>
    <row r="15" spans="1:16" hidden="1" x14ac:dyDescent="0.25">
      <c r="A15">
        <v>940979953</v>
      </c>
      <c r="B15" s="1" t="s">
        <v>44</v>
      </c>
      <c r="C15" s="1" t="s">
        <v>45</v>
      </c>
      <c r="D15" s="1" t="s">
        <v>46</v>
      </c>
      <c r="E15" s="2">
        <v>44634</v>
      </c>
      <c r="F15" t="s">
        <v>429</v>
      </c>
      <c r="G15" s="1" t="s">
        <v>430</v>
      </c>
      <c r="H15" s="1" t="s">
        <v>185</v>
      </c>
      <c r="I15" s="1" t="s">
        <v>431</v>
      </c>
      <c r="J15" s="1" t="s">
        <v>20</v>
      </c>
      <c r="K15" s="1" t="s">
        <v>27</v>
      </c>
      <c r="L15" s="1" t="s">
        <v>25</v>
      </c>
      <c r="M15" s="2">
        <v>44650</v>
      </c>
      <c r="N15">
        <v>0</v>
      </c>
      <c r="O15" s="1" t="s">
        <v>432</v>
      </c>
      <c r="P15" s="1" t="s">
        <v>433</v>
      </c>
    </row>
    <row r="16" spans="1:16" x14ac:dyDescent="0.25">
      <c r="A16">
        <v>912135975</v>
      </c>
      <c r="B16" s="1" t="s">
        <v>28</v>
      </c>
      <c r="C16" s="1" t="s">
        <v>29</v>
      </c>
      <c r="D16" s="1" t="s">
        <v>30</v>
      </c>
      <c r="E16" s="2">
        <v>44586</v>
      </c>
      <c r="F16" t="s">
        <v>434</v>
      </c>
      <c r="G16" s="1" t="s">
        <v>204</v>
      </c>
      <c r="H16" s="1" t="s">
        <v>29</v>
      </c>
      <c r="I16" s="1" t="s">
        <v>30</v>
      </c>
      <c r="J16" s="1" t="s">
        <v>31</v>
      </c>
      <c r="K16" s="1" t="s">
        <v>117</v>
      </c>
      <c r="L16" s="1" t="s">
        <v>118</v>
      </c>
      <c r="M16" s="2">
        <v>44645</v>
      </c>
      <c r="N16">
        <v>0</v>
      </c>
      <c r="O16" s="1" t="s">
        <v>435</v>
      </c>
      <c r="P16" s="1" t="s">
        <v>236</v>
      </c>
    </row>
    <row r="17" spans="1:16" hidden="1" x14ac:dyDescent="0.25">
      <c r="A17">
        <v>249</v>
      </c>
      <c r="B17" s="1" t="s">
        <v>89</v>
      </c>
      <c r="C17" s="1" t="s">
        <v>185</v>
      </c>
      <c r="D17" s="1" t="s">
        <v>186</v>
      </c>
      <c r="E17" s="2">
        <v>44503</v>
      </c>
      <c r="F17" t="s">
        <v>436</v>
      </c>
      <c r="G17" s="1" t="s">
        <v>190</v>
      </c>
      <c r="H17" s="1" t="s">
        <v>23</v>
      </c>
      <c r="I17" s="1" t="s">
        <v>23</v>
      </c>
      <c r="J17" s="1" t="s">
        <v>31</v>
      </c>
      <c r="K17" s="1" t="s">
        <v>191</v>
      </c>
      <c r="L17" s="1" t="s">
        <v>25</v>
      </c>
      <c r="M17" s="2">
        <v>44650</v>
      </c>
      <c r="N17">
        <v>0</v>
      </c>
      <c r="O17" s="1" t="s">
        <v>437</v>
      </c>
      <c r="P17" s="1" t="s">
        <v>237</v>
      </c>
    </row>
    <row r="18" spans="1:16" hidden="1" x14ac:dyDescent="0.25">
      <c r="A18">
        <v>945980910</v>
      </c>
      <c r="B18" s="1" t="s">
        <v>89</v>
      </c>
      <c r="C18" s="1" t="s">
        <v>185</v>
      </c>
      <c r="D18" s="1" t="s">
        <v>186</v>
      </c>
      <c r="E18" s="2">
        <v>44647</v>
      </c>
      <c r="F18" t="s">
        <v>438</v>
      </c>
      <c r="G18" s="1" t="s">
        <v>439</v>
      </c>
      <c r="H18" s="1" t="s">
        <v>440</v>
      </c>
      <c r="I18" s="1" t="s">
        <v>441</v>
      </c>
      <c r="J18" s="1" t="s">
        <v>127</v>
      </c>
      <c r="K18" s="1" t="s">
        <v>117</v>
      </c>
      <c r="L18" s="1" t="s">
        <v>118</v>
      </c>
      <c r="M18" s="2">
        <v>44648</v>
      </c>
      <c r="N18">
        <v>0</v>
      </c>
      <c r="O18" s="1" t="s">
        <v>442</v>
      </c>
      <c r="P18" s="1" t="s">
        <v>443</v>
      </c>
    </row>
    <row r="19" spans="1:16" hidden="1" x14ac:dyDescent="0.25">
      <c r="A19">
        <v>908554902</v>
      </c>
      <c r="B19" s="1" t="s">
        <v>47</v>
      </c>
      <c r="C19" s="1" t="s">
        <v>48</v>
      </c>
      <c r="D19" s="1" t="s">
        <v>49</v>
      </c>
      <c r="E19" s="2">
        <v>44564</v>
      </c>
      <c r="F19" t="s">
        <v>444</v>
      </c>
      <c r="G19" s="1" t="s">
        <v>113</v>
      </c>
      <c r="H19" s="1" t="s">
        <v>114</v>
      </c>
      <c r="I19" s="1" t="s">
        <v>115</v>
      </c>
      <c r="J19" s="1" t="s">
        <v>116</v>
      </c>
      <c r="K19" s="1" t="s">
        <v>117</v>
      </c>
      <c r="L19" s="1" t="s">
        <v>118</v>
      </c>
      <c r="M19" s="2">
        <v>44645</v>
      </c>
      <c r="N19">
        <v>0</v>
      </c>
      <c r="O19" s="1" t="s">
        <v>435</v>
      </c>
      <c r="P19" s="1" t="s">
        <v>238</v>
      </c>
    </row>
    <row r="20" spans="1:16" hidden="1" x14ac:dyDescent="0.25">
      <c r="A20">
        <v>938615886</v>
      </c>
      <c r="B20" s="1" t="s">
        <v>99</v>
      </c>
      <c r="C20" s="1" t="s">
        <v>145</v>
      </c>
      <c r="D20" s="1" t="s">
        <v>216</v>
      </c>
      <c r="E20" s="2">
        <v>44628</v>
      </c>
      <c r="F20" t="s">
        <v>445</v>
      </c>
      <c r="G20" s="1" t="s">
        <v>446</v>
      </c>
      <c r="H20" s="1" t="s">
        <v>447</v>
      </c>
      <c r="I20" s="1" t="s">
        <v>448</v>
      </c>
      <c r="J20" s="1" t="s">
        <v>43</v>
      </c>
      <c r="K20" s="1" t="s">
        <v>132</v>
      </c>
      <c r="L20" s="1" t="s">
        <v>22</v>
      </c>
      <c r="M20" s="2">
        <v>44650</v>
      </c>
      <c r="N20">
        <v>40</v>
      </c>
      <c r="O20" s="1" t="s">
        <v>449</v>
      </c>
      <c r="P20" s="1" t="s">
        <v>450</v>
      </c>
    </row>
    <row r="21" spans="1:16" hidden="1" x14ac:dyDescent="0.25">
      <c r="A21">
        <v>916373606</v>
      </c>
      <c r="B21" s="1" t="s">
        <v>16</v>
      </c>
      <c r="C21" s="1" t="s">
        <v>17</v>
      </c>
      <c r="D21" s="1" t="s">
        <v>18</v>
      </c>
      <c r="E21" s="2">
        <v>44586</v>
      </c>
      <c r="F21" t="s">
        <v>451</v>
      </c>
      <c r="G21" s="1" t="s">
        <v>147</v>
      </c>
      <c r="H21" s="1" t="s">
        <v>148</v>
      </c>
      <c r="I21" s="1" t="s">
        <v>149</v>
      </c>
      <c r="J21" s="1" t="s">
        <v>31</v>
      </c>
      <c r="K21" s="1" t="s">
        <v>117</v>
      </c>
      <c r="L21" s="1" t="s">
        <v>118</v>
      </c>
      <c r="M21" s="2">
        <v>44643</v>
      </c>
      <c r="N21">
        <v>0</v>
      </c>
      <c r="O21" s="1" t="s">
        <v>452</v>
      </c>
      <c r="P21" s="1" t="s">
        <v>239</v>
      </c>
    </row>
    <row r="22" spans="1:16" hidden="1" x14ac:dyDescent="0.25">
      <c r="A22">
        <v>944137807</v>
      </c>
      <c r="B22" s="1" t="s">
        <v>16</v>
      </c>
      <c r="C22" s="1" t="s">
        <v>17</v>
      </c>
      <c r="D22" s="1" t="s">
        <v>18</v>
      </c>
      <c r="E22" s="2">
        <v>44642</v>
      </c>
      <c r="F22" t="s">
        <v>453</v>
      </c>
      <c r="G22" s="1" t="s">
        <v>454</v>
      </c>
      <c r="H22" s="1" t="s">
        <v>455</v>
      </c>
      <c r="I22" s="1" t="s">
        <v>314</v>
      </c>
      <c r="J22" s="1" t="s">
        <v>20</v>
      </c>
      <c r="K22" s="1" t="s">
        <v>24</v>
      </c>
      <c r="L22" s="1" t="s">
        <v>22</v>
      </c>
      <c r="M22" s="2">
        <v>44650</v>
      </c>
      <c r="N22">
        <v>30</v>
      </c>
      <c r="O22" s="1" t="s">
        <v>456</v>
      </c>
      <c r="P22" s="1" t="s">
        <v>457</v>
      </c>
    </row>
    <row r="23" spans="1:16" hidden="1" x14ac:dyDescent="0.25">
      <c r="A23">
        <v>228</v>
      </c>
      <c r="B23" s="1" t="s">
        <v>99</v>
      </c>
      <c r="C23" s="1" t="s">
        <v>145</v>
      </c>
      <c r="D23" s="1" t="s">
        <v>216</v>
      </c>
      <c r="E23" s="2">
        <v>44502</v>
      </c>
      <c r="F23" t="s">
        <v>458</v>
      </c>
      <c r="G23" s="1" t="s">
        <v>219</v>
      </c>
      <c r="H23" s="1" t="s">
        <v>23</v>
      </c>
      <c r="I23" s="1" t="s">
        <v>23</v>
      </c>
      <c r="J23" s="1" t="s">
        <v>31</v>
      </c>
      <c r="K23" s="1" t="s">
        <v>220</v>
      </c>
      <c r="L23" s="1" t="s">
        <v>118</v>
      </c>
      <c r="M23" s="2">
        <v>44645</v>
      </c>
      <c r="N23">
        <v>0</v>
      </c>
      <c r="O23" s="1" t="s">
        <v>459</v>
      </c>
      <c r="P23" s="1" t="s">
        <v>240</v>
      </c>
    </row>
    <row r="24" spans="1:16" hidden="1" x14ac:dyDescent="0.25">
      <c r="A24">
        <v>925008898</v>
      </c>
      <c r="B24" s="1" t="s">
        <v>803</v>
      </c>
      <c r="C24" s="1" t="s">
        <v>804</v>
      </c>
      <c r="D24" s="1" t="s">
        <v>805</v>
      </c>
      <c r="E24" s="2">
        <v>44592</v>
      </c>
      <c r="F24" t="s">
        <v>806</v>
      </c>
      <c r="G24" s="1" t="s">
        <v>807</v>
      </c>
      <c r="H24" s="1" t="s">
        <v>808</v>
      </c>
      <c r="I24" s="1" t="s">
        <v>809</v>
      </c>
      <c r="J24" s="1" t="s">
        <v>20</v>
      </c>
      <c r="K24" s="1" t="s">
        <v>39</v>
      </c>
      <c r="L24" s="1" t="s">
        <v>22</v>
      </c>
      <c r="M24" s="2">
        <v>44651</v>
      </c>
      <c r="N24">
        <v>30</v>
      </c>
      <c r="O24" s="1" t="s">
        <v>810</v>
      </c>
      <c r="P24" s="1" t="s">
        <v>811</v>
      </c>
    </row>
    <row r="25" spans="1:16" hidden="1" x14ac:dyDescent="0.25">
      <c r="A25">
        <v>944155310</v>
      </c>
      <c r="B25" s="1" t="s">
        <v>16</v>
      </c>
      <c r="C25" s="1" t="s">
        <v>17</v>
      </c>
      <c r="D25" s="1" t="s">
        <v>18</v>
      </c>
      <c r="E25" s="2">
        <v>44642</v>
      </c>
      <c r="F25" t="s">
        <v>460</v>
      </c>
      <c r="G25" s="1" t="s">
        <v>461</v>
      </c>
      <c r="H25" s="1" t="s">
        <v>462</v>
      </c>
      <c r="I25" s="1" t="s">
        <v>463</v>
      </c>
      <c r="J25" s="1" t="s">
        <v>20</v>
      </c>
      <c r="K25" s="1" t="s">
        <v>21</v>
      </c>
      <c r="L25" s="1" t="s">
        <v>22</v>
      </c>
      <c r="M25" s="2">
        <v>44650</v>
      </c>
      <c r="N25">
        <v>5</v>
      </c>
      <c r="O25" s="1" t="s">
        <v>23</v>
      </c>
      <c r="P25" s="1" t="s">
        <v>464</v>
      </c>
    </row>
    <row r="26" spans="1:16" hidden="1" x14ac:dyDescent="0.25">
      <c r="A26">
        <v>928948712</v>
      </c>
      <c r="B26" s="1" t="s">
        <v>803</v>
      </c>
      <c r="C26" s="1" t="s">
        <v>804</v>
      </c>
      <c r="D26" s="1" t="s">
        <v>805</v>
      </c>
      <c r="E26" s="2">
        <v>44602</v>
      </c>
      <c r="F26" t="s">
        <v>812</v>
      </c>
      <c r="G26" s="1" t="s">
        <v>813</v>
      </c>
      <c r="H26" s="1" t="s">
        <v>814</v>
      </c>
      <c r="I26" s="1" t="s">
        <v>815</v>
      </c>
      <c r="J26" s="1" t="s">
        <v>248</v>
      </c>
      <c r="K26" s="1" t="s">
        <v>249</v>
      </c>
      <c r="L26" s="1" t="s">
        <v>22</v>
      </c>
      <c r="M26" s="2">
        <v>44651</v>
      </c>
      <c r="N26">
        <v>10</v>
      </c>
      <c r="O26" s="1" t="s">
        <v>810</v>
      </c>
      <c r="P26" s="1" t="s">
        <v>816</v>
      </c>
    </row>
    <row r="27" spans="1:16" hidden="1" x14ac:dyDescent="0.25">
      <c r="A27">
        <v>916372885</v>
      </c>
      <c r="B27" s="1" t="s">
        <v>16</v>
      </c>
      <c r="C27" s="1" t="s">
        <v>17</v>
      </c>
      <c r="D27" s="1" t="s">
        <v>18</v>
      </c>
      <c r="E27" s="2">
        <v>44586</v>
      </c>
      <c r="F27" t="s">
        <v>465</v>
      </c>
      <c r="G27" s="1" t="s">
        <v>150</v>
      </c>
      <c r="H27" s="1" t="s">
        <v>151</v>
      </c>
      <c r="I27" s="1" t="s">
        <v>152</v>
      </c>
      <c r="J27" s="1" t="s">
        <v>31</v>
      </c>
      <c r="K27" s="1" t="s">
        <v>117</v>
      </c>
      <c r="L27" s="1" t="s">
        <v>118</v>
      </c>
      <c r="M27" s="2">
        <v>44643</v>
      </c>
      <c r="N27">
        <v>0</v>
      </c>
      <c r="O27" s="1" t="s">
        <v>466</v>
      </c>
      <c r="P27" s="1" t="s">
        <v>241</v>
      </c>
    </row>
    <row r="28" spans="1:16" hidden="1" x14ac:dyDescent="0.25">
      <c r="A28">
        <v>945587119</v>
      </c>
      <c r="B28" s="1" t="s">
        <v>89</v>
      </c>
      <c r="C28" s="1" t="s">
        <v>185</v>
      </c>
      <c r="D28" s="1" t="s">
        <v>186</v>
      </c>
      <c r="E28" s="2">
        <v>44645</v>
      </c>
      <c r="F28">
        <v>15635</v>
      </c>
      <c r="G28" s="1" t="s">
        <v>467</v>
      </c>
      <c r="H28" s="1" t="s">
        <v>468</v>
      </c>
      <c r="I28" s="1" t="s">
        <v>469</v>
      </c>
      <c r="J28" s="1" t="s">
        <v>349</v>
      </c>
      <c r="K28" s="1" t="s">
        <v>470</v>
      </c>
      <c r="L28" s="1" t="s">
        <v>118</v>
      </c>
      <c r="M28" s="2">
        <v>44648</v>
      </c>
      <c r="N28">
        <v>0</v>
      </c>
      <c r="O28" s="1" t="s">
        <v>23</v>
      </c>
      <c r="P28" s="1" t="s">
        <v>471</v>
      </c>
    </row>
    <row r="29" spans="1:16" x14ac:dyDescent="0.25">
      <c r="A29">
        <v>942405060</v>
      </c>
      <c r="B29" s="1" t="s">
        <v>28</v>
      </c>
      <c r="C29" s="1" t="s">
        <v>29</v>
      </c>
      <c r="D29" s="1" t="s">
        <v>30</v>
      </c>
      <c r="E29" s="2">
        <v>44637</v>
      </c>
      <c r="F29" t="s">
        <v>472</v>
      </c>
      <c r="G29" s="1" t="s">
        <v>473</v>
      </c>
      <c r="H29" s="1" t="s">
        <v>474</v>
      </c>
      <c r="I29" s="1" t="s">
        <v>475</v>
      </c>
      <c r="J29" s="1" t="s">
        <v>43</v>
      </c>
      <c r="K29" s="1" t="s">
        <v>27</v>
      </c>
      <c r="L29" s="1" t="s">
        <v>22</v>
      </c>
      <c r="M29" s="2">
        <v>44649</v>
      </c>
      <c r="N29">
        <v>30</v>
      </c>
      <c r="O29" s="1" t="s">
        <v>476</v>
      </c>
      <c r="P29" s="1" t="s">
        <v>477</v>
      </c>
    </row>
    <row r="30" spans="1:16" hidden="1" x14ac:dyDescent="0.25">
      <c r="A30">
        <v>944151210</v>
      </c>
      <c r="B30" s="1" t="s">
        <v>16</v>
      </c>
      <c r="C30" s="1" t="s">
        <v>17</v>
      </c>
      <c r="D30" s="1" t="s">
        <v>18</v>
      </c>
      <c r="E30" s="2">
        <v>44642</v>
      </c>
      <c r="F30" t="s">
        <v>478</v>
      </c>
      <c r="G30" s="1" t="s">
        <v>479</v>
      </c>
      <c r="H30" s="1" t="s">
        <v>480</v>
      </c>
      <c r="I30" s="1" t="s">
        <v>481</v>
      </c>
      <c r="J30" s="1" t="s">
        <v>20</v>
      </c>
      <c r="K30" s="1" t="s">
        <v>27</v>
      </c>
      <c r="L30" s="1" t="s">
        <v>118</v>
      </c>
      <c r="M30" s="2">
        <v>44643</v>
      </c>
      <c r="N30">
        <v>0</v>
      </c>
      <c r="O30" s="1" t="s">
        <v>482</v>
      </c>
      <c r="P30" s="1" t="s">
        <v>483</v>
      </c>
    </row>
    <row r="31" spans="1:16" hidden="1" x14ac:dyDescent="0.25">
      <c r="A31">
        <v>943714625</v>
      </c>
      <c r="B31" s="1" t="s">
        <v>40</v>
      </c>
      <c r="C31" s="1" t="s">
        <v>41</v>
      </c>
      <c r="D31" s="1" t="s">
        <v>42</v>
      </c>
      <c r="E31" s="2">
        <v>44641</v>
      </c>
      <c r="F31" t="s">
        <v>484</v>
      </c>
      <c r="G31" s="1" t="s">
        <v>485</v>
      </c>
      <c r="H31" s="1" t="s">
        <v>486</v>
      </c>
      <c r="I31" s="1" t="s">
        <v>487</v>
      </c>
      <c r="J31" s="1" t="s">
        <v>43</v>
      </c>
      <c r="K31" s="1" t="s">
        <v>21</v>
      </c>
      <c r="L31" s="1" t="s">
        <v>22</v>
      </c>
      <c r="M31" s="2">
        <v>44643</v>
      </c>
      <c r="N31">
        <v>5</v>
      </c>
      <c r="O31" s="1" t="s">
        <v>23</v>
      </c>
      <c r="P31" s="1" t="s">
        <v>488</v>
      </c>
    </row>
    <row r="32" spans="1:16" hidden="1" x14ac:dyDescent="0.25">
      <c r="A32">
        <v>941464836</v>
      </c>
      <c r="B32" s="1" t="s">
        <v>40</v>
      </c>
      <c r="C32" s="1" t="s">
        <v>41</v>
      </c>
      <c r="D32" s="1" t="s">
        <v>42</v>
      </c>
      <c r="E32" s="2">
        <v>44635</v>
      </c>
      <c r="F32" t="s">
        <v>489</v>
      </c>
      <c r="G32" s="1" t="s">
        <v>490</v>
      </c>
      <c r="H32" s="1" t="s">
        <v>491</v>
      </c>
      <c r="I32" s="1" t="s">
        <v>492</v>
      </c>
      <c r="J32" s="1" t="s">
        <v>31</v>
      </c>
      <c r="K32" s="1" t="s">
        <v>117</v>
      </c>
      <c r="L32" s="1" t="s">
        <v>118</v>
      </c>
      <c r="M32" s="2">
        <v>44643</v>
      </c>
      <c r="N32">
        <v>0</v>
      </c>
      <c r="O32" s="1" t="s">
        <v>493</v>
      </c>
      <c r="P32" s="1" t="s">
        <v>494</v>
      </c>
    </row>
    <row r="33" spans="1:16" hidden="1" x14ac:dyDescent="0.25">
      <c r="A33">
        <v>254</v>
      </c>
      <c r="B33" s="1" t="s">
        <v>89</v>
      </c>
      <c r="C33" s="1" t="s">
        <v>185</v>
      </c>
      <c r="D33" s="1" t="s">
        <v>186</v>
      </c>
      <c r="E33" s="2">
        <v>44510</v>
      </c>
      <c r="F33" t="s">
        <v>495</v>
      </c>
      <c r="G33" s="1" t="s">
        <v>192</v>
      </c>
      <c r="H33" s="1" t="s">
        <v>23</v>
      </c>
      <c r="I33" s="1" t="s">
        <v>23</v>
      </c>
      <c r="J33" s="1" t="s">
        <v>31</v>
      </c>
      <c r="K33" s="1" t="s">
        <v>193</v>
      </c>
      <c r="L33" s="1" t="s">
        <v>118</v>
      </c>
      <c r="M33" s="2">
        <v>44643</v>
      </c>
      <c r="N33">
        <v>0</v>
      </c>
      <c r="O33" s="1" t="s">
        <v>496</v>
      </c>
      <c r="P33" s="1" t="s">
        <v>242</v>
      </c>
    </row>
    <row r="34" spans="1:16" hidden="1" x14ac:dyDescent="0.25">
      <c r="A34">
        <v>316</v>
      </c>
      <c r="B34" s="1" t="s">
        <v>16</v>
      </c>
      <c r="C34" s="1" t="s">
        <v>17</v>
      </c>
      <c r="D34" s="1" t="s">
        <v>18</v>
      </c>
      <c r="E34" s="2">
        <v>44545</v>
      </c>
      <c r="F34" t="s">
        <v>23</v>
      </c>
      <c r="G34" s="1" t="s">
        <v>153</v>
      </c>
      <c r="H34" s="1" t="s">
        <v>23</v>
      </c>
      <c r="I34" s="1" t="s">
        <v>23</v>
      </c>
      <c r="J34" s="1" t="s">
        <v>31</v>
      </c>
      <c r="K34" s="1" t="s">
        <v>117</v>
      </c>
      <c r="L34" s="1" t="s">
        <v>118</v>
      </c>
      <c r="M34" s="2">
        <v>44643</v>
      </c>
      <c r="N34">
        <v>0</v>
      </c>
      <c r="O34" s="1" t="s">
        <v>497</v>
      </c>
      <c r="P34" s="1" t="s">
        <v>243</v>
      </c>
    </row>
    <row r="35" spans="1:16" hidden="1" x14ac:dyDescent="0.25">
      <c r="A35">
        <v>75</v>
      </c>
      <c r="B35" s="1" t="s">
        <v>16</v>
      </c>
      <c r="C35" s="1" t="s">
        <v>17</v>
      </c>
      <c r="D35" s="1" t="s">
        <v>18</v>
      </c>
      <c r="E35" s="2">
        <v>44516</v>
      </c>
      <c r="F35" t="s">
        <v>498</v>
      </c>
      <c r="G35" s="1" t="s">
        <v>154</v>
      </c>
      <c r="H35" s="1" t="s">
        <v>23</v>
      </c>
      <c r="I35" s="1" t="s">
        <v>23</v>
      </c>
      <c r="J35" s="1" t="s">
        <v>31</v>
      </c>
      <c r="K35" s="1" t="s">
        <v>122</v>
      </c>
      <c r="L35" s="1" t="s">
        <v>25</v>
      </c>
      <c r="M35" s="2">
        <v>44649</v>
      </c>
      <c r="N35">
        <v>0</v>
      </c>
      <c r="O35" s="1" t="s">
        <v>499</v>
      </c>
      <c r="P35" s="1" t="s">
        <v>244</v>
      </c>
    </row>
    <row r="36" spans="1:16" hidden="1" x14ac:dyDescent="0.25">
      <c r="A36">
        <v>916376485</v>
      </c>
      <c r="B36" s="1" t="s">
        <v>16</v>
      </c>
      <c r="C36" s="1" t="s">
        <v>17</v>
      </c>
      <c r="D36" s="1" t="s">
        <v>18</v>
      </c>
      <c r="E36" s="2">
        <v>44586</v>
      </c>
      <c r="F36">
        <v>14026</v>
      </c>
      <c r="G36" s="1" t="s">
        <v>155</v>
      </c>
      <c r="H36" s="1" t="s">
        <v>156</v>
      </c>
      <c r="I36" s="1" t="s">
        <v>157</v>
      </c>
      <c r="J36" s="1" t="s">
        <v>31</v>
      </c>
      <c r="K36" s="1" t="s">
        <v>117</v>
      </c>
      <c r="L36" s="1" t="s">
        <v>118</v>
      </c>
      <c r="M36" s="2">
        <v>44643</v>
      </c>
      <c r="N36">
        <v>0</v>
      </c>
      <c r="O36" s="1" t="s">
        <v>500</v>
      </c>
      <c r="P36" s="1" t="s">
        <v>245</v>
      </c>
    </row>
    <row r="37" spans="1:16" hidden="1" x14ac:dyDescent="0.25">
      <c r="A37">
        <v>285</v>
      </c>
      <c r="B37" s="1" t="s">
        <v>47</v>
      </c>
      <c r="C37" s="1" t="s">
        <v>48</v>
      </c>
      <c r="D37" s="1" t="s">
        <v>49</v>
      </c>
      <c r="E37" s="2">
        <v>44539</v>
      </c>
      <c r="F37" t="s">
        <v>23</v>
      </c>
      <c r="G37" s="1" t="s">
        <v>119</v>
      </c>
      <c r="H37" s="1" t="s">
        <v>23</v>
      </c>
      <c r="I37" s="1" t="s">
        <v>23</v>
      </c>
      <c r="J37" s="1" t="s">
        <v>31</v>
      </c>
      <c r="K37" s="1" t="s">
        <v>117</v>
      </c>
      <c r="L37" s="1" t="s">
        <v>118</v>
      </c>
      <c r="M37" s="2">
        <v>44643</v>
      </c>
      <c r="N37">
        <v>0</v>
      </c>
      <c r="O37" s="1" t="s">
        <v>501</v>
      </c>
      <c r="P37" s="1" t="s">
        <v>246</v>
      </c>
    </row>
    <row r="38" spans="1:16" hidden="1" x14ac:dyDescent="0.25">
      <c r="A38">
        <v>944155898</v>
      </c>
      <c r="B38" s="1" t="s">
        <v>16</v>
      </c>
      <c r="C38" s="1" t="s">
        <v>17</v>
      </c>
      <c r="D38" s="1" t="s">
        <v>18</v>
      </c>
      <c r="E38" s="2">
        <v>44642</v>
      </c>
      <c r="F38">
        <v>15280</v>
      </c>
      <c r="G38" s="1" t="s">
        <v>502</v>
      </c>
      <c r="H38" s="1" t="s">
        <v>503</v>
      </c>
      <c r="I38" s="1" t="s">
        <v>504</v>
      </c>
      <c r="J38" s="1" t="s">
        <v>20</v>
      </c>
      <c r="K38" s="1" t="s">
        <v>21</v>
      </c>
      <c r="L38" s="1" t="s">
        <v>22</v>
      </c>
      <c r="M38" s="2">
        <v>44643</v>
      </c>
      <c r="N38">
        <v>5</v>
      </c>
      <c r="O38" s="1" t="s">
        <v>23</v>
      </c>
      <c r="P38" s="1" t="s">
        <v>505</v>
      </c>
    </row>
    <row r="39" spans="1:16" hidden="1" x14ac:dyDescent="0.25">
      <c r="A39">
        <v>945553287</v>
      </c>
      <c r="B39" s="1" t="s">
        <v>32</v>
      </c>
      <c r="C39" s="1" t="s">
        <v>506</v>
      </c>
      <c r="D39" s="1" t="s">
        <v>34</v>
      </c>
      <c r="E39" s="2">
        <v>44645</v>
      </c>
      <c r="F39" t="s">
        <v>507</v>
      </c>
      <c r="G39" s="1" t="s">
        <v>508</v>
      </c>
      <c r="H39" s="1" t="s">
        <v>506</v>
      </c>
      <c r="I39" s="1" t="s">
        <v>509</v>
      </c>
      <c r="J39" s="1" t="s">
        <v>20</v>
      </c>
      <c r="K39" s="1" t="s">
        <v>24</v>
      </c>
      <c r="L39" s="1" t="s">
        <v>118</v>
      </c>
      <c r="M39" s="2">
        <v>44648</v>
      </c>
      <c r="N39">
        <v>0</v>
      </c>
      <c r="O39" s="1" t="s">
        <v>23</v>
      </c>
      <c r="P39" s="1" t="s">
        <v>510</v>
      </c>
    </row>
    <row r="40" spans="1:16" hidden="1" x14ac:dyDescent="0.25">
      <c r="A40">
        <v>916296958</v>
      </c>
      <c r="B40" s="1" t="s">
        <v>89</v>
      </c>
      <c r="C40" s="1" t="s">
        <v>185</v>
      </c>
      <c r="D40" s="1" t="s">
        <v>186</v>
      </c>
      <c r="E40" s="2">
        <v>44586</v>
      </c>
      <c r="F40" t="s">
        <v>511</v>
      </c>
      <c r="G40" s="1" t="s">
        <v>194</v>
      </c>
      <c r="H40" s="1" t="s">
        <v>195</v>
      </c>
      <c r="I40" s="1" t="s">
        <v>196</v>
      </c>
      <c r="J40" s="1" t="s">
        <v>127</v>
      </c>
      <c r="K40" s="1" t="s">
        <v>117</v>
      </c>
      <c r="L40" s="1" t="s">
        <v>118</v>
      </c>
      <c r="M40" s="2">
        <v>44643</v>
      </c>
      <c r="N40">
        <v>0</v>
      </c>
      <c r="O40" s="1" t="s">
        <v>512</v>
      </c>
      <c r="P40" s="1" t="s">
        <v>247</v>
      </c>
    </row>
    <row r="41" spans="1:16" hidden="1" x14ac:dyDescent="0.25">
      <c r="A41">
        <v>939748692</v>
      </c>
      <c r="B41" s="1" t="s">
        <v>32</v>
      </c>
      <c r="C41" s="1" t="s">
        <v>33</v>
      </c>
      <c r="D41" s="1" t="s">
        <v>34</v>
      </c>
      <c r="E41" s="2">
        <v>44630</v>
      </c>
      <c r="F41" t="s">
        <v>513</v>
      </c>
      <c r="G41" s="1" t="s">
        <v>514</v>
      </c>
      <c r="H41" s="1" t="s">
        <v>33</v>
      </c>
      <c r="I41" s="1" t="s">
        <v>34</v>
      </c>
      <c r="J41" s="1" t="s">
        <v>20</v>
      </c>
      <c r="K41" s="1" t="s">
        <v>27</v>
      </c>
      <c r="L41" s="1" t="s">
        <v>25</v>
      </c>
      <c r="M41" s="2">
        <v>44649</v>
      </c>
      <c r="N41">
        <v>0</v>
      </c>
      <c r="O41" s="1" t="s">
        <v>515</v>
      </c>
      <c r="P41" s="1" t="s">
        <v>516</v>
      </c>
    </row>
    <row r="42" spans="1:16" hidden="1" x14ac:dyDescent="0.25">
      <c r="A42">
        <v>925035640</v>
      </c>
      <c r="B42" s="1" t="s">
        <v>803</v>
      </c>
      <c r="C42" s="1" t="s">
        <v>804</v>
      </c>
      <c r="D42" s="1" t="s">
        <v>805</v>
      </c>
      <c r="E42" s="2">
        <v>44592</v>
      </c>
      <c r="F42" t="s">
        <v>817</v>
      </c>
      <c r="G42" s="1" t="s">
        <v>818</v>
      </c>
      <c r="H42" s="1" t="s">
        <v>292</v>
      </c>
      <c r="I42" s="1" t="s">
        <v>50</v>
      </c>
      <c r="J42" s="1" t="s">
        <v>20</v>
      </c>
      <c r="K42" s="1" t="s">
        <v>24</v>
      </c>
      <c r="L42" s="1" t="s">
        <v>22</v>
      </c>
      <c r="M42" s="2">
        <v>44651</v>
      </c>
      <c r="N42">
        <v>30</v>
      </c>
      <c r="O42" s="1" t="s">
        <v>810</v>
      </c>
      <c r="P42" s="1" t="s">
        <v>819</v>
      </c>
    </row>
    <row r="43" spans="1:16" hidden="1" x14ac:dyDescent="0.25">
      <c r="A43">
        <v>946772120</v>
      </c>
      <c r="B43" s="1" t="s">
        <v>36</v>
      </c>
      <c r="C43" s="1" t="s">
        <v>517</v>
      </c>
      <c r="D43" s="1" t="s">
        <v>38</v>
      </c>
      <c r="E43" s="2">
        <v>44649</v>
      </c>
      <c r="F43" t="s">
        <v>518</v>
      </c>
      <c r="G43" s="1" t="s">
        <v>519</v>
      </c>
      <c r="H43" s="1" t="s">
        <v>295</v>
      </c>
      <c r="I43" s="1" t="s">
        <v>520</v>
      </c>
      <c r="J43" s="1" t="s">
        <v>20</v>
      </c>
      <c r="K43" s="1" t="s">
        <v>24</v>
      </c>
      <c r="L43" s="1" t="s">
        <v>22</v>
      </c>
      <c r="M43" s="2">
        <v>44650</v>
      </c>
      <c r="N43">
        <v>30</v>
      </c>
      <c r="O43" s="1" t="s">
        <v>23</v>
      </c>
      <c r="P43" s="1" t="s">
        <v>521</v>
      </c>
    </row>
    <row r="44" spans="1:16" hidden="1" x14ac:dyDescent="0.25">
      <c r="A44">
        <v>220</v>
      </c>
      <c r="B44" s="1" t="s">
        <v>16</v>
      </c>
      <c r="C44" s="1" t="s">
        <v>17</v>
      </c>
      <c r="D44" s="1" t="s">
        <v>18</v>
      </c>
      <c r="E44" s="2">
        <v>44481</v>
      </c>
      <c r="F44" t="s">
        <v>522</v>
      </c>
      <c r="G44" s="1" t="s">
        <v>158</v>
      </c>
      <c r="H44" s="1" t="s">
        <v>23</v>
      </c>
      <c r="I44" s="1" t="s">
        <v>23</v>
      </c>
      <c r="J44" s="1" t="s">
        <v>31</v>
      </c>
      <c r="K44" s="1" t="s">
        <v>159</v>
      </c>
      <c r="L44" s="1" t="s">
        <v>118</v>
      </c>
      <c r="M44" s="2">
        <v>44649</v>
      </c>
      <c r="N44">
        <v>0</v>
      </c>
      <c r="O44" s="1" t="s">
        <v>523</v>
      </c>
      <c r="P44" s="1" t="s">
        <v>250</v>
      </c>
    </row>
    <row r="45" spans="1:16" x14ac:dyDescent="0.25">
      <c r="A45">
        <v>942404699</v>
      </c>
      <c r="B45" s="1" t="s">
        <v>28</v>
      </c>
      <c r="C45" s="1" t="s">
        <v>29</v>
      </c>
      <c r="D45" s="1" t="s">
        <v>524</v>
      </c>
      <c r="E45" s="2">
        <v>44637</v>
      </c>
      <c r="F45" t="s">
        <v>472</v>
      </c>
      <c r="G45" s="1" t="s">
        <v>525</v>
      </c>
      <c r="H45" s="1" t="s">
        <v>526</v>
      </c>
      <c r="I45" s="1" t="s">
        <v>527</v>
      </c>
      <c r="J45" s="1" t="s">
        <v>43</v>
      </c>
      <c r="K45" s="1" t="s">
        <v>24</v>
      </c>
      <c r="L45" s="1" t="s">
        <v>22</v>
      </c>
      <c r="M45" s="2">
        <v>44649</v>
      </c>
      <c r="N45">
        <v>30</v>
      </c>
      <c r="O45" s="1" t="s">
        <v>23</v>
      </c>
      <c r="P45" s="1" t="s">
        <v>528</v>
      </c>
    </row>
    <row r="46" spans="1:16" hidden="1" x14ac:dyDescent="0.25">
      <c r="A46">
        <v>942793785</v>
      </c>
      <c r="B46" s="1" t="s">
        <v>89</v>
      </c>
      <c r="C46" s="1" t="s">
        <v>185</v>
      </c>
      <c r="D46" s="1" t="s">
        <v>186</v>
      </c>
      <c r="E46" s="2">
        <v>44638</v>
      </c>
      <c r="F46" t="s">
        <v>529</v>
      </c>
      <c r="G46" s="1" t="s">
        <v>530</v>
      </c>
      <c r="H46" s="1" t="s">
        <v>50</v>
      </c>
      <c r="I46" s="1" t="s">
        <v>531</v>
      </c>
      <c r="J46" s="1" t="s">
        <v>349</v>
      </c>
      <c r="K46" s="1" t="s">
        <v>470</v>
      </c>
      <c r="L46" s="1" t="s">
        <v>118</v>
      </c>
      <c r="M46" s="2">
        <v>44645</v>
      </c>
      <c r="N46">
        <v>0</v>
      </c>
      <c r="O46" s="1" t="s">
        <v>532</v>
      </c>
      <c r="P46" s="1" t="s">
        <v>533</v>
      </c>
    </row>
    <row r="47" spans="1:16" hidden="1" x14ac:dyDescent="0.25">
      <c r="A47">
        <v>947693357</v>
      </c>
      <c r="B47" s="1" t="s">
        <v>99</v>
      </c>
      <c r="C47" s="1" t="s">
        <v>145</v>
      </c>
      <c r="D47" s="1" t="s">
        <v>216</v>
      </c>
      <c r="E47" s="2">
        <v>44651</v>
      </c>
      <c r="F47">
        <v>15269</v>
      </c>
      <c r="G47" s="1" t="s">
        <v>820</v>
      </c>
      <c r="H47" s="1" t="s">
        <v>821</v>
      </c>
      <c r="I47" s="1" t="s">
        <v>822</v>
      </c>
      <c r="J47" s="1" t="s">
        <v>349</v>
      </c>
      <c r="K47" s="1" t="s">
        <v>132</v>
      </c>
      <c r="L47" s="1" t="s">
        <v>118</v>
      </c>
      <c r="M47" s="2">
        <v>44651</v>
      </c>
      <c r="N47">
        <v>0</v>
      </c>
      <c r="O47" s="1" t="s">
        <v>23</v>
      </c>
      <c r="P47" s="1" t="s">
        <v>823</v>
      </c>
    </row>
    <row r="48" spans="1:16" x14ac:dyDescent="0.25">
      <c r="A48">
        <v>942319502</v>
      </c>
      <c r="B48" s="1" t="s">
        <v>28</v>
      </c>
      <c r="C48" s="1" t="s">
        <v>29</v>
      </c>
      <c r="D48" s="1" t="s">
        <v>30</v>
      </c>
      <c r="E48" s="2">
        <v>44637</v>
      </c>
      <c r="F48" t="s">
        <v>534</v>
      </c>
      <c r="G48" s="1" t="s">
        <v>535</v>
      </c>
      <c r="H48" s="1" t="s">
        <v>536</v>
      </c>
      <c r="I48" s="1" t="s">
        <v>537</v>
      </c>
      <c r="J48" s="1" t="s">
        <v>43</v>
      </c>
      <c r="K48" s="1" t="s">
        <v>21</v>
      </c>
      <c r="L48" s="1" t="s">
        <v>22</v>
      </c>
      <c r="M48" s="2">
        <v>44644</v>
      </c>
      <c r="N48">
        <v>5</v>
      </c>
      <c r="O48" s="1" t="s">
        <v>23</v>
      </c>
      <c r="P48" s="1" t="s">
        <v>538</v>
      </c>
    </row>
    <row r="49" spans="1:16" hidden="1" x14ac:dyDescent="0.25">
      <c r="A49">
        <v>946261687</v>
      </c>
      <c r="B49" s="1" t="s">
        <v>36</v>
      </c>
      <c r="C49" s="1" t="s">
        <v>37</v>
      </c>
      <c r="D49" s="1" t="s">
        <v>38</v>
      </c>
      <c r="E49" s="2">
        <v>44648</v>
      </c>
      <c r="F49" t="s">
        <v>518</v>
      </c>
      <c r="G49" s="1" t="s">
        <v>539</v>
      </c>
      <c r="H49" s="1" t="s">
        <v>520</v>
      </c>
      <c r="I49" s="1" t="s">
        <v>295</v>
      </c>
      <c r="J49" s="1" t="s">
        <v>20</v>
      </c>
      <c r="K49" s="1" t="s">
        <v>24</v>
      </c>
      <c r="L49" s="1" t="s">
        <v>118</v>
      </c>
      <c r="M49" s="2">
        <v>44650</v>
      </c>
      <c r="N49">
        <v>0</v>
      </c>
      <c r="O49" s="1" t="s">
        <v>540</v>
      </c>
      <c r="P49" s="1" t="s">
        <v>541</v>
      </c>
    </row>
    <row r="50" spans="1:16" hidden="1" x14ac:dyDescent="0.25">
      <c r="A50">
        <v>931015242</v>
      </c>
      <c r="B50" s="1" t="s">
        <v>16</v>
      </c>
      <c r="C50" s="1" t="s">
        <v>17</v>
      </c>
      <c r="D50" s="1" t="s">
        <v>18</v>
      </c>
      <c r="E50" s="2">
        <v>44608</v>
      </c>
      <c r="F50">
        <v>14389</v>
      </c>
      <c r="G50" s="1" t="s">
        <v>318</v>
      </c>
      <c r="H50" s="1" t="s">
        <v>319</v>
      </c>
      <c r="I50" s="1" t="s">
        <v>320</v>
      </c>
      <c r="J50" s="1" t="s">
        <v>31</v>
      </c>
      <c r="K50" s="1" t="s">
        <v>117</v>
      </c>
      <c r="L50" s="1" t="s">
        <v>118</v>
      </c>
      <c r="M50" s="2">
        <v>44643</v>
      </c>
      <c r="N50">
        <v>0</v>
      </c>
      <c r="O50" s="1" t="s">
        <v>542</v>
      </c>
      <c r="P50" s="1" t="s">
        <v>321</v>
      </c>
    </row>
    <row r="51" spans="1:16" hidden="1" x14ac:dyDescent="0.25">
      <c r="A51">
        <v>942795221</v>
      </c>
      <c r="B51" s="1" t="s">
        <v>89</v>
      </c>
      <c r="C51" s="1" t="s">
        <v>185</v>
      </c>
      <c r="D51" s="1" t="s">
        <v>186</v>
      </c>
      <c r="E51" s="2">
        <v>44638</v>
      </c>
      <c r="F51" t="s">
        <v>529</v>
      </c>
      <c r="G51" s="1" t="s">
        <v>530</v>
      </c>
      <c r="H51" s="1" t="s">
        <v>50</v>
      </c>
      <c r="I51" s="1" t="s">
        <v>531</v>
      </c>
      <c r="J51" s="1" t="s">
        <v>43</v>
      </c>
      <c r="K51" s="1" t="s">
        <v>470</v>
      </c>
      <c r="L51" s="1" t="s">
        <v>118</v>
      </c>
      <c r="M51" s="2">
        <v>44645</v>
      </c>
      <c r="N51">
        <v>0</v>
      </c>
      <c r="O51" s="1" t="s">
        <v>532</v>
      </c>
      <c r="P51" s="1" t="s">
        <v>543</v>
      </c>
    </row>
    <row r="52" spans="1:16" hidden="1" x14ac:dyDescent="0.25">
      <c r="A52">
        <v>936390957</v>
      </c>
      <c r="B52" s="1" t="s">
        <v>44</v>
      </c>
      <c r="C52" s="1" t="s">
        <v>45</v>
      </c>
      <c r="D52" s="1" t="s">
        <v>46</v>
      </c>
      <c r="E52" s="2">
        <v>44622</v>
      </c>
      <c r="F52" t="s">
        <v>544</v>
      </c>
      <c r="G52" s="1" t="s">
        <v>350</v>
      </c>
      <c r="H52" s="1" t="s">
        <v>351</v>
      </c>
      <c r="I52" s="1" t="s">
        <v>173</v>
      </c>
      <c r="J52" s="1" t="s">
        <v>20</v>
      </c>
      <c r="K52" s="1" t="s">
        <v>24</v>
      </c>
      <c r="L52" s="1" t="s">
        <v>22</v>
      </c>
      <c r="M52" s="2">
        <v>44645</v>
      </c>
      <c r="N52">
        <v>30</v>
      </c>
      <c r="O52" s="1" t="s">
        <v>23</v>
      </c>
      <c r="P52" s="1" t="s">
        <v>352</v>
      </c>
    </row>
    <row r="53" spans="1:16" hidden="1" x14ac:dyDescent="0.25">
      <c r="A53">
        <v>912303395</v>
      </c>
      <c r="B53" s="1" t="s">
        <v>40</v>
      </c>
      <c r="C53" s="1" t="s">
        <v>41</v>
      </c>
      <c r="D53" s="1" t="s">
        <v>42</v>
      </c>
      <c r="E53" s="2">
        <v>44586</v>
      </c>
      <c r="F53" t="s">
        <v>545</v>
      </c>
      <c r="G53" s="1" t="s">
        <v>136</v>
      </c>
      <c r="H53" s="1" t="s">
        <v>137</v>
      </c>
      <c r="I53" s="1" t="s">
        <v>138</v>
      </c>
      <c r="J53" s="1" t="s">
        <v>31</v>
      </c>
      <c r="K53" s="1" t="s">
        <v>117</v>
      </c>
      <c r="L53" s="1" t="s">
        <v>118</v>
      </c>
      <c r="M53" s="2">
        <v>44643</v>
      </c>
      <c r="N53">
        <v>0</v>
      </c>
      <c r="O53" s="1" t="s">
        <v>546</v>
      </c>
      <c r="P53" s="1" t="s">
        <v>251</v>
      </c>
    </row>
    <row r="54" spans="1:16" hidden="1" x14ac:dyDescent="0.25">
      <c r="A54">
        <v>943665711</v>
      </c>
      <c r="B54" s="1" t="s">
        <v>44</v>
      </c>
      <c r="C54" s="1" t="s">
        <v>45</v>
      </c>
      <c r="D54" s="1" t="s">
        <v>46</v>
      </c>
      <c r="E54" s="2">
        <v>44641</v>
      </c>
      <c r="F54" t="s">
        <v>547</v>
      </c>
      <c r="G54" s="1" t="s">
        <v>548</v>
      </c>
      <c r="H54" s="1" t="s">
        <v>549</v>
      </c>
      <c r="I54" s="1" t="s">
        <v>550</v>
      </c>
      <c r="J54" s="1" t="s">
        <v>43</v>
      </c>
      <c r="K54" s="1" t="s">
        <v>21</v>
      </c>
      <c r="L54" s="1" t="s">
        <v>22</v>
      </c>
      <c r="M54" s="2">
        <v>44650</v>
      </c>
      <c r="N54">
        <v>5</v>
      </c>
      <c r="O54" s="1" t="s">
        <v>23</v>
      </c>
      <c r="P54" s="1" t="s">
        <v>551</v>
      </c>
    </row>
    <row r="55" spans="1:16" hidden="1" x14ac:dyDescent="0.25">
      <c r="A55">
        <v>942412527</v>
      </c>
      <c r="B55" s="1" t="s">
        <v>44</v>
      </c>
      <c r="C55" s="1" t="s">
        <v>45</v>
      </c>
      <c r="D55" s="1" t="s">
        <v>46</v>
      </c>
      <c r="E55" s="2">
        <v>44637</v>
      </c>
      <c r="F55" t="s">
        <v>552</v>
      </c>
      <c r="G55" s="1" t="s">
        <v>553</v>
      </c>
      <c r="H55" s="1" t="s">
        <v>554</v>
      </c>
      <c r="I55" s="1" t="s">
        <v>120</v>
      </c>
      <c r="J55" s="1" t="s">
        <v>20</v>
      </c>
      <c r="K55" s="1" t="s">
        <v>21</v>
      </c>
      <c r="L55" s="1" t="s">
        <v>22</v>
      </c>
      <c r="M55" s="2">
        <v>44650</v>
      </c>
      <c r="N55">
        <v>5</v>
      </c>
      <c r="O55" s="1" t="s">
        <v>23</v>
      </c>
      <c r="P55" s="1" t="s">
        <v>555</v>
      </c>
    </row>
    <row r="56" spans="1:16" hidden="1" x14ac:dyDescent="0.25">
      <c r="A56">
        <v>203</v>
      </c>
      <c r="B56" s="1" t="s">
        <v>44</v>
      </c>
      <c r="C56" s="1" t="s">
        <v>45</v>
      </c>
      <c r="D56" s="1" t="s">
        <v>46</v>
      </c>
      <c r="E56" s="2">
        <v>44494</v>
      </c>
      <c r="F56" t="s">
        <v>556</v>
      </c>
      <c r="G56" s="1" t="s">
        <v>133</v>
      </c>
      <c r="H56" s="1" t="s">
        <v>23</v>
      </c>
      <c r="I56" s="1" t="s">
        <v>23</v>
      </c>
      <c r="J56" s="1" t="s">
        <v>31</v>
      </c>
      <c r="K56" s="1" t="s">
        <v>122</v>
      </c>
      <c r="L56" s="1" t="s">
        <v>118</v>
      </c>
      <c r="M56" s="2">
        <v>44645</v>
      </c>
      <c r="N56">
        <v>0</v>
      </c>
      <c r="O56" s="1" t="s">
        <v>557</v>
      </c>
      <c r="P56" s="1" t="s">
        <v>252</v>
      </c>
    </row>
    <row r="57" spans="1:16" hidden="1" x14ac:dyDescent="0.25">
      <c r="A57">
        <v>936087582</v>
      </c>
      <c r="B57" s="1" t="s">
        <v>47</v>
      </c>
      <c r="C57" s="1" t="s">
        <v>48</v>
      </c>
      <c r="D57" s="1" t="s">
        <v>49</v>
      </c>
      <c r="E57" s="2">
        <v>44621</v>
      </c>
      <c r="F57" t="s">
        <v>373</v>
      </c>
      <c r="G57" s="1" t="s">
        <v>353</v>
      </c>
      <c r="H57" s="1" t="s">
        <v>354</v>
      </c>
      <c r="I57" s="1" t="s">
        <v>355</v>
      </c>
      <c r="J57" s="1" t="s">
        <v>20</v>
      </c>
      <c r="K57" s="1" t="s">
        <v>24</v>
      </c>
      <c r="L57" s="1" t="s">
        <v>22</v>
      </c>
      <c r="M57" s="2">
        <v>44643</v>
      </c>
      <c r="N57">
        <v>30</v>
      </c>
      <c r="O57" s="1" t="s">
        <v>23</v>
      </c>
      <c r="P57" s="1" t="s">
        <v>356</v>
      </c>
    </row>
    <row r="58" spans="1:16" hidden="1" x14ac:dyDescent="0.25">
      <c r="A58">
        <v>933779748</v>
      </c>
      <c r="B58" s="1" t="s">
        <v>297</v>
      </c>
      <c r="C58" s="1" t="s">
        <v>300</v>
      </c>
      <c r="D58" s="1" t="s">
        <v>301</v>
      </c>
      <c r="E58" s="2">
        <v>44615</v>
      </c>
      <c r="F58" t="s">
        <v>558</v>
      </c>
      <c r="G58" s="1" t="s">
        <v>302</v>
      </c>
      <c r="H58" s="1" t="s">
        <v>303</v>
      </c>
      <c r="I58" s="1" t="s">
        <v>304</v>
      </c>
      <c r="J58" s="1" t="s">
        <v>126</v>
      </c>
      <c r="K58" s="1" t="s">
        <v>117</v>
      </c>
      <c r="L58" s="1" t="s">
        <v>22</v>
      </c>
      <c r="M58" s="2">
        <v>44645</v>
      </c>
      <c r="N58">
        <v>40</v>
      </c>
      <c r="O58" s="1" t="s">
        <v>559</v>
      </c>
      <c r="P58" s="1" t="s">
        <v>322</v>
      </c>
    </row>
    <row r="59" spans="1:16" x14ac:dyDescent="0.25">
      <c r="A59">
        <v>157</v>
      </c>
      <c r="B59" s="1" t="s">
        <v>28</v>
      </c>
      <c r="C59" s="1" t="s">
        <v>29</v>
      </c>
      <c r="D59" s="1" t="s">
        <v>30</v>
      </c>
      <c r="E59" s="2">
        <v>44524</v>
      </c>
      <c r="F59" t="s">
        <v>560</v>
      </c>
      <c r="G59" s="1" t="s">
        <v>205</v>
      </c>
      <c r="H59" s="1" t="s">
        <v>23</v>
      </c>
      <c r="I59" s="1" t="s">
        <v>23</v>
      </c>
      <c r="J59" s="1" t="s">
        <v>31</v>
      </c>
      <c r="K59" s="1" t="s">
        <v>122</v>
      </c>
      <c r="L59" s="1" t="s">
        <v>118</v>
      </c>
      <c r="M59" s="2">
        <v>44644</v>
      </c>
      <c r="N59">
        <v>0</v>
      </c>
      <c r="O59" s="1" t="s">
        <v>561</v>
      </c>
      <c r="P59" s="1" t="s">
        <v>253</v>
      </c>
    </row>
    <row r="60" spans="1:16" hidden="1" x14ac:dyDescent="0.25">
      <c r="A60">
        <v>907364428</v>
      </c>
      <c r="B60" s="1" t="s">
        <v>96</v>
      </c>
      <c r="C60" s="1" t="s">
        <v>223</v>
      </c>
      <c r="D60" s="1" t="s">
        <v>224</v>
      </c>
      <c r="E60" s="2">
        <v>44560</v>
      </c>
      <c r="F60" t="s">
        <v>562</v>
      </c>
      <c r="G60" s="1" t="s">
        <v>225</v>
      </c>
      <c r="H60" s="1" t="s">
        <v>226</v>
      </c>
      <c r="I60" s="1" t="s">
        <v>227</v>
      </c>
      <c r="J60" s="1" t="s">
        <v>20</v>
      </c>
      <c r="K60" s="1" t="s">
        <v>21</v>
      </c>
      <c r="L60" s="1" t="s">
        <v>25</v>
      </c>
      <c r="M60" s="2">
        <v>44650</v>
      </c>
      <c r="N60">
        <v>0</v>
      </c>
      <c r="O60" s="1" t="s">
        <v>563</v>
      </c>
      <c r="P60" s="1" t="s">
        <v>254</v>
      </c>
    </row>
    <row r="61" spans="1:16" hidden="1" x14ac:dyDescent="0.25">
      <c r="A61">
        <v>941536129</v>
      </c>
      <c r="B61" s="1" t="s">
        <v>109</v>
      </c>
      <c r="C61" s="1" t="s">
        <v>128</v>
      </c>
      <c r="D61" s="1" t="s">
        <v>129</v>
      </c>
      <c r="E61" s="2">
        <v>44635</v>
      </c>
      <c r="F61" t="s">
        <v>564</v>
      </c>
      <c r="G61" s="1" t="s">
        <v>565</v>
      </c>
      <c r="H61" s="1" t="s">
        <v>566</v>
      </c>
      <c r="I61" s="1" t="s">
        <v>567</v>
      </c>
      <c r="J61" s="1" t="s">
        <v>349</v>
      </c>
      <c r="K61" s="1" t="s">
        <v>132</v>
      </c>
      <c r="L61" s="1" t="s">
        <v>22</v>
      </c>
      <c r="M61" s="2">
        <v>44650</v>
      </c>
      <c r="N61">
        <v>40</v>
      </c>
      <c r="O61" s="1" t="s">
        <v>568</v>
      </c>
      <c r="P61" s="1" t="s">
        <v>569</v>
      </c>
    </row>
    <row r="62" spans="1:16" hidden="1" x14ac:dyDescent="0.25">
      <c r="A62">
        <v>323</v>
      </c>
      <c r="B62" s="1" t="s">
        <v>16</v>
      </c>
      <c r="C62" s="1" t="s">
        <v>17</v>
      </c>
      <c r="D62" s="1" t="s">
        <v>18</v>
      </c>
      <c r="E62" s="2">
        <v>44545</v>
      </c>
      <c r="F62" t="s">
        <v>23</v>
      </c>
      <c r="G62" s="1" t="s">
        <v>160</v>
      </c>
      <c r="H62" s="1" t="s">
        <v>23</v>
      </c>
      <c r="I62" s="1" t="s">
        <v>23</v>
      </c>
      <c r="J62" s="1" t="s">
        <v>31</v>
      </c>
      <c r="K62" s="1" t="s">
        <v>117</v>
      </c>
      <c r="L62" s="1" t="s">
        <v>118</v>
      </c>
      <c r="M62" s="2">
        <v>44643</v>
      </c>
      <c r="N62">
        <v>0</v>
      </c>
      <c r="O62" s="1" t="s">
        <v>570</v>
      </c>
      <c r="P62" s="1" t="s">
        <v>255</v>
      </c>
    </row>
    <row r="63" spans="1:16" x14ac:dyDescent="0.25">
      <c r="A63">
        <v>914872687</v>
      </c>
      <c r="B63" s="1" t="s">
        <v>28</v>
      </c>
      <c r="C63" s="1" t="s">
        <v>29</v>
      </c>
      <c r="D63" s="1" t="s">
        <v>30</v>
      </c>
      <c r="E63" s="2">
        <v>44586</v>
      </c>
      <c r="F63" t="s">
        <v>571</v>
      </c>
      <c r="G63" s="1" t="s">
        <v>207</v>
      </c>
      <c r="H63" s="1" t="s">
        <v>208</v>
      </c>
      <c r="I63" s="1" t="s">
        <v>209</v>
      </c>
      <c r="J63" s="1" t="s">
        <v>43</v>
      </c>
      <c r="K63" s="1" t="s">
        <v>27</v>
      </c>
      <c r="L63" s="1" t="s">
        <v>25</v>
      </c>
      <c r="M63" s="2">
        <v>44649</v>
      </c>
      <c r="N63">
        <v>0</v>
      </c>
      <c r="O63" s="1" t="s">
        <v>572</v>
      </c>
      <c r="P63" s="1" t="s">
        <v>256</v>
      </c>
    </row>
    <row r="64" spans="1:16" hidden="1" x14ac:dyDescent="0.25">
      <c r="A64">
        <v>927709118</v>
      </c>
      <c r="B64" s="1" t="s">
        <v>803</v>
      </c>
      <c r="C64" s="1" t="s">
        <v>804</v>
      </c>
      <c r="D64" s="1" t="s">
        <v>805</v>
      </c>
      <c r="E64" s="2">
        <v>44599</v>
      </c>
      <c r="F64" t="s">
        <v>824</v>
      </c>
      <c r="G64" s="1" t="s">
        <v>825</v>
      </c>
      <c r="H64" s="1" t="s">
        <v>826</v>
      </c>
      <c r="I64" s="1" t="s">
        <v>827</v>
      </c>
      <c r="J64" s="1" t="s">
        <v>20</v>
      </c>
      <c r="K64" s="1" t="s">
        <v>27</v>
      </c>
      <c r="L64" s="1" t="s">
        <v>22</v>
      </c>
      <c r="M64" s="2">
        <v>44651</v>
      </c>
      <c r="N64">
        <v>30</v>
      </c>
      <c r="O64" s="1" t="s">
        <v>810</v>
      </c>
      <c r="P64" s="1" t="s">
        <v>828</v>
      </c>
    </row>
    <row r="65" spans="1:16" hidden="1" x14ac:dyDescent="0.25">
      <c r="A65">
        <v>942428617</v>
      </c>
      <c r="B65" s="1" t="s">
        <v>89</v>
      </c>
      <c r="C65" s="1" t="s">
        <v>185</v>
      </c>
      <c r="D65" s="1" t="s">
        <v>186</v>
      </c>
      <c r="E65" s="2">
        <v>44637</v>
      </c>
      <c r="F65" t="s">
        <v>573</v>
      </c>
      <c r="G65" s="1" t="s">
        <v>574</v>
      </c>
      <c r="H65" s="1" t="s">
        <v>206</v>
      </c>
      <c r="I65" s="1" t="s">
        <v>575</v>
      </c>
      <c r="J65" s="1" t="s">
        <v>349</v>
      </c>
      <c r="K65" s="1" t="s">
        <v>132</v>
      </c>
      <c r="L65" s="1" t="s">
        <v>118</v>
      </c>
      <c r="M65" s="2">
        <v>44650</v>
      </c>
      <c r="N65">
        <v>0</v>
      </c>
      <c r="O65" s="1" t="s">
        <v>576</v>
      </c>
      <c r="P65" s="1" t="s">
        <v>577</v>
      </c>
    </row>
    <row r="66" spans="1:16" hidden="1" x14ac:dyDescent="0.25">
      <c r="A66">
        <v>935175641</v>
      </c>
      <c r="B66" s="1" t="s">
        <v>297</v>
      </c>
      <c r="C66" s="1" t="s">
        <v>300</v>
      </c>
      <c r="D66" s="1" t="s">
        <v>301</v>
      </c>
      <c r="E66" s="2">
        <v>44619</v>
      </c>
      <c r="F66" t="s">
        <v>578</v>
      </c>
      <c r="G66" s="1" t="s">
        <v>357</v>
      </c>
      <c r="H66" s="1" t="s">
        <v>358</v>
      </c>
      <c r="I66" s="1" t="s">
        <v>359</v>
      </c>
      <c r="J66" s="1" t="s">
        <v>126</v>
      </c>
      <c r="K66" s="1" t="s">
        <v>117</v>
      </c>
      <c r="L66" s="1" t="s">
        <v>22</v>
      </c>
      <c r="M66" s="2">
        <v>44645</v>
      </c>
      <c r="N66">
        <v>40</v>
      </c>
      <c r="O66" s="1" t="s">
        <v>579</v>
      </c>
      <c r="P66" s="1" t="s">
        <v>360</v>
      </c>
    </row>
    <row r="67" spans="1:16" hidden="1" x14ac:dyDescent="0.25">
      <c r="A67">
        <v>931015765</v>
      </c>
      <c r="B67" s="1" t="s">
        <v>16</v>
      </c>
      <c r="C67" s="1" t="s">
        <v>17</v>
      </c>
      <c r="D67" s="1" t="s">
        <v>18</v>
      </c>
      <c r="E67" s="2">
        <v>44608</v>
      </c>
      <c r="F67" t="s">
        <v>580</v>
      </c>
      <c r="G67" s="1" t="s">
        <v>323</v>
      </c>
      <c r="H67" s="1" t="s">
        <v>324</v>
      </c>
      <c r="I67" s="1" t="s">
        <v>35</v>
      </c>
      <c r="J67" s="1" t="s">
        <v>31</v>
      </c>
      <c r="K67" s="1" t="s">
        <v>117</v>
      </c>
      <c r="L67" s="1" t="s">
        <v>22</v>
      </c>
      <c r="M67" s="2">
        <v>44645</v>
      </c>
      <c r="N67">
        <v>40</v>
      </c>
      <c r="O67" s="1" t="s">
        <v>581</v>
      </c>
      <c r="P67" s="1" t="s">
        <v>325</v>
      </c>
    </row>
    <row r="68" spans="1:16" hidden="1" x14ac:dyDescent="0.25">
      <c r="A68">
        <v>945417064</v>
      </c>
      <c r="B68" s="1" t="s">
        <v>40</v>
      </c>
      <c r="C68" s="1" t="s">
        <v>41</v>
      </c>
      <c r="D68" s="1" t="s">
        <v>42</v>
      </c>
      <c r="E68" s="2">
        <v>44645</v>
      </c>
      <c r="F68" t="s">
        <v>582</v>
      </c>
      <c r="G68" s="1" t="s">
        <v>583</v>
      </c>
      <c r="H68" s="1" t="s">
        <v>584</v>
      </c>
      <c r="I68" s="1" t="s">
        <v>295</v>
      </c>
      <c r="J68" s="1" t="s">
        <v>20</v>
      </c>
      <c r="K68" s="1" t="s">
        <v>21</v>
      </c>
      <c r="L68" s="1" t="s">
        <v>25</v>
      </c>
      <c r="M68" s="2">
        <v>44650</v>
      </c>
      <c r="N68">
        <v>0</v>
      </c>
      <c r="O68" s="1" t="s">
        <v>585</v>
      </c>
      <c r="P68" s="1" t="s">
        <v>586</v>
      </c>
    </row>
    <row r="69" spans="1:16" hidden="1" x14ac:dyDescent="0.25">
      <c r="A69">
        <v>938670527</v>
      </c>
      <c r="B69" s="1" t="s">
        <v>51</v>
      </c>
      <c r="C69" s="1" t="s">
        <v>52</v>
      </c>
      <c r="D69" s="1" t="s">
        <v>53</v>
      </c>
      <c r="E69" s="2">
        <v>44628</v>
      </c>
      <c r="F69" t="s">
        <v>587</v>
      </c>
      <c r="G69" s="1" t="s">
        <v>588</v>
      </c>
      <c r="H69" s="1" t="s">
        <v>589</v>
      </c>
      <c r="I69" s="1" t="s">
        <v>173</v>
      </c>
      <c r="J69" s="1" t="s">
        <v>43</v>
      </c>
      <c r="K69" s="1" t="s">
        <v>39</v>
      </c>
      <c r="L69" s="1" t="s">
        <v>22</v>
      </c>
      <c r="M69" s="2">
        <v>44650</v>
      </c>
      <c r="N69">
        <v>30</v>
      </c>
      <c r="O69" s="1" t="s">
        <v>590</v>
      </c>
      <c r="P69" s="1" t="s">
        <v>591</v>
      </c>
    </row>
    <row r="70" spans="1:16" x14ac:dyDescent="0.25">
      <c r="A70">
        <v>945512039</v>
      </c>
      <c r="B70" s="1" t="s">
        <v>28</v>
      </c>
      <c r="C70" s="1" t="s">
        <v>29</v>
      </c>
      <c r="D70" s="1" t="s">
        <v>30</v>
      </c>
      <c r="E70" s="2">
        <v>44645</v>
      </c>
      <c r="F70" t="s">
        <v>592</v>
      </c>
      <c r="G70" s="1" t="s">
        <v>593</v>
      </c>
      <c r="H70" s="1" t="s">
        <v>594</v>
      </c>
      <c r="I70" s="1" t="s">
        <v>595</v>
      </c>
      <c r="J70" s="1" t="s">
        <v>20</v>
      </c>
      <c r="K70" s="1" t="s">
        <v>24</v>
      </c>
      <c r="L70" s="1" t="s">
        <v>22</v>
      </c>
      <c r="M70" s="2">
        <v>44649</v>
      </c>
      <c r="N70">
        <v>30</v>
      </c>
      <c r="O70" s="1" t="s">
        <v>23</v>
      </c>
      <c r="P70" s="1" t="s">
        <v>596</v>
      </c>
    </row>
    <row r="71" spans="1:16" hidden="1" x14ac:dyDescent="0.25">
      <c r="A71">
        <v>944067947</v>
      </c>
      <c r="B71" s="1" t="s">
        <v>51</v>
      </c>
      <c r="C71" s="1" t="s">
        <v>52</v>
      </c>
      <c r="D71" s="1" t="s">
        <v>53</v>
      </c>
      <c r="E71" s="2">
        <v>44642</v>
      </c>
      <c r="F71" t="s">
        <v>597</v>
      </c>
      <c r="G71" s="1" t="s">
        <v>598</v>
      </c>
      <c r="H71" s="1" t="s">
        <v>599</v>
      </c>
      <c r="I71" s="1" t="s">
        <v>441</v>
      </c>
      <c r="J71" s="1" t="s">
        <v>20</v>
      </c>
      <c r="K71" s="1" t="s">
        <v>21</v>
      </c>
      <c r="L71" s="1" t="s">
        <v>22</v>
      </c>
      <c r="M71" s="2">
        <v>44645</v>
      </c>
      <c r="N71">
        <v>5</v>
      </c>
      <c r="O71" s="1" t="s">
        <v>23</v>
      </c>
      <c r="P71" s="1" t="s">
        <v>600</v>
      </c>
    </row>
    <row r="72" spans="1:16" hidden="1" x14ac:dyDescent="0.25">
      <c r="A72">
        <v>936157190</v>
      </c>
      <c r="B72" s="1" t="s">
        <v>47</v>
      </c>
      <c r="C72" s="1" t="s">
        <v>48</v>
      </c>
      <c r="D72" s="1" t="s">
        <v>49</v>
      </c>
      <c r="E72" s="2">
        <v>44621</v>
      </c>
      <c r="F72" t="s">
        <v>601</v>
      </c>
      <c r="G72" s="1" t="s">
        <v>361</v>
      </c>
      <c r="H72" s="1" t="s">
        <v>362</v>
      </c>
      <c r="I72" s="1" t="s">
        <v>363</v>
      </c>
      <c r="J72" s="1" t="s">
        <v>20</v>
      </c>
      <c r="K72" s="1" t="s">
        <v>24</v>
      </c>
      <c r="L72" s="1" t="s">
        <v>22</v>
      </c>
      <c r="M72" s="2">
        <v>44643</v>
      </c>
      <c r="N72">
        <v>30</v>
      </c>
      <c r="O72" s="1" t="s">
        <v>23</v>
      </c>
      <c r="P72" s="1" t="s">
        <v>364</v>
      </c>
    </row>
    <row r="73" spans="1:16" hidden="1" x14ac:dyDescent="0.25">
      <c r="A73">
        <v>942795585</v>
      </c>
      <c r="B73" s="1" t="s">
        <v>89</v>
      </c>
      <c r="C73" s="1" t="s">
        <v>185</v>
      </c>
      <c r="D73" s="1" t="s">
        <v>186</v>
      </c>
      <c r="E73" s="2">
        <v>44638</v>
      </c>
      <c r="F73" t="s">
        <v>529</v>
      </c>
      <c r="G73" s="1" t="s">
        <v>530</v>
      </c>
      <c r="H73" s="1" t="s">
        <v>50</v>
      </c>
      <c r="I73" s="1" t="s">
        <v>531</v>
      </c>
      <c r="J73" s="1" t="s">
        <v>43</v>
      </c>
      <c r="K73" s="1" t="s">
        <v>470</v>
      </c>
      <c r="L73" s="1" t="s">
        <v>118</v>
      </c>
      <c r="M73" s="2">
        <v>44645</v>
      </c>
      <c r="N73">
        <v>0</v>
      </c>
      <c r="O73" s="1" t="s">
        <v>602</v>
      </c>
      <c r="P73" s="1" t="s">
        <v>603</v>
      </c>
    </row>
    <row r="74" spans="1:16" hidden="1" x14ac:dyDescent="0.25">
      <c r="A74">
        <v>930742333</v>
      </c>
      <c r="B74" s="1" t="s">
        <v>803</v>
      </c>
      <c r="C74" s="1" t="s">
        <v>804</v>
      </c>
      <c r="D74" s="1" t="s">
        <v>805</v>
      </c>
      <c r="E74" s="2">
        <v>44607</v>
      </c>
      <c r="F74" t="s">
        <v>829</v>
      </c>
      <c r="G74" s="1" t="s">
        <v>830</v>
      </c>
      <c r="H74" s="1" t="s">
        <v>831</v>
      </c>
      <c r="I74" s="1" t="s">
        <v>832</v>
      </c>
      <c r="J74" s="1" t="s">
        <v>20</v>
      </c>
      <c r="K74" s="1" t="s">
        <v>27</v>
      </c>
      <c r="L74" s="1" t="s">
        <v>22</v>
      </c>
      <c r="M74" s="2">
        <v>44651</v>
      </c>
      <c r="N74">
        <v>30</v>
      </c>
      <c r="O74" s="1" t="s">
        <v>810</v>
      </c>
      <c r="P74" s="1" t="s">
        <v>833</v>
      </c>
    </row>
    <row r="75" spans="1:16" hidden="1" x14ac:dyDescent="0.25">
      <c r="A75">
        <v>302</v>
      </c>
      <c r="B75" s="1" t="s">
        <v>44</v>
      </c>
      <c r="C75" s="1" t="s">
        <v>45</v>
      </c>
      <c r="D75" s="1" t="s">
        <v>46</v>
      </c>
      <c r="E75" s="2">
        <v>44544</v>
      </c>
      <c r="F75" t="s">
        <v>23</v>
      </c>
      <c r="G75" s="1" t="s">
        <v>134</v>
      </c>
      <c r="H75" s="1" t="s">
        <v>23</v>
      </c>
      <c r="I75" s="1" t="s">
        <v>23</v>
      </c>
      <c r="J75" s="1" t="s">
        <v>31</v>
      </c>
      <c r="K75" s="1" t="s">
        <v>117</v>
      </c>
      <c r="L75" s="1" t="s">
        <v>118</v>
      </c>
      <c r="M75" s="2">
        <v>44645</v>
      </c>
      <c r="N75">
        <v>0</v>
      </c>
      <c r="O75" s="1" t="s">
        <v>604</v>
      </c>
      <c r="P75" s="1" t="s">
        <v>257</v>
      </c>
    </row>
    <row r="76" spans="1:16" hidden="1" x14ac:dyDescent="0.25">
      <c r="A76">
        <v>928944040</v>
      </c>
      <c r="B76" s="1" t="s">
        <v>803</v>
      </c>
      <c r="C76" s="1" t="s">
        <v>804</v>
      </c>
      <c r="D76" s="1" t="s">
        <v>805</v>
      </c>
      <c r="E76" s="2">
        <v>44602</v>
      </c>
      <c r="F76" t="s">
        <v>834</v>
      </c>
      <c r="G76" s="1" t="s">
        <v>835</v>
      </c>
      <c r="H76" s="1" t="s">
        <v>836</v>
      </c>
      <c r="I76" s="1" t="s">
        <v>837</v>
      </c>
      <c r="J76" s="1" t="s">
        <v>20</v>
      </c>
      <c r="K76" s="1" t="s">
        <v>24</v>
      </c>
      <c r="L76" s="1" t="s">
        <v>22</v>
      </c>
      <c r="M76" s="2">
        <v>44651</v>
      </c>
      <c r="N76">
        <v>30</v>
      </c>
      <c r="O76" s="1" t="s">
        <v>810</v>
      </c>
      <c r="P76" s="1" t="s">
        <v>838</v>
      </c>
    </row>
    <row r="77" spans="1:16" hidden="1" x14ac:dyDescent="0.25">
      <c r="A77">
        <v>284</v>
      </c>
      <c r="B77" s="1" t="s">
        <v>40</v>
      </c>
      <c r="C77" s="1" t="s">
        <v>41</v>
      </c>
      <c r="D77" s="1" t="s">
        <v>42</v>
      </c>
      <c r="E77" s="2">
        <v>44538</v>
      </c>
      <c r="F77" t="s">
        <v>23</v>
      </c>
      <c r="G77" s="1" t="s">
        <v>139</v>
      </c>
      <c r="H77" s="1" t="s">
        <v>23</v>
      </c>
      <c r="I77" s="1" t="s">
        <v>23</v>
      </c>
      <c r="J77" s="1" t="s">
        <v>127</v>
      </c>
      <c r="K77" s="1" t="s">
        <v>117</v>
      </c>
      <c r="L77" s="1" t="s">
        <v>118</v>
      </c>
      <c r="M77" s="2">
        <v>44643</v>
      </c>
      <c r="N77">
        <v>0</v>
      </c>
      <c r="O77" s="1" t="s">
        <v>605</v>
      </c>
      <c r="P77" s="1" t="s">
        <v>258</v>
      </c>
    </row>
    <row r="78" spans="1:16" hidden="1" x14ac:dyDescent="0.25">
      <c r="A78">
        <v>939728836</v>
      </c>
      <c r="B78" s="1" t="s">
        <v>89</v>
      </c>
      <c r="C78" s="1" t="s">
        <v>185</v>
      </c>
      <c r="D78" s="1" t="s">
        <v>186</v>
      </c>
      <c r="E78" s="2">
        <v>44630</v>
      </c>
      <c r="F78" t="s">
        <v>606</v>
      </c>
      <c r="G78" s="1" t="s">
        <v>607</v>
      </c>
      <c r="H78" s="1" t="s">
        <v>608</v>
      </c>
      <c r="I78" s="1" t="s">
        <v>609</v>
      </c>
      <c r="J78" s="1" t="s">
        <v>20</v>
      </c>
      <c r="K78" s="1" t="s">
        <v>27</v>
      </c>
      <c r="L78" s="1" t="s">
        <v>118</v>
      </c>
      <c r="M78" s="2">
        <v>44643</v>
      </c>
      <c r="N78">
        <v>0</v>
      </c>
      <c r="O78" s="1" t="s">
        <v>610</v>
      </c>
      <c r="P78" s="1" t="s">
        <v>611</v>
      </c>
    </row>
    <row r="79" spans="1:16" hidden="1" x14ac:dyDescent="0.25">
      <c r="A79">
        <v>941960894</v>
      </c>
      <c r="B79" s="1" t="s">
        <v>40</v>
      </c>
      <c r="C79" s="1" t="s">
        <v>41</v>
      </c>
      <c r="D79" s="1" t="s">
        <v>42</v>
      </c>
      <c r="E79" s="2">
        <v>44636</v>
      </c>
      <c r="F79" t="s">
        <v>612</v>
      </c>
      <c r="G79" s="1" t="s">
        <v>613</v>
      </c>
      <c r="H79" s="1" t="s">
        <v>62</v>
      </c>
      <c r="I79" s="1" t="s">
        <v>120</v>
      </c>
      <c r="J79" s="1" t="s">
        <v>20</v>
      </c>
      <c r="K79" s="1" t="s">
        <v>21</v>
      </c>
      <c r="L79" s="1" t="s">
        <v>22</v>
      </c>
      <c r="M79" s="2">
        <v>44643</v>
      </c>
      <c r="N79">
        <v>5</v>
      </c>
      <c r="O79" s="1" t="s">
        <v>23</v>
      </c>
      <c r="P79" s="1" t="s">
        <v>614</v>
      </c>
    </row>
    <row r="80" spans="1:16" hidden="1" x14ac:dyDescent="0.25">
      <c r="A80">
        <v>942795912</v>
      </c>
      <c r="B80" s="1" t="s">
        <v>89</v>
      </c>
      <c r="C80" s="1" t="s">
        <v>185</v>
      </c>
      <c r="D80" s="1" t="s">
        <v>186</v>
      </c>
      <c r="E80" s="2">
        <v>44638</v>
      </c>
      <c r="F80" t="s">
        <v>529</v>
      </c>
      <c r="G80" s="1" t="s">
        <v>530</v>
      </c>
      <c r="H80" s="1" t="s">
        <v>50</v>
      </c>
      <c r="I80" s="1" t="s">
        <v>531</v>
      </c>
      <c r="J80" s="1" t="s">
        <v>349</v>
      </c>
      <c r="K80" s="1" t="s">
        <v>470</v>
      </c>
      <c r="L80" s="1" t="s">
        <v>118</v>
      </c>
      <c r="M80" s="2">
        <v>44645</v>
      </c>
      <c r="N80">
        <v>0</v>
      </c>
      <c r="O80" s="1" t="s">
        <v>602</v>
      </c>
      <c r="P80" s="1" t="s">
        <v>615</v>
      </c>
    </row>
    <row r="81" spans="1:16" x14ac:dyDescent="0.25">
      <c r="A81">
        <v>945512461</v>
      </c>
      <c r="B81" s="1" t="s">
        <v>28</v>
      </c>
      <c r="C81" s="1" t="s">
        <v>29</v>
      </c>
      <c r="D81" s="1" t="s">
        <v>30</v>
      </c>
      <c r="E81" s="2">
        <v>44645</v>
      </c>
      <c r="F81" t="s">
        <v>592</v>
      </c>
      <c r="G81" s="1" t="s">
        <v>616</v>
      </c>
      <c r="H81" s="1" t="s">
        <v>617</v>
      </c>
      <c r="I81" s="1" t="s">
        <v>595</v>
      </c>
      <c r="J81" s="1" t="s">
        <v>20</v>
      </c>
      <c r="K81" s="1" t="s">
        <v>117</v>
      </c>
      <c r="L81" s="1" t="s">
        <v>22</v>
      </c>
      <c r="M81" s="2">
        <v>44650</v>
      </c>
      <c r="N81">
        <v>40</v>
      </c>
      <c r="O81" s="1" t="s">
        <v>23</v>
      </c>
      <c r="P81" s="1" t="s">
        <v>618</v>
      </c>
    </row>
    <row r="82" spans="1:16" hidden="1" x14ac:dyDescent="0.25">
      <c r="A82">
        <v>908514217</v>
      </c>
      <c r="B82" s="1" t="s">
        <v>89</v>
      </c>
      <c r="C82" s="1" t="s">
        <v>185</v>
      </c>
      <c r="D82" s="1" t="s">
        <v>186</v>
      </c>
      <c r="E82" s="2">
        <v>44564</v>
      </c>
      <c r="F82" t="s">
        <v>619</v>
      </c>
      <c r="G82" s="1" t="s">
        <v>197</v>
      </c>
      <c r="H82" s="1" t="s">
        <v>198</v>
      </c>
      <c r="I82" s="1" t="s">
        <v>181</v>
      </c>
      <c r="J82" s="1" t="s">
        <v>123</v>
      </c>
      <c r="K82" s="1" t="s">
        <v>117</v>
      </c>
      <c r="L82" s="1" t="s">
        <v>118</v>
      </c>
      <c r="M82" s="2">
        <v>44643</v>
      </c>
      <c r="N82">
        <v>0</v>
      </c>
      <c r="O82" s="1" t="s">
        <v>620</v>
      </c>
      <c r="P82" s="1" t="s">
        <v>259</v>
      </c>
    </row>
    <row r="83" spans="1:16" hidden="1" x14ac:dyDescent="0.25">
      <c r="A83">
        <v>941530579</v>
      </c>
      <c r="B83" s="1" t="s">
        <v>44</v>
      </c>
      <c r="C83" s="1" t="s">
        <v>45</v>
      </c>
      <c r="D83" s="1" t="s">
        <v>46</v>
      </c>
      <c r="E83" s="2">
        <v>44635</v>
      </c>
      <c r="F83" t="s">
        <v>621</v>
      </c>
      <c r="G83" s="1" t="s">
        <v>622</v>
      </c>
      <c r="H83" s="1" t="s">
        <v>623</v>
      </c>
      <c r="I83" s="1" t="s">
        <v>624</v>
      </c>
      <c r="J83" s="1" t="s">
        <v>43</v>
      </c>
      <c r="K83" s="1" t="s">
        <v>21</v>
      </c>
      <c r="L83" s="1" t="s">
        <v>22</v>
      </c>
      <c r="M83" s="2">
        <v>44650</v>
      </c>
      <c r="N83">
        <v>5</v>
      </c>
      <c r="O83" s="1" t="s">
        <v>23</v>
      </c>
      <c r="P83" s="1" t="s">
        <v>625</v>
      </c>
    </row>
    <row r="84" spans="1:16" hidden="1" x14ac:dyDescent="0.25">
      <c r="A84">
        <v>943584434</v>
      </c>
      <c r="B84" s="1" t="s">
        <v>51</v>
      </c>
      <c r="C84" s="1" t="s">
        <v>52</v>
      </c>
      <c r="D84" s="1" t="s">
        <v>53</v>
      </c>
      <c r="E84" s="2">
        <v>44641</v>
      </c>
      <c r="F84" t="s">
        <v>626</v>
      </c>
      <c r="G84" s="1" t="s">
        <v>627</v>
      </c>
      <c r="H84" s="1" t="s">
        <v>628</v>
      </c>
      <c r="I84" s="1" t="s">
        <v>629</v>
      </c>
      <c r="J84" s="1" t="s">
        <v>20</v>
      </c>
      <c r="K84" s="1" t="s">
        <v>21</v>
      </c>
      <c r="L84" s="1" t="s">
        <v>22</v>
      </c>
      <c r="M84" s="2">
        <v>44643</v>
      </c>
      <c r="N84">
        <v>5</v>
      </c>
      <c r="O84" s="1" t="s">
        <v>23</v>
      </c>
      <c r="P84" s="1" t="s">
        <v>630</v>
      </c>
    </row>
    <row r="85" spans="1:16" hidden="1" x14ac:dyDescent="0.25">
      <c r="A85">
        <v>942796242</v>
      </c>
      <c r="B85" s="1" t="s">
        <v>89</v>
      </c>
      <c r="C85" s="1" t="s">
        <v>185</v>
      </c>
      <c r="D85" s="1" t="s">
        <v>186</v>
      </c>
      <c r="E85" s="2">
        <v>44638</v>
      </c>
      <c r="F85" t="s">
        <v>529</v>
      </c>
      <c r="G85" s="1" t="s">
        <v>530</v>
      </c>
      <c r="H85" s="1" t="s">
        <v>50</v>
      </c>
      <c r="I85" s="1" t="s">
        <v>531</v>
      </c>
      <c r="J85" s="1" t="s">
        <v>349</v>
      </c>
      <c r="K85" s="1" t="s">
        <v>470</v>
      </c>
      <c r="L85" s="1" t="s">
        <v>118</v>
      </c>
      <c r="M85" s="2">
        <v>44645</v>
      </c>
      <c r="N85">
        <v>0</v>
      </c>
      <c r="O85" s="1" t="s">
        <v>532</v>
      </c>
      <c r="P85" s="1" t="s">
        <v>631</v>
      </c>
    </row>
    <row r="86" spans="1:16" hidden="1" x14ac:dyDescent="0.25">
      <c r="A86">
        <v>915681554</v>
      </c>
      <c r="B86" s="1" t="s">
        <v>51</v>
      </c>
      <c r="C86" s="1" t="s">
        <v>52</v>
      </c>
      <c r="D86" s="1" t="s">
        <v>53</v>
      </c>
      <c r="E86" s="2">
        <v>44586</v>
      </c>
      <c r="F86" t="s">
        <v>632</v>
      </c>
      <c r="G86" s="1" t="s">
        <v>176</v>
      </c>
      <c r="H86" s="1" t="s">
        <v>177</v>
      </c>
      <c r="I86" s="1" t="s">
        <v>178</v>
      </c>
      <c r="J86" s="1" t="s">
        <v>31</v>
      </c>
      <c r="K86" s="1" t="s">
        <v>117</v>
      </c>
      <c r="L86" s="1" t="s">
        <v>118</v>
      </c>
      <c r="M86" s="2">
        <v>44645</v>
      </c>
      <c r="N86">
        <v>0</v>
      </c>
      <c r="O86" s="1" t="s">
        <v>633</v>
      </c>
      <c r="P86" s="1" t="s">
        <v>260</v>
      </c>
    </row>
    <row r="87" spans="1:16" hidden="1" x14ac:dyDescent="0.25">
      <c r="A87">
        <v>946856702</v>
      </c>
      <c r="B87" s="1" t="s">
        <v>89</v>
      </c>
      <c r="C87" s="1" t="s">
        <v>185</v>
      </c>
      <c r="D87" s="1" t="s">
        <v>186</v>
      </c>
      <c r="E87" s="2">
        <v>44649</v>
      </c>
      <c r="F87" t="s">
        <v>573</v>
      </c>
      <c r="G87" s="1" t="s">
        <v>574</v>
      </c>
      <c r="H87" s="1" t="s">
        <v>206</v>
      </c>
      <c r="I87" s="1" t="s">
        <v>575</v>
      </c>
      <c r="J87" s="1" t="s">
        <v>248</v>
      </c>
      <c r="K87" s="1" t="s">
        <v>249</v>
      </c>
      <c r="L87" s="1" t="s">
        <v>22</v>
      </c>
      <c r="M87" s="2">
        <v>44650</v>
      </c>
      <c r="N87">
        <v>10</v>
      </c>
      <c r="O87" s="1" t="s">
        <v>634</v>
      </c>
      <c r="P87" s="1" t="s">
        <v>635</v>
      </c>
    </row>
    <row r="88" spans="1:16" hidden="1" x14ac:dyDescent="0.25">
      <c r="A88">
        <v>933734056</v>
      </c>
      <c r="B88" s="1" t="s">
        <v>44</v>
      </c>
      <c r="C88" s="1" t="s">
        <v>45</v>
      </c>
      <c r="D88" s="1" t="s">
        <v>46</v>
      </c>
      <c r="E88" s="2">
        <v>44615</v>
      </c>
      <c r="F88">
        <v>14898</v>
      </c>
      <c r="G88" s="1" t="s">
        <v>326</v>
      </c>
      <c r="H88" s="1" t="s">
        <v>327</v>
      </c>
      <c r="I88" s="1" t="s">
        <v>328</v>
      </c>
      <c r="J88" s="1" t="s">
        <v>31</v>
      </c>
      <c r="K88" s="1" t="s">
        <v>117</v>
      </c>
      <c r="L88" s="1" t="s">
        <v>118</v>
      </c>
      <c r="M88" s="2">
        <v>44645</v>
      </c>
      <c r="N88">
        <v>0</v>
      </c>
      <c r="O88" s="1" t="s">
        <v>636</v>
      </c>
      <c r="P88" s="1" t="s">
        <v>329</v>
      </c>
    </row>
    <row r="89" spans="1:16" hidden="1" x14ac:dyDescent="0.25">
      <c r="A89">
        <v>936512006</v>
      </c>
      <c r="B89" s="1" t="s">
        <v>44</v>
      </c>
      <c r="C89" s="1" t="s">
        <v>45</v>
      </c>
      <c r="D89" s="1" t="s">
        <v>46</v>
      </c>
      <c r="E89" s="2">
        <v>44622</v>
      </c>
      <c r="F89">
        <v>15005</v>
      </c>
      <c r="G89" s="1" t="s">
        <v>365</v>
      </c>
      <c r="H89" s="1" t="s">
        <v>366</v>
      </c>
      <c r="I89" s="1" t="s">
        <v>367</v>
      </c>
      <c r="J89" s="1" t="s">
        <v>20</v>
      </c>
      <c r="K89" s="1" t="s">
        <v>57</v>
      </c>
      <c r="L89" s="1" t="s">
        <v>22</v>
      </c>
      <c r="M89" s="2">
        <v>44645</v>
      </c>
      <c r="N89">
        <v>30</v>
      </c>
      <c r="O89" s="1" t="s">
        <v>23</v>
      </c>
      <c r="P89" s="1" t="s">
        <v>368</v>
      </c>
    </row>
    <row r="90" spans="1:16" hidden="1" x14ac:dyDescent="0.25">
      <c r="A90">
        <v>926804232</v>
      </c>
      <c r="B90" s="1" t="s">
        <v>54</v>
      </c>
      <c r="C90" s="1" t="s">
        <v>55</v>
      </c>
      <c r="D90" s="1" t="s">
        <v>56</v>
      </c>
      <c r="E90" s="2">
        <v>44596</v>
      </c>
      <c r="F90" t="s">
        <v>637</v>
      </c>
      <c r="G90" s="1" t="s">
        <v>330</v>
      </c>
      <c r="H90" s="1" t="s">
        <v>331</v>
      </c>
      <c r="I90" s="1" t="s">
        <v>332</v>
      </c>
      <c r="J90" s="1" t="s">
        <v>31</v>
      </c>
      <c r="K90" s="1" t="s">
        <v>117</v>
      </c>
      <c r="L90" s="1" t="s">
        <v>118</v>
      </c>
      <c r="M90" s="2">
        <v>44644</v>
      </c>
      <c r="N90">
        <v>0</v>
      </c>
      <c r="O90" s="1" t="s">
        <v>638</v>
      </c>
      <c r="P90" s="1" t="s">
        <v>333</v>
      </c>
    </row>
    <row r="91" spans="1:16" hidden="1" x14ac:dyDescent="0.25">
      <c r="A91">
        <v>944141874</v>
      </c>
      <c r="B91" s="1" t="s">
        <v>16</v>
      </c>
      <c r="C91" s="1" t="s">
        <v>17</v>
      </c>
      <c r="D91" s="1" t="s">
        <v>18</v>
      </c>
      <c r="E91" s="2">
        <v>44642</v>
      </c>
      <c r="F91" t="s">
        <v>639</v>
      </c>
      <c r="G91" s="1" t="s">
        <v>323</v>
      </c>
      <c r="H91" s="1" t="s">
        <v>640</v>
      </c>
      <c r="I91" s="1" t="s">
        <v>295</v>
      </c>
      <c r="J91" s="1" t="s">
        <v>123</v>
      </c>
      <c r="K91" s="1" t="s">
        <v>117</v>
      </c>
      <c r="L91" s="1" t="s">
        <v>25</v>
      </c>
      <c r="M91" s="2">
        <v>44649</v>
      </c>
      <c r="N91">
        <v>0</v>
      </c>
      <c r="O91" s="1" t="s">
        <v>641</v>
      </c>
      <c r="P91" s="1" t="s">
        <v>642</v>
      </c>
    </row>
    <row r="92" spans="1:16" hidden="1" x14ac:dyDescent="0.25">
      <c r="A92">
        <v>938617396</v>
      </c>
      <c r="B92" s="1" t="s">
        <v>99</v>
      </c>
      <c r="C92" s="1" t="s">
        <v>145</v>
      </c>
      <c r="D92" s="1" t="s">
        <v>216</v>
      </c>
      <c r="E92" s="2">
        <v>44628</v>
      </c>
      <c r="F92" t="s">
        <v>445</v>
      </c>
      <c r="G92" s="1" t="s">
        <v>446</v>
      </c>
      <c r="H92" s="1" t="s">
        <v>447</v>
      </c>
      <c r="I92" s="1" t="s">
        <v>448</v>
      </c>
      <c r="J92" s="1" t="s">
        <v>43</v>
      </c>
      <c r="K92" s="1" t="s">
        <v>470</v>
      </c>
      <c r="L92" s="1" t="s">
        <v>118</v>
      </c>
      <c r="M92" s="2">
        <v>44645</v>
      </c>
      <c r="N92">
        <v>0</v>
      </c>
      <c r="O92" s="1" t="s">
        <v>643</v>
      </c>
      <c r="P92" s="1" t="s">
        <v>644</v>
      </c>
    </row>
    <row r="93" spans="1:16" hidden="1" x14ac:dyDescent="0.25">
      <c r="A93">
        <v>941836021</v>
      </c>
      <c r="B93" s="1" t="s">
        <v>54</v>
      </c>
      <c r="C93" s="1" t="s">
        <v>55</v>
      </c>
      <c r="D93" s="1" t="s">
        <v>56</v>
      </c>
      <c r="E93" s="2">
        <v>44636</v>
      </c>
      <c r="F93" t="s">
        <v>645</v>
      </c>
      <c r="G93" s="1" t="s">
        <v>646</v>
      </c>
      <c r="H93" s="1" t="s">
        <v>647</v>
      </c>
      <c r="I93" s="1" t="s">
        <v>30</v>
      </c>
      <c r="J93" s="1" t="s">
        <v>20</v>
      </c>
      <c r="K93" s="1" t="s">
        <v>24</v>
      </c>
      <c r="L93" s="1" t="s">
        <v>22</v>
      </c>
      <c r="M93" s="2">
        <v>44644</v>
      </c>
      <c r="N93">
        <v>30</v>
      </c>
      <c r="O93" s="1" t="s">
        <v>23</v>
      </c>
      <c r="P93" s="1" t="s">
        <v>648</v>
      </c>
    </row>
    <row r="94" spans="1:16" hidden="1" x14ac:dyDescent="0.25">
      <c r="A94">
        <v>944152548</v>
      </c>
      <c r="B94" s="1" t="s">
        <v>16</v>
      </c>
      <c r="C94" s="1" t="s">
        <v>17</v>
      </c>
      <c r="D94" s="1" t="s">
        <v>18</v>
      </c>
      <c r="E94" s="2">
        <v>44642</v>
      </c>
      <c r="F94">
        <v>15074</v>
      </c>
      <c r="G94" s="1" t="s">
        <v>649</v>
      </c>
      <c r="H94" s="1" t="s">
        <v>650</v>
      </c>
      <c r="I94" s="1" t="s">
        <v>651</v>
      </c>
      <c r="J94" s="1" t="s">
        <v>20</v>
      </c>
      <c r="K94" s="1" t="s">
        <v>39</v>
      </c>
      <c r="L94" s="1" t="s">
        <v>22</v>
      </c>
      <c r="M94" s="2">
        <v>44643</v>
      </c>
      <c r="N94">
        <v>30</v>
      </c>
      <c r="O94" s="1" t="s">
        <v>23</v>
      </c>
      <c r="P94" s="1" t="s">
        <v>652</v>
      </c>
    </row>
    <row r="95" spans="1:16" hidden="1" x14ac:dyDescent="0.25">
      <c r="A95">
        <v>907366908</v>
      </c>
      <c r="B95" s="1" t="s">
        <v>96</v>
      </c>
      <c r="C95" s="1" t="s">
        <v>223</v>
      </c>
      <c r="D95" s="1" t="s">
        <v>224</v>
      </c>
      <c r="E95" s="2">
        <v>44560</v>
      </c>
      <c r="F95" t="s">
        <v>653</v>
      </c>
      <c r="G95" s="1" t="s">
        <v>228</v>
      </c>
      <c r="H95" s="1" t="s">
        <v>229</v>
      </c>
      <c r="I95" s="1" t="s">
        <v>230</v>
      </c>
      <c r="J95" s="1" t="s">
        <v>20</v>
      </c>
      <c r="K95" s="1" t="s">
        <v>27</v>
      </c>
      <c r="L95" s="1" t="s">
        <v>22</v>
      </c>
      <c r="M95" s="2">
        <v>44644</v>
      </c>
      <c r="N95">
        <v>30</v>
      </c>
      <c r="O95" s="1" t="s">
        <v>23</v>
      </c>
      <c r="P95" s="1" t="s">
        <v>261</v>
      </c>
    </row>
    <row r="96" spans="1:16" hidden="1" x14ac:dyDescent="0.25">
      <c r="A96">
        <v>947694292</v>
      </c>
      <c r="B96" s="1" t="s">
        <v>99</v>
      </c>
      <c r="C96" s="1" t="s">
        <v>145</v>
      </c>
      <c r="D96" s="1" t="s">
        <v>216</v>
      </c>
      <c r="E96" s="2">
        <v>44651</v>
      </c>
      <c r="F96">
        <v>15269</v>
      </c>
      <c r="G96" s="1" t="s">
        <v>820</v>
      </c>
      <c r="H96" s="1" t="s">
        <v>821</v>
      </c>
      <c r="I96" s="1" t="s">
        <v>822</v>
      </c>
      <c r="J96" s="1" t="s">
        <v>349</v>
      </c>
      <c r="K96" s="1" t="s">
        <v>132</v>
      </c>
      <c r="L96" s="1" t="s">
        <v>118</v>
      </c>
      <c r="M96" s="2">
        <v>44651</v>
      </c>
      <c r="N96">
        <v>0</v>
      </c>
      <c r="O96" s="1" t="s">
        <v>23</v>
      </c>
      <c r="P96" s="1" t="s">
        <v>839</v>
      </c>
    </row>
    <row r="97" spans="1:16" hidden="1" x14ac:dyDescent="0.25">
      <c r="A97">
        <v>906394091</v>
      </c>
      <c r="B97" s="1" t="s">
        <v>51</v>
      </c>
      <c r="C97" s="1" t="s">
        <v>52</v>
      </c>
      <c r="D97" s="1" t="s">
        <v>53</v>
      </c>
      <c r="E97" s="2">
        <v>44557</v>
      </c>
      <c r="F97" t="s">
        <v>654</v>
      </c>
      <c r="G97" s="1" t="s">
        <v>179</v>
      </c>
      <c r="H97" s="1" t="s">
        <v>180</v>
      </c>
      <c r="I97" s="1" t="s">
        <v>181</v>
      </c>
      <c r="J97" s="1" t="s">
        <v>31</v>
      </c>
      <c r="K97" s="1" t="s">
        <v>117</v>
      </c>
      <c r="L97" s="1" t="s">
        <v>118</v>
      </c>
      <c r="M97" s="2">
        <v>44649</v>
      </c>
      <c r="N97">
        <v>0</v>
      </c>
      <c r="O97" s="1" t="s">
        <v>655</v>
      </c>
      <c r="P97" s="1" t="s">
        <v>262</v>
      </c>
    </row>
    <row r="98" spans="1:16" hidden="1" x14ac:dyDescent="0.25">
      <c r="A98">
        <v>935174593</v>
      </c>
      <c r="B98" s="1" t="s">
        <v>297</v>
      </c>
      <c r="C98" s="1" t="s">
        <v>300</v>
      </c>
      <c r="D98" s="1" t="s">
        <v>301</v>
      </c>
      <c r="E98" s="2">
        <v>44619</v>
      </c>
      <c r="F98" t="s">
        <v>23</v>
      </c>
      <c r="G98" s="1" t="s">
        <v>369</v>
      </c>
      <c r="H98" s="1" t="s">
        <v>370</v>
      </c>
      <c r="I98" s="1" t="s">
        <v>371</v>
      </c>
      <c r="J98" s="1" t="s">
        <v>126</v>
      </c>
      <c r="K98" s="1" t="s">
        <v>117</v>
      </c>
      <c r="L98" s="1" t="s">
        <v>22</v>
      </c>
      <c r="M98" s="2">
        <v>44645</v>
      </c>
      <c r="N98">
        <v>40</v>
      </c>
      <c r="O98" s="1" t="s">
        <v>656</v>
      </c>
      <c r="P98" s="1" t="s">
        <v>372</v>
      </c>
    </row>
    <row r="99" spans="1:16" hidden="1" x14ac:dyDescent="0.25">
      <c r="A99">
        <v>904826464</v>
      </c>
      <c r="B99" s="1" t="s">
        <v>16</v>
      </c>
      <c r="C99" s="1" t="s">
        <v>17</v>
      </c>
      <c r="D99" s="1" t="s">
        <v>18</v>
      </c>
      <c r="E99" s="2">
        <v>44552</v>
      </c>
      <c r="F99">
        <v>13338</v>
      </c>
      <c r="G99" s="1" t="s">
        <v>161</v>
      </c>
      <c r="H99" s="1" t="s">
        <v>162</v>
      </c>
      <c r="I99" s="1" t="s">
        <v>163</v>
      </c>
      <c r="J99" s="1" t="s">
        <v>31</v>
      </c>
      <c r="K99" s="1" t="s">
        <v>117</v>
      </c>
      <c r="L99" s="1" t="s">
        <v>118</v>
      </c>
      <c r="M99" s="2">
        <v>44643</v>
      </c>
      <c r="N99">
        <v>0</v>
      </c>
      <c r="O99" s="1" t="s">
        <v>657</v>
      </c>
      <c r="P99" s="1" t="s">
        <v>263</v>
      </c>
    </row>
    <row r="100" spans="1:16" hidden="1" x14ac:dyDescent="0.25">
      <c r="A100">
        <v>108</v>
      </c>
      <c r="B100" s="1" t="s">
        <v>51</v>
      </c>
      <c r="C100" s="1" t="s">
        <v>52</v>
      </c>
      <c r="D100" s="1" t="s">
        <v>53</v>
      </c>
      <c r="E100" s="2">
        <v>44407</v>
      </c>
      <c r="F100" t="s">
        <v>658</v>
      </c>
      <c r="G100" s="1" t="s">
        <v>182</v>
      </c>
      <c r="H100" s="1" t="s">
        <v>23</v>
      </c>
      <c r="I100" s="1" t="s">
        <v>23</v>
      </c>
      <c r="J100" s="1" t="s">
        <v>135</v>
      </c>
      <c r="K100" s="1" t="s">
        <v>122</v>
      </c>
      <c r="L100" s="1" t="s">
        <v>118</v>
      </c>
      <c r="M100" s="2">
        <v>44649</v>
      </c>
      <c r="N100">
        <v>0</v>
      </c>
      <c r="O100" s="1" t="s">
        <v>655</v>
      </c>
      <c r="P100" s="1" t="s">
        <v>264</v>
      </c>
    </row>
    <row r="101" spans="1:16" hidden="1" x14ac:dyDescent="0.25">
      <c r="A101">
        <v>944138747</v>
      </c>
      <c r="B101" s="1" t="s">
        <v>16</v>
      </c>
      <c r="C101" s="1" t="s">
        <v>17</v>
      </c>
      <c r="D101" s="1" t="s">
        <v>18</v>
      </c>
      <c r="E101" s="2">
        <v>44642</v>
      </c>
      <c r="F101">
        <v>15061</v>
      </c>
      <c r="G101" s="1" t="s">
        <v>454</v>
      </c>
      <c r="H101" s="1" t="s">
        <v>455</v>
      </c>
      <c r="I101" s="1" t="s">
        <v>314</v>
      </c>
      <c r="J101" s="1" t="s">
        <v>31</v>
      </c>
      <c r="K101" s="1" t="s">
        <v>117</v>
      </c>
      <c r="L101" s="1" t="s">
        <v>118</v>
      </c>
      <c r="M101" s="2">
        <v>44643</v>
      </c>
      <c r="N101">
        <v>0</v>
      </c>
      <c r="O101" s="1" t="s">
        <v>659</v>
      </c>
      <c r="P101" s="1" t="s">
        <v>660</v>
      </c>
    </row>
    <row r="102" spans="1:16" hidden="1" x14ac:dyDescent="0.25">
      <c r="A102">
        <v>946781609</v>
      </c>
      <c r="B102" s="1" t="s">
        <v>96</v>
      </c>
      <c r="C102" s="1" t="s">
        <v>223</v>
      </c>
      <c r="D102" s="1" t="s">
        <v>224</v>
      </c>
      <c r="E102" s="2">
        <v>44649</v>
      </c>
      <c r="F102" t="s">
        <v>562</v>
      </c>
      <c r="G102" s="1" t="s">
        <v>225</v>
      </c>
      <c r="H102" s="1" t="s">
        <v>226</v>
      </c>
      <c r="I102" s="1" t="s">
        <v>661</v>
      </c>
      <c r="J102" s="1" t="s">
        <v>43</v>
      </c>
      <c r="K102" s="1" t="s">
        <v>132</v>
      </c>
      <c r="L102" s="1" t="s">
        <v>22</v>
      </c>
      <c r="M102" s="2">
        <v>44650</v>
      </c>
      <c r="N102">
        <v>40</v>
      </c>
      <c r="O102" s="1" t="s">
        <v>662</v>
      </c>
      <c r="P102" s="1" t="s">
        <v>663</v>
      </c>
    </row>
    <row r="103" spans="1:16" hidden="1" x14ac:dyDescent="0.25">
      <c r="A103">
        <v>916374880</v>
      </c>
      <c r="B103" s="1" t="s">
        <v>16</v>
      </c>
      <c r="C103" s="1" t="s">
        <v>17</v>
      </c>
      <c r="D103" s="1" t="s">
        <v>18</v>
      </c>
      <c r="E103" s="2">
        <v>44586</v>
      </c>
      <c r="F103">
        <v>13814</v>
      </c>
      <c r="G103" s="1" t="s">
        <v>164</v>
      </c>
      <c r="H103" s="1" t="s">
        <v>165</v>
      </c>
      <c r="I103" s="1" t="s">
        <v>19</v>
      </c>
      <c r="J103" s="1" t="s">
        <v>31</v>
      </c>
      <c r="K103" s="1" t="s">
        <v>117</v>
      </c>
      <c r="L103" s="1" t="s">
        <v>118</v>
      </c>
      <c r="M103" s="2">
        <v>44643</v>
      </c>
      <c r="N103">
        <v>0</v>
      </c>
      <c r="O103" s="1" t="s">
        <v>664</v>
      </c>
      <c r="P103" s="1" t="s">
        <v>265</v>
      </c>
    </row>
    <row r="104" spans="1:16" hidden="1" x14ac:dyDescent="0.25">
      <c r="A104">
        <v>930386618</v>
      </c>
      <c r="B104" s="1" t="s">
        <v>803</v>
      </c>
      <c r="C104" s="1" t="s">
        <v>804</v>
      </c>
      <c r="D104" s="1" t="s">
        <v>805</v>
      </c>
      <c r="E104" s="2">
        <v>44606</v>
      </c>
      <c r="F104" t="s">
        <v>840</v>
      </c>
      <c r="G104" s="1" t="s">
        <v>841</v>
      </c>
      <c r="H104" s="1" t="s">
        <v>842</v>
      </c>
      <c r="I104" s="1" t="s">
        <v>157</v>
      </c>
      <c r="J104" s="1" t="s">
        <v>20</v>
      </c>
      <c r="K104" s="1" t="s">
        <v>39</v>
      </c>
      <c r="L104" s="1" t="s">
        <v>22</v>
      </c>
      <c r="M104" s="2">
        <v>44651</v>
      </c>
      <c r="N104">
        <v>30</v>
      </c>
      <c r="O104" s="1" t="s">
        <v>810</v>
      </c>
      <c r="P104" s="1" t="s">
        <v>843</v>
      </c>
    </row>
    <row r="105" spans="1:16" hidden="1" x14ac:dyDescent="0.25">
      <c r="A105">
        <v>942314940</v>
      </c>
      <c r="B105" s="1" t="s">
        <v>40</v>
      </c>
      <c r="C105" s="1" t="s">
        <v>41</v>
      </c>
      <c r="D105" s="1" t="s">
        <v>42</v>
      </c>
      <c r="E105" s="2">
        <v>44637</v>
      </c>
      <c r="F105" t="s">
        <v>665</v>
      </c>
      <c r="G105" s="1" t="s">
        <v>666</v>
      </c>
      <c r="H105" s="1" t="s">
        <v>667</v>
      </c>
      <c r="I105" s="1" t="s">
        <v>668</v>
      </c>
      <c r="J105" s="1" t="s">
        <v>20</v>
      </c>
      <c r="K105" s="1" t="s">
        <v>21</v>
      </c>
      <c r="L105" s="1" t="s">
        <v>22</v>
      </c>
      <c r="M105" s="2">
        <v>44643</v>
      </c>
      <c r="N105">
        <v>5</v>
      </c>
      <c r="O105" s="1" t="s">
        <v>23</v>
      </c>
      <c r="P105" s="1" t="s">
        <v>669</v>
      </c>
    </row>
    <row r="106" spans="1:16" hidden="1" x14ac:dyDescent="0.25">
      <c r="A106">
        <v>40</v>
      </c>
      <c r="B106" s="1" t="s">
        <v>40</v>
      </c>
      <c r="C106" s="1" t="s">
        <v>41</v>
      </c>
      <c r="D106" s="1" t="s">
        <v>42</v>
      </c>
      <c r="E106" s="2">
        <v>44510</v>
      </c>
      <c r="F106" t="s">
        <v>670</v>
      </c>
      <c r="G106" s="1" t="s">
        <v>140</v>
      </c>
      <c r="H106" s="1" t="s">
        <v>23</v>
      </c>
      <c r="I106" s="1" t="s">
        <v>23</v>
      </c>
      <c r="J106" s="1" t="s">
        <v>31</v>
      </c>
      <c r="K106" s="1" t="s">
        <v>122</v>
      </c>
      <c r="L106" s="1" t="s">
        <v>118</v>
      </c>
      <c r="M106" s="2">
        <v>44643</v>
      </c>
      <c r="N106">
        <v>0</v>
      </c>
      <c r="O106" s="1" t="s">
        <v>671</v>
      </c>
      <c r="P106" s="1" t="s">
        <v>266</v>
      </c>
    </row>
    <row r="107" spans="1:16" hidden="1" x14ac:dyDescent="0.25">
      <c r="A107">
        <v>941535367</v>
      </c>
      <c r="B107" s="1" t="s">
        <v>109</v>
      </c>
      <c r="C107" s="1" t="s">
        <v>128</v>
      </c>
      <c r="D107" s="1" t="s">
        <v>129</v>
      </c>
      <c r="E107" s="2">
        <v>44635</v>
      </c>
      <c r="F107" t="s">
        <v>564</v>
      </c>
      <c r="G107" s="1" t="s">
        <v>565</v>
      </c>
      <c r="H107" s="1" t="s">
        <v>566</v>
      </c>
      <c r="I107" s="1" t="s">
        <v>567</v>
      </c>
      <c r="J107" s="1" t="s">
        <v>349</v>
      </c>
      <c r="K107" s="1" t="s">
        <v>132</v>
      </c>
      <c r="L107" s="1" t="s">
        <v>118</v>
      </c>
      <c r="M107" s="2">
        <v>44649</v>
      </c>
      <c r="N107">
        <v>0</v>
      </c>
      <c r="O107" s="1" t="s">
        <v>23</v>
      </c>
      <c r="P107" s="1" t="s">
        <v>672</v>
      </c>
    </row>
    <row r="108" spans="1:16" hidden="1" x14ac:dyDescent="0.25">
      <c r="A108">
        <v>134</v>
      </c>
      <c r="B108" s="1" t="s">
        <v>89</v>
      </c>
      <c r="C108" s="1" t="s">
        <v>185</v>
      </c>
      <c r="D108" s="1" t="s">
        <v>186</v>
      </c>
      <c r="E108" s="2">
        <v>44460</v>
      </c>
      <c r="F108" t="s">
        <v>673</v>
      </c>
      <c r="G108" s="1" t="s">
        <v>199</v>
      </c>
      <c r="H108" s="1" t="s">
        <v>23</v>
      </c>
      <c r="I108" s="1" t="s">
        <v>23</v>
      </c>
      <c r="J108" s="1" t="s">
        <v>126</v>
      </c>
      <c r="K108" s="1" t="s">
        <v>122</v>
      </c>
      <c r="L108" s="1" t="s">
        <v>118</v>
      </c>
      <c r="M108" s="2">
        <v>44643</v>
      </c>
      <c r="N108">
        <v>0</v>
      </c>
      <c r="O108" s="1" t="s">
        <v>674</v>
      </c>
      <c r="P108" s="1" t="s">
        <v>267</v>
      </c>
    </row>
    <row r="109" spans="1:16" hidden="1" x14ac:dyDescent="0.25">
      <c r="A109">
        <v>927574757</v>
      </c>
      <c r="B109" s="1" t="s">
        <v>44</v>
      </c>
      <c r="C109" s="1" t="s">
        <v>45</v>
      </c>
      <c r="D109" s="1" t="s">
        <v>46</v>
      </c>
      <c r="E109" s="2">
        <v>44599</v>
      </c>
      <c r="F109">
        <v>14463</v>
      </c>
      <c r="G109" s="1" t="s">
        <v>337</v>
      </c>
      <c r="H109" s="1" t="s">
        <v>338</v>
      </c>
      <c r="I109" s="1" t="s">
        <v>281</v>
      </c>
      <c r="J109" s="1" t="s">
        <v>31</v>
      </c>
      <c r="K109" s="1" t="s">
        <v>117</v>
      </c>
      <c r="L109" s="1" t="s">
        <v>118</v>
      </c>
      <c r="M109" s="2">
        <v>44645</v>
      </c>
      <c r="N109">
        <v>0</v>
      </c>
      <c r="O109" s="1" t="s">
        <v>675</v>
      </c>
      <c r="P109" s="1" t="s">
        <v>339</v>
      </c>
    </row>
    <row r="110" spans="1:16" hidden="1" x14ac:dyDescent="0.25">
      <c r="A110">
        <v>924965473</v>
      </c>
      <c r="B110" s="1" t="s">
        <v>112</v>
      </c>
      <c r="C110" s="1" t="s">
        <v>288</v>
      </c>
      <c r="D110" s="1" t="s">
        <v>289</v>
      </c>
      <c r="E110" s="2">
        <v>44592</v>
      </c>
      <c r="F110" t="s">
        <v>290</v>
      </c>
      <c r="G110" s="1" t="s">
        <v>291</v>
      </c>
      <c r="H110" s="1" t="s">
        <v>292</v>
      </c>
      <c r="I110" s="1" t="s">
        <v>50</v>
      </c>
      <c r="J110" s="1" t="s">
        <v>123</v>
      </c>
      <c r="K110" s="1" t="s">
        <v>24</v>
      </c>
      <c r="L110" s="1" t="s">
        <v>25</v>
      </c>
      <c r="M110" s="2">
        <v>44645</v>
      </c>
      <c r="N110">
        <v>0</v>
      </c>
      <c r="O110" s="1" t="s">
        <v>676</v>
      </c>
      <c r="P110" s="1" t="s">
        <v>293</v>
      </c>
    </row>
    <row r="111" spans="1:16" hidden="1" x14ac:dyDescent="0.25">
      <c r="A111">
        <v>942794953</v>
      </c>
      <c r="B111" s="1" t="s">
        <v>89</v>
      </c>
      <c r="C111" s="1" t="s">
        <v>185</v>
      </c>
      <c r="D111" s="1" t="s">
        <v>186</v>
      </c>
      <c r="E111" s="2">
        <v>44638</v>
      </c>
      <c r="F111" t="s">
        <v>529</v>
      </c>
      <c r="G111" s="1" t="s">
        <v>530</v>
      </c>
      <c r="H111" s="1" t="s">
        <v>50</v>
      </c>
      <c r="I111" s="1" t="s">
        <v>531</v>
      </c>
      <c r="J111" s="1" t="s">
        <v>349</v>
      </c>
      <c r="K111" s="1" t="s">
        <v>470</v>
      </c>
      <c r="L111" s="1" t="s">
        <v>118</v>
      </c>
      <c r="M111" s="2">
        <v>44645</v>
      </c>
      <c r="N111">
        <v>0</v>
      </c>
      <c r="O111" s="1" t="s">
        <v>677</v>
      </c>
      <c r="P111" s="1" t="s">
        <v>678</v>
      </c>
    </row>
    <row r="112" spans="1:16" hidden="1" x14ac:dyDescent="0.25">
      <c r="A112">
        <v>946485316</v>
      </c>
      <c r="B112" s="1" t="s">
        <v>16</v>
      </c>
      <c r="C112" s="1" t="s">
        <v>17</v>
      </c>
      <c r="D112" s="1" t="s">
        <v>18</v>
      </c>
      <c r="E112" s="2">
        <v>44649</v>
      </c>
      <c r="F112">
        <v>16091</v>
      </c>
      <c r="G112" s="1" t="s">
        <v>679</v>
      </c>
      <c r="H112" s="1" t="s">
        <v>680</v>
      </c>
      <c r="I112" s="1" t="s">
        <v>681</v>
      </c>
      <c r="J112" s="1" t="s">
        <v>20</v>
      </c>
      <c r="K112" s="1" t="s">
        <v>24</v>
      </c>
      <c r="L112" s="1" t="s">
        <v>118</v>
      </c>
      <c r="M112" s="2">
        <v>44649</v>
      </c>
      <c r="N112">
        <v>0</v>
      </c>
      <c r="O112" s="1" t="s">
        <v>23</v>
      </c>
      <c r="P112" s="1" t="s">
        <v>682</v>
      </c>
    </row>
    <row r="113" spans="1:16" x14ac:dyDescent="0.25">
      <c r="A113">
        <v>941338082</v>
      </c>
      <c r="B113" s="1" t="s">
        <v>28</v>
      </c>
      <c r="C113" s="1" t="s">
        <v>29</v>
      </c>
      <c r="D113" s="1" t="s">
        <v>30</v>
      </c>
      <c r="E113" s="2">
        <v>44635</v>
      </c>
      <c r="F113" t="s">
        <v>683</v>
      </c>
      <c r="G113" s="1" t="s">
        <v>616</v>
      </c>
      <c r="H113" s="1" t="s">
        <v>684</v>
      </c>
      <c r="I113" s="1" t="s">
        <v>685</v>
      </c>
      <c r="J113" s="1" t="s">
        <v>127</v>
      </c>
      <c r="K113" s="1" t="s">
        <v>117</v>
      </c>
      <c r="L113" s="1" t="s">
        <v>118</v>
      </c>
      <c r="M113" s="2">
        <v>44644</v>
      </c>
      <c r="N113">
        <v>0</v>
      </c>
      <c r="O113" s="1" t="s">
        <v>686</v>
      </c>
      <c r="P113" s="1" t="s">
        <v>687</v>
      </c>
    </row>
    <row r="114" spans="1:16" x14ac:dyDescent="0.25">
      <c r="A114">
        <v>80</v>
      </c>
      <c r="B114" s="1" t="s">
        <v>28</v>
      </c>
      <c r="C114" s="1" t="s">
        <v>29</v>
      </c>
      <c r="D114" s="1" t="s">
        <v>30</v>
      </c>
      <c r="E114" s="2">
        <v>44516</v>
      </c>
      <c r="F114" t="s">
        <v>688</v>
      </c>
      <c r="G114" s="1" t="s">
        <v>210</v>
      </c>
      <c r="H114" s="1" t="s">
        <v>23</v>
      </c>
      <c r="I114" s="1" t="s">
        <v>23</v>
      </c>
      <c r="J114" s="1" t="s">
        <v>31</v>
      </c>
      <c r="K114" s="1" t="s">
        <v>122</v>
      </c>
      <c r="L114" s="1" t="s">
        <v>118</v>
      </c>
      <c r="M114" s="2">
        <v>44644</v>
      </c>
      <c r="N114">
        <v>0</v>
      </c>
      <c r="O114" s="1" t="s">
        <v>689</v>
      </c>
      <c r="P114" s="1" t="s">
        <v>268</v>
      </c>
    </row>
    <row r="115" spans="1:16" hidden="1" x14ac:dyDescent="0.25">
      <c r="A115">
        <v>946840881</v>
      </c>
      <c r="B115" s="1" t="s">
        <v>89</v>
      </c>
      <c r="C115" s="1" t="s">
        <v>185</v>
      </c>
      <c r="D115" s="1" t="s">
        <v>186</v>
      </c>
      <c r="E115" s="2">
        <v>44649</v>
      </c>
      <c r="F115">
        <v>15526</v>
      </c>
      <c r="G115" s="1" t="s">
        <v>690</v>
      </c>
      <c r="H115" s="1" t="s">
        <v>468</v>
      </c>
      <c r="I115" s="1" t="s">
        <v>691</v>
      </c>
      <c r="J115" s="1" t="s">
        <v>43</v>
      </c>
      <c r="K115" s="1" t="s">
        <v>470</v>
      </c>
      <c r="L115" s="1" t="s">
        <v>118</v>
      </c>
      <c r="M115" s="2">
        <v>44650</v>
      </c>
      <c r="N115">
        <v>0</v>
      </c>
      <c r="O115" s="1" t="s">
        <v>23</v>
      </c>
      <c r="P115" s="1" t="s">
        <v>692</v>
      </c>
    </row>
    <row r="116" spans="1:16" hidden="1" x14ac:dyDescent="0.25">
      <c r="A116">
        <v>206</v>
      </c>
      <c r="B116" s="1" t="s">
        <v>109</v>
      </c>
      <c r="C116" s="1" t="s">
        <v>128</v>
      </c>
      <c r="D116" s="1" t="s">
        <v>129</v>
      </c>
      <c r="E116" s="2">
        <v>44471</v>
      </c>
      <c r="F116" t="s">
        <v>693</v>
      </c>
      <c r="G116" s="1" t="s">
        <v>130</v>
      </c>
      <c r="H116" s="1" t="s">
        <v>23</v>
      </c>
      <c r="I116" s="1" t="s">
        <v>23</v>
      </c>
      <c r="J116" s="1" t="s">
        <v>126</v>
      </c>
      <c r="K116" s="1" t="s">
        <v>122</v>
      </c>
      <c r="L116" s="1" t="s">
        <v>118</v>
      </c>
      <c r="M116" s="2">
        <v>44643</v>
      </c>
      <c r="N116">
        <v>0</v>
      </c>
      <c r="O116" s="1" t="s">
        <v>671</v>
      </c>
      <c r="P116" s="1" t="s">
        <v>269</v>
      </c>
    </row>
    <row r="117" spans="1:16" hidden="1" x14ac:dyDescent="0.25">
      <c r="A117">
        <v>136</v>
      </c>
      <c r="B117" s="1" t="s">
        <v>36</v>
      </c>
      <c r="C117" s="1" t="s">
        <v>37</v>
      </c>
      <c r="D117" s="1" t="s">
        <v>38</v>
      </c>
      <c r="E117" s="2">
        <v>44456</v>
      </c>
      <c r="F117" t="s">
        <v>694</v>
      </c>
      <c r="G117" s="1" t="s">
        <v>143</v>
      </c>
      <c r="H117" s="1" t="s">
        <v>23</v>
      </c>
      <c r="I117" s="1" t="s">
        <v>23</v>
      </c>
      <c r="J117" s="1" t="s">
        <v>31</v>
      </c>
      <c r="K117" s="1" t="s">
        <v>122</v>
      </c>
      <c r="L117" s="1" t="s">
        <v>118</v>
      </c>
      <c r="M117" s="2">
        <v>44643</v>
      </c>
      <c r="N117">
        <v>0</v>
      </c>
      <c r="O117" s="1" t="s">
        <v>671</v>
      </c>
      <c r="P117" s="1" t="s">
        <v>270</v>
      </c>
    </row>
    <row r="118" spans="1:16" hidden="1" x14ac:dyDescent="0.25">
      <c r="A118">
        <v>209</v>
      </c>
      <c r="B118" s="1" t="s">
        <v>109</v>
      </c>
      <c r="C118" s="1" t="s">
        <v>128</v>
      </c>
      <c r="D118" s="1" t="s">
        <v>129</v>
      </c>
      <c r="E118" s="2">
        <v>44490</v>
      </c>
      <c r="F118" t="s">
        <v>695</v>
      </c>
      <c r="G118" s="1" t="s">
        <v>131</v>
      </c>
      <c r="H118" s="1" t="s">
        <v>23</v>
      </c>
      <c r="I118" s="1" t="s">
        <v>23</v>
      </c>
      <c r="J118" s="1" t="s">
        <v>123</v>
      </c>
      <c r="K118" s="1" t="s">
        <v>122</v>
      </c>
      <c r="L118" s="1" t="s">
        <v>118</v>
      </c>
      <c r="M118" s="2">
        <v>44643</v>
      </c>
      <c r="N118">
        <v>0</v>
      </c>
      <c r="O118" s="1" t="s">
        <v>696</v>
      </c>
      <c r="P118" s="1" t="s">
        <v>271</v>
      </c>
    </row>
    <row r="119" spans="1:16" hidden="1" x14ac:dyDescent="0.25">
      <c r="A119">
        <v>944141366</v>
      </c>
      <c r="B119" s="1" t="s">
        <v>16</v>
      </c>
      <c r="C119" s="1" t="s">
        <v>17</v>
      </c>
      <c r="D119" s="1" t="s">
        <v>18</v>
      </c>
      <c r="E119" s="2">
        <v>44642</v>
      </c>
      <c r="F119" t="s">
        <v>639</v>
      </c>
      <c r="G119" s="1" t="s">
        <v>323</v>
      </c>
      <c r="H119" s="1" t="s">
        <v>640</v>
      </c>
      <c r="I119" s="1" t="s">
        <v>295</v>
      </c>
      <c r="J119" s="1" t="s">
        <v>20</v>
      </c>
      <c r="K119" s="1" t="s">
        <v>27</v>
      </c>
      <c r="L119" s="1" t="s">
        <v>25</v>
      </c>
      <c r="M119" s="2">
        <v>44649</v>
      </c>
      <c r="N119">
        <v>0</v>
      </c>
      <c r="O119" s="1" t="s">
        <v>697</v>
      </c>
      <c r="P119" s="1" t="s">
        <v>698</v>
      </c>
    </row>
    <row r="120" spans="1:16" hidden="1" x14ac:dyDescent="0.25">
      <c r="A120">
        <v>76</v>
      </c>
      <c r="B120" s="1" t="s">
        <v>51</v>
      </c>
      <c r="C120" s="1" t="s">
        <v>52</v>
      </c>
      <c r="D120" s="1" t="s">
        <v>53</v>
      </c>
      <c r="E120" s="2">
        <v>44516</v>
      </c>
      <c r="F120" t="s">
        <v>699</v>
      </c>
      <c r="G120" s="1" t="s">
        <v>183</v>
      </c>
      <c r="H120" s="1" t="s">
        <v>23</v>
      </c>
      <c r="I120" s="1" t="s">
        <v>23</v>
      </c>
      <c r="J120" s="1" t="s">
        <v>31</v>
      </c>
      <c r="K120" s="1" t="s">
        <v>122</v>
      </c>
      <c r="L120" s="1" t="s">
        <v>118</v>
      </c>
      <c r="M120" s="2">
        <v>44650</v>
      </c>
      <c r="N120">
        <v>0</v>
      </c>
      <c r="O120" s="1" t="s">
        <v>655</v>
      </c>
      <c r="P120" s="1" t="s">
        <v>272</v>
      </c>
    </row>
    <row r="121" spans="1:16" hidden="1" x14ac:dyDescent="0.25">
      <c r="A121">
        <v>924965173</v>
      </c>
      <c r="B121" s="1" t="s">
        <v>112</v>
      </c>
      <c r="C121" s="1" t="s">
        <v>288</v>
      </c>
      <c r="D121" s="1" t="s">
        <v>289</v>
      </c>
      <c r="E121" s="2">
        <v>44592</v>
      </c>
      <c r="F121" t="s">
        <v>290</v>
      </c>
      <c r="G121" s="1" t="s">
        <v>291</v>
      </c>
      <c r="H121" s="1" t="s">
        <v>294</v>
      </c>
      <c r="I121" s="1" t="s">
        <v>295</v>
      </c>
      <c r="J121" s="1" t="s">
        <v>123</v>
      </c>
      <c r="K121" s="1" t="s">
        <v>117</v>
      </c>
      <c r="L121" s="1" t="s">
        <v>118</v>
      </c>
      <c r="M121" s="2">
        <v>44644</v>
      </c>
      <c r="N121">
        <v>0</v>
      </c>
      <c r="O121" s="1" t="s">
        <v>700</v>
      </c>
      <c r="P121" s="1" t="s">
        <v>296</v>
      </c>
    </row>
    <row r="122" spans="1:16" hidden="1" x14ac:dyDescent="0.25">
      <c r="A122">
        <v>117</v>
      </c>
      <c r="B122" s="1" t="s">
        <v>47</v>
      </c>
      <c r="C122" s="1" t="s">
        <v>48</v>
      </c>
      <c r="D122" s="1" t="s">
        <v>49</v>
      </c>
      <c r="E122" s="2">
        <v>44463</v>
      </c>
      <c r="F122" t="s">
        <v>701</v>
      </c>
      <c r="G122" s="1" t="s">
        <v>121</v>
      </c>
      <c r="H122" s="1" t="s">
        <v>23</v>
      </c>
      <c r="I122" s="1" t="s">
        <v>23</v>
      </c>
      <c r="J122" s="1" t="s">
        <v>31</v>
      </c>
      <c r="K122" s="1" t="s">
        <v>122</v>
      </c>
      <c r="L122" s="1" t="s">
        <v>118</v>
      </c>
      <c r="M122" s="2">
        <v>44649</v>
      </c>
      <c r="N122">
        <v>0</v>
      </c>
      <c r="O122" s="1" t="s">
        <v>702</v>
      </c>
      <c r="P122" s="1" t="s">
        <v>273</v>
      </c>
    </row>
    <row r="123" spans="1:16" hidden="1" x14ac:dyDescent="0.25">
      <c r="A123">
        <v>942793304</v>
      </c>
      <c r="B123" s="1" t="s">
        <v>89</v>
      </c>
      <c r="C123" s="1" t="s">
        <v>185</v>
      </c>
      <c r="D123" s="1" t="s">
        <v>186</v>
      </c>
      <c r="E123" s="2">
        <v>44638</v>
      </c>
      <c r="F123" t="s">
        <v>529</v>
      </c>
      <c r="G123" s="1" t="s">
        <v>530</v>
      </c>
      <c r="H123" s="1" t="s">
        <v>50</v>
      </c>
      <c r="I123" s="1" t="s">
        <v>531</v>
      </c>
      <c r="J123" s="1" t="s">
        <v>349</v>
      </c>
      <c r="K123" s="1" t="s">
        <v>132</v>
      </c>
      <c r="L123" s="1" t="s">
        <v>118</v>
      </c>
      <c r="M123" s="2">
        <v>44645</v>
      </c>
      <c r="N123">
        <v>0</v>
      </c>
      <c r="O123" s="1" t="s">
        <v>677</v>
      </c>
      <c r="P123" s="1" t="s">
        <v>703</v>
      </c>
    </row>
    <row r="124" spans="1:16" hidden="1" x14ac:dyDescent="0.25">
      <c r="A124">
        <v>916371121</v>
      </c>
      <c r="B124" s="1" t="s">
        <v>16</v>
      </c>
      <c r="C124" s="1" t="s">
        <v>17</v>
      </c>
      <c r="D124" s="1" t="s">
        <v>18</v>
      </c>
      <c r="E124" s="2">
        <v>44586</v>
      </c>
      <c r="F124">
        <v>13551</v>
      </c>
      <c r="G124" s="1" t="s">
        <v>166</v>
      </c>
      <c r="H124" s="1" t="s">
        <v>167</v>
      </c>
      <c r="I124" s="1" t="s">
        <v>168</v>
      </c>
      <c r="J124" s="1" t="s">
        <v>31</v>
      </c>
      <c r="K124" s="1" t="s">
        <v>117</v>
      </c>
      <c r="L124" s="1" t="s">
        <v>118</v>
      </c>
      <c r="M124" s="2">
        <v>44643</v>
      </c>
      <c r="N124">
        <v>0</v>
      </c>
      <c r="O124" s="1" t="s">
        <v>704</v>
      </c>
      <c r="P124" s="1" t="s">
        <v>274</v>
      </c>
    </row>
    <row r="125" spans="1:16" hidden="1" x14ac:dyDescent="0.25">
      <c r="A125">
        <v>944154783</v>
      </c>
      <c r="B125" s="1" t="s">
        <v>16</v>
      </c>
      <c r="C125" s="1" t="s">
        <v>17</v>
      </c>
      <c r="D125" s="1" t="s">
        <v>18</v>
      </c>
      <c r="E125" s="2">
        <v>44642</v>
      </c>
      <c r="F125" t="s">
        <v>705</v>
      </c>
      <c r="G125" s="1" t="s">
        <v>706</v>
      </c>
      <c r="H125" s="1" t="s">
        <v>707</v>
      </c>
      <c r="I125" s="1" t="s">
        <v>334</v>
      </c>
      <c r="J125" s="1" t="s">
        <v>20</v>
      </c>
      <c r="K125" s="1" t="s">
        <v>21</v>
      </c>
      <c r="L125" s="1" t="s">
        <v>22</v>
      </c>
      <c r="M125" s="2">
        <v>44649</v>
      </c>
      <c r="N125">
        <v>5</v>
      </c>
      <c r="O125" s="1" t="s">
        <v>23</v>
      </c>
      <c r="P125" s="1" t="s">
        <v>708</v>
      </c>
    </row>
    <row r="126" spans="1:16" hidden="1" x14ac:dyDescent="0.25">
      <c r="A126">
        <v>943714819</v>
      </c>
      <c r="B126" s="1" t="s">
        <v>40</v>
      </c>
      <c r="C126" s="1" t="s">
        <v>41</v>
      </c>
      <c r="D126" s="1" t="s">
        <v>42</v>
      </c>
      <c r="E126" s="2">
        <v>44641</v>
      </c>
      <c r="F126" t="s">
        <v>484</v>
      </c>
      <c r="G126" s="1" t="s">
        <v>485</v>
      </c>
      <c r="H126" s="1" t="s">
        <v>486</v>
      </c>
      <c r="I126" s="1" t="s">
        <v>487</v>
      </c>
      <c r="J126" s="1" t="s">
        <v>20</v>
      </c>
      <c r="K126" s="1" t="s">
        <v>21</v>
      </c>
      <c r="L126" s="1" t="s">
        <v>22</v>
      </c>
      <c r="M126" s="2">
        <v>44643</v>
      </c>
      <c r="N126">
        <v>5</v>
      </c>
      <c r="O126" s="1" t="s">
        <v>23</v>
      </c>
      <c r="P126" s="1" t="s">
        <v>709</v>
      </c>
    </row>
    <row r="127" spans="1:16" x14ac:dyDescent="0.25">
      <c r="A127">
        <v>946415358</v>
      </c>
      <c r="B127" s="1" t="s">
        <v>28</v>
      </c>
      <c r="C127" s="1" t="s">
        <v>29</v>
      </c>
      <c r="D127" s="1" t="s">
        <v>710</v>
      </c>
      <c r="E127" s="2">
        <v>44648</v>
      </c>
      <c r="F127">
        <v>16078</v>
      </c>
      <c r="G127" s="1" t="s">
        <v>711</v>
      </c>
      <c r="H127" s="1" t="s">
        <v>712</v>
      </c>
      <c r="I127" s="1" t="s">
        <v>713</v>
      </c>
      <c r="J127" s="1" t="s">
        <v>20</v>
      </c>
      <c r="K127" s="1" t="s">
        <v>24</v>
      </c>
      <c r="L127" s="1" t="s">
        <v>118</v>
      </c>
      <c r="M127" s="2">
        <v>44649</v>
      </c>
      <c r="N127">
        <v>0</v>
      </c>
      <c r="O127" s="1" t="s">
        <v>23</v>
      </c>
      <c r="P127" s="1" t="s">
        <v>714</v>
      </c>
    </row>
    <row r="128" spans="1:16" hidden="1" x14ac:dyDescent="0.25">
      <c r="A128">
        <v>938616297</v>
      </c>
      <c r="B128" s="1" t="s">
        <v>99</v>
      </c>
      <c r="C128" s="1" t="s">
        <v>145</v>
      </c>
      <c r="D128" s="1" t="s">
        <v>216</v>
      </c>
      <c r="E128" s="2">
        <v>44628</v>
      </c>
      <c r="F128" t="s">
        <v>445</v>
      </c>
      <c r="G128" s="1" t="s">
        <v>446</v>
      </c>
      <c r="H128" s="1" t="s">
        <v>447</v>
      </c>
      <c r="I128" s="1" t="s">
        <v>448</v>
      </c>
      <c r="J128" s="1" t="s">
        <v>43</v>
      </c>
      <c r="K128" s="1" t="s">
        <v>132</v>
      </c>
      <c r="L128" s="1" t="s">
        <v>118</v>
      </c>
      <c r="M128" s="2">
        <v>44645</v>
      </c>
      <c r="N128">
        <v>0</v>
      </c>
      <c r="O128" s="1" t="s">
        <v>715</v>
      </c>
      <c r="P128" s="1" t="s">
        <v>716</v>
      </c>
    </row>
    <row r="129" spans="1:16" hidden="1" x14ac:dyDescent="0.25">
      <c r="A129">
        <v>942794092</v>
      </c>
      <c r="B129" s="1" t="s">
        <v>89</v>
      </c>
      <c r="C129" s="1" t="s">
        <v>185</v>
      </c>
      <c r="D129" s="1" t="s">
        <v>186</v>
      </c>
      <c r="E129" s="2">
        <v>44638</v>
      </c>
      <c r="F129" t="s">
        <v>529</v>
      </c>
      <c r="G129" s="1" t="s">
        <v>530</v>
      </c>
      <c r="H129" s="1" t="s">
        <v>50</v>
      </c>
      <c r="I129" s="1" t="s">
        <v>531</v>
      </c>
      <c r="J129" s="1" t="s">
        <v>43</v>
      </c>
      <c r="K129" s="1" t="s">
        <v>470</v>
      </c>
      <c r="L129" s="1" t="s">
        <v>118</v>
      </c>
      <c r="M129" s="2">
        <v>44645</v>
      </c>
      <c r="N129">
        <v>0</v>
      </c>
      <c r="O129" s="1" t="s">
        <v>677</v>
      </c>
      <c r="P129" s="1" t="s">
        <v>717</v>
      </c>
    </row>
    <row r="130" spans="1:16" hidden="1" x14ac:dyDescent="0.25">
      <c r="A130">
        <v>945587335</v>
      </c>
      <c r="B130" s="1" t="s">
        <v>89</v>
      </c>
      <c r="C130" s="1" t="s">
        <v>185</v>
      </c>
      <c r="D130" s="1" t="s">
        <v>186</v>
      </c>
      <c r="E130" s="2">
        <v>44645</v>
      </c>
      <c r="F130">
        <v>15635</v>
      </c>
      <c r="G130" s="1" t="s">
        <v>467</v>
      </c>
      <c r="H130" s="1" t="s">
        <v>468</v>
      </c>
      <c r="I130" s="1" t="s">
        <v>469</v>
      </c>
      <c r="J130" s="1" t="s">
        <v>349</v>
      </c>
      <c r="K130" s="1" t="s">
        <v>470</v>
      </c>
      <c r="L130" s="1" t="s">
        <v>118</v>
      </c>
      <c r="M130" s="2">
        <v>44648</v>
      </c>
      <c r="N130">
        <v>0</v>
      </c>
      <c r="O130" s="1" t="s">
        <v>23</v>
      </c>
      <c r="P130" s="1" t="s">
        <v>718</v>
      </c>
    </row>
    <row r="131" spans="1:16" hidden="1" x14ac:dyDescent="0.25">
      <c r="A131">
        <v>217</v>
      </c>
      <c r="B131" s="1" t="s">
        <v>40</v>
      </c>
      <c r="C131" s="1" t="s">
        <v>41</v>
      </c>
      <c r="D131" s="1" t="s">
        <v>141</v>
      </c>
      <c r="E131" s="2">
        <v>44477</v>
      </c>
      <c r="F131">
        <v>10437</v>
      </c>
      <c r="G131" s="1" t="s">
        <v>142</v>
      </c>
      <c r="H131" s="1" t="s">
        <v>23</v>
      </c>
      <c r="I131" s="1" t="s">
        <v>23</v>
      </c>
      <c r="J131" s="1" t="s">
        <v>31</v>
      </c>
      <c r="K131" s="1" t="s">
        <v>122</v>
      </c>
      <c r="L131" s="1" t="s">
        <v>118</v>
      </c>
      <c r="M131" s="2">
        <v>44643</v>
      </c>
      <c r="N131">
        <v>0</v>
      </c>
      <c r="O131" s="1" t="s">
        <v>719</v>
      </c>
      <c r="P131" s="1" t="s">
        <v>275</v>
      </c>
    </row>
    <row r="132" spans="1:16" hidden="1" x14ac:dyDescent="0.25">
      <c r="A132">
        <v>942412623</v>
      </c>
      <c r="B132" s="1" t="s">
        <v>54</v>
      </c>
      <c r="C132" s="1" t="s">
        <v>55</v>
      </c>
      <c r="D132" s="1" t="s">
        <v>56</v>
      </c>
      <c r="E132" s="2">
        <v>44637</v>
      </c>
      <c r="F132" t="s">
        <v>720</v>
      </c>
      <c r="G132" s="1" t="s">
        <v>721</v>
      </c>
      <c r="H132" s="1" t="s">
        <v>722</v>
      </c>
      <c r="I132" s="1" t="s">
        <v>723</v>
      </c>
      <c r="J132" s="1" t="s">
        <v>31</v>
      </c>
      <c r="K132" s="1" t="s">
        <v>117</v>
      </c>
      <c r="L132" s="1" t="s">
        <v>118</v>
      </c>
      <c r="M132" s="2">
        <v>44644</v>
      </c>
      <c r="N132">
        <v>0</v>
      </c>
      <c r="O132" s="1" t="s">
        <v>724</v>
      </c>
      <c r="P132" s="1" t="s">
        <v>725</v>
      </c>
    </row>
    <row r="133" spans="1:16" hidden="1" x14ac:dyDescent="0.25">
      <c r="A133">
        <v>944073790</v>
      </c>
      <c r="B133" s="1" t="s">
        <v>54</v>
      </c>
      <c r="C133" s="1" t="s">
        <v>55</v>
      </c>
      <c r="D133" s="1" t="s">
        <v>56</v>
      </c>
      <c r="E133" s="2">
        <v>44642</v>
      </c>
      <c r="F133" t="s">
        <v>726</v>
      </c>
      <c r="G133" s="1" t="s">
        <v>727</v>
      </c>
      <c r="H133" s="1" t="s">
        <v>728</v>
      </c>
      <c r="I133" s="1" t="s">
        <v>340</v>
      </c>
      <c r="J133" s="1" t="s">
        <v>31</v>
      </c>
      <c r="K133" s="1" t="s">
        <v>117</v>
      </c>
      <c r="L133" s="1" t="s">
        <v>118</v>
      </c>
      <c r="M133" s="2">
        <v>44644</v>
      </c>
      <c r="N133">
        <v>0</v>
      </c>
      <c r="O133" s="1" t="s">
        <v>729</v>
      </c>
      <c r="P133" s="1" t="s">
        <v>730</v>
      </c>
    </row>
    <row r="134" spans="1:16" hidden="1" x14ac:dyDescent="0.25">
      <c r="A134">
        <v>212</v>
      </c>
      <c r="B134" s="1" t="s">
        <v>47</v>
      </c>
      <c r="C134" s="1" t="s">
        <v>48</v>
      </c>
      <c r="D134" s="1" t="s">
        <v>49</v>
      </c>
      <c r="E134" s="2">
        <v>44480</v>
      </c>
      <c r="F134" t="s">
        <v>731</v>
      </c>
      <c r="G134" s="1" t="s">
        <v>124</v>
      </c>
      <c r="H134" s="1" t="s">
        <v>23</v>
      </c>
      <c r="I134" s="1" t="s">
        <v>23</v>
      </c>
      <c r="J134" s="1" t="s">
        <v>31</v>
      </c>
      <c r="K134" s="1" t="s">
        <v>122</v>
      </c>
      <c r="L134" s="1" t="s">
        <v>118</v>
      </c>
      <c r="M134" s="2">
        <v>44649</v>
      </c>
      <c r="N134">
        <v>0</v>
      </c>
      <c r="O134" s="1" t="s">
        <v>732</v>
      </c>
      <c r="P134" s="1" t="s">
        <v>276</v>
      </c>
    </row>
    <row r="135" spans="1:16" hidden="1" x14ac:dyDescent="0.25">
      <c r="A135">
        <v>941745594</v>
      </c>
      <c r="B135" s="1" t="s">
        <v>109</v>
      </c>
      <c r="C135" s="1" t="s">
        <v>128</v>
      </c>
      <c r="D135" s="1" t="s">
        <v>129</v>
      </c>
      <c r="E135" s="2">
        <v>44636</v>
      </c>
      <c r="F135" t="s">
        <v>733</v>
      </c>
      <c r="G135" s="1" t="s">
        <v>734</v>
      </c>
      <c r="H135" s="1" t="s">
        <v>566</v>
      </c>
      <c r="I135" s="1" t="s">
        <v>735</v>
      </c>
      <c r="J135" s="1" t="s">
        <v>248</v>
      </c>
      <c r="K135" s="1" t="s">
        <v>249</v>
      </c>
      <c r="L135" s="1" t="s">
        <v>118</v>
      </c>
      <c r="M135" s="2">
        <v>44643</v>
      </c>
      <c r="N135">
        <v>0</v>
      </c>
      <c r="O135" s="1" t="s">
        <v>736</v>
      </c>
      <c r="P135" s="1" t="s">
        <v>737</v>
      </c>
    </row>
    <row r="136" spans="1:16" hidden="1" x14ac:dyDescent="0.25">
      <c r="A136">
        <v>18</v>
      </c>
      <c r="B136" s="1" t="s">
        <v>47</v>
      </c>
      <c r="C136" s="1" t="s">
        <v>48</v>
      </c>
      <c r="D136" s="1" t="s">
        <v>49</v>
      </c>
      <c r="E136" s="2">
        <v>44505</v>
      </c>
      <c r="F136" t="s">
        <v>738</v>
      </c>
      <c r="G136" s="1" t="s">
        <v>125</v>
      </c>
      <c r="H136" s="1" t="s">
        <v>23</v>
      </c>
      <c r="I136" s="1" t="s">
        <v>23</v>
      </c>
      <c r="J136" s="1" t="s">
        <v>123</v>
      </c>
      <c r="K136" s="1" t="s">
        <v>122</v>
      </c>
      <c r="L136" s="1" t="s">
        <v>118</v>
      </c>
      <c r="M136" s="2">
        <v>44649</v>
      </c>
      <c r="N136">
        <v>0</v>
      </c>
      <c r="O136" s="1" t="s">
        <v>739</v>
      </c>
      <c r="P136" s="1" t="s">
        <v>277</v>
      </c>
    </row>
    <row r="137" spans="1:16" hidden="1" x14ac:dyDescent="0.25">
      <c r="A137">
        <v>916371690</v>
      </c>
      <c r="B137" s="1" t="s">
        <v>16</v>
      </c>
      <c r="C137" s="1" t="s">
        <v>17</v>
      </c>
      <c r="D137" s="1" t="s">
        <v>18</v>
      </c>
      <c r="E137" s="2">
        <v>44586</v>
      </c>
      <c r="F137">
        <v>13568</v>
      </c>
      <c r="G137" s="1" t="s">
        <v>169</v>
      </c>
      <c r="H137" s="1" t="s">
        <v>170</v>
      </c>
      <c r="I137" s="1" t="s">
        <v>171</v>
      </c>
      <c r="J137" s="1" t="s">
        <v>31</v>
      </c>
      <c r="K137" s="1" t="s">
        <v>117</v>
      </c>
      <c r="L137" s="1" t="s">
        <v>118</v>
      </c>
      <c r="M137" s="2">
        <v>44643</v>
      </c>
      <c r="N137">
        <v>0</v>
      </c>
      <c r="O137" s="1" t="s">
        <v>740</v>
      </c>
      <c r="P137" s="1" t="s">
        <v>278</v>
      </c>
    </row>
    <row r="138" spans="1:16" hidden="1" x14ac:dyDescent="0.25">
      <c r="A138">
        <v>247</v>
      </c>
      <c r="B138" s="1" t="s">
        <v>89</v>
      </c>
      <c r="C138" s="1" t="s">
        <v>185</v>
      </c>
      <c r="D138" s="1" t="s">
        <v>186</v>
      </c>
      <c r="E138" s="2">
        <v>44501</v>
      </c>
      <c r="F138" t="s">
        <v>741</v>
      </c>
      <c r="G138" s="1" t="s">
        <v>200</v>
      </c>
      <c r="H138" s="1" t="s">
        <v>23</v>
      </c>
      <c r="I138" s="1" t="s">
        <v>23</v>
      </c>
      <c r="J138" s="1" t="s">
        <v>31</v>
      </c>
      <c r="K138" s="1" t="s">
        <v>191</v>
      </c>
      <c r="L138" s="1" t="s">
        <v>118</v>
      </c>
      <c r="M138" s="2">
        <v>44643</v>
      </c>
      <c r="N138">
        <v>0</v>
      </c>
      <c r="O138" s="1" t="s">
        <v>671</v>
      </c>
      <c r="P138" s="1" t="s">
        <v>279</v>
      </c>
    </row>
    <row r="139" spans="1:16" hidden="1" x14ac:dyDescent="0.25">
      <c r="A139">
        <v>170</v>
      </c>
      <c r="B139" s="1" t="s">
        <v>16</v>
      </c>
      <c r="C139" s="1" t="s">
        <v>17</v>
      </c>
      <c r="D139" s="1" t="s">
        <v>18</v>
      </c>
      <c r="E139" s="2">
        <v>44529</v>
      </c>
      <c r="F139">
        <v>11863</v>
      </c>
      <c r="G139" s="1" t="s">
        <v>172</v>
      </c>
      <c r="H139" s="1" t="s">
        <v>23</v>
      </c>
      <c r="I139" s="1" t="s">
        <v>23</v>
      </c>
      <c r="J139" s="1" t="s">
        <v>31</v>
      </c>
      <c r="K139" s="1" t="s">
        <v>122</v>
      </c>
      <c r="L139" s="1" t="s">
        <v>118</v>
      </c>
      <c r="M139" s="2">
        <v>44643</v>
      </c>
      <c r="N139">
        <v>0</v>
      </c>
      <c r="O139" s="1" t="s">
        <v>742</v>
      </c>
      <c r="P139" s="1" t="s">
        <v>280</v>
      </c>
    </row>
    <row r="140" spans="1:16" hidden="1" x14ac:dyDescent="0.25">
      <c r="A140">
        <v>946788357</v>
      </c>
      <c r="B140" s="1" t="s">
        <v>44</v>
      </c>
      <c r="C140" s="1" t="s">
        <v>45</v>
      </c>
      <c r="D140" s="1" t="s">
        <v>46</v>
      </c>
      <c r="E140" s="2">
        <v>44649</v>
      </c>
      <c r="F140" t="s">
        <v>743</v>
      </c>
      <c r="G140" s="1" t="s">
        <v>744</v>
      </c>
      <c r="H140" s="1" t="s">
        <v>745</v>
      </c>
      <c r="I140" s="1" t="s">
        <v>746</v>
      </c>
      <c r="J140" s="1" t="s">
        <v>20</v>
      </c>
      <c r="K140" s="1" t="s">
        <v>24</v>
      </c>
      <c r="L140" s="1" t="s">
        <v>118</v>
      </c>
      <c r="M140" s="2">
        <v>44650</v>
      </c>
      <c r="N140">
        <v>0</v>
      </c>
      <c r="O140" s="1" t="s">
        <v>747</v>
      </c>
      <c r="P140" s="1" t="s">
        <v>748</v>
      </c>
    </row>
    <row r="141" spans="1:16" x14ac:dyDescent="0.25">
      <c r="A141">
        <v>942320207</v>
      </c>
      <c r="B141" s="1" t="s">
        <v>28</v>
      </c>
      <c r="C141" s="1" t="s">
        <v>29</v>
      </c>
      <c r="D141" s="1" t="s">
        <v>30</v>
      </c>
      <c r="E141" s="2">
        <v>44637</v>
      </c>
      <c r="F141" t="s">
        <v>749</v>
      </c>
      <c r="G141" s="1" t="s">
        <v>750</v>
      </c>
      <c r="H141" s="1" t="s">
        <v>751</v>
      </c>
      <c r="I141" s="1" t="s">
        <v>752</v>
      </c>
      <c r="J141" s="1" t="s">
        <v>43</v>
      </c>
      <c r="K141" s="1" t="s">
        <v>24</v>
      </c>
      <c r="L141" s="1" t="s">
        <v>22</v>
      </c>
      <c r="M141" s="2">
        <v>44649</v>
      </c>
      <c r="N141">
        <v>30</v>
      </c>
      <c r="O141" s="1" t="s">
        <v>23</v>
      </c>
      <c r="P141" s="1" t="s">
        <v>753</v>
      </c>
    </row>
    <row r="142" spans="1:16" x14ac:dyDescent="0.25">
      <c r="A142">
        <v>940066661</v>
      </c>
      <c r="B142" s="1" t="s">
        <v>28</v>
      </c>
      <c r="C142" s="1" t="s">
        <v>29</v>
      </c>
      <c r="D142" s="1" t="s">
        <v>30</v>
      </c>
      <c r="E142" s="2">
        <v>44631</v>
      </c>
      <c r="F142" t="s">
        <v>754</v>
      </c>
      <c r="G142" s="1" t="s">
        <v>755</v>
      </c>
      <c r="H142" s="1" t="s">
        <v>756</v>
      </c>
      <c r="I142" s="1" t="s">
        <v>757</v>
      </c>
      <c r="J142" s="1" t="s">
        <v>43</v>
      </c>
      <c r="K142" s="1" t="s">
        <v>24</v>
      </c>
      <c r="L142" s="1" t="s">
        <v>22</v>
      </c>
      <c r="M142" s="2">
        <v>44644</v>
      </c>
      <c r="N142">
        <v>30</v>
      </c>
      <c r="O142" s="1" t="s">
        <v>23</v>
      </c>
      <c r="P142" s="1" t="s">
        <v>758</v>
      </c>
    </row>
    <row r="143" spans="1:16" hidden="1" x14ac:dyDescent="0.25">
      <c r="A143">
        <v>946840448</v>
      </c>
      <c r="B143" s="1" t="s">
        <v>89</v>
      </c>
      <c r="C143" s="1" t="s">
        <v>185</v>
      </c>
      <c r="D143" s="1" t="s">
        <v>186</v>
      </c>
      <c r="E143" s="2">
        <v>44649</v>
      </c>
      <c r="F143">
        <v>15526</v>
      </c>
      <c r="G143" s="1" t="s">
        <v>690</v>
      </c>
      <c r="H143" s="1" t="s">
        <v>468</v>
      </c>
      <c r="I143" s="1" t="s">
        <v>691</v>
      </c>
      <c r="J143" s="1" t="s">
        <v>43</v>
      </c>
      <c r="K143" s="1" t="s">
        <v>132</v>
      </c>
      <c r="L143" s="1" t="s">
        <v>118</v>
      </c>
      <c r="M143" s="2">
        <v>44650</v>
      </c>
      <c r="N143">
        <v>0</v>
      </c>
      <c r="O143" s="1" t="s">
        <v>23</v>
      </c>
      <c r="P143" s="1" t="s">
        <v>759</v>
      </c>
    </row>
    <row r="144" spans="1:16" hidden="1" x14ac:dyDescent="0.25">
      <c r="A144">
        <v>946484774</v>
      </c>
      <c r="B144" s="1" t="s">
        <v>16</v>
      </c>
      <c r="C144" s="1" t="s">
        <v>17</v>
      </c>
      <c r="D144" s="1" t="s">
        <v>18</v>
      </c>
      <c r="E144" s="2">
        <v>44649</v>
      </c>
      <c r="F144" t="s">
        <v>760</v>
      </c>
      <c r="G144" s="1" t="s">
        <v>761</v>
      </c>
      <c r="H144" s="1" t="s">
        <v>762</v>
      </c>
      <c r="I144" s="1" t="s">
        <v>763</v>
      </c>
      <c r="J144" s="1" t="s">
        <v>20</v>
      </c>
      <c r="K144" s="1" t="s">
        <v>27</v>
      </c>
      <c r="L144" s="1" t="s">
        <v>22</v>
      </c>
      <c r="M144" s="2">
        <v>44650</v>
      </c>
      <c r="N144">
        <v>30</v>
      </c>
      <c r="O144" s="1" t="s">
        <v>23</v>
      </c>
      <c r="P144" s="1" t="s">
        <v>764</v>
      </c>
    </row>
    <row r="145" spans="1:16" hidden="1" x14ac:dyDescent="0.25">
      <c r="A145">
        <v>111</v>
      </c>
      <c r="B145" s="1" t="s">
        <v>51</v>
      </c>
      <c r="C145" s="1" t="s">
        <v>52</v>
      </c>
      <c r="D145" s="1" t="s">
        <v>53</v>
      </c>
      <c r="E145" s="2">
        <v>44420</v>
      </c>
      <c r="F145" t="s">
        <v>765</v>
      </c>
      <c r="G145" s="1" t="s">
        <v>184</v>
      </c>
      <c r="H145" s="1" t="s">
        <v>23</v>
      </c>
      <c r="I145" s="1" t="s">
        <v>23</v>
      </c>
      <c r="J145" s="1" t="s">
        <v>31</v>
      </c>
      <c r="K145" s="1" t="s">
        <v>122</v>
      </c>
      <c r="L145" s="1" t="s">
        <v>118</v>
      </c>
      <c r="M145" s="2">
        <v>44650</v>
      </c>
      <c r="N145">
        <v>0</v>
      </c>
      <c r="O145" s="1" t="s">
        <v>655</v>
      </c>
      <c r="P145" s="1" t="s">
        <v>282</v>
      </c>
    </row>
    <row r="146" spans="1:16" hidden="1" x14ac:dyDescent="0.25">
      <c r="A146">
        <v>196</v>
      </c>
      <c r="B146" s="1" t="s">
        <v>89</v>
      </c>
      <c r="C146" s="1" t="s">
        <v>185</v>
      </c>
      <c r="D146" s="1" t="s">
        <v>186</v>
      </c>
      <c r="E146" s="2">
        <v>44490</v>
      </c>
      <c r="F146" t="s">
        <v>766</v>
      </c>
      <c r="G146" s="1" t="s">
        <v>201</v>
      </c>
      <c r="H146" s="1" t="s">
        <v>23</v>
      </c>
      <c r="I146" s="1" t="s">
        <v>23</v>
      </c>
      <c r="J146" s="1" t="s">
        <v>31</v>
      </c>
      <c r="K146" s="1" t="s">
        <v>122</v>
      </c>
      <c r="L146" s="1" t="s">
        <v>118</v>
      </c>
      <c r="M146" s="2">
        <v>44643</v>
      </c>
      <c r="N146">
        <v>0</v>
      </c>
      <c r="O146" s="1" t="s">
        <v>767</v>
      </c>
      <c r="P146" s="1" t="s">
        <v>283</v>
      </c>
    </row>
    <row r="147" spans="1:16" x14ac:dyDescent="0.25">
      <c r="A147">
        <v>940017588</v>
      </c>
      <c r="B147" s="1" t="s">
        <v>28</v>
      </c>
      <c r="C147" s="1" t="s">
        <v>29</v>
      </c>
      <c r="D147" s="1" t="s">
        <v>30</v>
      </c>
      <c r="E147" s="2">
        <v>44631</v>
      </c>
      <c r="F147" t="s">
        <v>768</v>
      </c>
      <c r="G147" s="1" t="s">
        <v>769</v>
      </c>
      <c r="H147" s="1" t="s">
        <v>770</v>
      </c>
      <c r="I147" s="1" t="s">
        <v>771</v>
      </c>
      <c r="J147" s="1" t="s">
        <v>43</v>
      </c>
      <c r="K147" s="1" t="s">
        <v>24</v>
      </c>
      <c r="L147" s="1" t="s">
        <v>22</v>
      </c>
      <c r="M147" s="2">
        <v>44644</v>
      </c>
      <c r="N147">
        <v>30</v>
      </c>
      <c r="O147" s="1" t="s">
        <v>23</v>
      </c>
      <c r="P147" s="1" t="s">
        <v>772</v>
      </c>
    </row>
    <row r="148" spans="1:16" hidden="1" x14ac:dyDescent="0.25">
      <c r="A148">
        <v>942796844</v>
      </c>
      <c r="B148" s="1" t="s">
        <v>89</v>
      </c>
      <c r="C148" s="1" t="s">
        <v>185</v>
      </c>
      <c r="D148" s="1" t="s">
        <v>186</v>
      </c>
      <c r="E148" s="2">
        <v>44638</v>
      </c>
      <c r="F148" t="s">
        <v>529</v>
      </c>
      <c r="G148" s="1" t="s">
        <v>530</v>
      </c>
      <c r="H148" s="1" t="s">
        <v>50</v>
      </c>
      <c r="I148" s="1" t="s">
        <v>531</v>
      </c>
      <c r="J148" s="1" t="s">
        <v>248</v>
      </c>
      <c r="K148" s="1" t="s">
        <v>249</v>
      </c>
      <c r="L148" s="1" t="s">
        <v>118</v>
      </c>
      <c r="M148" s="2">
        <v>44645</v>
      </c>
      <c r="N148">
        <v>0</v>
      </c>
      <c r="O148" s="1" t="s">
        <v>532</v>
      </c>
      <c r="P148" s="1" t="s">
        <v>773</v>
      </c>
    </row>
    <row r="149" spans="1:16" x14ac:dyDescent="0.25">
      <c r="A149">
        <v>943590228</v>
      </c>
      <c r="B149" s="1" t="s">
        <v>28</v>
      </c>
      <c r="C149" s="1" t="s">
        <v>29</v>
      </c>
      <c r="D149" s="1" t="s">
        <v>30</v>
      </c>
      <c r="E149" s="2">
        <v>44641</v>
      </c>
      <c r="F149" t="s">
        <v>774</v>
      </c>
      <c r="G149" s="1" t="s">
        <v>775</v>
      </c>
      <c r="H149" s="1" t="s">
        <v>776</v>
      </c>
      <c r="I149" s="1" t="s">
        <v>777</v>
      </c>
      <c r="J149" s="1" t="s">
        <v>43</v>
      </c>
      <c r="K149" s="1" t="s">
        <v>21</v>
      </c>
      <c r="L149" s="1" t="s">
        <v>25</v>
      </c>
      <c r="M149" s="2">
        <v>44645</v>
      </c>
      <c r="N149">
        <v>0</v>
      </c>
      <c r="O149" s="1" t="s">
        <v>778</v>
      </c>
      <c r="P149" s="1" t="s">
        <v>779</v>
      </c>
    </row>
    <row r="150" spans="1:16" hidden="1" x14ac:dyDescent="0.25">
      <c r="A150">
        <v>945586858</v>
      </c>
      <c r="B150" s="1" t="s">
        <v>89</v>
      </c>
      <c r="C150" s="1" t="s">
        <v>185</v>
      </c>
      <c r="D150" s="1" t="s">
        <v>186</v>
      </c>
      <c r="E150" s="2">
        <v>44645</v>
      </c>
      <c r="F150">
        <v>15635</v>
      </c>
      <c r="G150" s="1" t="s">
        <v>467</v>
      </c>
      <c r="H150" s="1" t="s">
        <v>468</v>
      </c>
      <c r="I150" s="1" t="s">
        <v>469</v>
      </c>
      <c r="J150" s="1" t="s">
        <v>349</v>
      </c>
      <c r="K150" s="1" t="s">
        <v>132</v>
      </c>
      <c r="L150" s="1" t="s">
        <v>118</v>
      </c>
      <c r="M150" s="2">
        <v>44648</v>
      </c>
      <c r="N150">
        <v>0</v>
      </c>
      <c r="O150" s="1" t="s">
        <v>23</v>
      </c>
      <c r="P150" s="1" t="s">
        <v>780</v>
      </c>
    </row>
    <row r="151" spans="1:16" x14ac:dyDescent="0.25">
      <c r="A151">
        <v>946698196</v>
      </c>
      <c r="B151" s="1" t="s">
        <v>28</v>
      </c>
      <c r="C151" s="1" t="s">
        <v>29</v>
      </c>
      <c r="D151" s="1" t="s">
        <v>30</v>
      </c>
      <c r="E151" s="2">
        <v>44649</v>
      </c>
      <c r="F151">
        <v>9336</v>
      </c>
      <c r="G151" s="1" t="s">
        <v>781</v>
      </c>
      <c r="H151" s="1" t="s">
        <v>782</v>
      </c>
      <c r="I151" s="1" t="s">
        <v>783</v>
      </c>
      <c r="J151" s="1" t="s">
        <v>20</v>
      </c>
      <c r="K151" s="1" t="s">
        <v>117</v>
      </c>
      <c r="L151" s="1" t="s">
        <v>118</v>
      </c>
      <c r="M151" s="2">
        <v>44649</v>
      </c>
      <c r="N151">
        <v>0</v>
      </c>
      <c r="O151" s="1" t="s">
        <v>23</v>
      </c>
      <c r="P151" s="1" t="s">
        <v>784</v>
      </c>
    </row>
    <row r="152" spans="1:16" hidden="1" x14ac:dyDescent="0.25">
      <c r="A152">
        <v>260</v>
      </c>
      <c r="B152" s="1" t="s">
        <v>89</v>
      </c>
      <c r="C152" s="1" t="s">
        <v>185</v>
      </c>
      <c r="D152" s="1" t="s">
        <v>186</v>
      </c>
      <c r="E152" s="2">
        <v>44519</v>
      </c>
      <c r="F152" t="s">
        <v>785</v>
      </c>
      <c r="G152" s="1" t="s">
        <v>202</v>
      </c>
      <c r="H152" s="1" t="s">
        <v>23</v>
      </c>
      <c r="I152" s="1" t="s">
        <v>23</v>
      </c>
      <c r="J152" s="1" t="s">
        <v>31</v>
      </c>
      <c r="K152" s="1" t="s">
        <v>203</v>
      </c>
      <c r="L152" s="1" t="s">
        <v>118</v>
      </c>
      <c r="M152" s="2">
        <v>44643</v>
      </c>
      <c r="N152">
        <v>0</v>
      </c>
      <c r="O152" s="1" t="s">
        <v>671</v>
      </c>
      <c r="P152" s="1" t="s">
        <v>284</v>
      </c>
    </row>
    <row r="153" spans="1:16" hidden="1" x14ac:dyDescent="0.25">
      <c r="A153">
        <v>942358276</v>
      </c>
      <c r="B153" s="1" t="s">
        <v>63</v>
      </c>
      <c r="C153" s="1" t="s">
        <v>211</v>
      </c>
      <c r="D153" s="1" t="s">
        <v>212</v>
      </c>
      <c r="E153" s="2">
        <v>44637</v>
      </c>
      <c r="F153" t="s">
        <v>786</v>
      </c>
      <c r="G153" s="1" t="s">
        <v>787</v>
      </c>
      <c r="H153" s="1" t="s">
        <v>788</v>
      </c>
      <c r="I153" s="1" t="s">
        <v>789</v>
      </c>
      <c r="J153" s="1" t="s">
        <v>248</v>
      </c>
      <c r="K153" s="1" t="s">
        <v>249</v>
      </c>
      <c r="L153" s="1" t="s">
        <v>22</v>
      </c>
      <c r="M153" s="2">
        <v>44643</v>
      </c>
      <c r="N153">
        <v>10</v>
      </c>
      <c r="O153" s="1" t="s">
        <v>23</v>
      </c>
      <c r="P153" s="1" t="s">
        <v>790</v>
      </c>
    </row>
    <row r="154" spans="1:16" hidden="1" x14ac:dyDescent="0.25">
      <c r="A154">
        <v>916701625</v>
      </c>
      <c r="B154" s="1" t="s">
        <v>47</v>
      </c>
      <c r="C154" s="1" t="s">
        <v>48</v>
      </c>
      <c r="D154" s="1" t="s">
        <v>49</v>
      </c>
      <c r="E154" s="2">
        <v>44586</v>
      </c>
      <c r="F154">
        <v>14166</v>
      </c>
      <c r="G154" s="1" t="s">
        <v>58</v>
      </c>
      <c r="H154" s="1" t="s">
        <v>59</v>
      </c>
      <c r="I154" s="1" t="s">
        <v>60</v>
      </c>
      <c r="J154" s="1" t="s">
        <v>31</v>
      </c>
      <c r="K154" s="1" t="s">
        <v>117</v>
      </c>
      <c r="L154" s="1" t="s">
        <v>118</v>
      </c>
      <c r="M154" s="2">
        <v>44643</v>
      </c>
      <c r="N154">
        <v>0</v>
      </c>
      <c r="O154" s="1" t="s">
        <v>791</v>
      </c>
      <c r="P154" s="1" t="s">
        <v>285</v>
      </c>
    </row>
    <row r="155" spans="1:16" hidden="1" x14ac:dyDescent="0.25">
      <c r="A155">
        <v>944140209</v>
      </c>
      <c r="B155" s="1" t="s">
        <v>16</v>
      </c>
      <c r="C155" s="1" t="s">
        <v>17</v>
      </c>
      <c r="D155" s="1" t="s">
        <v>18</v>
      </c>
      <c r="E155" s="2">
        <v>44642</v>
      </c>
      <c r="F155">
        <v>15037</v>
      </c>
      <c r="G155" s="1" t="s">
        <v>792</v>
      </c>
      <c r="H155" s="1" t="s">
        <v>793</v>
      </c>
      <c r="I155" s="1" t="s">
        <v>794</v>
      </c>
      <c r="J155" s="1" t="s">
        <v>20</v>
      </c>
      <c r="K155" s="1" t="s">
        <v>21</v>
      </c>
      <c r="L155" s="1" t="s">
        <v>22</v>
      </c>
      <c r="M155" s="2">
        <v>44643</v>
      </c>
      <c r="N155">
        <v>5</v>
      </c>
      <c r="O155" s="1" t="s">
        <v>795</v>
      </c>
      <c r="P155" s="1" t="s">
        <v>796</v>
      </c>
    </row>
    <row r="156" spans="1:16" hidden="1" x14ac:dyDescent="0.25">
      <c r="A156">
        <v>163</v>
      </c>
      <c r="B156" s="1" t="s">
        <v>16</v>
      </c>
      <c r="C156" s="1" t="s">
        <v>17</v>
      </c>
      <c r="D156" s="1" t="s">
        <v>18</v>
      </c>
      <c r="E156" s="2">
        <v>44529</v>
      </c>
      <c r="F156">
        <v>11701</v>
      </c>
      <c r="G156" s="1" t="s">
        <v>174</v>
      </c>
      <c r="H156" s="1" t="s">
        <v>23</v>
      </c>
      <c r="I156" s="1" t="s">
        <v>23</v>
      </c>
      <c r="J156" s="1" t="s">
        <v>31</v>
      </c>
      <c r="K156" s="1" t="s">
        <v>122</v>
      </c>
      <c r="L156" s="1" t="s">
        <v>118</v>
      </c>
      <c r="M156" s="2">
        <v>44643</v>
      </c>
      <c r="N156">
        <v>0</v>
      </c>
      <c r="O156" s="1" t="s">
        <v>797</v>
      </c>
      <c r="P156" s="1" t="s">
        <v>286</v>
      </c>
    </row>
    <row r="157" spans="1:16" hidden="1" x14ac:dyDescent="0.25">
      <c r="A157">
        <v>944151468</v>
      </c>
      <c r="B157" s="1" t="s">
        <v>16</v>
      </c>
      <c r="C157" s="1" t="s">
        <v>17</v>
      </c>
      <c r="D157" s="1" t="s">
        <v>18</v>
      </c>
      <c r="E157" s="2">
        <v>44642</v>
      </c>
      <c r="F157">
        <v>15171</v>
      </c>
      <c r="G157" s="1" t="s">
        <v>479</v>
      </c>
      <c r="H157" s="1" t="s">
        <v>480</v>
      </c>
      <c r="I157" s="1" t="s">
        <v>481</v>
      </c>
      <c r="J157" s="1" t="s">
        <v>31</v>
      </c>
      <c r="K157" s="1" t="s">
        <v>117</v>
      </c>
      <c r="L157" s="1" t="s">
        <v>118</v>
      </c>
      <c r="M157" s="2">
        <v>44643</v>
      </c>
      <c r="N157">
        <v>0</v>
      </c>
      <c r="O157" s="1" t="s">
        <v>798</v>
      </c>
      <c r="P157" s="1" t="s">
        <v>799</v>
      </c>
    </row>
    <row r="158" spans="1:16" hidden="1" x14ac:dyDescent="0.25">
      <c r="A158">
        <v>934980156</v>
      </c>
      <c r="B158" s="1" t="s">
        <v>36</v>
      </c>
      <c r="C158" s="1" t="s">
        <v>37</v>
      </c>
      <c r="D158" s="1" t="s">
        <v>38</v>
      </c>
      <c r="E158" s="2">
        <v>44618</v>
      </c>
      <c r="F158" t="s">
        <v>374</v>
      </c>
      <c r="G158" s="1" t="s">
        <v>335</v>
      </c>
      <c r="H158" s="1" t="s">
        <v>336</v>
      </c>
      <c r="I158" s="1" t="s">
        <v>375</v>
      </c>
      <c r="J158" s="1" t="s">
        <v>20</v>
      </c>
      <c r="K158" s="1" t="s">
        <v>24</v>
      </c>
      <c r="L158" s="1" t="s">
        <v>22</v>
      </c>
      <c r="M158" s="2">
        <v>44643</v>
      </c>
      <c r="N158">
        <v>30</v>
      </c>
      <c r="O158" s="1" t="s">
        <v>23</v>
      </c>
      <c r="P158" s="1" t="s">
        <v>376</v>
      </c>
    </row>
    <row r="159" spans="1:16" hidden="1" x14ac:dyDescent="0.25">
      <c r="A159">
        <v>160</v>
      </c>
      <c r="B159" s="1" t="s">
        <v>54</v>
      </c>
      <c r="C159" s="1" t="s">
        <v>55</v>
      </c>
      <c r="D159" s="1" t="s">
        <v>56</v>
      </c>
      <c r="E159" s="2">
        <v>44524</v>
      </c>
      <c r="F159" t="s">
        <v>800</v>
      </c>
      <c r="G159" s="1" t="s">
        <v>221</v>
      </c>
      <c r="H159" s="1" t="s">
        <v>23</v>
      </c>
      <c r="I159" s="1" t="s">
        <v>23</v>
      </c>
      <c r="J159" s="1" t="s">
        <v>222</v>
      </c>
      <c r="K159" s="1" t="s">
        <v>122</v>
      </c>
      <c r="L159" s="1" t="s">
        <v>118</v>
      </c>
      <c r="M159" s="2">
        <v>44644</v>
      </c>
      <c r="N159">
        <v>0</v>
      </c>
      <c r="O159" s="1" t="s">
        <v>801</v>
      </c>
      <c r="P159" s="1" t="s">
        <v>287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7D18-7340-451C-92F6-95A17DCB6284}">
  <sheetPr>
    <pageSetUpPr fitToPage="1"/>
  </sheetPr>
  <dimension ref="A1:W79"/>
  <sheetViews>
    <sheetView showGridLines="0" tabSelected="1" topLeftCell="D1" zoomScale="70" zoomScaleNormal="70" workbookViewId="0">
      <pane ySplit="13" topLeftCell="A22" activePane="bottomLeft" state="frozen"/>
      <selection activeCell="D1" sqref="D1"/>
      <selection pane="bottomLeft" activeCell="K24" sqref="K24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6.140625" style="9" bestFit="1" customWidth="1"/>
    <col min="8" max="8" width="21.5703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89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102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SUM(BLADYAppr[paid])</f>
        <v>190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COUNTA(BLADYAppr[TechID])</f>
        <v>12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COUNTA(BLADYLost[TechID])</f>
        <v>1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COUNTA(BLADYOpen[TechID])</f>
        <v>15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28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126" x14ac:dyDescent="0.25">
      <c r="A16" s="46" t="s">
        <v>89</v>
      </c>
      <c r="B16" s="46" t="s">
        <v>185</v>
      </c>
      <c r="C16" s="46" t="s">
        <v>186</v>
      </c>
      <c r="D16" s="60">
        <v>44565</v>
      </c>
      <c r="E16" s="46">
        <v>12202</v>
      </c>
      <c r="F16" s="46" t="s">
        <v>187</v>
      </c>
      <c r="G16" s="46" t="s">
        <v>188</v>
      </c>
      <c r="H16" s="46" t="s">
        <v>189</v>
      </c>
      <c r="I16" s="46" t="s">
        <v>20</v>
      </c>
      <c r="J16" s="46" t="s">
        <v>132</v>
      </c>
      <c r="K16" s="46" t="s">
        <v>22</v>
      </c>
      <c r="L16" s="46">
        <v>50</v>
      </c>
      <c r="M16" s="46" t="s">
        <v>420</v>
      </c>
    </row>
    <row r="17" spans="1:17" s="46" customFormat="1" ht="40.5" customHeight="1" x14ac:dyDescent="0.25">
      <c r="A17" s="59" t="s">
        <v>89</v>
      </c>
      <c r="B17" s="59" t="s">
        <v>185</v>
      </c>
      <c r="C17" s="59" t="s">
        <v>186</v>
      </c>
      <c r="D17" s="60">
        <v>44634</v>
      </c>
      <c r="E17" s="46">
        <v>15665</v>
      </c>
      <c r="F17" s="59" t="s">
        <v>422</v>
      </c>
      <c r="G17" s="59" t="s">
        <v>423</v>
      </c>
      <c r="H17" s="59" t="s">
        <v>424</v>
      </c>
      <c r="I17" s="59" t="s">
        <v>349</v>
      </c>
      <c r="J17" s="59" t="s">
        <v>132</v>
      </c>
      <c r="K17" s="59" t="s">
        <v>22</v>
      </c>
      <c r="L17" s="46">
        <v>40</v>
      </c>
      <c r="M17" s="59" t="s">
        <v>425</v>
      </c>
    </row>
    <row r="18" spans="1:17" s="46" customFormat="1" ht="63" x14ac:dyDescent="0.25">
      <c r="A18" s="59" t="s">
        <v>89</v>
      </c>
      <c r="B18" s="59" t="s">
        <v>185</v>
      </c>
      <c r="C18" s="59" t="s">
        <v>186</v>
      </c>
      <c r="D18" s="60">
        <v>44645</v>
      </c>
      <c r="E18" s="46">
        <v>15635</v>
      </c>
      <c r="F18" s="59" t="s">
        <v>467</v>
      </c>
      <c r="G18" s="59" t="s">
        <v>468</v>
      </c>
      <c r="H18" s="59" t="s">
        <v>469</v>
      </c>
      <c r="I18" s="59" t="s">
        <v>349</v>
      </c>
      <c r="J18" s="59" t="s">
        <v>470</v>
      </c>
      <c r="K18" s="59" t="s">
        <v>22</v>
      </c>
      <c r="L18" s="46">
        <v>10</v>
      </c>
      <c r="M18" s="59" t="s">
        <v>23</v>
      </c>
    </row>
    <row r="19" spans="1:17" s="46" customFormat="1" ht="105" x14ac:dyDescent="0.25">
      <c r="A19" s="59" t="s">
        <v>89</v>
      </c>
      <c r="B19" s="59" t="s">
        <v>185</v>
      </c>
      <c r="C19" s="59" t="s">
        <v>186</v>
      </c>
      <c r="D19" s="60">
        <v>44638</v>
      </c>
      <c r="E19" s="46">
        <v>15782</v>
      </c>
      <c r="F19" s="59" t="s">
        <v>530</v>
      </c>
      <c r="G19" s="59" t="s">
        <v>50</v>
      </c>
      <c r="H19" s="59" t="s">
        <v>531</v>
      </c>
      <c r="I19" s="59" t="s">
        <v>43</v>
      </c>
      <c r="J19" s="59" t="s">
        <v>470</v>
      </c>
      <c r="K19" s="59" t="s">
        <v>22</v>
      </c>
      <c r="L19" s="46">
        <v>10</v>
      </c>
      <c r="M19" s="59" t="s">
        <v>602</v>
      </c>
    </row>
    <row r="20" spans="1:17" s="26" customFormat="1" ht="105" x14ac:dyDescent="0.25">
      <c r="A20" s="59" t="s">
        <v>89</v>
      </c>
      <c r="B20" s="59" t="s">
        <v>185</v>
      </c>
      <c r="C20" s="59" t="s">
        <v>186</v>
      </c>
      <c r="D20" s="60">
        <v>44638</v>
      </c>
      <c r="E20" s="46">
        <v>15782</v>
      </c>
      <c r="F20" s="59" t="s">
        <v>530</v>
      </c>
      <c r="G20" s="59" t="s">
        <v>50</v>
      </c>
      <c r="H20" s="59" t="s">
        <v>531</v>
      </c>
      <c r="I20" s="59" t="s">
        <v>349</v>
      </c>
      <c r="J20" s="59" t="s">
        <v>470</v>
      </c>
      <c r="K20" s="59" t="s">
        <v>22</v>
      </c>
      <c r="L20" s="46">
        <v>10</v>
      </c>
      <c r="M20" s="59" t="s">
        <v>532</v>
      </c>
    </row>
    <row r="21" spans="1:17" ht="105" x14ac:dyDescent="0.25">
      <c r="A21" s="59" t="s">
        <v>89</v>
      </c>
      <c r="B21" s="59" t="s">
        <v>185</v>
      </c>
      <c r="C21" s="59" t="s">
        <v>186</v>
      </c>
      <c r="D21" s="60">
        <v>44638</v>
      </c>
      <c r="E21" s="46">
        <v>15782</v>
      </c>
      <c r="F21" s="59" t="s">
        <v>530</v>
      </c>
      <c r="G21" s="59" t="s">
        <v>50</v>
      </c>
      <c r="H21" s="59" t="s">
        <v>531</v>
      </c>
      <c r="I21" s="59" t="s">
        <v>248</v>
      </c>
      <c r="J21" s="59" t="s">
        <v>249</v>
      </c>
      <c r="K21" s="59" t="s">
        <v>22</v>
      </c>
      <c r="L21" s="46">
        <v>10</v>
      </c>
      <c r="M21" s="59" t="s">
        <v>532</v>
      </c>
      <c r="N21" s="26"/>
      <c r="O21" s="26"/>
      <c r="P21" s="26"/>
      <c r="Q21" s="26"/>
    </row>
    <row r="22" spans="1:17" s="26" customFormat="1" ht="105" x14ac:dyDescent="0.25">
      <c r="A22" s="59" t="s">
        <v>89</v>
      </c>
      <c r="B22" s="59" t="s">
        <v>185</v>
      </c>
      <c r="C22" s="59" t="s">
        <v>186</v>
      </c>
      <c r="D22" s="60">
        <v>44638</v>
      </c>
      <c r="E22" s="46">
        <v>15782</v>
      </c>
      <c r="F22" s="59" t="s">
        <v>530</v>
      </c>
      <c r="G22" s="59" t="s">
        <v>50</v>
      </c>
      <c r="H22" s="59" t="s">
        <v>531</v>
      </c>
      <c r="I22" s="59" t="s">
        <v>43</v>
      </c>
      <c r="J22" s="59" t="s">
        <v>470</v>
      </c>
      <c r="K22" s="59" t="s">
        <v>22</v>
      </c>
      <c r="L22" s="46">
        <v>10</v>
      </c>
      <c r="M22" s="59" t="s">
        <v>677</v>
      </c>
    </row>
    <row r="23" spans="1:17" s="46" customFormat="1" ht="105" x14ac:dyDescent="0.25">
      <c r="A23" s="59" t="s">
        <v>89</v>
      </c>
      <c r="B23" s="59" t="s">
        <v>185</v>
      </c>
      <c r="C23" s="59" t="s">
        <v>186</v>
      </c>
      <c r="D23" s="60">
        <v>44638</v>
      </c>
      <c r="E23" s="46">
        <v>15782</v>
      </c>
      <c r="F23" s="59" t="s">
        <v>530</v>
      </c>
      <c r="G23" s="59" t="s">
        <v>50</v>
      </c>
      <c r="H23" s="59" t="s">
        <v>531</v>
      </c>
      <c r="I23" s="59" t="s">
        <v>349</v>
      </c>
      <c r="J23" s="59" t="s">
        <v>470</v>
      </c>
      <c r="K23" s="59" t="s">
        <v>22</v>
      </c>
      <c r="L23" s="46">
        <v>10</v>
      </c>
      <c r="M23" s="59" t="s">
        <v>532</v>
      </c>
    </row>
    <row r="24" spans="1:17" s="26" customFormat="1" ht="63" x14ac:dyDescent="0.25">
      <c r="A24" s="59" t="s">
        <v>89</v>
      </c>
      <c r="B24" s="59" t="s">
        <v>185</v>
      </c>
      <c r="C24" s="59" t="s">
        <v>186</v>
      </c>
      <c r="D24" s="60">
        <v>44649</v>
      </c>
      <c r="E24" s="46">
        <v>15526</v>
      </c>
      <c r="F24" s="59" t="s">
        <v>690</v>
      </c>
      <c r="G24" s="59" t="s">
        <v>468</v>
      </c>
      <c r="H24" s="59" t="s">
        <v>691</v>
      </c>
      <c r="I24" s="59" t="s">
        <v>43</v>
      </c>
      <c r="J24" s="59" t="s">
        <v>470</v>
      </c>
      <c r="K24" s="59" t="s">
        <v>22</v>
      </c>
      <c r="L24" s="46">
        <v>10</v>
      </c>
      <c r="M24" s="59" t="s">
        <v>23</v>
      </c>
    </row>
    <row r="25" spans="1:17" s="26" customFormat="1" ht="105" x14ac:dyDescent="0.25">
      <c r="A25" s="59" t="s">
        <v>89</v>
      </c>
      <c r="B25" s="59" t="s">
        <v>185</v>
      </c>
      <c r="C25" s="59" t="s">
        <v>186</v>
      </c>
      <c r="D25" s="60">
        <v>44638</v>
      </c>
      <c r="E25" s="46">
        <v>15782</v>
      </c>
      <c r="F25" s="59" t="s">
        <v>530</v>
      </c>
      <c r="G25" s="59" t="s">
        <v>50</v>
      </c>
      <c r="H25" s="59" t="s">
        <v>531</v>
      </c>
      <c r="I25" s="59" t="s">
        <v>349</v>
      </c>
      <c r="J25" s="59" t="s">
        <v>470</v>
      </c>
      <c r="K25" s="59" t="s">
        <v>22</v>
      </c>
      <c r="L25" s="46">
        <v>10</v>
      </c>
      <c r="M25" s="59" t="s">
        <v>677</v>
      </c>
    </row>
    <row r="26" spans="1:17" s="26" customFormat="1" ht="105" x14ac:dyDescent="0.25">
      <c r="A26" s="59" t="s">
        <v>89</v>
      </c>
      <c r="B26" s="59" t="s">
        <v>185</v>
      </c>
      <c r="C26" s="59" t="s">
        <v>186</v>
      </c>
      <c r="D26" s="60">
        <v>44638</v>
      </c>
      <c r="E26" s="46">
        <v>15782</v>
      </c>
      <c r="F26" s="59" t="s">
        <v>530</v>
      </c>
      <c r="G26" s="59" t="s">
        <v>50</v>
      </c>
      <c r="H26" s="59" t="s">
        <v>531</v>
      </c>
      <c r="I26" s="59" t="s">
        <v>349</v>
      </c>
      <c r="J26" s="59" t="s">
        <v>470</v>
      </c>
      <c r="K26" s="59" t="s">
        <v>22</v>
      </c>
      <c r="L26" s="46">
        <v>10</v>
      </c>
      <c r="M26" s="59" t="s">
        <v>602</v>
      </c>
    </row>
    <row r="27" spans="1:17" s="46" customFormat="1" ht="84" x14ac:dyDescent="0.25">
      <c r="A27" s="46" t="s">
        <v>89</v>
      </c>
      <c r="B27" s="46" t="s">
        <v>185</v>
      </c>
      <c r="C27" s="46" t="s">
        <v>186</v>
      </c>
      <c r="D27" s="60">
        <v>44649</v>
      </c>
      <c r="E27" s="46">
        <v>15660</v>
      </c>
      <c r="F27" s="46" t="s">
        <v>574</v>
      </c>
      <c r="G27" s="46" t="s">
        <v>206</v>
      </c>
      <c r="H27" s="46" t="s">
        <v>575</v>
      </c>
      <c r="I27" s="46" t="s">
        <v>248</v>
      </c>
      <c r="J27" s="46" t="s">
        <v>249</v>
      </c>
      <c r="K27" s="46" t="s">
        <v>22</v>
      </c>
      <c r="L27" s="46">
        <v>10</v>
      </c>
      <c r="M27" s="46" t="s">
        <v>634</v>
      </c>
    </row>
    <row r="28" spans="1:17" s="46" customFormat="1" ht="21" x14ac:dyDescent="0.25">
      <c r="D28" s="51"/>
      <c r="E28" s="53"/>
      <c r="F28" s="53"/>
      <c r="G28" s="53"/>
      <c r="H28" s="53"/>
      <c r="I28" s="53"/>
      <c r="J28" s="53"/>
      <c r="K28" s="53"/>
      <c r="L28" s="53"/>
      <c r="M28" s="53"/>
    </row>
    <row r="29" spans="1:17" s="46" customFormat="1" ht="63" x14ac:dyDescent="0.25">
      <c r="A29" s="46" t="s">
        <v>89</v>
      </c>
      <c r="B29" s="46" t="s">
        <v>185</v>
      </c>
      <c r="C29" s="46" t="s">
        <v>186</v>
      </c>
      <c r="D29" s="60">
        <v>44503</v>
      </c>
      <c r="E29" s="46">
        <v>11502</v>
      </c>
      <c r="F29" s="46" t="s">
        <v>190</v>
      </c>
      <c r="G29" s="46" t="s">
        <v>23</v>
      </c>
      <c r="H29" s="46" t="s">
        <v>23</v>
      </c>
      <c r="I29" s="46" t="s">
        <v>31</v>
      </c>
      <c r="J29" s="46" t="s">
        <v>191</v>
      </c>
      <c r="K29" s="46" t="s">
        <v>25</v>
      </c>
      <c r="L29" s="46">
        <v>0</v>
      </c>
      <c r="M29" s="46" t="s">
        <v>437</v>
      </c>
    </row>
    <row r="30" spans="1:17" s="46" customFormat="1" ht="16.5" customHeight="1" x14ac:dyDescent="0.25">
      <c r="D30" s="51"/>
      <c r="E30" s="53"/>
      <c r="F30" s="53"/>
      <c r="G30" s="53"/>
      <c r="H30" s="53"/>
      <c r="I30" s="53"/>
      <c r="J30" s="53"/>
      <c r="K30" s="53"/>
      <c r="L30" s="53"/>
      <c r="M30" s="53"/>
    </row>
    <row r="31" spans="1:17" s="46" customFormat="1" ht="168" x14ac:dyDescent="0.25">
      <c r="A31" s="59" t="s">
        <v>89</v>
      </c>
      <c r="B31" s="59" t="s">
        <v>185</v>
      </c>
      <c r="C31" s="59" t="s">
        <v>186</v>
      </c>
      <c r="D31" s="60">
        <v>44647</v>
      </c>
      <c r="E31" s="46">
        <v>16068</v>
      </c>
      <c r="F31" s="59" t="s">
        <v>439</v>
      </c>
      <c r="G31" s="59" t="s">
        <v>440</v>
      </c>
      <c r="H31" s="59" t="s">
        <v>441</v>
      </c>
      <c r="I31" s="59" t="s">
        <v>127</v>
      </c>
      <c r="J31" s="59" t="s">
        <v>117</v>
      </c>
      <c r="K31" s="59" t="s">
        <v>118</v>
      </c>
      <c r="L31" s="46">
        <v>0</v>
      </c>
      <c r="M31" s="59" t="s">
        <v>442</v>
      </c>
    </row>
    <row r="32" spans="1:17" s="46" customFormat="1" ht="42" x14ac:dyDescent="0.25">
      <c r="A32" s="59" t="s">
        <v>89</v>
      </c>
      <c r="B32" s="59" t="s">
        <v>185</v>
      </c>
      <c r="C32" s="59" t="s">
        <v>186</v>
      </c>
      <c r="D32" s="60">
        <v>44510</v>
      </c>
      <c r="E32" s="46">
        <v>11688</v>
      </c>
      <c r="F32" s="59" t="s">
        <v>192</v>
      </c>
      <c r="G32" s="59" t="s">
        <v>23</v>
      </c>
      <c r="H32" s="59" t="s">
        <v>23</v>
      </c>
      <c r="I32" s="59" t="s">
        <v>31</v>
      </c>
      <c r="J32" s="59" t="s">
        <v>193</v>
      </c>
      <c r="K32" s="59" t="s">
        <v>118</v>
      </c>
      <c r="L32" s="46">
        <v>0</v>
      </c>
      <c r="M32" s="59" t="s">
        <v>496</v>
      </c>
    </row>
    <row r="33" spans="1:17" s="46" customFormat="1" ht="42" x14ac:dyDescent="0.25">
      <c r="A33" s="59" t="s">
        <v>89</v>
      </c>
      <c r="B33" s="59" t="s">
        <v>185</v>
      </c>
      <c r="C33" s="59" t="s">
        <v>186</v>
      </c>
      <c r="D33" s="60">
        <v>44586</v>
      </c>
      <c r="E33" s="46">
        <v>14156</v>
      </c>
      <c r="F33" s="59" t="s">
        <v>194</v>
      </c>
      <c r="G33" s="59" t="s">
        <v>195</v>
      </c>
      <c r="H33" s="59" t="s">
        <v>196</v>
      </c>
      <c r="I33" s="59" t="s">
        <v>127</v>
      </c>
      <c r="J33" s="59" t="s">
        <v>117</v>
      </c>
      <c r="K33" s="59" t="s">
        <v>118</v>
      </c>
      <c r="L33" s="46">
        <v>0</v>
      </c>
      <c r="M33" s="59" t="s">
        <v>512</v>
      </c>
    </row>
    <row r="34" spans="1:17" s="46" customFormat="1" ht="105" x14ac:dyDescent="0.25">
      <c r="A34" s="59" t="s">
        <v>89</v>
      </c>
      <c r="B34" s="59" t="s">
        <v>185</v>
      </c>
      <c r="C34" s="59" t="s">
        <v>186</v>
      </c>
      <c r="D34" s="60">
        <v>44638</v>
      </c>
      <c r="E34" s="46">
        <v>15782</v>
      </c>
      <c r="F34" s="59" t="s">
        <v>530</v>
      </c>
      <c r="G34" s="59" t="s">
        <v>50</v>
      </c>
      <c r="H34" s="59" t="s">
        <v>531</v>
      </c>
      <c r="I34" s="59" t="s">
        <v>43</v>
      </c>
      <c r="J34" s="59" t="s">
        <v>470</v>
      </c>
      <c r="K34" s="59" t="s">
        <v>118</v>
      </c>
      <c r="L34" s="46">
        <v>0</v>
      </c>
      <c r="M34" s="59" t="s">
        <v>532</v>
      </c>
    </row>
    <row r="35" spans="1:17" s="46" customFormat="1" ht="63" x14ac:dyDescent="0.25">
      <c r="A35" s="59" t="s">
        <v>89</v>
      </c>
      <c r="B35" s="59" t="s">
        <v>185</v>
      </c>
      <c r="C35" s="59" t="s">
        <v>186</v>
      </c>
      <c r="D35" s="60">
        <v>44637</v>
      </c>
      <c r="E35" s="46">
        <v>15660</v>
      </c>
      <c r="F35" s="59" t="s">
        <v>574</v>
      </c>
      <c r="G35" s="59" t="s">
        <v>206</v>
      </c>
      <c r="H35" s="59" t="s">
        <v>575</v>
      </c>
      <c r="I35" s="59" t="s">
        <v>349</v>
      </c>
      <c r="J35" s="59" t="s">
        <v>132</v>
      </c>
      <c r="K35" s="59" t="s">
        <v>118</v>
      </c>
      <c r="L35" s="46">
        <v>0</v>
      </c>
      <c r="M35" s="59" t="s">
        <v>576</v>
      </c>
    </row>
    <row r="36" spans="1:17" s="46" customFormat="1" ht="147" customHeight="1" x14ac:dyDescent="0.25">
      <c r="A36" s="59" t="s">
        <v>89</v>
      </c>
      <c r="B36" s="59" t="s">
        <v>185</v>
      </c>
      <c r="C36" s="59" t="s">
        <v>186</v>
      </c>
      <c r="D36" s="60">
        <v>44630</v>
      </c>
      <c r="E36" s="46">
        <v>15199</v>
      </c>
      <c r="F36" s="59" t="s">
        <v>607</v>
      </c>
      <c r="G36" s="59" t="s">
        <v>608</v>
      </c>
      <c r="H36" s="59" t="s">
        <v>609</v>
      </c>
      <c r="I36" s="59" t="s">
        <v>20</v>
      </c>
      <c r="J36" s="59" t="s">
        <v>27</v>
      </c>
      <c r="K36" s="59" t="s">
        <v>118</v>
      </c>
      <c r="L36" s="46">
        <v>0</v>
      </c>
      <c r="M36" s="59" t="s">
        <v>610</v>
      </c>
    </row>
    <row r="37" spans="1:17" s="26" customFormat="1" ht="105" x14ac:dyDescent="0.25">
      <c r="A37" s="59" t="s">
        <v>89</v>
      </c>
      <c r="B37" s="59" t="s">
        <v>185</v>
      </c>
      <c r="C37" s="59" t="s">
        <v>186</v>
      </c>
      <c r="D37" s="60">
        <v>44638</v>
      </c>
      <c r="E37" s="46">
        <v>15782</v>
      </c>
      <c r="F37" s="59" t="s">
        <v>530</v>
      </c>
      <c r="G37" s="59" t="s">
        <v>50</v>
      </c>
      <c r="H37" s="59" t="s">
        <v>531</v>
      </c>
      <c r="I37" s="59" t="s">
        <v>349</v>
      </c>
      <c r="J37" s="59" t="s">
        <v>470</v>
      </c>
      <c r="K37" s="59" t="s">
        <v>118</v>
      </c>
      <c r="L37" s="46">
        <v>0</v>
      </c>
      <c r="M37" s="59" t="s">
        <v>602</v>
      </c>
    </row>
    <row r="38" spans="1:17" s="26" customFormat="1" ht="42" x14ac:dyDescent="0.25">
      <c r="A38" s="59" t="s">
        <v>89</v>
      </c>
      <c r="B38" s="59" t="s">
        <v>185</v>
      </c>
      <c r="C38" s="59" t="s">
        <v>186</v>
      </c>
      <c r="D38" s="60">
        <v>44564</v>
      </c>
      <c r="E38" s="46">
        <v>13527</v>
      </c>
      <c r="F38" s="59" t="s">
        <v>197</v>
      </c>
      <c r="G38" s="59" t="s">
        <v>198</v>
      </c>
      <c r="H38" s="59" t="s">
        <v>181</v>
      </c>
      <c r="I38" s="59" t="s">
        <v>123</v>
      </c>
      <c r="J38" s="59" t="s">
        <v>117</v>
      </c>
      <c r="K38" s="59" t="s">
        <v>118</v>
      </c>
      <c r="L38" s="46">
        <v>0</v>
      </c>
      <c r="M38" s="59" t="s">
        <v>620</v>
      </c>
    </row>
    <row r="39" spans="1:17" s="26" customFormat="1" ht="42" x14ac:dyDescent="0.25">
      <c r="A39" s="59" t="s">
        <v>89</v>
      </c>
      <c r="B39" s="59" t="s">
        <v>185</v>
      </c>
      <c r="C39" s="59" t="s">
        <v>186</v>
      </c>
      <c r="D39" s="60">
        <v>44460</v>
      </c>
      <c r="E39" s="46">
        <v>9463</v>
      </c>
      <c r="F39" s="59" t="s">
        <v>199</v>
      </c>
      <c r="G39" s="59" t="s">
        <v>23</v>
      </c>
      <c r="H39" s="59" t="s">
        <v>23</v>
      </c>
      <c r="I39" s="59" t="s">
        <v>126</v>
      </c>
      <c r="J39" s="59" t="s">
        <v>122</v>
      </c>
      <c r="K39" s="59" t="s">
        <v>118</v>
      </c>
      <c r="L39" s="46">
        <v>0</v>
      </c>
      <c r="M39" s="59" t="s">
        <v>674</v>
      </c>
    </row>
    <row r="40" spans="1:17" s="26" customFormat="1" ht="63" x14ac:dyDescent="0.25">
      <c r="A40" s="59" t="s">
        <v>89</v>
      </c>
      <c r="B40" s="59" t="s">
        <v>185</v>
      </c>
      <c r="C40" s="59" t="s">
        <v>186</v>
      </c>
      <c r="D40" s="60">
        <v>44645</v>
      </c>
      <c r="E40" s="46">
        <v>15635</v>
      </c>
      <c r="F40" s="59" t="s">
        <v>467</v>
      </c>
      <c r="G40" s="59" t="s">
        <v>468</v>
      </c>
      <c r="H40" s="59" t="s">
        <v>469</v>
      </c>
      <c r="I40" s="59" t="s">
        <v>349</v>
      </c>
      <c r="J40" s="59" t="s">
        <v>470</v>
      </c>
      <c r="K40" s="59" t="s">
        <v>118</v>
      </c>
      <c r="L40" s="46">
        <v>0</v>
      </c>
      <c r="M40" s="59" t="s">
        <v>23</v>
      </c>
    </row>
    <row r="41" spans="1:17" s="26" customFormat="1" ht="42" x14ac:dyDescent="0.25">
      <c r="A41" s="59" t="s">
        <v>89</v>
      </c>
      <c r="B41" s="59" t="s">
        <v>185</v>
      </c>
      <c r="C41" s="59" t="s">
        <v>186</v>
      </c>
      <c r="D41" s="60">
        <v>44501</v>
      </c>
      <c r="E41" s="46">
        <v>11396</v>
      </c>
      <c r="F41" s="59" t="s">
        <v>200</v>
      </c>
      <c r="G41" s="59" t="s">
        <v>23</v>
      </c>
      <c r="H41" s="59" t="s">
        <v>23</v>
      </c>
      <c r="I41" s="59" t="s">
        <v>31</v>
      </c>
      <c r="J41" s="59" t="s">
        <v>191</v>
      </c>
      <c r="K41" s="59" t="s">
        <v>118</v>
      </c>
      <c r="L41" s="46">
        <v>0</v>
      </c>
      <c r="M41" s="59" t="s">
        <v>671</v>
      </c>
    </row>
    <row r="42" spans="1:17" s="26" customFormat="1" ht="42" x14ac:dyDescent="0.25">
      <c r="A42" s="59" t="s">
        <v>89</v>
      </c>
      <c r="B42" s="59" t="s">
        <v>185</v>
      </c>
      <c r="C42" s="59" t="s">
        <v>186</v>
      </c>
      <c r="D42" s="60">
        <v>44649</v>
      </c>
      <c r="E42" s="46">
        <v>15526</v>
      </c>
      <c r="F42" s="59" t="s">
        <v>690</v>
      </c>
      <c r="G42" s="59" t="s">
        <v>468</v>
      </c>
      <c r="H42" s="59" t="s">
        <v>691</v>
      </c>
      <c r="I42" s="59" t="s">
        <v>43</v>
      </c>
      <c r="J42" s="59" t="s">
        <v>132</v>
      </c>
      <c r="K42" s="59" t="s">
        <v>118</v>
      </c>
      <c r="L42" s="46">
        <v>0</v>
      </c>
      <c r="M42" s="59" t="s">
        <v>23</v>
      </c>
    </row>
    <row r="43" spans="1:17" s="26" customFormat="1" ht="42" x14ac:dyDescent="0.25">
      <c r="A43" s="59" t="s">
        <v>89</v>
      </c>
      <c r="B43" s="59" t="s">
        <v>185</v>
      </c>
      <c r="C43" s="59" t="s">
        <v>186</v>
      </c>
      <c r="D43" s="60">
        <v>44490</v>
      </c>
      <c r="E43" s="46">
        <v>10856</v>
      </c>
      <c r="F43" s="59" t="s">
        <v>201</v>
      </c>
      <c r="G43" s="59" t="s">
        <v>23</v>
      </c>
      <c r="H43" s="59" t="s">
        <v>23</v>
      </c>
      <c r="I43" s="59" t="s">
        <v>31</v>
      </c>
      <c r="J43" s="59" t="s">
        <v>122</v>
      </c>
      <c r="K43" s="59" t="s">
        <v>118</v>
      </c>
      <c r="L43" s="46">
        <v>0</v>
      </c>
      <c r="M43" s="59" t="s">
        <v>767</v>
      </c>
    </row>
    <row r="44" spans="1:17" ht="42" x14ac:dyDescent="0.25">
      <c r="A44" s="59" t="s">
        <v>89</v>
      </c>
      <c r="B44" s="59" t="s">
        <v>185</v>
      </c>
      <c r="C44" s="59" t="s">
        <v>186</v>
      </c>
      <c r="D44" s="60">
        <v>44645</v>
      </c>
      <c r="E44" s="46">
        <v>15635</v>
      </c>
      <c r="F44" s="59" t="s">
        <v>467</v>
      </c>
      <c r="G44" s="59" t="s">
        <v>468</v>
      </c>
      <c r="H44" s="59" t="s">
        <v>469</v>
      </c>
      <c r="I44" s="59" t="s">
        <v>349</v>
      </c>
      <c r="J44" s="59" t="s">
        <v>132</v>
      </c>
      <c r="K44" s="59" t="s">
        <v>118</v>
      </c>
      <c r="L44" s="46">
        <v>0</v>
      </c>
      <c r="M44" s="59" t="s">
        <v>23</v>
      </c>
      <c r="N44" s="26"/>
      <c r="O44" s="26"/>
      <c r="P44" s="26"/>
      <c r="Q44" s="26"/>
    </row>
    <row r="45" spans="1:17" ht="42" x14ac:dyDescent="0.25">
      <c r="A45" s="59" t="s">
        <v>89</v>
      </c>
      <c r="B45" s="59" t="s">
        <v>185</v>
      </c>
      <c r="C45" s="59" t="s">
        <v>186</v>
      </c>
      <c r="D45" s="60">
        <v>44519</v>
      </c>
      <c r="E45" s="46">
        <v>12106</v>
      </c>
      <c r="F45" s="59" t="s">
        <v>202</v>
      </c>
      <c r="G45" s="59" t="s">
        <v>23</v>
      </c>
      <c r="H45" s="59" t="s">
        <v>23</v>
      </c>
      <c r="I45" s="59" t="s">
        <v>31</v>
      </c>
      <c r="J45" s="59" t="s">
        <v>203</v>
      </c>
      <c r="K45" s="59" t="s">
        <v>118</v>
      </c>
      <c r="L45" s="46">
        <v>0</v>
      </c>
      <c r="M45" s="59" t="s">
        <v>671</v>
      </c>
      <c r="N45" s="26"/>
      <c r="O45" s="26"/>
      <c r="P45" s="26"/>
      <c r="Q45" s="26"/>
    </row>
    <row r="46" spans="1:17" ht="21" x14ac:dyDescent="0.25">
      <c r="A46" s="60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26"/>
      <c r="O46" s="26"/>
      <c r="P46" s="26"/>
      <c r="Q46" s="26"/>
    </row>
    <row r="47" spans="1:17" x14ac:dyDescent="0.25">
      <c r="A47" s="32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26"/>
      <c r="O47" s="26"/>
      <c r="P47" s="26"/>
      <c r="Q47" s="26"/>
    </row>
    <row r="48" spans="1:17" x14ac:dyDescent="0.25">
      <c r="A48" s="32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26"/>
      <c r="O48" s="26"/>
      <c r="P48" s="26"/>
      <c r="Q48" s="26"/>
    </row>
    <row r="49" spans="1:23" x14ac:dyDescent="0.25">
      <c r="A49" s="32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26"/>
      <c r="O49" s="26"/>
      <c r="P49" s="26"/>
      <c r="Q49" s="26"/>
    </row>
    <row r="50" spans="1:23" x14ac:dyDescent="0.25">
      <c r="A50" s="32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26"/>
      <c r="O50" s="26"/>
      <c r="P50" s="26"/>
      <c r="Q50" s="26"/>
    </row>
    <row r="51" spans="1:23" x14ac:dyDescent="0.25">
      <c r="A51" s="32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26"/>
      <c r="O51" s="26"/>
      <c r="P51" s="26"/>
      <c r="Q51" s="26"/>
    </row>
    <row r="52" spans="1:23" x14ac:dyDescent="0.25">
      <c r="A52" s="32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26"/>
      <c r="O52" s="26"/>
      <c r="P52" s="26"/>
      <c r="Q52" s="26"/>
    </row>
    <row r="53" spans="1:23" x14ac:dyDescent="0.25">
      <c r="A53" s="32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26"/>
      <c r="O53" s="26"/>
      <c r="P53" s="26"/>
      <c r="Q53" s="26"/>
    </row>
    <row r="54" spans="1:23" x14ac:dyDescent="0.25">
      <c r="A54" s="32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26"/>
      <c r="O54" s="26"/>
      <c r="P54" s="26"/>
      <c r="Q54" s="26"/>
    </row>
    <row r="55" spans="1:23" x14ac:dyDescent="0.25">
      <c r="N55" s="26"/>
      <c r="O55" s="26"/>
      <c r="P55" s="26"/>
      <c r="Q55" s="26"/>
    </row>
    <row r="56" spans="1:23" x14ac:dyDescent="0.25">
      <c r="N56" s="26"/>
      <c r="O56" s="26"/>
      <c r="P56" s="26"/>
      <c r="Q56" s="26"/>
    </row>
    <row r="57" spans="1:23" x14ac:dyDescent="0.25">
      <c r="N57" s="26"/>
      <c r="O57" s="26"/>
      <c r="P57" s="26"/>
      <c r="Q57" s="26"/>
    </row>
    <row r="58" spans="1:23" x14ac:dyDescent="0.25">
      <c r="N58" s="26"/>
      <c r="O58" s="26"/>
      <c r="P58" s="26"/>
      <c r="Q58" s="26"/>
    </row>
    <row r="59" spans="1:23" x14ac:dyDescent="0.25">
      <c r="N59" s="26"/>
      <c r="O59" s="26"/>
      <c r="P59" s="26"/>
      <c r="Q59" s="26"/>
    </row>
    <row r="60" spans="1:23" x14ac:dyDescent="0.25">
      <c r="N60" s="26"/>
      <c r="O60" s="26"/>
      <c r="P60" s="26"/>
      <c r="Q60" s="26"/>
    </row>
    <row r="61" spans="1:23" x14ac:dyDescent="0.25">
      <c r="N61" s="26"/>
      <c r="O61" s="26"/>
      <c r="P61" s="26"/>
      <c r="Q61" s="26"/>
    </row>
    <row r="62" spans="1:23" x14ac:dyDescent="0.25">
      <c r="N62" s="26"/>
      <c r="O62" s="26"/>
      <c r="P62" s="26"/>
      <c r="Q62" s="26"/>
    </row>
    <row r="63" spans="1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0" fitToHeight="0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7797-B8D9-40C3-B27A-878C07169574}">
  <sheetPr>
    <pageSetUpPr fitToPage="1"/>
  </sheetPr>
  <dimension ref="A1:W73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28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101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SUM(HEGROAppr[paid])</f>
        <v>225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COUNTA(HEGROAppr[TechID])</f>
        <v>8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COUNTA(HEGROLost[TechID])</f>
        <v>2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COUNTA(HEGROOpen[TechID])</f>
        <v>6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16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63" x14ac:dyDescent="0.25">
      <c r="A16" s="59" t="s">
        <v>28</v>
      </c>
      <c r="B16" s="59" t="s">
        <v>29</v>
      </c>
      <c r="C16" s="59" t="s">
        <v>30</v>
      </c>
      <c r="D16" s="60">
        <v>44637</v>
      </c>
      <c r="E16" s="46">
        <v>15695</v>
      </c>
      <c r="F16" s="59" t="s">
        <v>473</v>
      </c>
      <c r="G16" s="59" t="s">
        <v>474</v>
      </c>
      <c r="H16" s="59" t="s">
        <v>475</v>
      </c>
      <c r="I16" s="59" t="s">
        <v>43</v>
      </c>
      <c r="J16" s="59" t="s">
        <v>27</v>
      </c>
      <c r="K16" s="59" t="s">
        <v>22</v>
      </c>
      <c r="L16" s="46">
        <v>30</v>
      </c>
      <c r="M16" s="59" t="s">
        <v>476</v>
      </c>
    </row>
    <row r="17" spans="1:13" s="46" customFormat="1" ht="42" x14ac:dyDescent="0.25">
      <c r="A17" s="59" t="s">
        <v>28</v>
      </c>
      <c r="B17" s="59" t="s">
        <v>29</v>
      </c>
      <c r="C17" s="59" t="s">
        <v>524</v>
      </c>
      <c r="D17" s="60">
        <v>44637</v>
      </c>
      <c r="E17" s="46">
        <v>15695</v>
      </c>
      <c r="F17" s="59" t="s">
        <v>525</v>
      </c>
      <c r="G17" s="59" t="s">
        <v>526</v>
      </c>
      <c r="H17" s="59" t="s">
        <v>527</v>
      </c>
      <c r="I17" s="59" t="s">
        <v>43</v>
      </c>
      <c r="J17" s="59" t="s">
        <v>24</v>
      </c>
      <c r="K17" s="59" t="s">
        <v>22</v>
      </c>
      <c r="L17" s="46">
        <v>30</v>
      </c>
      <c r="M17" s="59" t="s">
        <v>23</v>
      </c>
    </row>
    <row r="18" spans="1:13" s="55" customFormat="1" ht="14.45" customHeight="1" x14ac:dyDescent="0.25">
      <c r="A18" s="59" t="s">
        <v>28</v>
      </c>
      <c r="B18" s="59" t="s">
        <v>29</v>
      </c>
      <c r="C18" s="59" t="s">
        <v>30</v>
      </c>
      <c r="D18" s="60">
        <v>44637</v>
      </c>
      <c r="E18" s="46">
        <v>15764</v>
      </c>
      <c r="F18" s="59" t="s">
        <v>535</v>
      </c>
      <c r="G18" s="59" t="s">
        <v>536</v>
      </c>
      <c r="H18" s="59" t="s">
        <v>537</v>
      </c>
      <c r="I18" s="59" t="s">
        <v>43</v>
      </c>
      <c r="J18" s="59" t="s">
        <v>21</v>
      </c>
      <c r="K18" s="59" t="s">
        <v>22</v>
      </c>
      <c r="L18" s="46">
        <v>5</v>
      </c>
      <c r="M18" s="59" t="s">
        <v>23</v>
      </c>
    </row>
    <row r="19" spans="1:13" s="46" customFormat="1" ht="42" x14ac:dyDescent="0.25">
      <c r="A19" s="59" t="s">
        <v>28</v>
      </c>
      <c r="B19" s="59" t="s">
        <v>29</v>
      </c>
      <c r="C19" s="59" t="s">
        <v>30</v>
      </c>
      <c r="D19" s="60">
        <v>44645</v>
      </c>
      <c r="E19" s="46">
        <v>15942</v>
      </c>
      <c r="F19" s="59" t="s">
        <v>593</v>
      </c>
      <c r="G19" s="59" t="s">
        <v>594</v>
      </c>
      <c r="H19" s="59" t="s">
        <v>595</v>
      </c>
      <c r="I19" s="59" t="s">
        <v>20</v>
      </c>
      <c r="J19" s="59" t="s">
        <v>24</v>
      </c>
      <c r="K19" s="59" t="s">
        <v>22</v>
      </c>
      <c r="L19" s="46">
        <v>30</v>
      </c>
      <c r="M19" s="59" t="s">
        <v>23</v>
      </c>
    </row>
    <row r="20" spans="1:13" s="46" customFormat="1" ht="42" x14ac:dyDescent="0.25">
      <c r="A20" s="59" t="s">
        <v>28</v>
      </c>
      <c r="B20" s="59" t="s">
        <v>29</v>
      </c>
      <c r="C20" s="59" t="s">
        <v>30</v>
      </c>
      <c r="D20" s="60">
        <v>44645</v>
      </c>
      <c r="E20" s="46">
        <v>15942</v>
      </c>
      <c r="F20" s="59" t="s">
        <v>616</v>
      </c>
      <c r="G20" s="59" t="s">
        <v>617</v>
      </c>
      <c r="H20" s="59" t="s">
        <v>595</v>
      </c>
      <c r="I20" s="59" t="s">
        <v>20</v>
      </c>
      <c r="J20" s="59" t="s">
        <v>117</v>
      </c>
      <c r="K20" s="59" t="s">
        <v>22</v>
      </c>
      <c r="L20" s="46">
        <v>40</v>
      </c>
      <c r="M20" s="59" t="s">
        <v>23</v>
      </c>
    </row>
    <row r="21" spans="1:13" s="46" customFormat="1" ht="42" x14ac:dyDescent="0.25">
      <c r="A21" s="59" t="s">
        <v>28</v>
      </c>
      <c r="B21" s="59" t="s">
        <v>29</v>
      </c>
      <c r="C21" s="59" t="s">
        <v>30</v>
      </c>
      <c r="D21" s="60">
        <v>44637</v>
      </c>
      <c r="E21" s="46">
        <v>13245</v>
      </c>
      <c r="F21" s="59" t="s">
        <v>750</v>
      </c>
      <c r="G21" s="59" t="s">
        <v>751</v>
      </c>
      <c r="H21" s="59" t="s">
        <v>752</v>
      </c>
      <c r="I21" s="59" t="s">
        <v>43</v>
      </c>
      <c r="J21" s="59" t="s">
        <v>24</v>
      </c>
      <c r="K21" s="59" t="s">
        <v>22</v>
      </c>
      <c r="L21" s="46">
        <v>30</v>
      </c>
      <c r="M21" s="59" t="s">
        <v>23</v>
      </c>
    </row>
    <row r="22" spans="1:13" s="46" customFormat="1" ht="42" x14ac:dyDescent="0.25">
      <c r="A22" s="59" t="s">
        <v>28</v>
      </c>
      <c r="B22" s="59" t="s">
        <v>29</v>
      </c>
      <c r="C22" s="59" t="s">
        <v>30</v>
      </c>
      <c r="D22" s="60">
        <v>44631</v>
      </c>
      <c r="E22" s="46">
        <v>15236</v>
      </c>
      <c r="F22" s="59" t="s">
        <v>755</v>
      </c>
      <c r="G22" s="59" t="s">
        <v>756</v>
      </c>
      <c r="H22" s="59" t="s">
        <v>757</v>
      </c>
      <c r="I22" s="59" t="s">
        <v>43</v>
      </c>
      <c r="J22" s="59" t="s">
        <v>24</v>
      </c>
      <c r="K22" s="59" t="s">
        <v>22</v>
      </c>
      <c r="L22" s="46">
        <v>30</v>
      </c>
      <c r="M22" s="59" t="s">
        <v>23</v>
      </c>
    </row>
    <row r="23" spans="1:13" s="46" customFormat="1" ht="42" x14ac:dyDescent="0.25">
      <c r="A23" s="59" t="s">
        <v>28</v>
      </c>
      <c r="B23" s="59" t="s">
        <v>29</v>
      </c>
      <c r="C23" s="59" t="s">
        <v>30</v>
      </c>
      <c r="D23" s="60">
        <v>44631</v>
      </c>
      <c r="E23" s="46">
        <v>15231</v>
      </c>
      <c r="F23" s="59" t="s">
        <v>769</v>
      </c>
      <c r="G23" s="59" t="s">
        <v>770</v>
      </c>
      <c r="H23" s="59" t="s">
        <v>771</v>
      </c>
      <c r="I23" s="59" t="s">
        <v>43</v>
      </c>
      <c r="J23" s="59" t="s">
        <v>24</v>
      </c>
      <c r="K23" s="59" t="s">
        <v>22</v>
      </c>
      <c r="L23" s="46">
        <v>30</v>
      </c>
      <c r="M23" s="59" t="s">
        <v>23</v>
      </c>
    </row>
    <row r="24" spans="1:13" s="46" customFormat="1" ht="21" x14ac:dyDescent="0.25">
      <c r="D24" s="51"/>
      <c r="E24" s="53"/>
      <c r="F24" s="53"/>
      <c r="G24" s="53"/>
      <c r="H24" s="53"/>
      <c r="I24" s="53"/>
      <c r="J24" s="53"/>
      <c r="K24" s="53"/>
      <c r="L24" s="53"/>
      <c r="M24" s="53"/>
    </row>
    <row r="25" spans="1:13" s="26" customFormat="1" ht="189" x14ac:dyDescent="0.25">
      <c r="A25" s="55" t="s">
        <v>28</v>
      </c>
      <c r="B25" s="55" t="s">
        <v>29</v>
      </c>
      <c r="C25" s="55" t="s">
        <v>30</v>
      </c>
      <c r="D25" s="56">
        <v>44586</v>
      </c>
      <c r="E25" s="55">
        <v>14032</v>
      </c>
      <c r="F25" s="55" t="s">
        <v>207</v>
      </c>
      <c r="G25" s="55" t="s">
        <v>208</v>
      </c>
      <c r="H25" s="55" t="s">
        <v>209</v>
      </c>
      <c r="I25" s="55" t="s">
        <v>43</v>
      </c>
      <c r="J25" s="55" t="s">
        <v>27</v>
      </c>
      <c r="K25" s="55" t="s">
        <v>25</v>
      </c>
      <c r="L25" s="55">
        <v>0</v>
      </c>
      <c r="M25" s="55" t="s">
        <v>572</v>
      </c>
    </row>
    <row r="26" spans="1:13" s="26" customFormat="1" ht="147" x14ac:dyDescent="0.25">
      <c r="A26" s="55" t="s">
        <v>28</v>
      </c>
      <c r="B26" s="55" t="s">
        <v>29</v>
      </c>
      <c r="C26" s="55" t="s">
        <v>30</v>
      </c>
      <c r="D26" s="56">
        <v>44641</v>
      </c>
      <c r="E26" s="55">
        <v>15791</v>
      </c>
      <c r="F26" s="55" t="s">
        <v>775</v>
      </c>
      <c r="G26" s="55" t="s">
        <v>776</v>
      </c>
      <c r="H26" s="55" t="s">
        <v>777</v>
      </c>
      <c r="I26" s="55" t="s">
        <v>43</v>
      </c>
      <c r="J26" s="55" t="s">
        <v>21</v>
      </c>
      <c r="K26" s="55" t="s">
        <v>25</v>
      </c>
      <c r="L26" s="55">
        <v>0</v>
      </c>
      <c r="M26" s="55" t="s">
        <v>778</v>
      </c>
    </row>
    <row r="27" spans="1:13" s="26" customFormat="1" ht="21" x14ac:dyDescent="0.25">
      <c r="A27" s="46"/>
      <c r="B27" s="46"/>
      <c r="C27" s="46"/>
      <c r="D27" s="51"/>
      <c r="E27" s="53"/>
      <c r="F27" s="53"/>
      <c r="G27" s="53"/>
      <c r="H27" s="53"/>
      <c r="I27" s="53"/>
      <c r="J27" s="53"/>
      <c r="K27" s="53"/>
      <c r="L27" s="53"/>
      <c r="M27" s="53"/>
    </row>
    <row r="28" spans="1:13" s="26" customFormat="1" ht="126" x14ac:dyDescent="0.25">
      <c r="A28" s="59" t="s">
        <v>28</v>
      </c>
      <c r="B28" s="59" t="s">
        <v>29</v>
      </c>
      <c r="C28" s="59" t="s">
        <v>30</v>
      </c>
      <c r="D28" s="60">
        <v>44586</v>
      </c>
      <c r="E28" s="46">
        <v>13807</v>
      </c>
      <c r="F28" s="59" t="s">
        <v>204</v>
      </c>
      <c r="G28" s="59" t="s">
        <v>29</v>
      </c>
      <c r="H28" s="59" t="s">
        <v>30</v>
      </c>
      <c r="I28" s="59" t="s">
        <v>31</v>
      </c>
      <c r="J28" s="59" t="s">
        <v>117</v>
      </c>
      <c r="K28" s="59" t="s">
        <v>118</v>
      </c>
      <c r="L28" s="46">
        <v>0</v>
      </c>
      <c r="M28" s="59" t="s">
        <v>435</v>
      </c>
    </row>
    <row r="29" spans="1:13" s="26" customFormat="1" ht="42" x14ac:dyDescent="0.25">
      <c r="A29" s="59" t="s">
        <v>28</v>
      </c>
      <c r="B29" s="59" t="s">
        <v>29</v>
      </c>
      <c r="C29" s="59" t="s">
        <v>30</v>
      </c>
      <c r="D29" s="60">
        <v>44524</v>
      </c>
      <c r="E29" s="46">
        <v>12594</v>
      </c>
      <c r="F29" s="59" t="s">
        <v>205</v>
      </c>
      <c r="G29" s="59" t="s">
        <v>23</v>
      </c>
      <c r="H29" s="59" t="s">
        <v>23</v>
      </c>
      <c r="I29" s="59" t="s">
        <v>31</v>
      </c>
      <c r="J29" s="59" t="s">
        <v>122</v>
      </c>
      <c r="K29" s="59" t="s">
        <v>118</v>
      </c>
      <c r="L29" s="46">
        <v>0</v>
      </c>
      <c r="M29" s="59" t="s">
        <v>561</v>
      </c>
    </row>
    <row r="30" spans="1:13" s="26" customFormat="1" ht="84" x14ac:dyDescent="0.25">
      <c r="A30" s="59" t="s">
        <v>28</v>
      </c>
      <c r="B30" s="59" t="s">
        <v>29</v>
      </c>
      <c r="C30" s="59" t="s">
        <v>30</v>
      </c>
      <c r="D30" s="60">
        <v>44635</v>
      </c>
      <c r="E30" s="46">
        <v>15262</v>
      </c>
      <c r="F30" s="59" t="s">
        <v>616</v>
      </c>
      <c r="G30" s="59" t="s">
        <v>684</v>
      </c>
      <c r="H30" s="59" t="s">
        <v>685</v>
      </c>
      <c r="I30" s="59" t="s">
        <v>127</v>
      </c>
      <c r="J30" s="59" t="s">
        <v>117</v>
      </c>
      <c r="K30" s="59" t="s">
        <v>118</v>
      </c>
      <c r="L30" s="46">
        <v>0</v>
      </c>
      <c r="M30" s="59" t="s">
        <v>686</v>
      </c>
    </row>
    <row r="31" spans="1:13" s="26" customFormat="1" ht="42" x14ac:dyDescent="0.25">
      <c r="A31" s="59" t="s">
        <v>28</v>
      </c>
      <c r="B31" s="59" t="s">
        <v>29</v>
      </c>
      <c r="C31" s="59" t="s">
        <v>30</v>
      </c>
      <c r="D31" s="60">
        <v>44516</v>
      </c>
      <c r="E31" s="46">
        <v>11946</v>
      </c>
      <c r="F31" s="59" t="s">
        <v>210</v>
      </c>
      <c r="G31" s="59" t="s">
        <v>23</v>
      </c>
      <c r="H31" s="59" t="s">
        <v>23</v>
      </c>
      <c r="I31" s="59" t="s">
        <v>31</v>
      </c>
      <c r="J31" s="59" t="s">
        <v>122</v>
      </c>
      <c r="K31" s="59" t="s">
        <v>118</v>
      </c>
      <c r="L31" s="46">
        <v>0</v>
      </c>
      <c r="M31" s="59" t="s">
        <v>689</v>
      </c>
    </row>
    <row r="32" spans="1:13" s="26" customFormat="1" ht="42" x14ac:dyDescent="0.25">
      <c r="A32" s="59" t="s">
        <v>28</v>
      </c>
      <c r="B32" s="59" t="s">
        <v>29</v>
      </c>
      <c r="C32" s="59" t="s">
        <v>710</v>
      </c>
      <c r="D32" s="60">
        <v>44648</v>
      </c>
      <c r="E32" s="46">
        <v>16078</v>
      </c>
      <c r="F32" s="59" t="s">
        <v>711</v>
      </c>
      <c r="G32" s="59" t="s">
        <v>712</v>
      </c>
      <c r="H32" s="59" t="s">
        <v>713</v>
      </c>
      <c r="I32" s="59" t="s">
        <v>20</v>
      </c>
      <c r="J32" s="59" t="s">
        <v>24</v>
      </c>
      <c r="K32" s="59" t="s">
        <v>118</v>
      </c>
      <c r="L32" s="46">
        <v>0</v>
      </c>
      <c r="M32" s="59" t="s">
        <v>23</v>
      </c>
    </row>
    <row r="33" spans="1:17" s="26" customFormat="1" ht="42" x14ac:dyDescent="0.25">
      <c r="A33" s="59" t="s">
        <v>28</v>
      </c>
      <c r="B33" s="59" t="s">
        <v>29</v>
      </c>
      <c r="C33" s="59" t="s">
        <v>30</v>
      </c>
      <c r="D33" s="60">
        <v>44649</v>
      </c>
      <c r="E33" s="46">
        <v>9336</v>
      </c>
      <c r="F33" s="59" t="s">
        <v>781</v>
      </c>
      <c r="G33" s="59" t="s">
        <v>782</v>
      </c>
      <c r="H33" s="59" t="s">
        <v>783</v>
      </c>
      <c r="I33" s="59" t="s">
        <v>20</v>
      </c>
      <c r="J33" s="59" t="s">
        <v>117</v>
      </c>
      <c r="K33" s="59" t="s">
        <v>118</v>
      </c>
      <c r="L33" s="46">
        <v>0</v>
      </c>
      <c r="M33" s="59" t="s">
        <v>23</v>
      </c>
    </row>
    <row r="34" spans="1:17" s="26" customFormat="1" ht="21" x14ac:dyDescent="0.25">
      <c r="A34" s="60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</row>
    <row r="35" spans="1:17" s="26" customFormat="1" x14ac:dyDescent="0.25">
      <c r="A35" s="32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7" s="26" customFormat="1" x14ac:dyDescent="0.25">
      <c r="A36" s="32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7" x14ac:dyDescent="0.25">
      <c r="A37" s="32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6"/>
      <c r="O37" s="26"/>
      <c r="P37" s="26"/>
      <c r="Q37" s="26"/>
    </row>
    <row r="38" spans="1:17" x14ac:dyDescent="0.25">
      <c r="A38" s="32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6"/>
      <c r="O38" s="26"/>
      <c r="P38" s="26"/>
      <c r="Q38" s="26"/>
    </row>
    <row r="39" spans="1:17" x14ac:dyDescent="0.25">
      <c r="A39" s="32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6"/>
      <c r="O39" s="26"/>
      <c r="P39" s="26"/>
      <c r="Q39" s="26"/>
    </row>
    <row r="40" spans="1:17" x14ac:dyDescent="0.25">
      <c r="A40" s="32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6"/>
      <c r="O40" s="26"/>
      <c r="P40" s="26"/>
      <c r="Q40" s="26"/>
    </row>
    <row r="41" spans="1:17" x14ac:dyDescent="0.25">
      <c r="A41" s="32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26"/>
      <c r="O41" s="26"/>
      <c r="P41" s="26"/>
      <c r="Q41" s="26"/>
    </row>
    <row r="42" spans="1:17" x14ac:dyDescent="0.25">
      <c r="A42" s="32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26"/>
      <c r="O42" s="26"/>
      <c r="P42" s="26"/>
      <c r="Q42" s="26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P57" s="26"/>
      <c r="Q57" s="26"/>
      <c r="R57" s="26"/>
      <c r="S57" s="26"/>
      <c r="T57" s="26"/>
      <c r="U57" s="26"/>
      <c r="V57" s="26"/>
      <c r="W57" s="26"/>
    </row>
    <row r="58" spans="14:23" x14ac:dyDescent="0.25">
      <c r="N58" s="26"/>
      <c r="P58" s="26"/>
      <c r="Q58" s="26"/>
      <c r="R58" s="26"/>
      <c r="S58" s="26"/>
      <c r="T58" s="26"/>
      <c r="U58" s="26"/>
      <c r="V58" s="26"/>
      <c r="W58" s="26"/>
    </row>
    <row r="59" spans="14:23" x14ac:dyDescent="0.25">
      <c r="N59" s="26"/>
      <c r="P59" s="26"/>
      <c r="Q59" s="26"/>
      <c r="R59" s="26"/>
      <c r="S59" s="26"/>
      <c r="T59" s="26"/>
      <c r="U59" s="26"/>
      <c r="V59" s="26"/>
      <c r="W59" s="26"/>
    </row>
    <row r="60" spans="14:23" x14ac:dyDescent="0.25">
      <c r="N60" s="26"/>
      <c r="P60" s="26"/>
      <c r="Q60" s="26"/>
      <c r="R60" s="26"/>
      <c r="S60" s="26"/>
      <c r="T60" s="26"/>
      <c r="U60" s="26"/>
      <c r="V60" s="26"/>
      <c r="W60" s="26"/>
    </row>
    <row r="61" spans="14:23" x14ac:dyDescent="0.25">
      <c r="N61" s="26"/>
    </row>
    <row r="62" spans="14:23" x14ac:dyDescent="0.25">
      <c r="N62" s="26"/>
    </row>
    <row r="63" spans="14:23" x14ac:dyDescent="0.25">
      <c r="N63" s="26"/>
    </row>
    <row r="64" spans="14:23" x14ac:dyDescent="0.25">
      <c r="N64" s="26"/>
    </row>
    <row r="65" spans="14:14" x14ac:dyDescent="0.25">
      <c r="N65" s="26"/>
    </row>
    <row r="66" spans="14:14" x14ac:dyDescent="0.25">
      <c r="N66" s="26"/>
    </row>
    <row r="67" spans="14:14" x14ac:dyDescent="0.25">
      <c r="N67" s="26"/>
    </row>
    <row r="68" spans="14:14" x14ac:dyDescent="0.25">
      <c r="N68" s="26"/>
    </row>
    <row r="69" spans="14:14" x14ac:dyDescent="0.25">
      <c r="N69" s="26"/>
    </row>
    <row r="70" spans="14:14" x14ac:dyDescent="0.25">
      <c r="N70" s="26"/>
    </row>
    <row r="71" spans="14:14" x14ac:dyDescent="0.25">
      <c r="N71" s="26"/>
    </row>
    <row r="72" spans="14:14" x14ac:dyDescent="0.25">
      <c r="N72" s="26"/>
    </row>
    <row r="73" spans="14:14" x14ac:dyDescent="0.25">
      <c r="N73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2" fitToHeight="0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D7D9-3B86-4CAB-8EA9-C61D6517ADEA}">
  <sheetPr>
    <pageSetUpPr fitToPage="1"/>
  </sheetPr>
  <dimension ref="A1:W80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4.42578125" style="9" bestFit="1" customWidth="1"/>
    <col min="8" max="8" width="20.8554687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63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100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SUM(PETERAppr[paid])</f>
        <v>10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COUNTA(PETERAppr[TechID])</f>
        <v>1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COUNTA(PETERLost[TechID])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COUNTA(PETEROpen[TechID])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1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42" x14ac:dyDescent="0.25">
      <c r="A16" s="46" t="s">
        <v>63</v>
      </c>
      <c r="B16" s="46" t="s">
        <v>211</v>
      </c>
      <c r="C16" s="46" t="s">
        <v>212</v>
      </c>
      <c r="D16" s="60">
        <v>44637</v>
      </c>
      <c r="E16" s="46">
        <v>15763</v>
      </c>
      <c r="F16" s="46" t="s">
        <v>787</v>
      </c>
      <c r="G16" s="46" t="s">
        <v>788</v>
      </c>
      <c r="H16" s="46" t="s">
        <v>789</v>
      </c>
      <c r="I16" s="46" t="s">
        <v>248</v>
      </c>
      <c r="J16" s="46" t="s">
        <v>249</v>
      </c>
      <c r="K16" s="46" t="s">
        <v>22</v>
      </c>
      <c r="L16" s="46">
        <v>10</v>
      </c>
      <c r="M16" s="46" t="s">
        <v>23</v>
      </c>
    </row>
    <row r="17" spans="1:13" s="46" customFormat="1" ht="21" x14ac:dyDescent="0.25">
      <c r="D17" s="51"/>
      <c r="E17" s="53"/>
      <c r="F17" s="53"/>
      <c r="G17" s="53"/>
      <c r="H17" s="53"/>
      <c r="I17" s="53"/>
      <c r="J17" s="53"/>
      <c r="K17" s="53"/>
      <c r="L17" s="53"/>
      <c r="M17" s="53"/>
    </row>
    <row r="18" spans="1:13" s="46" customFormat="1" ht="21" x14ac:dyDescent="0.25">
      <c r="D18" s="60"/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42" x14ac:dyDescent="0.25">
      <c r="A20" s="59" t="s">
        <v>63</v>
      </c>
      <c r="B20" s="59" t="s">
        <v>211</v>
      </c>
      <c r="C20" s="59" t="s">
        <v>212</v>
      </c>
      <c r="D20" s="60">
        <v>44592</v>
      </c>
      <c r="E20" s="46">
        <v>12203</v>
      </c>
      <c r="F20" s="59" t="s">
        <v>213</v>
      </c>
      <c r="G20" s="59" t="s">
        <v>214</v>
      </c>
      <c r="H20" s="59" t="s">
        <v>215</v>
      </c>
      <c r="I20" s="59" t="s">
        <v>43</v>
      </c>
      <c r="J20" s="59" t="s">
        <v>132</v>
      </c>
      <c r="K20" s="59" t="s">
        <v>118</v>
      </c>
      <c r="L20" s="46">
        <v>0</v>
      </c>
      <c r="M20" s="59" t="s">
        <v>23</v>
      </c>
    </row>
    <row r="21" spans="1:13" s="46" customFormat="1" ht="21" x14ac:dyDescent="0.25">
      <c r="A21" s="59"/>
      <c r="B21" s="59"/>
      <c r="C21" s="59"/>
      <c r="D21" s="60"/>
      <c r="F21" s="59"/>
      <c r="G21" s="59"/>
      <c r="H21" s="59"/>
      <c r="I21" s="59"/>
      <c r="J21" s="59"/>
      <c r="K21" s="59"/>
      <c r="M21" s="59"/>
    </row>
    <row r="22" spans="1:13" s="26" customFormat="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O63" s="26"/>
      <c r="P63" s="26"/>
      <c r="Q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1" fitToHeight="0"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D57D-5941-492A-A15E-EC5223E65CBE}">
  <sheetPr>
    <pageSetUpPr fitToPage="1"/>
  </sheetPr>
  <dimension ref="A1:W79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A19" sqref="A19:M19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16.5703125" style="9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99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98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SUM(WARSTAppr[paid])</f>
        <v>80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COUNTA(WARSTAppr[TechID])</f>
        <v>3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COUNTA(WARSTLost[TechID])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COUNTA(WARSTOpen[TechID])</f>
        <v>3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6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126" x14ac:dyDescent="0.25">
      <c r="A16" s="46" t="s">
        <v>99</v>
      </c>
      <c r="B16" s="46" t="s">
        <v>145</v>
      </c>
      <c r="C16" s="46" t="s">
        <v>216</v>
      </c>
      <c r="D16" s="60">
        <v>44503</v>
      </c>
      <c r="E16" s="46">
        <v>11147</v>
      </c>
      <c r="F16" s="46" t="s">
        <v>217</v>
      </c>
      <c r="G16" s="46" t="s">
        <v>23</v>
      </c>
      <c r="H16" s="46" t="s">
        <v>23</v>
      </c>
      <c r="I16" s="46" t="s">
        <v>31</v>
      </c>
      <c r="J16" s="46" t="s">
        <v>218</v>
      </c>
      <c r="K16" s="46" t="s">
        <v>22</v>
      </c>
      <c r="L16" s="46">
        <v>40</v>
      </c>
      <c r="M16" s="46" t="s">
        <v>412</v>
      </c>
    </row>
    <row r="17" spans="1:13" s="46" customFormat="1" ht="63" x14ac:dyDescent="0.25">
      <c r="A17" s="46" t="s">
        <v>99</v>
      </c>
      <c r="B17" s="46" t="s">
        <v>145</v>
      </c>
      <c r="C17" s="46" t="s">
        <v>216</v>
      </c>
      <c r="D17" s="60">
        <v>44628</v>
      </c>
      <c r="E17" s="46">
        <v>15020</v>
      </c>
      <c r="F17" s="46" t="s">
        <v>446</v>
      </c>
      <c r="G17" s="46" t="s">
        <v>447</v>
      </c>
      <c r="H17" s="46" t="s">
        <v>448</v>
      </c>
      <c r="I17" s="46" t="s">
        <v>43</v>
      </c>
      <c r="J17" s="46" t="s">
        <v>132</v>
      </c>
      <c r="K17" s="46" t="s">
        <v>22</v>
      </c>
      <c r="L17" s="46">
        <v>40</v>
      </c>
      <c r="M17" s="46" t="s">
        <v>449</v>
      </c>
    </row>
    <row r="18" spans="1:13" s="46" customFormat="1" ht="36" customHeight="1" x14ac:dyDescent="0.25">
      <c r="A18" s="46" t="s">
        <v>99</v>
      </c>
      <c r="B18" s="46" t="s">
        <v>145</v>
      </c>
      <c r="C18" s="46" t="s">
        <v>216</v>
      </c>
      <c r="D18" s="60">
        <v>44600</v>
      </c>
      <c r="E18" s="46">
        <v>12000120000</v>
      </c>
      <c r="F18" s="46" t="s">
        <v>315</v>
      </c>
      <c r="G18" s="46" t="s">
        <v>316</v>
      </c>
      <c r="H18" s="46" t="s">
        <v>317</v>
      </c>
      <c r="I18" s="46" t="s">
        <v>43</v>
      </c>
      <c r="J18" s="46" t="s">
        <v>27</v>
      </c>
      <c r="K18" s="46" t="s">
        <v>25</v>
      </c>
      <c r="L18" s="46">
        <v>0</v>
      </c>
      <c r="M18" s="46" t="s">
        <v>23</v>
      </c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126" x14ac:dyDescent="0.25">
      <c r="A20" s="59" t="s">
        <v>99</v>
      </c>
      <c r="B20" s="59" t="s">
        <v>145</v>
      </c>
      <c r="C20" s="59" t="s">
        <v>216</v>
      </c>
      <c r="D20" s="60">
        <v>44502</v>
      </c>
      <c r="E20" s="46">
        <v>11377</v>
      </c>
      <c r="F20" s="59" t="s">
        <v>219</v>
      </c>
      <c r="G20" s="59" t="s">
        <v>23</v>
      </c>
      <c r="H20" s="59" t="s">
        <v>23</v>
      </c>
      <c r="I20" s="59" t="s">
        <v>31</v>
      </c>
      <c r="J20" s="59" t="s">
        <v>220</v>
      </c>
      <c r="K20" s="59" t="s">
        <v>118</v>
      </c>
      <c r="L20" s="46">
        <v>0</v>
      </c>
      <c r="M20" s="59" t="s">
        <v>459</v>
      </c>
    </row>
    <row r="21" spans="1:13" s="46" customFormat="1" ht="33" customHeight="1" x14ac:dyDescent="0.25">
      <c r="A21" s="59" t="s">
        <v>99</v>
      </c>
      <c r="B21" s="59" t="s">
        <v>145</v>
      </c>
      <c r="C21" s="59" t="s">
        <v>216</v>
      </c>
      <c r="D21" s="60">
        <v>44628</v>
      </c>
      <c r="E21" s="46">
        <v>15020</v>
      </c>
      <c r="F21" s="59" t="s">
        <v>446</v>
      </c>
      <c r="G21" s="59" t="s">
        <v>447</v>
      </c>
      <c r="H21" s="59" t="s">
        <v>448</v>
      </c>
      <c r="I21" s="59" t="s">
        <v>43</v>
      </c>
      <c r="J21" s="59" t="s">
        <v>470</v>
      </c>
      <c r="K21" s="59" t="s">
        <v>118</v>
      </c>
      <c r="L21" s="46">
        <v>0</v>
      </c>
      <c r="M21" s="59" t="s">
        <v>643</v>
      </c>
    </row>
    <row r="22" spans="1:13" s="46" customFormat="1" ht="189" x14ac:dyDescent="0.25">
      <c r="A22" s="59" t="s">
        <v>99</v>
      </c>
      <c r="B22" s="59" t="s">
        <v>145</v>
      </c>
      <c r="C22" s="59" t="s">
        <v>216</v>
      </c>
      <c r="D22" s="60">
        <v>44628</v>
      </c>
      <c r="E22" s="46">
        <v>15020</v>
      </c>
      <c r="F22" s="59" t="s">
        <v>446</v>
      </c>
      <c r="G22" s="59" t="s">
        <v>447</v>
      </c>
      <c r="H22" s="59" t="s">
        <v>448</v>
      </c>
      <c r="I22" s="59" t="s">
        <v>43</v>
      </c>
      <c r="J22" s="59" t="s">
        <v>132</v>
      </c>
      <c r="K22" s="59" t="s">
        <v>118</v>
      </c>
      <c r="L22" s="46">
        <v>0</v>
      </c>
      <c r="M22" s="59" t="s">
        <v>715</v>
      </c>
    </row>
    <row r="23" spans="1:13" s="26" customFormat="1" ht="21" x14ac:dyDescent="0.25">
      <c r="A23" s="60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s="26" customFormat="1" x14ac:dyDescent="0.25">
      <c r="A31" s="3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0" fitToHeight="0" orientation="portrait"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2041-0A6B-4298-B9D2-042D0C329D68}">
  <sheetPr>
    <pageSetUpPr fitToPage="1"/>
  </sheetPr>
  <dimension ref="A1:W79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6.1406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54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97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SUM(SUECHAppr[paid])</f>
        <v>30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COUNTA(SUECHAppr[TechID])</f>
        <v>1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COUNTA(SUECHLost[TechID])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COUNTA(SUECHOpen[TechID])</f>
        <v>5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6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42" x14ac:dyDescent="0.25">
      <c r="A16" s="59" t="s">
        <v>54</v>
      </c>
      <c r="B16" s="59" t="s">
        <v>55</v>
      </c>
      <c r="C16" s="59" t="s">
        <v>56</v>
      </c>
      <c r="D16" s="60">
        <v>44636</v>
      </c>
      <c r="E16" s="46">
        <v>1569</v>
      </c>
      <c r="F16" s="59" t="s">
        <v>646</v>
      </c>
      <c r="G16" s="59" t="s">
        <v>647</v>
      </c>
      <c r="H16" s="59" t="s">
        <v>30</v>
      </c>
      <c r="I16" s="59" t="s">
        <v>20</v>
      </c>
      <c r="J16" s="59" t="s">
        <v>24</v>
      </c>
      <c r="K16" s="59" t="s">
        <v>22</v>
      </c>
      <c r="L16" s="46">
        <v>30</v>
      </c>
      <c r="M16" s="59" t="s">
        <v>23</v>
      </c>
    </row>
    <row r="17" spans="1:13" s="46" customFormat="1" ht="21" x14ac:dyDescent="0.25">
      <c r="D17" s="51"/>
      <c r="E17" s="53"/>
      <c r="F17" s="53"/>
      <c r="G17" s="53"/>
      <c r="H17" s="53"/>
      <c r="I17" s="53"/>
      <c r="J17" s="53"/>
      <c r="K17" s="53"/>
      <c r="L17" s="53"/>
      <c r="M17" s="53"/>
    </row>
    <row r="18" spans="1:13" s="46" customFormat="1" ht="14.45" customHeight="1" x14ac:dyDescent="0.25">
      <c r="D18" s="60"/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84" x14ac:dyDescent="0.25">
      <c r="A20" s="59" t="s">
        <v>54</v>
      </c>
      <c r="B20" s="59" t="s">
        <v>55</v>
      </c>
      <c r="C20" s="59" t="s">
        <v>56</v>
      </c>
      <c r="D20" s="60">
        <v>44596</v>
      </c>
      <c r="E20" s="46">
        <v>14386</v>
      </c>
      <c r="F20" s="59" t="s">
        <v>310</v>
      </c>
      <c r="G20" s="59" t="s">
        <v>311</v>
      </c>
      <c r="H20" s="59" t="s">
        <v>312</v>
      </c>
      <c r="I20" s="59" t="s">
        <v>31</v>
      </c>
      <c r="J20" s="59" t="s">
        <v>117</v>
      </c>
      <c r="K20" s="59" t="s">
        <v>118</v>
      </c>
      <c r="L20" s="46">
        <v>0</v>
      </c>
      <c r="M20" s="59" t="s">
        <v>428</v>
      </c>
    </row>
    <row r="21" spans="1:13" s="46" customFormat="1" ht="51.75" customHeight="1" x14ac:dyDescent="0.25">
      <c r="A21" s="59" t="s">
        <v>54</v>
      </c>
      <c r="B21" s="59" t="s">
        <v>55</v>
      </c>
      <c r="C21" s="59" t="s">
        <v>56</v>
      </c>
      <c r="D21" s="60">
        <v>44596</v>
      </c>
      <c r="E21" s="46">
        <v>14429</v>
      </c>
      <c r="F21" s="59" t="s">
        <v>330</v>
      </c>
      <c r="G21" s="59" t="s">
        <v>331</v>
      </c>
      <c r="H21" s="59" t="s">
        <v>332</v>
      </c>
      <c r="I21" s="59" t="s">
        <v>31</v>
      </c>
      <c r="J21" s="59" t="s">
        <v>117</v>
      </c>
      <c r="K21" s="59" t="s">
        <v>118</v>
      </c>
      <c r="L21" s="46">
        <v>0</v>
      </c>
      <c r="M21" s="59" t="s">
        <v>638</v>
      </c>
    </row>
    <row r="22" spans="1:13" s="46" customFormat="1" ht="84" x14ac:dyDescent="0.25">
      <c r="A22" s="59" t="s">
        <v>54</v>
      </c>
      <c r="B22" s="59" t="s">
        <v>55</v>
      </c>
      <c r="C22" s="59" t="s">
        <v>56</v>
      </c>
      <c r="D22" s="60">
        <v>44637</v>
      </c>
      <c r="E22" s="46">
        <v>15775</v>
      </c>
      <c r="F22" s="59" t="s">
        <v>721</v>
      </c>
      <c r="G22" s="59" t="s">
        <v>722</v>
      </c>
      <c r="H22" s="59" t="s">
        <v>723</v>
      </c>
      <c r="I22" s="59" t="s">
        <v>31</v>
      </c>
      <c r="J22" s="59" t="s">
        <v>117</v>
      </c>
      <c r="K22" s="59" t="s">
        <v>118</v>
      </c>
      <c r="L22" s="46">
        <v>0</v>
      </c>
      <c r="M22" s="59" t="s">
        <v>724</v>
      </c>
    </row>
    <row r="23" spans="1:13" s="46" customFormat="1" ht="84" x14ac:dyDescent="0.25">
      <c r="A23" s="59" t="s">
        <v>54</v>
      </c>
      <c r="B23" s="59" t="s">
        <v>55</v>
      </c>
      <c r="C23" s="59" t="s">
        <v>56</v>
      </c>
      <c r="D23" s="60">
        <v>44642</v>
      </c>
      <c r="E23" s="46">
        <v>15923</v>
      </c>
      <c r="F23" s="59" t="s">
        <v>727</v>
      </c>
      <c r="G23" s="59" t="s">
        <v>728</v>
      </c>
      <c r="H23" s="59" t="s">
        <v>340</v>
      </c>
      <c r="I23" s="59" t="s">
        <v>31</v>
      </c>
      <c r="J23" s="59" t="s">
        <v>117</v>
      </c>
      <c r="K23" s="59" t="s">
        <v>118</v>
      </c>
      <c r="L23" s="46">
        <v>0</v>
      </c>
      <c r="M23" s="59" t="s">
        <v>729</v>
      </c>
    </row>
    <row r="24" spans="1:13" s="46" customFormat="1" ht="42" x14ac:dyDescent="0.25">
      <c r="A24" s="59" t="s">
        <v>54</v>
      </c>
      <c r="B24" s="59" t="s">
        <v>55</v>
      </c>
      <c r="C24" s="59" t="s">
        <v>56</v>
      </c>
      <c r="D24" s="60">
        <v>44524</v>
      </c>
      <c r="E24" s="46">
        <v>12128</v>
      </c>
      <c r="F24" s="59" t="s">
        <v>221</v>
      </c>
      <c r="G24" s="59" t="s">
        <v>23</v>
      </c>
      <c r="H24" s="59" t="s">
        <v>23</v>
      </c>
      <c r="I24" s="59" t="s">
        <v>222</v>
      </c>
      <c r="J24" s="59" t="s">
        <v>122</v>
      </c>
      <c r="K24" s="59" t="s">
        <v>118</v>
      </c>
      <c r="L24" s="46">
        <v>0</v>
      </c>
      <c r="M24" s="59" t="s">
        <v>801</v>
      </c>
    </row>
    <row r="25" spans="1:13" s="26" customFormat="1" ht="21" x14ac:dyDescent="0.25">
      <c r="A25" s="60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s="26" customFormat="1" x14ac:dyDescent="0.25">
      <c r="A31" s="3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s="26" customFormat="1" x14ac:dyDescent="0.25">
      <c r="A32" s="3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s="26" customFormat="1" x14ac:dyDescent="0.25">
      <c r="A33" s="3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1" fitToHeight="0" orientation="portrait"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9FAC-9335-491F-BCC3-DBAB048EF3DA}">
  <sheetPr>
    <pageSetUpPr fitToPage="1"/>
  </sheetPr>
  <dimension ref="A1:W79"/>
  <sheetViews>
    <sheetView showGridLines="0" zoomScale="85" zoomScaleNormal="85" workbookViewId="0">
      <pane ySplit="13" topLeftCell="A14" activePane="bottomLeft" state="frozen"/>
      <selection activeCell="D1" sqref="D1"/>
      <selection pane="bottomLeft" activeCell="L25" sqref="L25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96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95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SUM(MILDEAppr[paid])</f>
        <v>70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COUNTA(MILDEAppr[TechID])</f>
        <v>2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COUNTA(MILDELost[TechID])</f>
        <v>1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COUNTA(MILDEOpen[TechID])</f>
        <v>1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4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63" x14ac:dyDescent="0.25">
      <c r="A16" s="46" t="s">
        <v>96</v>
      </c>
      <c r="B16" s="46" t="s">
        <v>223</v>
      </c>
      <c r="C16" s="46" t="s">
        <v>224</v>
      </c>
      <c r="D16" s="60">
        <v>44560</v>
      </c>
      <c r="E16" s="46">
        <v>13356</v>
      </c>
      <c r="F16" s="46" t="s">
        <v>228</v>
      </c>
      <c r="G16" s="46" t="s">
        <v>229</v>
      </c>
      <c r="H16" s="46" t="s">
        <v>230</v>
      </c>
      <c r="I16" s="46" t="s">
        <v>20</v>
      </c>
      <c r="J16" s="46" t="s">
        <v>27</v>
      </c>
      <c r="K16" s="46" t="s">
        <v>22</v>
      </c>
      <c r="L16" s="46">
        <v>30</v>
      </c>
      <c r="M16" s="46" t="s">
        <v>23</v>
      </c>
    </row>
    <row r="17" spans="1:13" s="46" customFormat="1" ht="63" customHeight="1" x14ac:dyDescent="0.25">
      <c r="A17" s="46" t="s">
        <v>96</v>
      </c>
      <c r="B17" s="46" t="s">
        <v>223</v>
      </c>
      <c r="C17" s="46" t="s">
        <v>224</v>
      </c>
      <c r="D17" s="60">
        <v>44649</v>
      </c>
      <c r="E17" s="46">
        <v>13326</v>
      </c>
      <c r="F17" s="46" t="s">
        <v>225</v>
      </c>
      <c r="G17" s="46" t="s">
        <v>226</v>
      </c>
      <c r="H17" s="46" t="s">
        <v>661</v>
      </c>
      <c r="I17" s="46" t="s">
        <v>43</v>
      </c>
      <c r="J17" s="46" t="s">
        <v>132</v>
      </c>
      <c r="K17" s="46" t="s">
        <v>22</v>
      </c>
      <c r="L17" s="46">
        <v>40</v>
      </c>
      <c r="M17" s="46" t="s">
        <v>662</v>
      </c>
    </row>
    <row r="18" spans="1:13" s="46" customFormat="1" ht="14.45" customHeight="1" x14ac:dyDescent="0.25">
      <c r="D18" s="51"/>
      <c r="E18" s="53"/>
      <c r="F18" s="53"/>
      <c r="G18" s="53"/>
      <c r="H18" s="53"/>
      <c r="I18" s="53"/>
      <c r="J18" s="53"/>
      <c r="K18" s="53"/>
      <c r="L18" s="53"/>
      <c r="M18" s="53"/>
    </row>
    <row r="19" spans="1:13" s="46" customFormat="1" ht="168" customHeight="1" x14ac:dyDescent="0.25">
      <c r="A19" s="46" t="s">
        <v>96</v>
      </c>
      <c r="B19" s="46" t="s">
        <v>223</v>
      </c>
      <c r="C19" s="46" t="s">
        <v>224</v>
      </c>
      <c r="D19" s="60">
        <v>44560</v>
      </c>
      <c r="E19" s="46">
        <v>13326</v>
      </c>
      <c r="F19" s="46" t="s">
        <v>225</v>
      </c>
      <c r="G19" s="46" t="s">
        <v>226</v>
      </c>
      <c r="H19" s="46" t="s">
        <v>227</v>
      </c>
      <c r="I19" s="46" t="s">
        <v>20</v>
      </c>
      <c r="J19" s="46" t="s">
        <v>21</v>
      </c>
      <c r="K19" s="46" t="s">
        <v>25</v>
      </c>
      <c r="L19" s="46">
        <v>0</v>
      </c>
      <c r="M19" s="46" t="s">
        <v>563</v>
      </c>
    </row>
    <row r="20" spans="1:13" s="46" customFormat="1" ht="14.45" customHeight="1" x14ac:dyDescent="0.25">
      <c r="D20" s="51"/>
      <c r="E20" s="53"/>
      <c r="F20" s="53"/>
      <c r="G20" s="53"/>
      <c r="H20" s="53"/>
      <c r="I20" s="53"/>
      <c r="J20" s="53"/>
      <c r="K20" s="53"/>
      <c r="L20" s="53"/>
      <c r="M20" s="53"/>
    </row>
    <row r="21" spans="1:13" s="46" customFormat="1" ht="21" x14ac:dyDescent="0.25">
      <c r="A21" s="59" t="s">
        <v>96</v>
      </c>
      <c r="B21" s="59" t="s">
        <v>223</v>
      </c>
      <c r="C21" s="59" t="s">
        <v>224</v>
      </c>
      <c r="D21" s="60"/>
      <c r="F21" s="59"/>
      <c r="G21" s="59"/>
      <c r="H21" s="59"/>
      <c r="I21" s="59"/>
      <c r="J21" s="59"/>
      <c r="K21" s="59"/>
      <c r="M21" s="59" t="s">
        <v>23</v>
      </c>
    </row>
    <row r="22" spans="1:13" s="46" customFormat="1" ht="2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16" customFormat="1" x14ac:dyDescent="0.25">
      <c r="A23" s="32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2" fitToHeight="0" orientation="portrait"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CA0A-C895-4707-8EEA-FDF5DCBCB90F}">
  <sheetPr>
    <pageSetUpPr fitToPage="1"/>
  </sheetPr>
  <dimension ref="A1:W79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3" style="9" customWidth="1"/>
    <col min="5" max="5" width="8.425781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26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94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SUM(LICLAAppr[paid])</f>
        <v>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COUNTA(LICLAAppr[TechID])</f>
        <v>0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COUNTA(LICLALost[TechID])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COUNTA(LICLAOpen[TechID])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0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21" x14ac:dyDescent="0.25">
      <c r="A16" s="59"/>
      <c r="B16" s="59"/>
      <c r="C16" s="59"/>
      <c r="D16" s="60"/>
      <c r="F16" s="59"/>
      <c r="G16" s="59"/>
      <c r="H16" s="59"/>
      <c r="I16" s="59"/>
      <c r="J16" s="59"/>
      <c r="K16" s="59"/>
      <c r="M16" s="59"/>
    </row>
    <row r="17" spans="1:13" s="46" customFormat="1" ht="21" x14ac:dyDescent="0.25">
      <c r="D17" s="51"/>
      <c r="E17" s="53"/>
      <c r="F17" s="53"/>
      <c r="G17" s="53"/>
      <c r="H17" s="53"/>
      <c r="I17" s="53"/>
      <c r="J17" s="53"/>
      <c r="K17" s="53"/>
      <c r="L17" s="53"/>
      <c r="M17" s="53"/>
    </row>
    <row r="18" spans="1:13" s="46" customFormat="1" ht="14.45" customHeight="1" x14ac:dyDescent="0.25">
      <c r="D18" s="60"/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21" x14ac:dyDescent="0.25">
      <c r="A20" s="59"/>
      <c r="B20" s="59"/>
      <c r="C20" s="59"/>
      <c r="D20" s="60"/>
      <c r="F20" s="59"/>
      <c r="G20" s="59"/>
      <c r="H20" s="59"/>
      <c r="I20" s="59"/>
      <c r="J20" s="59"/>
      <c r="K20" s="59"/>
      <c r="M20" s="59"/>
    </row>
    <row r="21" spans="1:13" s="46" customFormat="1" ht="14.45" customHeight="1" x14ac:dyDescent="0.25">
      <c r="A21" s="60"/>
    </row>
    <row r="22" spans="1:13" s="26" customFormat="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3" fitToHeight="0" orientation="portrait"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0684-4851-4E12-88FD-54200AF795D7}">
  <sheetPr>
    <pageSetUpPr fitToPage="1"/>
  </sheetPr>
  <dimension ref="A1:W79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4.42578125" style="9" bestFit="1" customWidth="1"/>
    <col min="8" max="8" width="21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32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93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SUM(OLGMIAppr[paid])</f>
        <v>30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COUNTA(OLGMIAppr[TechID])</f>
        <v>1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COUNTA(OLGMILost[TechID])</f>
        <v>1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COUNTA(OLGMIOpen[TechID])</f>
        <v>1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3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63" customHeight="1" x14ac:dyDescent="0.25">
      <c r="A16" s="46" t="s">
        <v>32</v>
      </c>
      <c r="B16" s="46" t="s">
        <v>33</v>
      </c>
      <c r="C16" s="46" t="s">
        <v>34</v>
      </c>
      <c r="D16" s="60">
        <v>44645</v>
      </c>
      <c r="E16" s="46">
        <v>16046</v>
      </c>
      <c r="F16" s="46" t="s">
        <v>406</v>
      </c>
      <c r="G16" s="46" t="s">
        <v>407</v>
      </c>
      <c r="H16" s="46" t="s">
        <v>408</v>
      </c>
      <c r="I16" s="46" t="s">
        <v>20</v>
      </c>
      <c r="J16" s="46" t="s">
        <v>24</v>
      </c>
      <c r="K16" s="46" t="s">
        <v>22</v>
      </c>
      <c r="L16" s="46">
        <v>30</v>
      </c>
      <c r="M16" s="46" t="s">
        <v>409</v>
      </c>
    </row>
    <row r="17" spans="1:13" s="46" customFormat="1" ht="21" x14ac:dyDescent="0.25">
      <c r="D17" s="51"/>
      <c r="E17" s="53"/>
      <c r="F17" s="53"/>
      <c r="G17" s="53"/>
      <c r="H17" s="53"/>
      <c r="I17" s="53"/>
      <c r="J17" s="53"/>
      <c r="K17" s="53"/>
      <c r="L17" s="53"/>
      <c r="M17" s="53"/>
    </row>
    <row r="18" spans="1:13" s="46" customFormat="1" ht="14.45" customHeight="1" x14ac:dyDescent="0.25">
      <c r="A18" s="46" t="s">
        <v>32</v>
      </c>
      <c r="B18" s="46" t="s">
        <v>33</v>
      </c>
      <c r="C18" s="46" t="s">
        <v>34</v>
      </c>
      <c r="D18" s="60">
        <v>44630</v>
      </c>
      <c r="F18" s="46" t="s">
        <v>514</v>
      </c>
      <c r="G18" s="46" t="s">
        <v>33</v>
      </c>
      <c r="H18" s="46" t="s">
        <v>34</v>
      </c>
      <c r="I18" s="46" t="s">
        <v>20</v>
      </c>
      <c r="J18" s="46" t="s">
        <v>27</v>
      </c>
      <c r="K18" s="46" t="s">
        <v>25</v>
      </c>
      <c r="L18" s="46">
        <v>0</v>
      </c>
      <c r="M18" s="46" t="s">
        <v>515</v>
      </c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42" x14ac:dyDescent="0.25">
      <c r="A20" s="59" t="s">
        <v>32</v>
      </c>
      <c r="B20" s="59" t="s">
        <v>506</v>
      </c>
      <c r="C20" s="59" t="s">
        <v>34</v>
      </c>
      <c r="D20" s="60">
        <v>44645</v>
      </c>
      <c r="F20" s="59" t="s">
        <v>508</v>
      </c>
      <c r="G20" s="59" t="s">
        <v>506</v>
      </c>
      <c r="H20" s="59" t="s">
        <v>509</v>
      </c>
      <c r="I20" s="59" t="s">
        <v>20</v>
      </c>
      <c r="J20" s="59" t="s">
        <v>24</v>
      </c>
      <c r="K20" s="59" t="s">
        <v>118</v>
      </c>
      <c r="L20" s="46">
        <v>0</v>
      </c>
      <c r="M20" s="59" t="s">
        <v>23</v>
      </c>
    </row>
    <row r="21" spans="1:13" s="46" customFormat="1" ht="14.45" customHeight="1" x14ac:dyDescent="0.25">
      <c r="A21" s="60"/>
    </row>
    <row r="22" spans="1:13" s="26" customFormat="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1" fitToHeight="0" orientation="portrait" r:id="rId1"/>
  <tableParts count="3"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5D52-F3B3-4BCD-939D-292E9A7FD983}">
  <sheetPr>
    <pageSetUpPr fitToPage="1"/>
  </sheetPr>
  <dimension ref="A1:W79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3" style="9" customWidth="1"/>
    <col min="5" max="5" width="8.425781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91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92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SUM(LICROAppr[paid])</f>
        <v>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COUNTA(LICROAppr[TechID])</f>
        <v>0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COUNTA(LICROLost[TechID])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COUNTA(LICROOpen[TechID])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0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21" x14ac:dyDescent="0.25">
      <c r="D16" s="60"/>
    </row>
    <row r="17" spans="1:13" s="46" customFormat="1" ht="21" x14ac:dyDescent="0.25">
      <c r="D17" s="51"/>
      <c r="E17" s="53"/>
      <c r="F17" s="53"/>
      <c r="G17" s="53"/>
      <c r="H17" s="53"/>
      <c r="I17" s="53"/>
      <c r="J17" s="53"/>
      <c r="K17" s="53"/>
      <c r="L17" s="53"/>
      <c r="M17" s="53"/>
    </row>
    <row r="18" spans="1:13" s="46" customFormat="1" ht="14.45" customHeight="1" x14ac:dyDescent="0.25">
      <c r="D18" s="60"/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21" x14ac:dyDescent="0.25">
      <c r="A20" s="59"/>
      <c r="B20" s="59"/>
      <c r="C20" s="59"/>
      <c r="D20" s="60"/>
      <c r="F20" s="59"/>
      <c r="G20" s="59"/>
      <c r="H20" s="59"/>
      <c r="I20" s="59"/>
      <c r="J20" s="59"/>
      <c r="K20" s="59"/>
      <c r="M20" s="59"/>
    </row>
    <row r="21" spans="1:13" s="46" customFormat="1" ht="14.45" customHeight="1" x14ac:dyDescent="0.25">
      <c r="A21" s="60"/>
    </row>
    <row r="22" spans="1:13" s="26" customFormat="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3" fitToHeight="0"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1E29-9183-4384-B8F9-58E2D3AE4D9C}">
  <sheetPr>
    <pageSetUpPr fitToPage="1"/>
  </sheetPr>
  <dimension ref="A1:W79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8.425781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33.85546875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112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111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SUM(LOUBRAppr[paid])</f>
        <v>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COUNTA(LOUBRAppr[TechID])</f>
        <v>0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COUNTA(LOUBRLost[TechID])</f>
        <v>1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COUNTA(LOUBROpen[TechID])</f>
        <v>1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2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39" customFormat="1" ht="9.6" customHeight="1" x14ac:dyDescent="0.35">
      <c r="D14" s="40"/>
      <c r="E14" s="41"/>
      <c r="F14" s="42"/>
      <c r="G14" s="42"/>
      <c r="H14" s="42"/>
      <c r="I14" s="42"/>
      <c r="J14" s="43"/>
      <c r="K14" s="44"/>
      <c r="L14" s="42"/>
      <c r="M14" s="45"/>
      <c r="N14" s="46"/>
      <c r="O14" s="46"/>
      <c r="P14" s="46"/>
    </row>
    <row r="15" spans="1:21" s="39" customFormat="1" ht="14.45" hidden="1" customHeight="1" x14ac:dyDescent="0.35">
      <c r="A15" s="39" t="s">
        <v>1</v>
      </c>
      <c r="B15" s="39" t="s">
        <v>2</v>
      </c>
      <c r="C15" s="39" t="s">
        <v>3</v>
      </c>
      <c r="D15" s="39" t="s">
        <v>4</v>
      </c>
      <c r="E15" s="39" t="s">
        <v>5</v>
      </c>
      <c r="F15" s="39" t="s">
        <v>6</v>
      </c>
      <c r="G15" s="39" t="s">
        <v>7</v>
      </c>
      <c r="H15" s="39" t="s">
        <v>8</v>
      </c>
      <c r="I15" s="39" t="s">
        <v>9</v>
      </c>
      <c r="J15" s="39" t="s">
        <v>10</v>
      </c>
      <c r="K15" s="47" t="s">
        <v>11</v>
      </c>
      <c r="L15" s="47" t="s">
        <v>13</v>
      </c>
      <c r="M15" s="39" t="s">
        <v>14</v>
      </c>
    </row>
    <row r="16" spans="1:21" s="39" customFormat="1" ht="21" x14ac:dyDescent="0.35">
      <c r="D16" s="49"/>
      <c r="K16" s="47"/>
      <c r="L16" s="47"/>
    </row>
    <row r="17" spans="1:13" s="39" customFormat="1" ht="21" x14ac:dyDescent="0.35">
      <c r="D17" s="64"/>
      <c r="E17" s="52"/>
      <c r="F17" s="52"/>
      <c r="G17" s="52"/>
      <c r="H17" s="52"/>
      <c r="I17" s="52"/>
      <c r="J17" s="52"/>
      <c r="K17" s="54"/>
      <c r="L17" s="54"/>
      <c r="M17" s="52"/>
    </row>
    <row r="18" spans="1:13" s="39" customFormat="1" ht="273" x14ac:dyDescent="0.35">
      <c r="A18" s="46" t="s">
        <v>112</v>
      </c>
      <c r="B18" s="46" t="s">
        <v>288</v>
      </c>
      <c r="C18" s="46" t="s">
        <v>289</v>
      </c>
      <c r="D18" s="60">
        <v>44592</v>
      </c>
      <c r="F18" s="46" t="s">
        <v>291</v>
      </c>
      <c r="G18" s="46" t="s">
        <v>292</v>
      </c>
      <c r="H18" s="46" t="s">
        <v>50</v>
      </c>
      <c r="I18" s="46" t="s">
        <v>123</v>
      </c>
      <c r="J18" s="46" t="s">
        <v>24</v>
      </c>
      <c r="K18" s="47" t="s">
        <v>25</v>
      </c>
      <c r="L18" s="47">
        <v>0</v>
      </c>
      <c r="M18" s="39" t="s">
        <v>676</v>
      </c>
    </row>
    <row r="19" spans="1:13" s="39" customFormat="1" ht="21" x14ac:dyDescent="0.35">
      <c r="A19" s="46"/>
      <c r="B19" s="46"/>
      <c r="C19" s="46"/>
      <c r="D19" s="51"/>
      <c r="E19" s="52"/>
      <c r="F19" s="53"/>
      <c r="G19" s="53"/>
      <c r="H19" s="53"/>
      <c r="I19" s="53"/>
      <c r="J19" s="53"/>
      <c r="K19" s="54"/>
      <c r="L19" s="54"/>
      <c r="M19" s="52"/>
    </row>
    <row r="20" spans="1:13" s="39" customFormat="1" ht="63" x14ac:dyDescent="0.35">
      <c r="A20" s="59" t="s">
        <v>112</v>
      </c>
      <c r="B20" s="59" t="s">
        <v>288</v>
      </c>
      <c r="C20" s="59" t="s">
        <v>289</v>
      </c>
      <c r="D20" s="60">
        <v>44592</v>
      </c>
      <c r="F20" s="59" t="s">
        <v>291</v>
      </c>
      <c r="G20" s="59" t="s">
        <v>294</v>
      </c>
      <c r="H20" s="59" t="s">
        <v>295</v>
      </c>
      <c r="I20" s="59" t="s">
        <v>123</v>
      </c>
      <c r="J20" s="59" t="s">
        <v>117</v>
      </c>
      <c r="K20" s="50" t="s">
        <v>118</v>
      </c>
      <c r="L20" s="47">
        <v>0</v>
      </c>
      <c r="M20" s="48" t="s">
        <v>700</v>
      </c>
    </row>
    <row r="21" spans="1:13" s="39" customFormat="1" ht="21" x14ac:dyDescent="0.35">
      <c r="A21" s="59"/>
      <c r="B21" s="59"/>
      <c r="C21" s="59"/>
      <c r="D21" s="60"/>
      <c r="F21" s="59"/>
      <c r="G21" s="59"/>
      <c r="H21" s="59"/>
      <c r="I21" s="59"/>
      <c r="J21" s="59"/>
      <c r="K21" s="50"/>
      <c r="L21" s="47"/>
      <c r="M21" s="48"/>
    </row>
    <row r="22" spans="1:13" s="39" customFormat="1" ht="21" x14ac:dyDescent="0.3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0" fitToHeight="0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96FA-EE0E-4E95-9803-A510BF0303A6}">
  <dimension ref="B2:C3"/>
  <sheetViews>
    <sheetView showGridLines="0" showRowColHeaders="0" zoomScale="340" zoomScaleNormal="340" workbookViewId="0">
      <selection activeCell="F8" sqref="F8"/>
    </sheetView>
  </sheetViews>
  <sheetFormatPr defaultRowHeight="15" x14ac:dyDescent="0.25"/>
  <cols>
    <col min="3" max="3" width="15.28515625" bestFit="1" customWidth="1"/>
  </cols>
  <sheetData>
    <row r="2" spans="2:3" ht="15.75" thickBot="1" x14ac:dyDescent="0.3"/>
    <row r="3" spans="2:3" ht="15.75" thickBot="1" x14ac:dyDescent="0.3">
      <c r="B3" s="34" t="s">
        <v>90</v>
      </c>
      <c r="C3" s="35" t="s">
        <v>802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55BB-8200-496B-AD78-585C7B6E01E5}">
  <sheetPr>
    <pageSetUpPr fitToPage="1"/>
  </sheetPr>
  <dimension ref="A1:W81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F26" sqref="F26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8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297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341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SUM(PHIDAAppr[paid])</f>
        <v>120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36"/>
      <c r="E8" s="21"/>
      <c r="G8" s="22" t="s">
        <v>73</v>
      </c>
      <c r="H8" s="62">
        <f>COUNTA(PHIDAAppr[TechID])</f>
        <v>3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36"/>
      <c r="E9" s="21"/>
      <c r="G9" s="23" t="s">
        <v>74</v>
      </c>
      <c r="H9" s="62">
        <f>COUNTA(PHIDALost[TechID])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36"/>
      <c r="E10" s="21"/>
      <c r="G10" s="23" t="s">
        <v>75</v>
      </c>
      <c r="H10" s="62">
        <f>COUNTA(PHIDAOpen[TechID])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36"/>
      <c r="E11" s="21"/>
      <c r="G11" s="24" t="s">
        <v>77</v>
      </c>
      <c r="H11" s="63">
        <f>SUM(H8:H10)</f>
        <v>3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36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63" x14ac:dyDescent="0.25">
      <c r="A16" s="59" t="s">
        <v>297</v>
      </c>
      <c r="B16" s="59" t="s">
        <v>300</v>
      </c>
      <c r="C16" s="59" t="s">
        <v>301</v>
      </c>
      <c r="D16" s="60">
        <v>44615</v>
      </c>
      <c r="E16" s="46">
        <v>14452</v>
      </c>
      <c r="F16" s="59" t="s">
        <v>302</v>
      </c>
      <c r="G16" s="59" t="s">
        <v>303</v>
      </c>
      <c r="H16" s="59" t="s">
        <v>304</v>
      </c>
      <c r="I16" s="59" t="s">
        <v>126</v>
      </c>
      <c r="J16" s="59" t="s">
        <v>117</v>
      </c>
      <c r="K16" s="59" t="s">
        <v>22</v>
      </c>
      <c r="L16" s="46">
        <v>40</v>
      </c>
      <c r="M16" s="59" t="s">
        <v>559</v>
      </c>
    </row>
    <row r="17" spans="1:13" s="46" customFormat="1" ht="84" x14ac:dyDescent="0.25">
      <c r="A17" s="59" t="s">
        <v>297</v>
      </c>
      <c r="B17" s="59" t="s">
        <v>300</v>
      </c>
      <c r="C17" s="59" t="s">
        <v>301</v>
      </c>
      <c r="D17" s="60">
        <v>44619</v>
      </c>
      <c r="E17" s="46">
        <v>14963</v>
      </c>
      <c r="F17" s="59" t="s">
        <v>357</v>
      </c>
      <c r="G17" s="59" t="s">
        <v>358</v>
      </c>
      <c r="H17" s="59" t="s">
        <v>359</v>
      </c>
      <c r="I17" s="59" t="s">
        <v>126</v>
      </c>
      <c r="J17" s="59" t="s">
        <v>117</v>
      </c>
      <c r="K17" s="59" t="s">
        <v>22</v>
      </c>
      <c r="L17" s="46">
        <v>40</v>
      </c>
      <c r="M17" s="59" t="s">
        <v>579</v>
      </c>
    </row>
    <row r="18" spans="1:13" s="46" customFormat="1" ht="63" x14ac:dyDescent="0.25">
      <c r="A18" s="59" t="s">
        <v>297</v>
      </c>
      <c r="B18" s="59" t="s">
        <v>300</v>
      </c>
      <c r="C18" s="59" t="s">
        <v>301</v>
      </c>
      <c r="D18" s="60">
        <v>44619</v>
      </c>
      <c r="F18" s="59" t="s">
        <v>369</v>
      </c>
      <c r="G18" s="59" t="s">
        <v>370</v>
      </c>
      <c r="H18" s="59" t="s">
        <v>371</v>
      </c>
      <c r="I18" s="59" t="s">
        <v>126</v>
      </c>
      <c r="J18" s="59" t="s">
        <v>117</v>
      </c>
      <c r="K18" s="59" t="s">
        <v>22</v>
      </c>
      <c r="L18" s="46">
        <v>40</v>
      </c>
      <c r="M18" s="59" t="s">
        <v>656</v>
      </c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21" x14ac:dyDescent="0.25">
      <c r="A20" s="59"/>
      <c r="B20" s="59"/>
      <c r="C20" s="59"/>
      <c r="D20" s="56"/>
      <c r="E20" s="55"/>
      <c r="F20" s="65"/>
      <c r="G20" s="65"/>
      <c r="H20" s="65"/>
      <c r="I20" s="65"/>
      <c r="J20" s="65"/>
      <c r="K20" s="65"/>
      <c r="L20" s="55"/>
      <c r="M20" s="65"/>
    </row>
    <row r="21" spans="1:13" s="46" customFormat="1" ht="21" x14ac:dyDescent="0.25">
      <c r="D21" s="51"/>
      <c r="E21" s="53"/>
      <c r="F21" s="53"/>
      <c r="G21" s="53"/>
      <c r="H21" s="53"/>
      <c r="I21" s="53"/>
      <c r="J21" s="53"/>
      <c r="K21" s="53"/>
      <c r="L21" s="53"/>
      <c r="M21" s="53"/>
    </row>
    <row r="22" spans="1:13" s="39" customFormat="1" ht="21" x14ac:dyDescent="0.35">
      <c r="A22" s="59"/>
      <c r="B22" s="59"/>
      <c r="C22" s="59"/>
      <c r="D22" s="60"/>
      <c r="E22" s="46"/>
      <c r="F22" s="59"/>
      <c r="G22" s="59"/>
      <c r="H22" s="59"/>
      <c r="I22" s="59"/>
      <c r="J22" s="59"/>
      <c r="K22" s="59"/>
      <c r="L22" s="46"/>
      <c r="M22" s="59"/>
    </row>
    <row r="23" spans="1:13" s="26" customFormat="1" ht="14.45" customHeigh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s="26" customFormat="1" x14ac:dyDescent="0.25">
      <c r="A44" s="3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17" x14ac:dyDescent="0.25">
      <c r="N49" s="26"/>
      <c r="O49" s="26"/>
      <c r="P49" s="26"/>
      <c r="Q49" s="26"/>
    </row>
    <row r="50" spans="14:17" x14ac:dyDescent="0.25">
      <c r="N50" s="26"/>
      <c r="O50" s="26"/>
      <c r="P50" s="26"/>
      <c r="Q50" s="26"/>
    </row>
    <row r="51" spans="14:17" x14ac:dyDescent="0.25">
      <c r="N51" s="26"/>
      <c r="O51" s="26"/>
      <c r="P51" s="26"/>
      <c r="Q51" s="26"/>
    </row>
    <row r="52" spans="14:17" x14ac:dyDescent="0.25">
      <c r="N52" s="26"/>
      <c r="O52" s="26"/>
      <c r="P52" s="26"/>
      <c r="Q52" s="26"/>
    </row>
    <row r="53" spans="14:17" x14ac:dyDescent="0.25">
      <c r="N53" s="26"/>
      <c r="O53" s="26"/>
      <c r="P53" s="26"/>
      <c r="Q53" s="26"/>
    </row>
    <row r="54" spans="14:17" x14ac:dyDescent="0.25">
      <c r="N54" s="26"/>
      <c r="O54" s="26"/>
      <c r="P54" s="26"/>
      <c r="Q54" s="26"/>
    </row>
    <row r="55" spans="14:17" x14ac:dyDescent="0.25">
      <c r="N55" s="26"/>
      <c r="O55" s="26"/>
      <c r="P55" s="26"/>
      <c r="Q55" s="26"/>
    </row>
    <row r="56" spans="14:17" x14ac:dyDescent="0.25">
      <c r="N56" s="26"/>
      <c r="O56" s="26"/>
      <c r="P56" s="26"/>
      <c r="Q56" s="26"/>
    </row>
    <row r="57" spans="14:17" x14ac:dyDescent="0.25">
      <c r="N57" s="26"/>
      <c r="O57" s="26"/>
      <c r="P57" s="26"/>
      <c r="Q57" s="26"/>
    </row>
    <row r="58" spans="14:17" x14ac:dyDescent="0.25">
      <c r="N58" s="26"/>
      <c r="O58" s="26"/>
      <c r="P58" s="26"/>
      <c r="Q58" s="26"/>
    </row>
    <row r="59" spans="14:17" x14ac:dyDescent="0.25">
      <c r="N59" s="26"/>
      <c r="O59" s="26"/>
      <c r="P59" s="26"/>
      <c r="Q59" s="26"/>
    </row>
    <row r="60" spans="14:17" x14ac:dyDescent="0.25">
      <c r="N60" s="26"/>
      <c r="O60" s="26"/>
      <c r="P60" s="26"/>
      <c r="Q60" s="26"/>
    </row>
    <row r="61" spans="14:17" x14ac:dyDescent="0.25">
      <c r="N61" s="26"/>
      <c r="O61" s="26"/>
      <c r="P61" s="26"/>
      <c r="Q61" s="26"/>
    </row>
    <row r="62" spans="14:17" x14ac:dyDescent="0.25">
      <c r="N62" s="26"/>
      <c r="O62" s="26"/>
      <c r="P62" s="26"/>
      <c r="Q62" s="26"/>
    </row>
    <row r="63" spans="14:17" x14ac:dyDescent="0.25">
      <c r="N63" s="26"/>
      <c r="O63" s="26"/>
      <c r="P63" s="26"/>
      <c r="Q63" s="26"/>
    </row>
    <row r="64" spans="14:17" x14ac:dyDescent="0.25">
      <c r="N64" s="26"/>
      <c r="O64" s="26"/>
      <c r="P64" s="26"/>
      <c r="Q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  <c r="P68" s="26"/>
      <c r="Q68" s="26"/>
      <c r="R68" s="26"/>
      <c r="S68" s="26"/>
      <c r="T68" s="26"/>
      <c r="U68" s="26"/>
      <c r="V68" s="26"/>
      <c r="W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  <row r="81" spans="14:14" x14ac:dyDescent="0.25">
      <c r="N81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1" fitToHeight="0" orientation="portrait" r:id="rId1"/>
  <tableParts count="3"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5C8B-D3D0-4950-8B86-6E5BC72143C4}">
  <sheetPr>
    <pageSetUpPr fitToPage="1"/>
  </sheetPr>
  <dimension ref="A1:W81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3" style="9" customWidth="1"/>
    <col min="5" max="5" width="8.425781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342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343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SUM(VONCOAppr[paid])</f>
        <v>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36"/>
      <c r="E8" s="21"/>
      <c r="G8" s="22" t="s">
        <v>73</v>
      </c>
      <c r="H8" s="62">
        <f>COUNTA(VONCOAppr[TechID])</f>
        <v>0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36"/>
      <c r="E9" s="21"/>
      <c r="G9" s="23" t="s">
        <v>74</v>
      </c>
      <c r="H9" s="62">
        <f>COUNTA(VONCOLost[TechID])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36"/>
      <c r="E10" s="21"/>
      <c r="G10" s="23" t="s">
        <v>75</v>
      </c>
      <c r="H10" s="62">
        <f>COUNTA(VONCOOpen[TechID])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36"/>
      <c r="E11" s="21"/>
      <c r="G11" s="24" t="s">
        <v>77</v>
      </c>
      <c r="H11" s="63">
        <f>SUM(H8:H10)</f>
        <v>0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36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21" x14ac:dyDescent="0.25">
      <c r="A16" s="59"/>
      <c r="B16" s="59"/>
      <c r="C16" s="59"/>
      <c r="D16" s="60"/>
      <c r="F16" s="59"/>
      <c r="G16" s="59"/>
      <c r="H16" s="59"/>
      <c r="I16" s="59"/>
      <c r="J16" s="59"/>
      <c r="K16" s="59"/>
      <c r="M16" s="59"/>
    </row>
    <row r="17" spans="1:13" s="46" customFormat="1" ht="21" x14ac:dyDescent="0.25">
      <c r="D17" s="51"/>
      <c r="E17" s="53"/>
      <c r="F17" s="53"/>
      <c r="G17" s="53"/>
      <c r="H17" s="53"/>
      <c r="I17" s="53"/>
      <c r="J17" s="53"/>
      <c r="K17" s="53"/>
      <c r="L17" s="53"/>
      <c r="M17" s="53"/>
    </row>
    <row r="18" spans="1:13" s="55" customFormat="1" ht="14.45" customHeight="1" x14ac:dyDescent="0.25">
      <c r="A18" s="65"/>
      <c r="B18" s="65"/>
      <c r="C18" s="65"/>
      <c r="D18" s="56"/>
      <c r="F18" s="65"/>
      <c r="G18" s="65"/>
      <c r="H18" s="65"/>
      <c r="I18" s="65"/>
      <c r="J18" s="65"/>
      <c r="K18" s="65"/>
      <c r="M18" s="65"/>
    </row>
    <row r="19" spans="1:13" s="46" customFormat="1" ht="14.45" customHeight="1" x14ac:dyDescent="0.25">
      <c r="A19" s="59"/>
      <c r="B19" s="59"/>
      <c r="C19" s="59"/>
      <c r="D19" s="51"/>
      <c r="E19" s="53"/>
      <c r="F19" s="68"/>
      <c r="G19" s="68"/>
      <c r="H19" s="68"/>
      <c r="I19" s="68"/>
      <c r="J19" s="68"/>
      <c r="K19" s="68"/>
      <c r="L19" s="53"/>
      <c r="M19" s="68"/>
    </row>
    <row r="20" spans="1:13" s="46" customFormat="1" ht="21" x14ac:dyDescent="0.25">
      <c r="A20" s="59"/>
      <c r="B20" s="59"/>
      <c r="C20" s="59"/>
      <c r="D20" s="60"/>
      <c r="F20" s="59"/>
      <c r="G20" s="59"/>
      <c r="H20" s="59"/>
      <c r="I20" s="59"/>
      <c r="J20" s="59"/>
      <c r="K20" s="59"/>
      <c r="M20" s="59"/>
    </row>
    <row r="21" spans="1:13" s="46" customFormat="1" ht="21" x14ac:dyDescent="0.25">
      <c r="A21" s="60"/>
    </row>
    <row r="22" spans="1:13" s="26" customFormat="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ht="14.45" customHeigh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s="26" customFormat="1" x14ac:dyDescent="0.25">
      <c r="A44" s="3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17" x14ac:dyDescent="0.25">
      <c r="N49" s="26"/>
      <c r="O49" s="26"/>
      <c r="P49" s="26"/>
      <c r="Q49" s="26"/>
    </row>
    <row r="50" spans="14:17" x14ac:dyDescent="0.25">
      <c r="N50" s="26"/>
      <c r="O50" s="26"/>
      <c r="P50" s="26"/>
      <c r="Q50" s="26"/>
    </row>
    <row r="51" spans="14:17" x14ac:dyDescent="0.25">
      <c r="N51" s="26"/>
      <c r="O51" s="26"/>
      <c r="P51" s="26"/>
      <c r="Q51" s="26"/>
    </row>
    <row r="52" spans="14:17" x14ac:dyDescent="0.25">
      <c r="N52" s="26"/>
      <c r="O52" s="26"/>
      <c r="P52" s="26"/>
      <c r="Q52" s="26"/>
    </row>
    <row r="53" spans="14:17" x14ac:dyDescent="0.25">
      <c r="N53" s="26"/>
      <c r="O53" s="26"/>
      <c r="P53" s="26"/>
      <c r="Q53" s="26"/>
    </row>
    <row r="54" spans="14:17" x14ac:dyDescent="0.25">
      <c r="N54" s="26"/>
      <c r="O54" s="26"/>
      <c r="P54" s="26"/>
      <c r="Q54" s="26"/>
    </row>
    <row r="55" spans="14:17" x14ac:dyDescent="0.25">
      <c r="N55" s="26"/>
      <c r="O55" s="26"/>
      <c r="P55" s="26"/>
      <c r="Q55" s="26"/>
    </row>
    <row r="56" spans="14:17" x14ac:dyDescent="0.25">
      <c r="N56" s="26"/>
      <c r="O56" s="26"/>
      <c r="P56" s="26"/>
      <c r="Q56" s="26"/>
    </row>
    <row r="57" spans="14:17" x14ac:dyDescent="0.25">
      <c r="N57" s="26"/>
      <c r="O57" s="26"/>
      <c r="P57" s="26"/>
      <c r="Q57" s="26"/>
    </row>
    <row r="58" spans="14:17" x14ac:dyDescent="0.25">
      <c r="N58" s="26"/>
      <c r="O58" s="26"/>
      <c r="P58" s="26"/>
      <c r="Q58" s="26"/>
    </row>
    <row r="59" spans="14:17" x14ac:dyDescent="0.25">
      <c r="N59" s="26"/>
      <c r="O59" s="26"/>
      <c r="P59" s="26"/>
      <c r="Q59" s="26"/>
    </row>
    <row r="60" spans="14:17" x14ac:dyDescent="0.25">
      <c r="N60" s="26"/>
      <c r="O60" s="26"/>
      <c r="P60" s="26"/>
      <c r="Q60" s="26"/>
    </row>
    <row r="61" spans="14:17" x14ac:dyDescent="0.25">
      <c r="N61" s="26"/>
      <c r="O61" s="26"/>
      <c r="P61" s="26"/>
      <c r="Q61" s="26"/>
    </row>
    <row r="62" spans="14:17" x14ac:dyDescent="0.25">
      <c r="N62" s="26"/>
      <c r="O62" s="26"/>
      <c r="P62" s="26"/>
      <c r="Q62" s="26"/>
    </row>
    <row r="63" spans="14:17" x14ac:dyDescent="0.25">
      <c r="N63" s="26"/>
      <c r="O63" s="26"/>
      <c r="P63" s="26"/>
      <c r="Q63" s="26"/>
    </row>
    <row r="64" spans="14:17" x14ac:dyDescent="0.25">
      <c r="N64" s="26"/>
      <c r="O64" s="26"/>
      <c r="P64" s="26"/>
      <c r="Q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  <c r="P68" s="26"/>
      <c r="Q68" s="26"/>
      <c r="R68" s="26"/>
      <c r="S68" s="26"/>
      <c r="T68" s="26"/>
      <c r="U68" s="26"/>
      <c r="V68" s="26"/>
      <c r="W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  <row r="81" spans="14:14" x14ac:dyDescent="0.25">
      <c r="N81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3" fitToHeight="0" orientation="portrait" r:id="rId1"/>
  <tableParts count="3"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19C9-21D3-4434-AAFE-AFAC3B46CC31}">
  <sheetPr>
    <pageSetUpPr fitToPage="1"/>
  </sheetPr>
  <dimension ref="A1:W81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3" style="9" customWidth="1"/>
    <col min="5" max="5" width="8.425781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344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345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SUM(CLYBRAppr[paid])</f>
        <v>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36"/>
      <c r="E8" s="21"/>
      <c r="G8" s="22" t="s">
        <v>73</v>
      </c>
      <c r="H8" s="62">
        <f>COUNTA(CLYBRAppr[TechID])</f>
        <v>0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36"/>
      <c r="E9" s="21"/>
      <c r="G9" s="23" t="s">
        <v>74</v>
      </c>
      <c r="H9" s="62">
        <f>COUNTA(CLYBRLost[TechID])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36"/>
      <c r="E10" s="21"/>
      <c r="G10" s="23" t="s">
        <v>75</v>
      </c>
      <c r="H10" s="62">
        <f>COUNTA(CLYBROpen[TechID])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36"/>
      <c r="E11" s="21"/>
      <c r="G11" s="24" t="s">
        <v>77</v>
      </c>
      <c r="H11" s="63">
        <f>SUM(H8:H10)</f>
        <v>0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36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21" x14ac:dyDescent="0.25">
      <c r="A16" s="59"/>
      <c r="B16" s="59"/>
      <c r="C16" s="59"/>
      <c r="D16" s="60"/>
      <c r="F16" s="59"/>
      <c r="G16" s="59"/>
      <c r="H16" s="59"/>
      <c r="I16" s="59"/>
      <c r="J16" s="59"/>
      <c r="K16" s="59"/>
      <c r="M16" s="59"/>
    </row>
    <row r="17" spans="1:13" s="46" customFormat="1" ht="21" x14ac:dyDescent="0.25">
      <c r="D17" s="51"/>
      <c r="E17" s="53"/>
      <c r="F17" s="53"/>
      <c r="G17" s="53"/>
      <c r="H17" s="53"/>
      <c r="I17" s="53"/>
      <c r="J17" s="53"/>
      <c r="K17" s="53"/>
      <c r="L17" s="53"/>
      <c r="M17" s="53"/>
    </row>
    <row r="18" spans="1:13" s="55" customFormat="1" ht="14.45" customHeight="1" x14ac:dyDescent="0.25">
      <c r="A18" s="65"/>
      <c r="B18" s="65"/>
      <c r="C18" s="65"/>
      <c r="D18" s="56"/>
      <c r="F18" s="65"/>
      <c r="G18" s="65"/>
      <c r="H18" s="65"/>
      <c r="I18" s="65"/>
      <c r="J18" s="65"/>
      <c r="K18" s="65"/>
      <c r="M18" s="65"/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21" x14ac:dyDescent="0.25">
      <c r="A20" s="59"/>
      <c r="B20" s="59"/>
      <c r="C20" s="59"/>
      <c r="D20" s="60"/>
      <c r="F20" s="59"/>
      <c r="G20" s="59"/>
      <c r="H20" s="59"/>
      <c r="I20" s="59"/>
      <c r="J20" s="59"/>
      <c r="K20" s="59"/>
      <c r="M20" s="59"/>
    </row>
    <row r="21" spans="1:13" s="46" customFormat="1" ht="21" x14ac:dyDescent="0.25">
      <c r="A21" s="60"/>
    </row>
    <row r="22" spans="1:13" s="26" customFormat="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ht="14.45" customHeigh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s="26" customFormat="1" x14ac:dyDescent="0.25">
      <c r="A44" s="3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17" x14ac:dyDescent="0.25">
      <c r="N49" s="26"/>
      <c r="O49" s="26"/>
      <c r="P49" s="26"/>
      <c r="Q49" s="26"/>
    </row>
    <row r="50" spans="14:17" x14ac:dyDescent="0.25">
      <c r="N50" s="26"/>
      <c r="O50" s="26"/>
      <c r="P50" s="26"/>
      <c r="Q50" s="26"/>
    </row>
    <row r="51" spans="14:17" x14ac:dyDescent="0.25">
      <c r="N51" s="26"/>
      <c r="O51" s="26"/>
      <c r="P51" s="26"/>
      <c r="Q51" s="26"/>
    </row>
    <row r="52" spans="14:17" x14ac:dyDescent="0.25">
      <c r="N52" s="26"/>
      <c r="O52" s="26"/>
      <c r="P52" s="26"/>
      <c r="Q52" s="26"/>
    </row>
    <row r="53" spans="14:17" x14ac:dyDescent="0.25">
      <c r="N53" s="26"/>
      <c r="O53" s="26"/>
      <c r="P53" s="26"/>
      <c r="Q53" s="26"/>
    </row>
    <row r="54" spans="14:17" x14ac:dyDescent="0.25">
      <c r="N54" s="26"/>
      <c r="O54" s="26"/>
      <c r="P54" s="26"/>
      <c r="Q54" s="26"/>
    </row>
    <row r="55" spans="14:17" x14ac:dyDescent="0.25">
      <c r="N55" s="26"/>
      <c r="O55" s="26"/>
      <c r="P55" s="26"/>
      <c r="Q55" s="26"/>
    </row>
    <row r="56" spans="14:17" x14ac:dyDescent="0.25">
      <c r="N56" s="26"/>
      <c r="O56" s="26"/>
      <c r="P56" s="26"/>
      <c r="Q56" s="26"/>
    </row>
    <row r="57" spans="14:17" x14ac:dyDescent="0.25">
      <c r="N57" s="26"/>
      <c r="O57" s="26"/>
      <c r="P57" s="26"/>
      <c r="Q57" s="26"/>
    </row>
    <row r="58" spans="14:17" x14ac:dyDescent="0.25">
      <c r="N58" s="26"/>
      <c r="O58" s="26"/>
      <c r="P58" s="26"/>
      <c r="Q58" s="26"/>
    </row>
    <row r="59" spans="14:17" x14ac:dyDescent="0.25">
      <c r="N59" s="26"/>
      <c r="O59" s="26"/>
      <c r="P59" s="26"/>
      <c r="Q59" s="26"/>
    </row>
    <row r="60" spans="14:17" x14ac:dyDescent="0.25">
      <c r="N60" s="26"/>
      <c r="O60" s="26"/>
      <c r="P60" s="26"/>
      <c r="Q60" s="26"/>
    </row>
    <row r="61" spans="14:17" x14ac:dyDescent="0.25">
      <c r="N61" s="26"/>
      <c r="O61" s="26"/>
      <c r="P61" s="26"/>
      <c r="Q61" s="26"/>
    </row>
    <row r="62" spans="14:17" x14ac:dyDescent="0.25">
      <c r="N62" s="26"/>
      <c r="O62" s="26"/>
      <c r="P62" s="26"/>
      <c r="Q62" s="26"/>
    </row>
    <row r="63" spans="14:17" x14ac:dyDescent="0.25">
      <c r="N63" s="26"/>
      <c r="O63" s="26"/>
      <c r="P63" s="26"/>
      <c r="Q63" s="26"/>
    </row>
    <row r="64" spans="14:17" x14ac:dyDescent="0.25">
      <c r="N64" s="26"/>
      <c r="O64" s="26"/>
      <c r="P64" s="26"/>
      <c r="Q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  <c r="P68" s="26"/>
      <c r="Q68" s="26"/>
      <c r="R68" s="26"/>
      <c r="S68" s="26"/>
      <c r="T68" s="26"/>
      <c r="U68" s="26"/>
      <c r="V68" s="26"/>
      <c r="W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  <row r="81" spans="14:14" x14ac:dyDescent="0.25">
      <c r="N81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3" fitToHeight="0" orientation="portrait" r:id="rId1"/>
  <tableParts count="3"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0E6C-0082-4D51-887E-72A1783F2F1C}">
  <sheetPr>
    <pageSetUpPr fitToPage="1"/>
  </sheetPr>
  <dimension ref="A1:W81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8.140625" style="9" customWidth="1"/>
    <col min="5" max="5" width="8.425781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346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347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SUM(ALIKLAppr[paid])</f>
        <v>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37"/>
      <c r="E8" s="21"/>
      <c r="G8" s="22" t="s">
        <v>73</v>
      </c>
      <c r="H8" s="62">
        <f>COUNTA(ALIKLAppr[TechID])</f>
        <v>0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37"/>
      <c r="E9" s="21"/>
      <c r="G9" s="23" t="s">
        <v>74</v>
      </c>
      <c r="H9" s="62">
        <f>COUNTA(ALIKLLost[TechID])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37"/>
      <c r="E10" s="21"/>
      <c r="G10" s="23" t="s">
        <v>75</v>
      </c>
      <c r="H10" s="62">
        <f>COUNTA(ALIKLOpen[TechID])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37"/>
      <c r="E11" s="21"/>
      <c r="G11" s="24" t="s">
        <v>77</v>
      </c>
      <c r="H11" s="63">
        <f>SUM(H8:H10)</f>
        <v>0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37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29.25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21" x14ac:dyDescent="0.25">
      <c r="A16" s="59"/>
      <c r="B16" s="59"/>
      <c r="C16" s="59"/>
      <c r="D16" s="60"/>
      <c r="F16" s="59"/>
      <c r="G16" s="59"/>
      <c r="H16" s="59"/>
      <c r="I16" s="59"/>
      <c r="J16" s="59"/>
      <c r="K16" s="59"/>
      <c r="M16" s="59"/>
    </row>
    <row r="17" spans="1:13" s="46" customFormat="1" ht="21" x14ac:dyDescent="0.25">
      <c r="D17" s="51"/>
      <c r="E17" s="53"/>
      <c r="F17" s="53"/>
      <c r="G17" s="53"/>
      <c r="H17" s="53"/>
      <c r="I17" s="53"/>
      <c r="J17" s="53"/>
      <c r="K17" s="53"/>
      <c r="L17" s="53"/>
      <c r="M17" s="53"/>
    </row>
    <row r="18" spans="1:13" s="55" customFormat="1" ht="14.45" customHeight="1" x14ac:dyDescent="0.25">
      <c r="A18" s="65"/>
      <c r="B18" s="65"/>
      <c r="C18" s="65"/>
      <c r="D18" s="56"/>
      <c r="F18" s="65"/>
      <c r="G18" s="65"/>
      <c r="H18" s="65"/>
      <c r="I18" s="65"/>
      <c r="J18" s="65"/>
      <c r="K18" s="65"/>
      <c r="M18" s="65"/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21" x14ac:dyDescent="0.25">
      <c r="A20" s="59"/>
      <c r="B20" s="59"/>
      <c r="C20" s="59"/>
      <c r="D20" s="60"/>
      <c r="F20" s="59"/>
      <c r="G20" s="59"/>
      <c r="H20" s="59"/>
      <c r="I20" s="59"/>
      <c r="J20" s="59"/>
      <c r="K20" s="59"/>
      <c r="M20" s="59"/>
    </row>
    <row r="21" spans="1:13" s="46" customFormat="1" ht="21" x14ac:dyDescent="0.25">
      <c r="A21" s="60"/>
    </row>
    <row r="22" spans="1:13" s="26" customFormat="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ht="14.45" customHeigh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s="26" customFormat="1" x14ac:dyDescent="0.25">
      <c r="A44" s="3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17" x14ac:dyDescent="0.25">
      <c r="N49" s="26"/>
      <c r="O49" s="26"/>
      <c r="P49" s="26"/>
      <c r="Q49" s="26"/>
    </row>
    <row r="50" spans="14:17" x14ac:dyDescent="0.25">
      <c r="N50" s="26"/>
      <c r="O50" s="26"/>
      <c r="P50" s="26"/>
      <c r="Q50" s="26"/>
    </row>
    <row r="51" spans="14:17" x14ac:dyDescent="0.25">
      <c r="N51" s="26"/>
      <c r="O51" s="26"/>
      <c r="P51" s="26"/>
      <c r="Q51" s="26"/>
    </row>
    <row r="52" spans="14:17" x14ac:dyDescent="0.25">
      <c r="N52" s="26"/>
      <c r="O52" s="26"/>
      <c r="P52" s="26"/>
      <c r="Q52" s="26"/>
    </row>
    <row r="53" spans="14:17" x14ac:dyDescent="0.25">
      <c r="N53" s="26"/>
      <c r="O53" s="26"/>
      <c r="P53" s="26"/>
      <c r="Q53" s="26"/>
    </row>
    <row r="54" spans="14:17" x14ac:dyDescent="0.25">
      <c r="N54" s="26"/>
      <c r="O54" s="26"/>
      <c r="P54" s="26"/>
      <c r="Q54" s="26"/>
    </row>
    <row r="55" spans="14:17" x14ac:dyDescent="0.25">
      <c r="N55" s="26"/>
      <c r="O55" s="26"/>
      <c r="P55" s="26"/>
      <c r="Q55" s="26"/>
    </row>
    <row r="56" spans="14:17" x14ac:dyDescent="0.25">
      <c r="N56" s="26"/>
      <c r="O56" s="26"/>
      <c r="P56" s="26"/>
      <c r="Q56" s="26"/>
    </row>
    <row r="57" spans="14:17" x14ac:dyDescent="0.25">
      <c r="N57" s="26"/>
      <c r="O57" s="26"/>
      <c r="P57" s="26"/>
      <c r="Q57" s="26"/>
    </row>
    <row r="58" spans="14:17" x14ac:dyDescent="0.25">
      <c r="N58" s="26"/>
      <c r="O58" s="26"/>
      <c r="P58" s="26"/>
      <c r="Q58" s="26"/>
    </row>
    <row r="59" spans="14:17" x14ac:dyDescent="0.25">
      <c r="N59" s="26"/>
      <c r="O59" s="26"/>
      <c r="P59" s="26"/>
      <c r="Q59" s="26"/>
    </row>
    <row r="60" spans="14:17" x14ac:dyDescent="0.25">
      <c r="N60" s="26"/>
      <c r="O60" s="26"/>
      <c r="P60" s="26"/>
      <c r="Q60" s="26"/>
    </row>
    <row r="61" spans="14:17" x14ac:dyDescent="0.25">
      <c r="N61" s="26"/>
      <c r="O61" s="26"/>
      <c r="P61" s="26"/>
      <c r="Q61" s="26"/>
    </row>
    <row r="62" spans="14:17" x14ac:dyDescent="0.25">
      <c r="N62" s="26"/>
      <c r="O62" s="26"/>
      <c r="P62" s="26"/>
      <c r="Q62" s="26"/>
    </row>
    <row r="63" spans="14:17" x14ac:dyDescent="0.25">
      <c r="N63" s="26"/>
      <c r="O63" s="26"/>
      <c r="P63" s="26"/>
      <c r="Q63" s="26"/>
    </row>
    <row r="64" spans="14:17" x14ac:dyDescent="0.25">
      <c r="N64" s="26"/>
      <c r="O64" s="26"/>
      <c r="P64" s="26"/>
      <c r="Q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  <c r="P68" s="26"/>
      <c r="Q68" s="26"/>
      <c r="R68" s="26"/>
      <c r="S68" s="26"/>
      <c r="T68" s="26"/>
      <c r="U68" s="26"/>
      <c r="V68" s="26"/>
      <c r="W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  <row r="81" spans="14:14" x14ac:dyDescent="0.25">
      <c r="N81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2" fitToHeight="0" orientation="portrait" r:id="rId1"/>
  <tableParts count="3"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2BB3-2CFC-4432-83DA-5A095CA592C9}">
  <sheetPr>
    <pageSetUpPr fitToPage="1"/>
  </sheetPr>
  <dimension ref="A1:W81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A15" sqref="A15:M16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7.42578125" style="9" customWidth="1"/>
    <col min="5" max="5" width="14.85546875" style="9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298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299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SUM(DUSHEAppr[paid])</f>
        <v>190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37"/>
      <c r="E8" s="21"/>
      <c r="G8" s="22" t="s">
        <v>73</v>
      </c>
      <c r="H8" s="62">
        <f>COUNTA(DUSHEAppr[TechID])</f>
        <v>7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37"/>
      <c r="E9" s="21"/>
      <c r="G9" s="23" t="s">
        <v>74</v>
      </c>
      <c r="H9" s="62">
        <f>COUNTA(DUSHELost[TechID])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37"/>
      <c r="E10" s="21"/>
      <c r="G10" s="23" t="s">
        <v>75</v>
      </c>
      <c r="H10" s="62">
        <f>COUNTA(DUSHEOpen[TechID])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37"/>
      <c r="E11" s="21"/>
      <c r="G11" s="24" t="s">
        <v>77</v>
      </c>
      <c r="H11" s="63">
        <f>SUM(H8:H10)</f>
        <v>7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37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42" x14ac:dyDescent="0.25">
      <c r="A16" s="59" t="s">
        <v>803</v>
      </c>
      <c r="B16" s="59" t="s">
        <v>804</v>
      </c>
      <c r="C16" s="59" t="s">
        <v>805</v>
      </c>
      <c r="D16" s="60">
        <v>44592</v>
      </c>
      <c r="E16" s="46">
        <v>14257</v>
      </c>
      <c r="F16" s="59" t="s">
        <v>807</v>
      </c>
      <c r="G16" s="59" t="s">
        <v>808</v>
      </c>
      <c r="H16" s="59" t="s">
        <v>809</v>
      </c>
      <c r="I16" s="59" t="s">
        <v>20</v>
      </c>
      <c r="J16" s="59" t="s">
        <v>39</v>
      </c>
      <c r="K16" s="59" t="s">
        <v>22</v>
      </c>
      <c r="L16" s="46">
        <v>30</v>
      </c>
      <c r="M16" s="59" t="s">
        <v>810</v>
      </c>
    </row>
    <row r="17" spans="1:13" s="46" customFormat="1" ht="42" x14ac:dyDescent="0.25">
      <c r="A17" s="59" t="s">
        <v>803</v>
      </c>
      <c r="B17" s="59" t="s">
        <v>804</v>
      </c>
      <c r="C17" s="59" t="s">
        <v>805</v>
      </c>
      <c r="D17" s="60">
        <v>44602</v>
      </c>
      <c r="E17" s="46">
        <v>14286</v>
      </c>
      <c r="F17" s="59" t="s">
        <v>813</v>
      </c>
      <c r="G17" s="59" t="s">
        <v>814</v>
      </c>
      <c r="H17" s="59" t="s">
        <v>815</v>
      </c>
      <c r="I17" s="59" t="s">
        <v>248</v>
      </c>
      <c r="J17" s="59" t="s">
        <v>249</v>
      </c>
      <c r="K17" s="59" t="s">
        <v>22</v>
      </c>
      <c r="L17" s="46">
        <v>10</v>
      </c>
      <c r="M17" s="59" t="s">
        <v>810</v>
      </c>
    </row>
    <row r="18" spans="1:13" s="55" customFormat="1" ht="59.25" customHeight="1" x14ac:dyDescent="0.25">
      <c r="A18" s="59" t="s">
        <v>803</v>
      </c>
      <c r="B18" s="59" t="s">
        <v>804</v>
      </c>
      <c r="C18" s="59" t="s">
        <v>805</v>
      </c>
      <c r="D18" s="60">
        <v>44592</v>
      </c>
      <c r="E18" s="46"/>
      <c r="F18" s="59" t="s">
        <v>818</v>
      </c>
      <c r="G18" s="59" t="s">
        <v>292</v>
      </c>
      <c r="H18" s="59" t="s">
        <v>50</v>
      </c>
      <c r="I18" s="59" t="s">
        <v>20</v>
      </c>
      <c r="J18" s="59" t="s">
        <v>24</v>
      </c>
      <c r="K18" s="59" t="s">
        <v>22</v>
      </c>
      <c r="L18" s="46">
        <v>30</v>
      </c>
      <c r="M18" s="59" t="s">
        <v>810</v>
      </c>
    </row>
    <row r="19" spans="1:13" s="46" customFormat="1" ht="63" x14ac:dyDescent="0.25">
      <c r="A19" s="59" t="s">
        <v>803</v>
      </c>
      <c r="B19" s="59" t="s">
        <v>804</v>
      </c>
      <c r="C19" s="59" t="s">
        <v>805</v>
      </c>
      <c r="D19" s="60">
        <v>44599</v>
      </c>
      <c r="E19" s="46">
        <v>14428</v>
      </c>
      <c r="F19" s="59" t="s">
        <v>825</v>
      </c>
      <c r="G19" s="59" t="s">
        <v>826</v>
      </c>
      <c r="H19" s="59" t="s">
        <v>827</v>
      </c>
      <c r="I19" s="59" t="s">
        <v>20</v>
      </c>
      <c r="J19" s="59" t="s">
        <v>27</v>
      </c>
      <c r="K19" s="59" t="s">
        <v>22</v>
      </c>
      <c r="L19" s="46">
        <v>30</v>
      </c>
      <c r="M19" s="59" t="s">
        <v>810</v>
      </c>
    </row>
    <row r="20" spans="1:13" s="46" customFormat="1" ht="63" x14ac:dyDescent="0.25">
      <c r="A20" s="59" t="s">
        <v>803</v>
      </c>
      <c r="B20" s="59" t="s">
        <v>804</v>
      </c>
      <c r="C20" s="59" t="s">
        <v>805</v>
      </c>
      <c r="D20" s="60">
        <v>44607</v>
      </c>
      <c r="E20" s="46">
        <v>14661</v>
      </c>
      <c r="F20" s="59" t="s">
        <v>830</v>
      </c>
      <c r="G20" s="59" t="s">
        <v>831</v>
      </c>
      <c r="H20" s="59" t="s">
        <v>832</v>
      </c>
      <c r="I20" s="59" t="s">
        <v>20</v>
      </c>
      <c r="J20" s="59" t="s">
        <v>27</v>
      </c>
      <c r="K20" s="59" t="s">
        <v>22</v>
      </c>
      <c r="L20" s="46">
        <v>30</v>
      </c>
      <c r="M20" s="59" t="s">
        <v>810</v>
      </c>
    </row>
    <row r="21" spans="1:13" s="46" customFormat="1" ht="42" x14ac:dyDescent="0.25">
      <c r="A21" s="59" t="s">
        <v>803</v>
      </c>
      <c r="B21" s="59" t="s">
        <v>804</v>
      </c>
      <c r="C21" s="59" t="s">
        <v>805</v>
      </c>
      <c r="D21" s="60">
        <v>44602</v>
      </c>
      <c r="E21" s="46">
        <v>14541</v>
      </c>
      <c r="F21" s="59" t="s">
        <v>835</v>
      </c>
      <c r="G21" s="59" t="s">
        <v>836</v>
      </c>
      <c r="H21" s="59" t="s">
        <v>837</v>
      </c>
      <c r="I21" s="59" t="s">
        <v>20</v>
      </c>
      <c r="J21" s="59" t="s">
        <v>24</v>
      </c>
      <c r="K21" s="59" t="s">
        <v>22</v>
      </c>
      <c r="L21" s="46">
        <v>30</v>
      </c>
      <c r="M21" s="59" t="s">
        <v>810</v>
      </c>
    </row>
    <row r="22" spans="1:13" s="26" customFormat="1" ht="42" x14ac:dyDescent="0.25">
      <c r="A22" s="59" t="s">
        <v>803</v>
      </c>
      <c r="B22" s="59" t="s">
        <v>804</v>
      </c>
      <c r="C22" s="59" t="s">
        <v>805</v>
      </c>
      <c r="D22" s="60">
        <v>44606</v>
      </c>
      <c r="E22" s="46">
        <v>14639</v>
      </c>
      <c r="F22" s="59" t="s">
        <v>841</v>
      </c>
      <c r="G22" s="59" t="s">
        <v>842</v>
      </c>
      <c r="H22" s="59" t="s">
        <v>157</v>
      </c>
      <c r="I22" s="59" t="s">
        <v>20</v>
      </c>
      <c r="J22" s="59" t="s">
        <v>39</v>
      </c>
      <c r="K22" s="59" t="s">
        <v>22</v>
      </c>
      <c r="L22" s="46">
        <v>30</v>
      </c>
      <c r="M22" s="59" t="s">
        <v>810</v>
      </c>
    </row>
    <row r="23" spans="1:13" s="26" customFormat="1" ht="14.45" customHeight="1" x14ac:dyDescent="0.25">
      <c r="A23" s="46"/>
      <c r="B23" s="46"/>
      <c r="C23" s="46"/>
      <c r="D23" s="51"/>
      <c r="E23" s="53"/>
      <c r="F23" s="53"/>
      <c r="G23" s="53"/>
      <c r="H23" s="53"/>
      <c r="I23" s="53"/>
      <c r="J23" s="53"/>
      <c r="K23" s="53"/>
      <c r="L23" s="53"/>
      <c r="M23" s="53"/>
    </row>
    <row r="24" spans="1:13" s="26" customFormat="1" ht="21" x14ac:dyDescent="0.25">
      <c r="A24" s="65"/>
      <c r="B24" s="65"/>
      <c r="C24" s="65"/>
      <c r="D24" s="56"/>
      <c r="E24" s="55"/>
      <c r="F24" s="65"/>
      <c r="G24" s="65"/>
      <c r="H24" s="65"/>
      <c r="I24" s="65"/>
      <c r="J24" s="65"/>
      <c r="K24" s="65"/>
      <c r="L24" s="55"/>
      <c r="M24" s="65"/>
    </row>
    <row r="25" spans="1:13" s="26" customFormat="1" ht="21" x14ac:dyDescent="0.25">
      <c r="A25" s="46"/>
      <c r="B25" s="46"/>
      <c r="C25" s="46"/>
      <c r="D25" s="51"/>
      <c r="E25" s="53"/>
      <c r="F25" s="53"/>
      <c r="G25" s="53"/>
      <c r="H25" s="53"/>
      <c r="I25" s="53"/>
      <c r="J25" s="53"/>
      <c r="K25" s="53"/>
      <c r="L25" s="53"/>
      <c r="M25" s="53"/>
    </row>
    <row r="26" spans="1:13" s="26" customFormat="1" ht="21" x14ac:dyDescent="0.25">
      <c r="A26" s="59"/>
      <c r="B26" s="59"/>
      <c r="C26" s="59"/>
      <c r="D26" s="60"/>
      <c r="E26" s="46"/>
      <c r="F26" s="59"/>
      <c r="G26" s="59"/>
      <c r="H26" s="59"/>
      <c r="I26" s="59"/>
      <c r="J26" s="59"/>
      <c r="K26" s="59"/>
      <c r="L26" s="46"/>
      <c r="M26" s="59"/>
    </row>
    <row r="27" spans="1:13" s="26" customFormat="1" ht="21" x14ac:dyDescent="0.25">
      <c r="A27" s="60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s="26" customFormat="1" x14ac:dyDescent="0.25">
      <c r="A31" s="3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s="26" customFormat="1" x14ac:dyDescent="0.25">
      <c r="A32" s="3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s="26" customFormat="1" x14ac:dyDescent="0.25">
      <c r="A33" s="3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s="26" customFormat="1" x14ac:dyDescent="0.25">
      <c r="A34" s="3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s="26" customFormat="1" x14ac:dyDescent="0.25">
      <c r="A44" s="3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17" x14ac:dyDescent="0.25">
      <c r="N49" s="26"/>
      <c r="O49" s="26"/>
      <c r="P49" s="26"/>
      <c r="Q49" s="26"/>
    </row>
    <row r="50" spans="14:17" x14ac:dyDescent="0.25">
      <c r="N50" s="26"/>
      <c r="O50" s="26"/>
      <c r="P50" s="26"/>
      <c r="Q50" s="26"/>
    </row>
    <row r="51" spans="14:17" x14ac:dyDescent="0.25">
      <c r="N51" s="26"/>
      <c r="O51" s="26"/>
      <c r="P51" s="26"/>
      <c r="Q51" s="26"/>
    </row>
    <row r="52" spans="14:17" x14ac:dyDescent="0.25">
      <c r="N52" s="26"/>
      <c r="O52" s="26"/>
      <c r="P52" s="26"/>
      <c r="Q52" s="26"/>
    </row>
    <row r="53" spans="14:17" x14ac:dyDescent="0.25">
      <c r="N53" s="26"/>
      <c r="O53" s="26"/>
      <c r="P53" s="26"/>
      <c r="Q53" s="26"/>
    </row>
    <row r="54" spans="14:17" x14ac:dyDescent="0.25">
      <c r="N54" s="26"/>
      <c r="O54" s="26"/>
      <c r="P54" s="26"/>
      <c r="Q54" s="26"/>
    </row>
    <row r="55" spans="14:17" x14ac:dyDescent="0.25">
      <c r="N55" s="26"/>
      <c r="O55" s="26"/>
      <c r="P55" s="26"/>
      <c r="Q55" s="26"/>
    </row>
    <row r="56" spans="14:17" x14ac:dyDescent="0.25">
      <c r="N56" s="26"/>
      <c r="O56" s="26"/>
      <c r="P56" s="26"/>
      <c r="Q56" s="26"/>
    </row>
    <row r="57" spans="14:17" x14ac:dyDescent="0.25">
      <c r="N57" s="26"/>
      <c r="O57" s="26"/>
      <c r="P57" s="26"/>
      <c r="Q57" s="26"/>
    </row>
    <row r="58" spans="14:17" x14ac:dyDescent="0.25">
      <c r="N58" s="26"/>
      <c r="O58" s="26"/>
      <c r="P58" s="26"/>
      <c r="Q58" s="26"/>
    </row>
    <row r="59" spans="14:17" x14ac:dyDescent="0.25">
      <c r="N59" s="26"/>
      <c r="O59" s="26"/>
      <c r="P59" s="26"/>
      <c r="Q59" s="26"/>
    </row>
    <row r="60" spans="14:17" x14ac:dyDescent="0.25">
      <c r="N60" s="26"/>
      <c r="O60" s="26"/>
      <c r="P60" s="26"/>
      <c r="Q60" s="26"/>
    </row>
    <row r="61" spans="14:17" x14ac:dyDescent="0.25">
      <c r="N61" s="26"/>
      <c r="O61" s="26"/>
      <c r="P61" s="26"/>
      <c r="Q61" s="26"/>
    </row>
    <row r="62" spans="14:17" x14ac:dyDescent="0.25">
      <c r="N62" s="26"/>
      <c r="O62" s="26"/>
      <c r="P62" s="26"/>
      <c r="Q62" s="26"/>
    </row>
    <row r="63" spans="14:17" x14ac:dyDescent="0.25">
      <c r="N63" s="26"/>
      <c r="O63" s="26"/>
      <c r="P63" s="26"/>
      <c r="Q63" s="26"/>
    </row>
    <row r="64" spans="14:17" x14ac:dyDescent="0.25">
      <c r="N64" s="26"/>
      <c r="O64" s="26"/>
      <c r="P64" s="26"/>
      <c r="Q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  <c r="P68" s="26"/>
      <c r="Q68" s="26"/>
      <c r="R68" s="26"/>
      <c r="S68" s="26"/>
      <c r="T68" s="26"/>
      <c r="U68" s="26"/>
      <c r="V68" s="26"/>
      <c r="W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  <row r="81" spans="14:14" x14ac:dyDescent="0.25">
      <c r="N81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1" fitToHeight="0" orientation="portrait" r:id="rId1"/>
  <tableParts count="3">
    <tablePart r:id="rId2"/>
    <tablePart r:id="rId3"/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D5FB-0405-403F-A73B-9BB3FCD3B913}">
  <sheetPr>
    <pageSetUpPr fitToPage="1"/>
  </sheetPr>
  <dimension ref="A1:W81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8.7109375" style="9" customWidth="1"/>
    <col min="5" max="5" width="9.140625" style="9" bestFit="1" customWidth="1"/>
    <col min="6" max="6" width="33.5703125" style="9" customWidth="1"/>
    <col min="7" max="7" width="20.85546875" style="9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61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348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SUM(BURIAAppr[paid])</f>
        <v>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38"/>
      <c r="E8" s="21"/>
      <c r="G8" s="22" t="s">
        <v>73</v>
      </c>
      <c r="H8" s="62">
        <f>COUNTA(BURIAAppr[TechID])</f>
        <v>0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38"/>
      <c r="E9" s="21"/>
      <c r="G9" s="23" t="s">
        <v>74</v>
      </c>
      <c r="H9" s="62">
        <f>COUNTA(BURIALost[TechID])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38"/>
      <c r="E10" s="21"/>
      <c r="G10" s="23" t="s">
        <v>75</v>
      </c>
      <c r="H10" s="62">
        <f>COUNTA(BURIAOpen[TechID])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38"/>
      <c r="E11" s="21"/>
      <c r="G11" s="24" t="s">
        <v>77</v>
      </c>
      <c r="H11" s="63">
        <f>SUM(H8:H10)</f>
        <v>0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38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39" customFormat="1" ht="9.6" customHeight="1" x14ac:dyDescent="0.35">
      <c r="D14" s="40"/>
      <c r="E14" s="41"/>
      <c r="F14" s="42"/>
      <c r="G14" s="42"/>
      <c r="H14" s="42"/>
      <c r="I14" s="42"/>
      <c r="J14" s="43"/>
      <c r="K14" s="44"/>
      <c r="L14" s="42"/>
      <c r="M14" s="45"/>
      <c r="N14" s="46"/>
      <c r="O14" s="46"/>
      <c r="P14" s="46"/>
    </row>
    <row r="15" spans="1:21" s="39" customFormat="1" ht="14.45" hidden="1" customHeight="1" x14ac:dyDescent="0.35">
      <c r="A15" s="39" t="s">
        <v>1</v>
      </c>
      <c r="B15" s="39" t="s">
        <v>2</v>
      </c>
      <c r="C15" s="39" t="s">
        <v>3</v>
      </c>
      <c r="D15" s="39" t="s">
        <v>4</v>
      </c>
      <c r="E15" s="39" t="s">
        <v>5</v>
      </c>
      <c r="F15" s="39" t="s">
        <v>6</v>
      </c>
      <c r="G15" s="39" t="s">
        <v>7</v>
      </c>
      <c r="H15" s="39" t="s">
        <v>8</v>
      </c>
      <c r="I15" s="39" t="s">
        <v>9</v>
      </c>
      <c r="J15" s="39" t="s">
        <v>10</v>
      </c>
      <c r="K15" s="47" t="s">
        <v>11</v>
      </c>
      <c r="L15" s="47" t="s">
        <v>13</v>
      </c>
      <c r="M15" s="39" t="s">
        <v>14</v>
      </c>
    </row>
    <row r="16" spans="1:21" s="39" customFormat="1" ht="21" x14ac:dyDescent="0.35">
      <c r="A16" s="48"/>
      <c r="B16" s="48"/>
      <c r="C16" s="48"/>
      <c r="D16" s="49"/>
      <c r="F16" s="48"/>
      <c r="G16" s="48"/>
      <c r="H16" s="48"/>
      <c r="I16" s="48"/>
      <c r="J16" s="48"/>
      <c r="K16" s="50"/>
      <c r="L16" s="47"/>
      <c r="M16" s="48"/>
    </row>
    <row r="17" spans="1:13" s="39" customFormat="1" ht="21" x14ac:dyDescent="0.35">
      <c r="A17" s="46"/>
      <c r="B17" s="46"/>
      <c r="C17" s="46"/>
      <c r="D17" s="51"/>
      <c r="E17" s="52"/>
      <c r="F17" s="53"/>
      <c r="G17" s="53"/>
      <c r="H17" s="53"/>
      <c r="I17" s="53"/>
      <c r="J17" s="53"/>
      <c r="K17" s="54"/>
      <c r="L17" s="54"/>
      <c r="M17" s="52"/>
    </row>
    <row r="18" spans="1:13" s="57" customFormat="1" ht="21" x14ac:dyDescent="0.35">
      <c r="A18" s="65"/>
      <c r="B18" s="65"/>
      <c r="C18" s="65"/>
      <c r="D18" s="56"/>
      <c r="F18" s="65"/>
      <c r="G18" s="65"/>
      <c r="H18" s="65"/>
      <c r="I18" s="65"/>
      <c r="J18" s="65"/>
      <c r="K18" s="66"/>
      <c r="L18" s="58"/>
      <c r="M18" s="67"/>
    </row>
    <row r="19" spans="1:13" s="39" customFormat="1" ht="21" x14ac:dyDescent="0.35">
      <c r="A19" s="46"/>
      <c r="B19" s="46"/>
      <c r="C19" s="46"/>
      <c r="D19" s="51"/>
      <c r="E19" s="52"/>
      <c r="F19" s="53"/>
      <c r="G19" s="53"/>
      <c r="H19" s="53"/>
      <c r="I19" s="53"/>
      <c r="J19" s="53"/>
      <c r="K19" s="54"/>
      <c r="L19" s="54"/>
      <c r="M19" s="52"/>
    </row>
    <row r="20" spans="1:13" s="39" customFormat="1" ht="21" x14ac:dyDescent="0.35">
      <c r="A20" s="59"/>
      <c r="B20" s="59"/>
      <c r="C20" s="59"/>
      <c r="D20" s="60"/>
      <c r="F20" s="59"/>
      <c r="G20" s="59"/>
      <c r="H20" s="59"/>
      <c r="I20" s="59"/>
      <c r="J20" s="59"/>
      <c r="K20" s="50"/>
      <c r="L20" s="47"/>
      <c r="M20" s="48"/>
    </row>
    <row r="21" spans="1:13" s="39" customFormat="1" ht="21" x14ac:dyDescent="0.35">
      <c r="A21" s="60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3" s="26" customFormat="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ht="14.45" customHeigh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s="26" customFormat="1" x14ac:dyDescent="0.25">
      <c r="A44" s="3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17" x14ac:dyDescent="0.25">
      <c r="N49" s="26"/>
      <c r="O49" s="26"/>
      <c r="P49" s="26"/>
      <c r="Q49" s="26"/>
    </row>
    <row r="50" spans="14:17" x14ac:dyDescent="0.25">
      <c r="N50" s="26"/>
      <c r="O50" s="26"/>
      <c r="P50" s="26"/>
      <c r="Q50" s="26"/>
    </row>
    <row r="51" spans="14:17" x14ac:dyDescent="0.25">
      <c r="N51" s="26"/>
      <c r="O51" s="26"/>
      <c r="P51" s="26"/>
      <c r="Q51" s="26"/>
    </row>
    <row r="52" spans="14:17" x14ac:dyDescent="0.25">
      <c r="N52" s="26"/>
      <c r="O52" s="26"/>
      <c r="P52" s="26"/>
      <c r="Q52" s="26"/>
    </row>
    <row r="53" spans="14:17" x14ac:dyDescent="0.25">
      <c r="N53" s="26"/>
      <c r="O53" s="26"/>
      <c r="P53" s="26"/>
      <c r="Q53" s="26"/>
    </row>
    <row r="54" spans="14:17" x14ac:dyDescent="0.25">
      <c r="N54" s="26"/>
      <c r="O54" s="26"/>
      <c r="P54" s="26"/>
      <c r="Q54" s="26"/>
    </row>
    <row r="55" spans="14:17" x14ac:dyDescent="0.25">
      <c r="N55" s="26"/>
      <c r="O55" s="26"/>
      <c r="P55" s="26"/>
      <c r="Q55" s="26"/>
    </row>
    <row r="56" spans="14:17" x14ac:dyDescent="0.25">
      <c r="N56" s="26"/>
      <c r="O56" s="26"/>
      <c r="P56" s="26"/>
      <c r="Q56" s="26"/>
    </row>
    <row r="57" spans="14:17" x14ac:dyDescent="0.25">
      <c r="N57" s="26"/>
      <c r="O57" s="26"/>
      <c r="P57" s="26"/>
      <c r="Q57" s="26"/>
    </row>
    <row r="58" spans="14:17" x14ac:dyDescent="0.25">
      <c r="N58" s="26"/>
      <c r="O58" s="26"/>
      <c r="P58" s="26"/>
      <c r="Q58" s="26"/>
    </row>
    <row r="59" spans="14:17" x14ac:dyDescent="0.25">
      <c r="N59" s="26"/>
      <c r="O59" s="26"/>
      <c r="P59" s="26"/>
      <c r="Q59" s="26"/>
    </row>
    <row r="60" spans="14:17" x14ac:dyDescent="0.25">
      <c r="N60" s="26"/>
      <c r="O60" s="26"/>
      <c r="P60" s="26"/>
      <c r="Q60" s="26"/>
    </row>
    <row r="61" spans="14:17" x14ac:dyDescent="0.25">
      <c r="N61" s="26"/>
      <c r="O61" s="26"/>
      <c r="P61" s="26"/>
      <c r="Q61" s="26"/>
    </row>
    <row r="62" spans="14:17" x14ac:dyDescent="0.25">
      <c r="N62" s="26"/>
      <c r="O62" s="26"/>
      <c r="P62" s="26"/>
      <c r="Q62" s="26"/>
    </row>
    <row r="63" spans="14:17" x14ac:dyDescent="0.25">
      <c r="N63" s="26"/>
      <c r="O63" s="26"/>
      <c r="P63" s="26"/>
      <c r="Q63" s="26"/>
    </row>
    <row r="64" spans="14:17" x14ac:dyDescent="0.25">
      <c r="N64" s="26"/>
      <c r="O64" s="26"/>
      <c r="P64" s="26"/>
      <c r="Q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  <c r="P68" s="26"/>
      <c r="Q68" s="26"/>
      <c r="R68" s="26"/>
      <c r="S68" s="26"/>
      <c r="T68" s="26"/>
      <c r="U68" s="26"/>
      <c r="V68" s="26"/>
      <c r="W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  <row r="81" spans="14:14" x14ac:dyDescent="0.25">
      <c r="N81" s="26"/>
    </row>
  </sheetData>
  <mergeCells count="4">
    <mergeCell ref="D1:E1"/>
    <mergeCell ref="D3:F5"/>
    <mergeCell ref="D6:E7"/>
    <mergeCell ref="F6:F7"/>
  </mergeCells>
  <pageMargins left="0.7" right="0.7" top="0.75" bottom="0.75" header="0.3" footer="0.3"/>
  <pageSetup scale="47" fitToHeight="0" orientation="portrait" r:id="rId1"/>
  <tableParts count="3">
    <tablePart r:id="rId2"/>
    <tablePart r:id="rId3"/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740C-BFD0-4CAE-818E-494A0B79D2ED}">
  <sheetPr>
    <pageSetUpPr fitToPage="1"/>
  </sheetPr>
  <dimension ref="A1:W81"/>
  <sheetViews>
    <sheetView showGridLines="0" topLeftCell="D1" zoomScale="85" zoomScaleNormal="85" workbookViewId="0">
      <selection activeCell="I9" sqref="I9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3" style="9" customWidth="1"/>
    <col min="5" max="5" width="8.425781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298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299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SUM(TempAppr[paid])</f>
        <v>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36"/>
      <c r="E8" s="21"/>
      <c r="G8" s="22" t="s">
        <v>73</v>
      </c>
      <c r="H8" s="62">
        <f>COUNTA(TempAppr[TechID])</f>
        <v>0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36"/>
      <c r="E9" s="21"/>
      <c r="G9" s="23" t="s">
        <v>74</v>
      </c>
      <c r="H9" s="62">
        <f>COUNTA(TempLost[TechID])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36"/>
      <c r="E10" s="21"/>
      <c r="G10" s="23" t="s">
        <v>75</v>
      </c>
      <c r="H10" s="62">
        <f>COUNTA(TempOpen[TechID])</f>
        <v>0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36"/>
      <c r="E11" s="21"/>
      <c r="G11" s="24" t="s">
        <v>77</v>
      </c>
      <c r="H11" s="63">
        <f>SUM(H8:H10)</f>
        <v>0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36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39" customFormat="1" ht="9.6" customHeight="1" x14ac:dyDescent="0.35">
      <c r="D14" s="40"/>
      <c r="E14" s="41"/>
      <c r="F14" s="42"/>
      <c r="G14" s="42"/>
      <c r="H14" s="42"/>
      <c r="I14" s="42"/>
      <c r="J14" s="43"/>
      <c r="K14" s="44"/>
      <c r="L14" s="42"/>
      <c r="M14" s="45"/>
      <c r="N14" s="46"/>
      <c r="O14" s="46"/>
      <c r="P14" s="46"/>
    </row>
    <row r="15" spans="1:21" s="39" customFormat="1" ht="14.45" hidden="1" customHeight="1" x14ac:dyDescent="0.35">
      <c r="A15" s="39" t="s">
        <v>1</v>
      </c>
      <c r="B15" s="39" t="s">
        <v>2</v>
      </c>
      <c r="C15" s="39" t="s">
        <v>3</v>
      </c>
      <c r="D15" s="39" t="s">
        <v>4</v>
      </c>
      <c r="E15" s="39" t="s">
        <v>5</v>
      </c>
      <c r="F15" s="39" t="s">
        <v>6</v>
      </c>
      <c r="G15" s="39" t="s">
        <v>7</v>
      </c>
      <c r="H15" s="39" t="s">
        <v>8</v>
      </c>
      <c r="I15" s="39" t="s">
        <v>9</v>
      </c>
      <c r="J15" s="39" t="s">
        <v>10</v>
      </c>
      <c r="K15" s="47" t="s">
        <v>11</v>
      </c>
      <c r="L15" s="47" t="s">
        <v>13</v>
      </c>
      <c r="M15" s="39" t="s">
        <v>14</v>
      </c>
    </row>
    <row r="16" spans="1:21" s="39" customFormat="1" ht="21" x14ac:dyDescent="0.35">
      <c r="A16" s="48"/>
      <c r="B16" s="48"/>
      <c r="C16" s="48"/>
      <c r="D16" s="49"/>
      <c r="F16" s="48"/>
      <c r="G16" s="48"/>
      <c r="H16" s="48"/>
      <c r="I16" s="48"/>
      <c r="J16" s="48"/>
      <c r="K16" s="50"/>
      <c r="L16" s="47"/>
      <c r="M16" s="48"/>
    </row>
    <row r="17" spans="1:13" s="39" customFormat="1" ht="21" x14ac:dyDescent="0.35">
      <c r="A17" s="46"/>
      <c r="B17" s="46"/>
      <c r="C17" s="46"/>
      <c r="D17" s="51"/>
      <c r="E17" s="52"/>
      <c r="F17" s="53"/>
      <c r="G17" s="53"/>
      <c r="H17" s="53"/>
      <c r="I17" s="53"/>
      <c r="J17" s="53"/>
      <c r="K17" s="54"/>
      <c r="L17" s="54"/>
      <c r="M17" s="52"/>
    </row>
    <row r="18" spans="1:13" s="57" customFormat="1" ht="14.45" customHeight="1" x14ac:dyDescent="0.35">
      <c r="A18" s="65"/>
      <c r="B18" s="65"/>
      <c r="C18" s="65"/>
      <c r="D18" s="56"/>
      <c r="F18" s="65"/>
      <c r="G18" s="65"/>
      <c r="H18" s="65"/>
      <c r="I18" s="65"/>
      <c r="J18" s="65"/>
      <c r="K18" s="66"/>
      <c r="L18" s="58"/>
      <c r="M18" s="67"/>
    </row>
    <row r="19" spans="1:13" s="39" customFormat="1" ht="21" x14ac:dyDescent="0.35">
      <c r="A19" s="46"/>
      <c r="B19" s="46"/>
      <c r="C19" s="46"/>
      <c r="D19" s="51"/>
      <c r="E19" s="52"/>
      <c r="F19" s="53"/>
      <c r="G19" s="53"/>
      <c r="H19" s="53"/>
      <c r="I19" s="53"/>
      <c r="J19" s="53"/>
      <c r="K19" s="54"/>
      <c r="L19" s="54"/>
      <c r="M19" s="52"/>
    </row>
    <row r="20" spans="1:13" s="39" customFormat="1" ht="21" x14ac:dyDescent="0.35">
      <c r="A20" s="59"/>
      <c r="B20" s="59"/>
      <c r="C20" s="59"/>
      <c r="D20" s="60"/>
      <c r="F20" s="59"/>
      <c r="G20" s="59"/>
      <c r="H20" s="59"/>
      <c r="I20" s="59"/>
      <c r="J20" s="59"/>
      <c r="K20" s="50"/>
      <c r="L20" s="47"/>
      <c r="M20" s="48"/>
    </row>
    <row r="21" spans="1:13" s="39" customFormat="1" ht="21" x14ac:dyDescent="0.35">
      <c r="A21" s="60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3" s="26" customFormat="1" x14ac:dyDescent="0.25">
      <c r="A22" s="3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26" customFormat="1" ht="14.45" customHeight="1" x14ac:dyDescent="0.25">
      <c r="A23" s="3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s="26" customFormat="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s="26" customFormat="1" x14ac:dyDescent="0.25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s="26" customFormat="1" x14ac:dyDescent="0.25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s="26" customFormat="1" x14ac:dyDescent="0.25">
      <c r="A44" s="3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17" x14ac:dyDescent="0.25">
      <c r="N49" s="26"/>
      <c r="O49" s="26"/>
      <c r="P49" s="26"/>
      <c r="Q49" s="26"/>
    </row>
    <row r="50" spans="14:17" x14ac:dyDescent="0.25">
      <c r="N50" s="26"/>
      <c r="O50" s="26"/>
      <c r="P50" s="26"/>
      <c r="Q50" s="26"/>
    </row>
    <row r="51" spans="14:17" x14ac:dyDescent="0.25">
      <c r="N51" s="26"/>
      <c r="O51" s="26"/>
      <c r="P51" s="26"/>
      <c r="Q51" s="26"/>
    </row>
    <row r="52" spans="14:17" x14ac:dyDescent="0.25">
      <c r="N52" s="26"/>
      <c r="O52" s="26"/>
      <c r="P52" s="26"/>
      <c r="Q52" s="26"/>
    </row>
    <row r="53" spans="14:17" x14ac:dyDescent="0.25">
      <c r="N53" s="26"/>
      <c r="O53" s="26"/>
      <c r="P53" s="26"/>
      <c r="Q53" s="26"/>
    </row>
    <row r="54" spans="14:17" x14ac:dyDescent="0.25">
      <c r="N54" s="26"/>
      <c r="O54" s="26"/>
      <c r="P54" s="26"/>
      <c r="Q54" s="26"/>
    </row>
    <row r="55" spans="14:17" x14ac:dyDescent="0.25">
      <c r="N55" s="26"/>
      <c r="O55" s="26"/>
      <c r="P55" s="26"/>
      <c r="Q55" s="26"/>
    </row>
    <row r="56" spans="14:17" x14ac:dyDescent="0.25">
      <c r="N56" s="26"/>
      <c r="O56" s="26"/>
      <c r="P56" s="26"/>
      <c r="Q56" s="26"/>
    </row>
    <row r="57" spans="14:17" x14ac:dyDescent="0.25">
      <c r="N57" s="26"/>
      <c r="O57" s="26"/>
      <c r="P57" s="26"/>
      <c r="Q57" s="26"/>
    </row>
    <row r="58" spans="14:17" x14ac:dyDescent="0.25">
      <c r="N58" s="26"/>
      <c r="O58" s="26"/>
      <c r="P58" s="26"/>
      <c r="Q58" s="26"/>
    </row>
    <row r="59" spans="14:17" x14ac:dyDescent="0.25">
      <c r="N59" s="26"/>
      <c r="O59" s="26"/>
      <c r="P59" s="26"/>
      <c r="Q59" s="26"/>
    </row>
    <row r="60" spans="14:17" x14ac:dyDescent="0.25">
      <c r="N60" s="26"/>
      <c r="O60" s="26"/>
      <c r="P60" s="26"/>
      <c r="Q60" s="26"/>
    </row>
    <row r="61" spans="14:17" x14ac:dyDescent="0.25">
      <c r="N61" s="26"/>
      <c r="O61" s="26"/>
      <c r="P61" s="26"/>
      <c r="Q61" s="26"/>
    </row>
    <row r="62" spans="14:17" x14ac:dyDescent="0.25">
      <c r="N62" s="26"/>
      <c r="O62" s="26"/>
      <c r="P62" s="26"/>
      <c r="Q62" s="26"/>
    </row>
    <row r="63" spans="14:17" x14ac:dyDescent="0.25">
      <c r="N63" s="26"/>
      <c r="O63" s="26"/>
      <c r="P63" s="26"/>
      <c r="Q63" s="26"/>
    </row>
    <row r="64" spans="14:17" x14ac:dyDescent="0.25">
      <c r="N64" s="26"/>
      <c r="O64" s="26"/>
      <c r="P64" s="26"/>
      <c r="Q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  <c r="P68" s="26"/>
      <c r="Q68" s="26"/>
      <c r="R68" s="26"/>
      <c r="S68" s="26"/>
      <c r="T68" s="26"/>
      <c r="U68" s="26"/>
      <c r="V68" s="26"/>
      <c r="W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  <row r="81" spans="14:14" x14ac:dyDescent="0.25">
      <c r="N81" s="26"/>
    </row>
  </sheetData>
  <mergeCells count="4">
    <mergeCell ref="D1:E1"/>
    <mergeCell ref="D3:F5"/>
    <mergeCell ref="D6:E7"/>
    <mergeCell ref="F6:F7"/>
  </mergeCells>
  <pageMargins left="0.7" right="0.7" top="0.75" bottom="0.75" header="0.3" footer="0.3"/>
  <pageSetup scale="47" fitToHeight="0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8801-DC59-4E3A-8FAA-AB47C2B84A4C}">
  <sheetPr>
    <pageSetUpPr fitToPage="1"/>
  </sheetPr>
  <dimension ref="A1:W80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6.140625" style="9" customWidth="1"/>
    <col min="7" max="7" width="20.7109375" style="9" bestFit="1" customWidth="1"/>
    <col min="8" max="8" width="18.42578125" style="9" customWidth="1"/>
    <col min="9" max="9" width="11.5703125" style="9" bestFit="1" customWidth="1"/>
    <col min="10" max="10" width="34.425781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47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110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SUM(BARRIAppr[paid])</f>
        <v>100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COUNTA(BARRIAppr[TechID])</f>
        <v>3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COUNTA(BARRIOpen[TechID])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COUNTA(BARRILost[TechID])</f>
        <v>6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9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35.2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84" x14ac:dyDescent="0.25">
      <c r="A16" s="59" t="s">
        <v>47</v>
      </c>
      <c r="B16" s="59" t="s">
        <v>48</v>
      </c>
      <c r="C16" s="59" t="s">
        <v>49</v>
      </c>
      <c r="D16" s="60">
        <v>44606</v>
      </c>
      <c r="E16" s="46">
        <v>13952</v>
      </c>
      <c r="F16" s="59" t="s">
        <v>306</v>
      </c>
      <c r="G16" s="59" t="s">
        <v>307</v>
      </c>
      <c r="H16" s="59" t="s">
        <v>308</v>
      </c>
      <c r="I16" s="59" t="s">
        <v>43</v>
      </c>
      <c r="J16" s="59" t="s">
        <v>117</v>
      </c>
      <c r="K16" s="59" t="s">
        <v>22</v>
      </c>
      <c r="L16" s="46">
        <v>40</v>
      </c>
      <c r="M16" s="59" t="s">
        <v>377</v>
      </c>
    </row>
    <row r="17" spans="1:13" s="46" customFormat="1" ht="42" x14ac:dyDescent="0.25">
      <c r="A17" s="59" t="s">
        <v>47</v>
      </c>
      <c r="B17" s="59" t="s">
        <v>48</v>
      </c>
      <c r="C17" s="59" t="s">
        <v>49</v>
      </c>
      <c r="D17" s="60">
        <v>44621</v>
      </c>
      <c r="E17" s="46">
        <v>15004</v>
      </c>
      <c r="F17" s="59" t="s">
        <v>353</v>
      </c>
      <c r="G17" s="59" t="s">
        <v>354</v>
      </c>
      <c r="H17" s="59" t="s">
        <v>355</v>
      </c>
      <c r="I17" s="59" t="s">
        <v>20</v>
      </c>
      <c r="J17" s="59" t="s">
        <v>24</v>
      </c>
      <c r="K17" s="59" t="s">
        <v>22</v>
      </c>
      <c r="L17" s="46">
        <v>30</v>
      </c>
      <c r="M17" s="59" t="s">
        <v>23</v>
      </c>
    </row>
    <row r="18" spans="1:13" s="46" customFormat="1" ht="42" x14ac:dyDescent="0.25">
      <c r="A18" s="59" t="s">
        <v>47</v>
      </c>
      <c r="B18" s="59" t="s">
        <v>48</v>
      </c>
      <c r="C18" s="59" t="s">
        <v>49</v>
      </c>
      <c r="D18" s="60">
        <v>44621</v>
      </c>
      <c r="E18" s="46">
        <v>14990</v>
      </c>
      <c r="F18" s="59" t="s">
        <v>361</v>
      </c>
      <c r="G18" s="59" t="s">
        <v>362</v>
      </c>
      <c r="H18" s="59" t="s">
        <v>363</v>
      </c>
      <c r="I18" s="59" t="s">
        <v>20</v>
      </c>
      <c r="J18" s="59" t="s">
        <v>24</v>
      </c>
      <c r="K18" s="59" t="s">
        <v>22</v>
      </c>
      <c r="L18" s="46">
        <v>30</v>
      </c>
      <c r="M18" s="59" t="s">
        <v>23</v>
      </c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21" x14ac:dyDescent="0.25">
      <c r="A20" s="55"/>
      <c r="B20" s="55"/>
      <c r="C20" s="55"/>
      <c r="D20" s="56"/>
      <c r="E20" s="55"/>
      <c r="F20" s="55"/>
      <c r="G20" s="55"/>
      <c r="H20" s="55"/>
      <c r="I20" s="55"/>
      <c r="J20" s="55"/>
      <c r="K20" s="55"/>
      <c r="L20" s="55"/>
      <c r="M20" s="55"/>
    </row>
    <row r="21" spans="1:13" s="46" customFormat="1" ht="39" customHeight="1" x14ac:dyDescent="0.25">
      <c r="D21" s="51"/>
      <c r="E21" s="53"/>
      <c r="F21" s="53"/>
      <c r="G21" s="53"/>
      <c r="H21" s="53"/>
      <c r="I21" s="53"/>
      <c r="J21" s="53"/>
      <c r="K21" s="53"/>
      <c r="L21" s="53"/>
      <c r="M21" s="53"/>
    </row>
    <row r="22" spans="1:13" s="46" customFormat="1" ht="126" x14ac:dyDescent="0.25">
      <c r="A22" s="59" t="s">
        <v>47</v>
      </c>
      <c r="B22" s="59" t="s">
        <v>48</v>
      </c>
      <c r="C22" s="59" t="s">
        <v>49</v>
      </c>
      <c r="D22" s="60">
        <v>44564</v>
      </c>
      <c r="E22" s="46">
        <v>13557</v>
      </c>
      <c r="F22" s="59" t="s">
        <v>113</v>
      </c>
      <c r="G22" s="59" t="s">
        <v>114</v>
      </c>
      <c r="H22" s="59" t="s">
        <v>115</v>
      </c>
      <c r="I22" s="59" t="s">
        <v>116</v>
      </c>
      <c r="J22" s="59" t="s">
        <v>117</v>
      </c>
      <c r="K22" s="59" t="s">
        <v>118</v>
      </c>
      <c r="L22" s="46">
        <v>0</v>
      </c>
      <c r="M22" s="59" t="s">
        <v>435</v>
      </c>
    </row>
    <row r="23" spans="1:13" s="46" customFormat="1" ht="42" x14ac:dyDescent="0.25">
      <c r="A23" s="59" t="s">
        <v>47</v>
      </c>
      <c r="B23" s="59" t="s">
        <v>48</v>
      </c>
      <c r="C23" s="59" t="s">
        <v>49</v>
      </c>
      <c r="D23" s="60">
        <v>44539</v>
      </c>
      <c r="F23" s="59" t="s">
        <v>119</v>
      </c>
      <c r="G23" s="59" t="s">
        <v>23</v>
      </c>
      <c r="H23" s="59" t="s">
        <v>23</v>
      </c>
      <c r="I23" s="59" t="s">
        <v>31</v>
      </c>
      <c r="J23" s="59" t="s">
        <v>117</v>
      </c>
      <c r="K23" s="59" t="s">
        <v>118</v>
      </c>
      <c r="L23" s="46">
        <v>0</v>
      </c>
      <c r="M23" s="59" t="s">
        <v>501</v>
      </c>
    </row>
    <row r="24" spans="1:13" s="55" customFormat="1" ht="84" x14ac:dyDescent="0.25">
      <c r="A24" s="59" t="s">
        <v>47</v>
      </c>
      <c r="B24" s="59" t="s">
        <v>48</v>
      </c>
      <c r="C24" s="59" t="s">
        <v>49</v>
      </c>
      <c r="D24" s="60">
        <v>44463</v>
      </c>
      <c r="E24" s="46">
        <v>9228</v>
      </c>
      <c r="F24" s="59" t="s">
        <v>121</v>
      </c>
      <c r="G24" s="59" t="s">
        <v>23</v>
      </c>
      <c r="H24" s="59" t="s">
        <v>23</v>
      </c>
      <c r="I24" s="59" t="s">
        <v>31</v>
      </c>
      <c r="J24" s="59" t="s">
        <v>122</v>
      </c>
      <c r="K24" s="59" t="s">
        <v>118</v>
      </c>
      <c r="L24" s="46">
        <v>0</v>
      </c>
      <c r="M24" s="59" t="s">
        <v>702</v>
      </c>
    </row>
    <row r="25" spans="1:13" s="46" customFormat="1" ht="14.45" customHeight="1" x14ac:dyDescent="0.25">
      <c r="A25" s="59" t="s">
        <v>47</v>
      </c>
      <c r="B25" s="59" t="s">
        <v>48</v>
      </c>
      <c r="C25" s="59" t="s">
        <v>49</v>
      </c>
      <c r="D25" s="60">
        <v>44480</v>
      </c>
      <c r="E25" s="46">
        <v>10005</v>
      </c>
      <c r="F25" s="59" t="s">
        <v>124</v>
      </c>
      <c r="G25" s="59" t="s">
        <v>23</v>
      </c>
      <c r="H25" s="59" t="s">
        <v>23</v>
      </c>
      <c r="I25" s="59" t="s">
        <v>31</v>
      </c>
      <c r="J25" s="59" t="s">
        <v>122</v>
      </c>
      <c r="K25" s="59" t="s">
        <v>118</v>
      </c>
      <c r="L25" s="46">
        <v>0</v>
      </c>
      <c r="M25" s="59" t="s">
        <v>732</v>
      </c>
    </row>
    <row r="26" spans="1:13" s="46" customFormat="1" ht="42" x14ac:dyDescent="0.25">
      <c r="A26" s="59" t="s">
        <v>47</v>
      </c>
      <c r="B26" s="59" t="s">
        <v>48</v>
      </c>
      <c r="C26" s="59" t="s">
        <v>49</v>
      </c>
      <c r="D26" s="60">
        <v>44505</v>
      </c>
      <c r="E26" s="46">
        <v>11582</v>
      </c>
      <c r="F26" s="59" t="s">
        <v>125</v>
      </c>
      <c r="G26" s="59" t="s">
        <v>23</v>
      </c>
      <c r="H26" s="59" t="s">
        <v>23</v>
      </c>
      <c r="I26" s="59" t="s">
        <v>123</v>
      </c>
      <c r="J26" s="59" t="s">
        <v>122</v>
      </c>
      <c r="K26" s="59" t="s">
        <v>118</v>
      </c>
      <c r="L26" s="46">
        <v>0</v>
      </c>
      <c r="M26" s="59" t="s">
        <v>739</v>
      </c>
    </row>
    <row r="27" spans="1:13" s="46" customFormat="1" ht="42" x14ac:dyDescent="0.25">
      <c r="A27" s="59" t="s">
        <v>47</v>
      </c>
      <c r="B27" s="59" t="s">
        <v>48</v>
      </c>
      <c r="C27" s="59" t="s">
        <v>49</v>
      </c>
      <c r="D27" s="60">
        <v>44586</v>
      </c>
      <c r="E27" s="46">
        <v>14166</v>
      </c>
      <c r="F27" s="59" t="s">
        <v>58</v>
      </c>
      <c r="G27" s="59" t="s">
        <v>59</v>
      </c>
      <c r="H27" s="59" t="s">
        <v>60</v>
      </c>
      <c r="I27" s="59" t="s">
        <v>31</v>
      </c>
      <c r="J27" s="59" t="s">
        <v>117</v>
      </c>
      <c r="K27" s="59" t="s">
        <v>118</v>
      </c>
      <c r="L27" s="46">
        <v>0</v>
      </c>
      <c r="M27" s="59" t="s">
        <v>791</v>
      </c>
    </row>
    <row r="28" spans="1:13" s="46" customFormat="1" ht="21" x14ac:dyDescent="0.25">
      <c r="A28" s="60"/>
    </row>
    <row r="29" spans="1:13" s="46" customFormat="1" ht="2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46" customFormat="1" ht="21" x14ac:dyDescent="0.25">
      <c r="A30" s="3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s="46" customFormat="1" ht="21" x14ac:dyDescent="0.25">
      <c r="A31" s="3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s="46" customFormat="1" ht="21" x14ac:dyDescent="0.25">
      <c r="A32" s="3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s="46" customFormat="1" ht="21" x14ac:dyDescent="0.25">
      <c r="A33" s="3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s="26" customFormat="1" x14ac:dyDescent="0.25">
      <c r="A34" s="3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7" s="26" customFormat="1" x14ac:dyDescent="0.25">
      <c r="A35" s="32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7" s="26" customFormat="1" x14ac:dyDescent="0.25">
      <c r="A36" s="32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O63" s="26"/>
      <c r="P63" s="26"/>
      <c r="Q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49" fitToHeight="0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D1CF-B140-40E1-AF96-E9C45BBFF29C}">
  <sheetPr>
    <pageSetUpPr fitToPage="1"/>
  </sheetPr>
  <dimension ref="A1:W80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4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109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108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SUM(SMIPAAppr[paid])</f>
        <v>40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COUNTA(SMIPAAppr[TechID])</f>
        <v>1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COUNTA(SMIPALost[TechID])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COUNTA(SMIPAOpen[TechID])</f>
        <v>4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5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63" x14ac:dyDescent="0.25">
      <c r="A16" s="46" t="s">
        <v>109</v>
      </c>
      <c r="B16" s="46" t="s">
        <v>128</v>
      </c>
      <c r="C16" s="46" t="s">
        <v>129</v>
      </c>
      <c r="D16" s="60">
        <v>44635</v>
      </c>
      <c r="E16" s="46">
        <v>15504</v>
      </c>
      <c r="F16" s="46" t="s">
        <v>565</v>
      </c>
      <c r="G16" s="46" t="s">
        <v>566</v>
      </c>
      <c r="H16" s="46" t="s">
        <v>567</v>
      </c>
      <c r="I16" s="46" t="s">
        <v>349</v>
      </c>
      <c r="J16" s="46" t="s">
        <v>132</v>
      </c>
      <c r="K16" s="46" t="s">
        <v>22</v>
      </c>
      <c r="L16" s="46">
        <v>40</v>
      </c>
      <c r="M16" s="46" t="s">
        <v>568</v>
      </c>
    </row>
    <row r="17" spans="1:13" s="46" customFormat="1" ht="14.45" customHeight="1" x14ac:dyDescent="0.25">
      <c r="D17" s="51"/>
      <c r="E17" s="53"/>
      <c r="F17" s="53"/>
      <c r="G17" s="53"/>
      <c r="H17" s="53"/>
      <c r="I17" s="53"/>
      <c r="J17" s="53"/>
      <c r="K17" s="53"/>
      <c r="L17" s="53"/>
      <c r="M17" s="53"/>
    </row>
    <row r="18" spans="1:13" s="55" customFormat="1" ht="14.45" customHeight="1" x14ac:dyDescent="0.25">
      <c r="D18" s="56"/>
    </row>
    <row r="19" spans="1:13" s="46" customFormat="1" ht="14.45" customHeight="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63" x14ac:dyDescent="0.25">
      <c r="A20" s="59" t="s">
        <v>109</v>
      </c>
      <c r="B20" s="59" t="s">
        <v>128</v>
      </c>
      <c r="C20" s="59" t="s">
        <v>129</v>
      </c>
      <c r="D20" s="60">
        <v>44635</v>
      </c>
      <c r="E20" s="46">
        <v>15504</v>
      </c>
      <c r="F20" s="59" t="s">
        <v>565</v>
      </c>
      <c r="G20" s="59" t="s">
        <v>566</v>
      </c>
      <c r="H20" s="59" t="s">
        <v>567</v>
      </c>
      <c r="I20" s="59" t="s">
        <v>349</v>
      </c>
      <c r="J20" s="59" t="s">
        <v>132</v>
      </c>
      <c r="K20" s="59" t="s">
        <v>118</v>
      </c>
      <c r="L20" s="46">
        <v>0</v>
      </c>
      <c r="M20" s="59" t="s">
        <v>23</v>
      </c>
    </row>
    <row r="21" spans="1:13" s="46" customFormat="1" ht="42" x14ac:dyDescent="0.25">
      <c r="A21" s="59" t="s">
        <v>109</v>
      </c>
      <c r="B21" s="59" t="s">
        <v>128</v>
      </c>
      <c r="C21" s="59" t="s">
        <v>129</v>
      </c>
      <c r="D21" s="60">
        <v>44471</v>
      </c>
      <c r="E21" s="46">
        <v>10204</v>
      </c>
      <c r="F21" s="59" t="s">
        <v>130</v>
      </c>
      <c r="G21" s="59" t="s">
        <v>23</v>
      </c>
      <c r="H21" s="59" t="s">
        <v>23</v>
      </c>
      <c r="I21" s="59" t="s">
        <v>126</v>
      </c>
      <c r="J21" s="59" t="s">
        <v>122</v>
      </c>
      <c r="K21" s="59" t="s">
        <v>118</v>
      </c>
      <c r="L21" s="46">
        <v>0</v>
      </c>
      <c r="M21" s="59" t="s">
        <v>671</v>
      </c>
    </row>
    <row r="22" spans="1:13" s="46" customFormat="1" ht="14.45" customHeight="1" x14ac:dyDescent="0.25">
      <c r="A22" s="59" t="s">
        <v>109</v>
      </c>
      <c r="B22" s="59" t="s">
        <v>128</v>
      </c>
      <c r="C22" s="59" t="s">
        <v>129</v>
      </c>
      <c r="D22" s="60">
        <v>44490</v>
      </c>
      <c r="E22" s="46">
        <v>10793</v>
      </c>
      <c r="F22" s="59" t="s">
        <v>131</v>
      </c>
      <c r="G22" s="59" t="s">
        <v>23</v>
      </c>
      <c r="H22" s="59" t="s">
        <v>23</v>
      </c>
      <c r="I22" s="59" t="s">
        <v>123</v>
      </c>
      <c r="J22" s="59" t="s">
        <v>122</v>
      </c>
      <c r="K22" s="59" t="s">
        <v>118</v>
      </c>
      <c r="L22" s="46">
        <v>0</v>
      </c>
      <c r="M22" s="59" t="s">
        <v>696</v>
      </c>
    </row>
    <row r="23" spans="1:13" s="26" customFormat="1" ht="42" x14ac:dyDescent="0.25">
      <c r="A23" s="59" t="s">
        <v>109</v>
      </c>
      <c r="B23" s="59" t="s">
        <v>128</v>
      </c>
      <c r="C23" s="59" t="s">
        <v>129</v>
      </c>
      <c r="D23" s="60">
        <v>44636</v>
      </c>
      <c r="E23" s="46">
        <v>15204</v>
      </c>
      <c r="F23" s="59" t="s">
        <v>734</v>
      </c>
      <c r="G23" s="59" t="s">
        <v>566</v>
      </c>
      <c r="H23" s="59" t="s">
        <v>735</v>
      </c>
      <c r="I23" s="59" t="s">
        <v>248</v>
      </c>
      <c r="J23" s="59" t="s">
        <v>249</v>
      </c>
      <c r="K23" s="59" t="s">
        <v>118</v>
      </c>
      <c r="L23" s="46">
        <v>0</v>
      </c>
      <c r="M23" s="59" t="s">
        <v>736</v>
      </c>
    </row>
    <row r="24" spans="1:13" s="26" customFormat="1" ht="21" x14ac:dyDescent="0.25">
      <c r="A24" s="60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</row>
    <row r="25" spans="1:13" s="26" customFormat="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26" customFormat="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26" customFormat="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26" customFormat="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s="26" customFormat="1" x14ac:dyDescent="0.25">
      <c r="A31" s="3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s="26" customFormat="1" x14ac:dyDescent="0.25">
      <c r="A32" s="3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O63" s="26"/>
      <c r="P63" s="26"/>
      <c r="Q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2" fitToHeight="0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3421-3B40-469F-8C18-D75CA2879060}">
  <sheetPr>
    <pageSetUpPr fitToPage="1"/>
  </sheetPr>
  <dimension ref="A1:W77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8.425781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44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107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SUM(HABJEAppr[paid])</f>
        <v>105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COUNTA(HABJEAppr[TechID])</f>
        <v>6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COUNTA(HABJELost[TechID])</f>
        <v>1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COUNTA(HABJEOpen[TechID])</f>
        <v>6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13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63" x14ac:dyDescent="0.25">
      <c r="A16" s="59" t="s">
        <v>44</v>
      </c>
      <c r="B16" s="59" t="s">
        <v>45</v>
      </c>
      <c r="C16" s="59" t="s">
        <v>46</v>
      </c>
      <c r="D16" s="60">
        <v>44628</v>
      </c>
      <c r="E16" s="46">
        <v>15124</v>
      </c>
      <c r="F16" s="59" t="s">
        <v>379</v>
      </c>
      <c r="G16" s="59" t="s">
        <v>380</v>
      </c>
      <c r="H16" s="59" t="s">
        <v>381</v>
      </c>
      <c r="I16" s="59" t="s">
        <v>20</v>
      </c>
      <c r="J16" s="59" t="s">
        <v>27</v>
      </c>
      <c r="K16" s="59" t="s">
        <v>22</v>
      </c>
      <c r="L16" s="46">
        <v>30</v>
      </c>
      <c r="M16" s="59" t="s">
        <v>382</v>
      </c>
    </row>
    <row r="17" spans="1:13" s="46" customFormat="1" ht="42" x14ac:dyDescent="0.25">
      <c r="A17" s="59" t="s">
        <v>44</v>
      </c>
      <c r="B17" s="59" t="s">
        <v>45</v>
      </c>
      <c r="C17" s="59" t="s">
        <v>46</v>
      </c>
      <c r="D17" s="60">
        <v>44622</v>
      </c>
      <c r="E17" s="46">
        <v>15015</v>
      </c>
      <c r="F17" s="59" t="s">
        <v>350</v>
      </c>
      <c r="G17" s="59" t="s">
        <v>351</v>
      </c>
      <c r="H17" s="59" t="s">
        <v>173</v>
      </c>
      <c r="I17" s="59" t="s">
        <v>20</v>
      </c>
      <c r="J17" s="59" t="s">
        <v>24</v>
      </c>
      <c r="K17" s="59" t="s">
        <v>22</v>
      </c>
      <c r="L17" s="46">
        <v>30</v>
      </c>
      <c r="M17" s="59" t="s">
        <v>23</v>
      </c>
    </row>
    <row r="18" spans="1:13" s="46" customFormat="1" ht="36" customHeight="1" x14ac:dyDescent="0.25">
      <c r="A18" s="59" t="s">
        <v>44</v>
      </c>
      <c r="B18" s="59" t="s">
        <v>45</v>
      </c>
      <c r="C18" s="59" t="s">
        <v>46</v>
      </c>
      <c r="D18" s="60">
        <v>44641</v>
      </c>
      <c r="E18" s="46">
        <v>15870</v>
      </c>
      <c r="F18" s="59" t="s">
        <v>548</v>
      </c>
      <c r="G18" s="59" t="s">
        <v>549</v>
      </c>
      <c r="H18" s="59" t="s">
        <v>550</v>
      </c>
      <c r="I18" s="59" t="s">
        <v>43</v>
      </c>
      <c r="J18" s="59" t="s">
        <v>21</v>
      </c>
      <c r="K18" s="59" t="s">
        <v>22</v>
      </c>
      <c r="L18" s="46">
        <v>5</v>
      </c>
      <c r="M18" s="59" t="s">
        <v>23</v>
      </c>
    </row>
    <row r="19" spans="1:13" s="46" customFormat="1" ht="14.45" customHeight="1" x14ac:dyDescent="0.25">
      <c r="A19" s="59" t="s">
        <v>44</v>
      </c>
      <c r="B19" s="59" t="s">
        <v>45</v>
      </c>
      <c r="C19" s="59" t="s">
        <v>46</v>
      </c>
      <c r="D19" s="60">
        <v>44637</v>
      </c>
      <c r="E19" s="46">
        <v>15253</v>
      </c>
      <c r="F19" s="59" t="s">
        <v>553</v>
      </c>
      <c r="G19" s="59" t="s">
        <v>554</v>
      </c>
      <c r="H19" s="59" t="s">
        <v>120</v>
      </c>
      <c r="I19" s="59" t="s">
        <v>20</v>
      </c>
      <c r="J19" s="59" t="s">
        <v>21</v>
      </c>
      <c r="K19" s="59" t="s">
        <v>22</v>
      </c>
      <c r="L19" s="46">
        <v>5</v>
      </c>
      <c r="M19" s="59" t="s">
        <v>23</v>
      </c>
    </row>
    <row r="20" spans="1:13" s="55" customFormat="1" ht="42" x14ac:dyDescent="0.25">
      <c r="A20" s="59" t="s">
        <v>44</v>
      </c>
      <c r="B20" s="59" t="s">
        <v>45</v>
      </c>
      <c r="C20" s="59" t="s">
        <v>46</v>
      </c>
      <c r="D20" s="60">
        <v>44635</v>
      </c>
      <c r="E20" s="46">
        <v>15092</v>
      </c>
      <c r="F20" s="59" t="s">
        <v>622</v>
      </c>
      <c r="G20" s="59" t="s">
        <v>623</v>
      </c>
      <c r="H20" s="59" t="s">
        <v>624</v>
      </c>
      <c r="I20" s="59" t="s">
        <v>43</v>
      </c>
      <c r="J20" s="59" t="s">
        <v>21</v>
      </c>
      <c r="K20" s="59" t="s">
        <v>22</v>
      </c>
      <c r="L20" s="46">
        <v>5</v>
      </c>
      <c r="M20" s="59" t="s">
        <v>23</v>
      </c>
    </row>
    <row r="21" spans="1:13" s="46" customFormat="1" ht="14.45" customHeight="1" x14ac:dyDescent="0.25">
      <c r="A21" s="59" t="s">
        <v>44</v>
      </c>
      <c r="B21" s="59" t="s">
        <v>45</v>
      </c>
      <c r="C21" s="59" t="s">
        <v>46</v>
      </c>
      <c r="D21" s="60">
        <v>44622</v>
      </c>
      <c r="E21" s="46">
        <v>15005</v>
      </c>
      <c r="F21" s="59" t="s">
        <v>365</v>
      </c>
      <c r="G21" s="59" t="s">
        <v>366</v>
      </c>
      <c r="H21" s="59" t="s">
        <v>367</v>
      </c>
      <c r="I21" s="59" t="s">
        <v>20</v>
      </c>
      <c r="J21" s="59" t="s">
        <v>57</v>
      </c>
      <c r="K21" s="59" t="s">
        <v>22</v>
      </c>
      <c r="L21" s="46">
        <v>30</v>
      </c>
      <c r="M21" s="59" t="s">
        <v>23</v>
      </c>
    </row>
    <row r="22" spans="1:13" s="46" customFormat="1" ht="21" x14ac:dyDescent="0.25">
      <c r="D22" s="51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46" customFormat="1" ht="147" x14ac:dyDescent="0.25">
      <c r="A23" s="55" t="s">
        <v>44</v>
      </c>
      <c r="B23" s="55" t="s">
        <v>45</v>
      </c>
      <c r="C23" s="55" t="s">
        <v>46</v>
      </c>
      <c r="D23" s="56">
        <v>44634</v>
      </c>
      <c r="E23" s="55">
        <v>15267</v>
      </c>
      <c r="F23" s="55" t="s">
        <v>430</v>
      </c>
      <c r="G23" s="55" t="s">
        <v>185</v>
      </c>
      <c r="H23" s="55" t="s">
        <v>431</v>
      </c>
      <c r="I23" s="55" t="s">
        <v>20</v>
      </c>
      <c r="J23" s="55" t="s">
        <v>27</v>
      </c>
      <c r="K23" s="55" t="s">
        <v>25</v>
      </c>
      <c r="L23" s="55">
        <v>0</v>
      </c>
      <c r="M23" s="55" t="s">
        <v>432</v>
      </c>
    </row>
    <row r="24" spans="1:13" s="46" customFormat="1" ht="21" x14ac:dyDescent="0.25">
      <c r="D24" s="51"/>
      <c r="E24" s="53"/>
      <c r="F24" s="53"/>
      <c r="G24" s="53"/>
      <c r="H24" s="53"/>
      <c r="I24" s="53"/>
      <c r="J24" s="53"/>
      <c r="K24" s="53"/>
      <c r="L24" s="53"/>
      <c r="M24" s="53"/>
    </row>
    <row r="25" spans="1:13" s="46" customFormat="1" ht="63" x14ac:dyDescent="0.25">
      <c r="A25" s="59" t="s">
        <v>44</v>
      </c>
      <c r="B25" s="59" t="s">
        <v>45</v>
      </c>
      <c r="C25" s="59" t="s">
        <v>46</v>
      </c>
      <c r="D25" s="60">
        <v>44634</v>
      </c>
      <c r="E25" s="46">
        <v>15265</v>
      </c>
      <c r="F25" s="59" t="s">
        <v>414</v>
      </c>
      <c r="G25" s="59" t="s">
        <v>415</v>
      </c>
      <c r="H25" s="59" t="s">
        <v>416</v>
      </c>
      <c r="I25" s="59" t="s">
        <v>31</v>
      </c>
      <c r="J25" s="59" t="s">
        <v>117</v>
      </c>
      <c r="K25" s="59" t="s">
        <v>118</v>
      </c>
      <c r="L25" s="46">
        <v>0</v>
      </c>
      <c r="M25" s="59" t="s">
        <v>417</v>
      </c>
    </row>
    <row r="26" spans="1:13" s="46" customFormat="1" ht="63" customHeight="1" x14ac:dyDescent="0.25">
      <c r="A26" s="59" t="s">
        <v>44</v>
      </c>
      <c r="B26" s="59" t="s">
        <v>45</v>
      </c>
      <c r="C26" s="59" t="s">
        <v>46</v>
      </c>
      <c r="D26" s="60">
        <v>44494</v>
      </c>
      <c r="E26" s="46">
        <v>10795</v>
      </c>
      <c r="F26" s="59" t="s">
        <v>133</v>
      </c>
      <c r="G26" s="59" t="s">
        <v>23</v>
      </c>
      <c r="H26" s="59" t="s">
        <v>23</v>
      </c>
      <c r="I26" s="59" t="s">
        <v>31</v>
      </c>
      <c r="J26" s="59" t="s">
        <v>122</v>
      </c>
      <c r="K26" s="59" t="s">
        <v>118</v>
      </c>
      <c r="L26" s="46">
        <v>0</v>
      </c>
      <c r="M26" s="59" t="s">
        <v>557</v>
      </c>
    </row>
    <row r="27" spans="1:13" s="26" customFormat="1" ht="42" x14ac:dyDescent="0.25">
      <c r="A27" s="59" t="s">
        <v>44</v>
      </c>
      <c r="B27" s="59" t="s">
        <v>45</v>
      </c>
      <c r="C27" s="59" t="s">
        <v>46</v>
      </c>
      <c r="D27" s="60">
        <v>44544</v>
      </c>
      <c r="E27" s="46"/>
      <c r="F27" s="59" t="s">
        <v>134</v>
      </c>
      <c r="G27" s="59" t="s">
        <v>23</v>
      </c>
      <c r="H27" s="59" t="s">
        <v>23</v>
      </c>
      <c r="I27" s="59" t="s">
        <v>31</v>
      </c>
      <c r="J27" s="59" t="s">
        <v>117</v>
      </c>
      <c r="K27" s="59" t="s">
        <v>118</v>
      </c>
      <c r="L27" s="46">
        <v>0</v>
      </c>
      <c r="M27" s="59" t="s">
        <v>604</v>
      </c>
    </row>
    <row r="28" spans="1:13" s="26" customFormat="1" ht="42" customHeight="1" x14ac:dyDescent="0.25">
      <c r="A28" s="59" t="s">
        <v>44</v>
      </c>
      <c r="B28" s="59" t="s">
        <v>45</v>
      </c>
      <c r="C28" s="59" t="s">
        <v>46</v>
      </c>
      <c r="D28" s="60">
        <v>44615</v>
      </c>
      <c r="E28" s="46">
        <v>14898</v>
      </c>
      <c r="F28" s="59" t="s">
        <v>326</v>
      </c>
      <c r="G28" s="59" t="s">
        <v>327</v>
      </c>
      <c r="H28" s="59" t="s">
        <v>328</v>
      </c>
      <c r="I28" s="59" t="s">
        <v>31</v>
      </c>
      <c r="J28" s="59" t="s">
        <v>117</v>
      </c>
      <c r="K28" s="59" t="s">
        <v>118</v>
      </c>
      <c r="L28" s="46">
        <v>0</v>
      </c>
      <c r="M28" s="59" t="s">
        <v>636</v>
      </c>
    </row>
    <row r="29" spans="1:13" s="26" customFormat="1" ht="42" x14ac:dyDescent="0.25">
      <c r="A29" s="59" t="s">
        <v>44</v>
      </c>
      <c r="B29" s="59" t="s">
        <v>45</v>
      </c>
      <c r="C29" s="59" t="s">
        <v>46</v>
      </c>
      <c r="D29" s="60">
        <v>44599</v>
      </c>
      <c r="E29" s="46">
        <v>14463</v>
      </c>
      <c r="F29" s="59" t="s">
        <v>337</v>
      </c>
      <c r="G29" s="59" t="s">
        <v>338</v>
      </c>
      <c r="H29" s="59" t="s">
        <v>281</v>
      </c>
      <c r="I29" s="59" t="s">
        <v>31</v>
      </c>
      <c r="J29" s="59" t="s">
        <v>117</v>
      </c>
      <c r="K29" s="59" t="s">
        <v>118</v>
      </c>
      <c r="L29" s="46">
        <v>0</v>
      </c>
      <c r="M29" s="59" t="s">
        <v>675</v>
      </c>
    </row>
    <row r="30" spans="1:13" s="26" customFormat="1" ht="147" x14ac:dyDescent="0.25">
      <c r="A30" s="59" t="s">
        <v>44</v>
      </c>
      <c r="B30" s="59" t="s">
        <v>45</v>
      </c>
      <c r="C30" s="59" t="s">
        <v>46</v>
      </c>
      <c r="D30" s="60">
        <v>44649</v>
      </c>
      <c r="E30" s="46">
        <v>15922</v>
      </c>
      <c r="F30" s="59" t="s">
        <v>744</v>
      </c>
      <c r="G30" s="59" t="s">
        <v>745</v>
      </c>
      <c r="H30" s="59" t="s">
        <v>746</v>
      </c>
      <c r="I30" s="59" t="s">
        <v>20</v>
      </c>
      <c r="J30" s="59" t="s">
        <v>24</v>
      </c>
      <c r="K30" s="59" t="s">
        <v>118</v>
      </c>
      <c r="L30" s="46">
        <v>0</v>
      </c>
      <c r="M30" s="59" t="s">
        <v>747</v>
      </c>
    </row>
    <row r="31" spans="1:13" s="26" customFormat="1" ht="21" x14ac:dyDescent="0.25">
      <c r="A31" s="60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</row>
    <row r="32" spans="1:13" s="26" customFormat="1" x14ac:dyDescent="0.25">
      <c r="A32" s="3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s="26" customFormat="1" x14ac:dyDescent="0.25">
      <c r="A33" s="3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s="26" customFormat="1" x14ac:dyDescent="0.25">
      <c r="A34" s="3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7" s="26" customFormat="1" x14ac:dyDescent="0.25">
      <c r="A35" s="32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7" s="26" customFormat="1" x14ac:dyDescent="0.25">
      <c r="A36" s="32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7" s="26" customFormat="1" x14ac:dyDescent="0.25">
      <c r="A37" s="32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7" s="26" customFormat="1" x14ac:dyDescent="0.25">
      <c r="A38" s="32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7" s="26" customFormat="1" x14ac:dyDescent="0.25">
      <c r="A39" s="32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x14ac:dyDescent="0.25">
      <c r="N41" s="26"/>
      <c r="O41" s="26"/>
      <c r="P41" s="26"/>
      <c r="Q41" s="26"/>
    </row>
    <row r="42" spans="1:17" x14ac:dyDescent="0.25">
      <c r="N42" s="26"/>
      <c r="O42" s="26"/>
      <c r="P42" s="26"/>
      <c r="Q42" s="26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P61" s="26"/>
      <c r="Q61" s="26"/>
      <c r="R61" s="26"/>
      <c r="S61" s="26"/>
      <c r="T61" s="26"/>
      <c r="U61" s="26"/>
      <c r="V61" s="26"/>
      <c r="W61" s="26"/>
    </row>
    <row r="62" spans="14:23" x14ac:dyDescent="0.25">
      <c r="N62" s="26"/>
      <c r="P62" s="26"/>
      <c r="Q62" s="26"/>
      <c r="R62" s="26"/>
      <c r="S62" s="26"/>
      <c r="T62" s="26"/>
      <c r="U62" s="26"/>
      <c r="V62" s="26"/>
      <c r="W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14" x14ac:dyDescent="0.25">
      <c r="N65" s="26"/>
    </row>
    <row r="66" spans="14:14" x14ac:dyDescent="0.25">
      <c r="N66" s="26"/>
    </row>
    <row r="67" spans="14:14" x14ac:dyDescent="0.25">
      <c r="N67" s="26"/>
    </row>
    <row r="68" spans="14:14" x14ac:dyDescent="0.25">
      <c r="N68" s="26"/>
    </row>
    <row r="69" spans="14:14" x14ac:dyDescent="0.25">
      <c r="N69" s="26"/>
    </row>
    <row r="70" spans="14:14" x14ac:dyDescent="0.25">
      <c r="N70" s="26"/>
    </row>
    <row r="71" spans="14:14" x14ac:dyDescent="0.25">
      <c r="N71" s="26"/>
    </row>
    <row r="72" spans="14:14" x14ac:dyDescent="0.25">
      <c r="N72" s="26"/>
    </row>
    <row r="73" spans="14:14" x14ac:dyDescent="0.25">
      <c r="N73" s="26"/>
    </row>
    <row r="74" spans="14:14" x14ac:dyDescent="0.25">
      <c r="N74" s="26"/>
    </row>
    <row r="75" spans="14:14" x14ac:dyDescent="0.25">
      <c r="N75" s="26"/>
    </row>
    <row r="76" spans="14:14" x14ac:dyDescent="0.25">
      <c r="N76" s="26"/>
    </row>
    <row r="77" spans="14:14" x14ac:dyDescent="0.25">
      <c r="N77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1" fitToHeight="0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F37B-A20D-447B-B9F7-1265450CD825}">
  <sheetPr>
    <pageSetUpPr fitToPage="1"/>
  </sheetPr>
  <dimension ref="A1:W79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7.5703125" style="9" customWidth="1"/>
    <col min="8" max="8" width="21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40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106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18">
        <f>SUM(COUGRAppr[paid])</f>
        <v>20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19">
        <f>COUNTA(COUGRAppr[TechID])</f>
        <v>4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19">
        <f>COUNTA(COUGELost[TechID])</f>
        <v>1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19">
        <f>COUNTA(COUGROpen[TechID])</f>
        <v>5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25">
        <f>SUM(H8:H10)</f>
        <v>10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42" x14ac:dyDescent="0.25">
      <c r="A16" s="59" t="s">
        <v>40</v>
      </c>
      <c r="B16" s="59" t="s">
        <v>41</v>
      </c>
      <c r="C16" s="59" t="s">
        <v>42</v>
      </c>
      <c r="D16" s="60">
        <v>44641</v>
      </c>
      <c r="E16" s="46">
        <v>15762</v>
      </c>
      <c r="F16" s="59" t="s">
        <v>485</v>
      </c>
      <c r="G16" s="59" t="s">
        <v>486</v>
      </c>
      <c r="H16" s="59" t="s">
        <v>487</v>
      </c>
      <c r="I16" s="59" t="s">
        <v>43</v>
      </c>
      <c r="J16" s="59" t="s">
        <v>21</v>
      </c>
      <c r="K16" s="59" t="s">
        <v>22</v>
      </c>
      <c r="L16" s="46">
        <v>5</v>
      </c>
      <c r="M16" s="59" t="s">
        <v>23</v>
      </c>
    </row>
    <row r="17" spans="1:13" s="46" customFormat="1" ht="42" x14ac:dyDescent="0.25">
      <c r="A17" s="59" t="s">
        <v>40</v>
      </c>
      <c r="B17" s="59" t="s">
        <v>41</v>
      </c>
      <c r="C17" s="59" t="s">
        <v>42</v>
      </c>
      <c r="D17" s="60">
        <v>44636</v>
      </c>
      <c r="E17" s="46">
        <v>15668</v>
      </c>
      <c r="F17" s="59" t="s">
        <v>613</v>
      </c>
      <c r="G17" s="59" t="s">
        <v>62</v>
      </c>
      <c r="H17" s="59" t="s">
        <v>120</v>
      </c>
      <c r="I17" s="59" t="s">
        <v>20</v>
      </c>
      <c r="J17" s="59" t="s">
        <v>21</v>
      </c>
      <c r="K17" s="59" t="s">
        <v>22</v>
      </c>
      <c r="L17" s="46">
        <v>5</v>
      </c>
      <c r="M17" s="59" t="s">
        <v>23</v>
      </c>
    </row>
    <row r="18" spans="1:13" s="46" customFormat="1" ht="48" customHeight="1" x14ac:dyDescent="0.25">
      <c r="A18" s="59" t="s">
        <v>40</v>
      </c>
      <c r="B18" s="59" t="s">
        <v>41</v>
      </c>
      <c r="C18" s="59" t="s">
        <v>42</v>
      </c>
      <c r="D18" s="60">
        <v>44637</v>
      </c>
      <c r="E18" s="46">
        <v>15741</v>
      </c>
      <c r="F18" s="59" t="s">
        <v>666</v>
      </c>
      <c r="G18" s="59" t="s">
        <v>667</v>
      </c>
      <c r="H18" s="59" t="s">
        <v>668</v>
      </c>
      <c r="I18" s="59" t="s">
        <v>20</v>
      </c>
      <c r="J18" s="59" t="s">
        <v>21</v>
      </c>
      <c r="K18" s="59" t="s">
        <v>22</v>
      </c>
      <c r="L18" s="46">
        <v>5</v>
      </c>
      <c r="M18" s="59" t="s">
        <v>23</v>
      </c>
    </row>
    <row r="19" spans="1:13" s="46" customFormat="1" ht="42" x14ac:dyDescent="0.25">
      <c r="A19" s="59" t="s">
        <v>40</v>
      </c>
      <c r="B19" s="59" t="s">
        <v>41</v>
      </c>
      <c r="C19" s="59" t="s">
        <v>42</v>
      </c>
      <c r="D19" s="60">
        <v>44641</v>
      </c>
      <c r="E19" s="46">
        <v>15762</v>
      </c>
      <c r="F19" s="59" t="s">
        <v>485</v>
      </c>
      <c r="G19" s="59" t="s">
        <v>486</v>
      </c>
      <c r="H19" s="59" t="s">
        <v>487</v>
      </c>
      <c r="I19" s="59" t="s">
        <v>20</v>
      </c>
      <c r="J19" s="59" t="s">
        <v>21</v>
      </c>
      <c r="K19" s="59" t="s">
        <v>22</v>
      </c>
      <c r="L19" s="46">
        <v>5</v>
      </c>
      <c r="M19" s="59" t="s">
        <v>23</v>
      </c>
    </row>
    <row r="20" spans="1:13" s="46" customFormat="1" ht="21" x14ac:dyDescent="0.25">
      <c r="D20" s="51"/>
      <c r="E20" s="53"/>
      <c r="F20" s="53"/>
      <c r="G20" s="53"/>
      <c r="H20" s="53"/>
      <c r="I20" s="53"/>
      <c r="J20" s="53"/>
      <c r="K20" s="53"/>
      <c r="L20" s="53"/>
      <c r="M20" s="53"/>
    </row>
    <row r="21" spans="1:13" s="46" customFormat="1" ht="14.45" customHeight="1" x14ac:dyDescent="0.25">
      <c r="A21" s="46" t="s">
        <v>40</v>
      </c>
      <c r="B21" s="46" t="s">
        <v>41</v>
      </c>
      <c r="C21" s="46" t="s">
        <v>42</v>
      </c>
      <c r="D21" s="60">
        <v>44645</v>
      </c>
      <c r="E21" s="46">
        <v>15808</v>
      </c>
      <c r="F21" s="46" t="s">
        <v>583</v>
      </c>
      <c r="G21" s="46" t="s">
        <v>584</v>
      </c>
      <c r="H21" s="46" t="s">
        <v>295</v>
      </c>
      <c r="I21" s="46" t="s">
        <v>20</v>
      </c>
      <c r="J21" s="46" t="s">
        <v>21</v>
      </c>
      <c r="K21" s="46" t="s">
        <v>25</v>
      </c>
      <c r="L21" s="46">
        <v>0</v>
      </c>
      <c r="M21" s="46" t="s">
        <v>585</v>
      </c>
    </row>
    <row r="22" spans="1:13" s="46" customFormat="1" ht="21" x14ac:dyDescent="0.25">
      <c r="D22" s="51"/>
      <c r="E22" s="53"/>
      <c r="F22" s="53"/>
      <c r="G22" s="53"/>
      <c r="H22" s="53"/>
      <c r="I22" s="53"/>
      <c r="J22" s="53"/>
      <c r="K22" s="53"/>
      <c r="L22" s="53"/>
      <c r="M22" s="53"/>
    </row>
    <row r="23" spans="1:13" s="46" customFormat="1" ht="63" x14ac:dyDescent="0.25">
      <c r="A23" s="59" t="s">
        <v>40</v>
      </c>
      <c r="B23" s="59" t="s">
        <v>41</v>
      </c>
      <c r="C23" s="59" t="s">
        <v>42</v>
      </c>
      <c r="D23" s="60">
        <v>44635</v>
      </c>
      <c r="E23" s="46">
        <v>15264</v>
      </c>
      <c r="F23" s="59" t="s">
        <v>490</v>
      </c>
      <c r="G23" s="59" t="s">
        <v>491</v>
      </c>
      <c r="H23" s="59" t="s">
        <v>492</v>
      </c>
      <c r="I23" s="59" t="s">
        <v>31</v>
      </c>
      <c r="J23" s="59" t="s">
        <v>117</v>
      </c>
      <c r="K23" s="59" t="s">
        <v>118</v>
      </c>
      <c r="L23" s="46">
        <v>0</v>
      </c>
      <c r="M23" s="59" t="s">
        <v>493</v>
      </c>
    </row>
    <row r="24" spans="1:13" s="46" customFormat="1" ht="42" x14ac:dyDescent="0.25">
      <c r="A24" s="59" t="s">
        <v>40</v>
      </c>
      <c r="B24" s="59" t="s">
        <v>41</v>
      </c>
      <c r="C24" s="59" t="s">
        <v>42</v>
      </c>
      <c r="D24" s="60">
        <v>44586</v>
      </c>
      <c r="E24" s="46">
        <v>13829</v>
      </c>
      <c r="F24" s="59" t="s">
        <v>136</v>
      </c>
      <c r="G24" s="59" t="s">
        <v>137</v>
      </c>
      <c r="H24" s="59" t="s">
        <v>138</v>
      </c>
      <c r="I24" s="59" t="s">
        <v>31</v>
      </c>
      <c r="J24" s="59" t="s">
        <v>117</v>
      </c>
      <c r="K24" s="59" t="s">
        <v>118</v>
      </c>
      <c r="L24" s="46">
        <v>0</v>
      </c>
      <c r="M24" s="59" t="s">
        <v>546</v>
      </c>
    </row>
    <row r="25" spans="1:13" s="46" customFormat="1" ht="42" x14ac:dyDescent="0.25">
      <c r="A25" s="59" t="s">
        <v>40</v>
      </c>
      <c r="B25" s="59" t="s">
        <v>41</v>
      </c>
      <c r="C25" s="59" t="s">
        <v>42</v>
      </c>
      <c r="D25" s="60">
        <v>44538</v>
      </c>
      <c r="F25" s="59" t="s">
        <v>139</v>
      </c>
      <c r="G25" s="59" t="s">
        <v>23</v>
      </c>
      <c r="H25" s="59" t="s">
        <v>23</v>
      </c>
      <c r="I25" s="59" t="s">
        <v>127</v>
      </c>
      <c r="J25" s="59" t="s">
        <v>117</v>
      </c>
      <c r="K25" s="59" t="s">
        <v>118</v>
      </c>
      <c r="L25" s="46">
        <v>0</v>
      </c>
      <c r="M25" s="59" t="s">
        <v>605</v>
      </c>
    </row>
    <row r="26" spans="1:13" s="46" customFormat="1" ht="42" x14ac:dyDescent="0.25">
      <c r="A26" s="59" t="s">
        <v>40</v>
      </c>
      <c r="B26" s="59" t="s">
        <v>41</v>
      </c>
      <c r="C26" s="59" t="s">
        <v>42</v>
      </c>
      <c r="D26" s="60">
        <v>44510</v>
      </c>
      <c r="E26" s="46">
        <v>11567</v>
      </c>
      <c r="F26" s="59" t="s">
        <v>140</v>
      </c>
      <c r="G26" s="59" t="s">
        <v>23</v>
      </c>
      <c r="H26" s="59" t="s">
        <v>23</v>
      </c>
      <c r="I26" s="59" t="s">
        <v>31</v>
      </c>
      <c r="J26" s="59" t="s">
        <v>122</v>
      </c>
      <c r="K26" s="59" t="s">
        <v>118</v>
      </c>
      <c r="L26" s="46">
        <v>0</v>
      </c>
      <c r="M26" s="59" t="s">
        <v>671</v>
      </c>
    </row>
    <row r="27" spans="1:13" s="26" customFormat="1" ht="42" x14ac:dyDescent="0.25">
      <c r="A27" s="59" t="s">
        <v>40</v>
      </c>
      <c r="B27" s="59" t="s">
        <v>41</v>
      </c>
      <c r="C27" s="59" t="s">
        <v>141</v>
      </c>
      <c r="D27" s="60">
        <v>44477</v>
      </c>
      <c r="E27" s="46">
        <v>10437</v>
      </c>
      <c r="F27" s="59" t="s">
        <v>142</v>
      </c>
      <c r="G27" s="59" t="s">
        <v>23</v>
      </c>
      <c r="H27" s="59" t="s">
        <v>23</v>
      </c>
      <c r="I27" s="59" t="s">
        <v>31</v>
      </c>
      <c r="J27" s="59" t="s">
        <v>122</v>
      </c>
      <c r="K27" s="59" t="s">
        <v>118</v>
      </c>
      <c r="L27" s="46">
        <v>0</v>
      </c>
      <c r="M27" s="59" t="s">
        <v>719</v>
      </c>
    </row>
    <row r="28" spans="1:13" s="26" customFormat="1" ht="21" x14ac:dyDescent="0.25">
      <c r="A28" s="60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s="26" customFormat="1" x14ac:dyDescent="0.25">
      <c r="A31" s="3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s="26" customFormat="1" x14ac:dyDescent="0.25">
      <c r="A32" s="3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s="26" customFormat="1" x14ac:dyDescent="0.25">
      <c r="A33" s="3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s="26" customFormat="1" x14ac:dyDescent="0.25">
      <c r="A34" s="3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7" s="26" customFormat="1" x14ac:dyDescent="0.25">
      <c r="A35" s="32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7" s="26" customFormat="1" x14ac:dyDescent="0.25">
      <c r="A36" s="32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0" fitToHeight="0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194D-F00F-4B5A-B9F3-4C606AC80837}">
  <sheetPr>
    <pageSetUpPr fitToPage="1"/>
  </sheetPr>
  <dimension ref="A1:W80"/>
  <sheetViews>
    <sheetView showGridLines="0" topLeftCell="D1" zoomScale="85" zoomScaleNormal="85" workbookViewId="0">
      <selection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8" width="18.85546875" style="9" bestFit="1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36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105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SUM(VOLMIAppr[paid])</f>
        <v>60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COUNTA(VOLMIAppr[TechID])</f>
        <v>2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COUNTA(VOLMILost[TechID])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COUNTA(VOLMIOpen[TechID])</f>
        <v>2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4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42" x14ac:dyDescent="0.25">
      <c r="A16" s="46" t="s">
        <v>36</v>
      </c>
      <c r="B16" s="46" t="s">
        <v>517</v>
      </c>
      <c r="C16" s="46" t="s">
        <v>38</v>
      </c>
      <c r="D16" s="60">
        <v>44649</v>
      </c>
      <c r="E16" s="46">
        <v>16073</v>
      </c>
      <c r="F16" s="46" t="s">
        <v>519</v>
      </c>
      <c r="G16" s="46" t="s">
        <v>295</v>
      </c>
      <c r="H16" s="46" t="s">
        <v>520</v>
      </c>
      <c r="I16" s="46" t="s">
        <v>20</v>
      </c>
      <c r="J16" s="46" t="s">
        <v>24</v>
      </c>
      <c r="K16" s="46" t="s">
        <v>22</v>
      </c>
      <c r="L16" s="46">
        <v>30</v>
      </c>
      <c r="M16" s="46" t="s">
        <v>23</v>
      </c>
    </row>
    <row r="17" spans="1:13" s="46" customFormat="1" ht="42" x14ac:dyDescent="0.25">
      <c r="A17" s="46" t="s">
        <v>36</v>
      </c>
      <c r="B17" s="46" t="s">
        <v>37</v>
      </c>
      <c r="C17" s="46" t="s">
        <v>38</v>
      </c>
      <c r="D17" s="60">
        <v>44618</v>
      </c>
      <c r="E17" s="46">
        <v>14961</v>
      </c>
      <c r="F17" s="46" t="s">
        <v>335</v>
      </c>
      <c r="G17" s="46" t="s">
        <v>336</v>
      </c>
      <c r="H17" s="46" t="s">
        <v>375</v>
      </c>
      <c r="I17" s="46" t="s">
        <v>20</v>
      </c>
      <c r="J17" s="46" t="s">
        <v>24</v>
      </c>
      <c r="K17" s="46" t="s">
        <v>22</v>
      </c>
      <c r="L17" s="46">
        <v>30</v>
      </c>
      <c r="M17" s="46" t="s">
        <v>23</v>
      </c>
    </row>
    <row r="18" spans="1:13" s="46" customFormat="1" ht="39.75" customHeight="1" x14ac:dyDescent="0.25">
      <c r="D18" s="51"/>
      <c r="E18" s="53"/>
      <c r="F18" s="53"/>
      <c r="G18" s="53"/>
      <c r="H18" s="53"/>
      <c r="I18" s="53"/>
      <c r="J18" s="53"/>
      <c r="K18" s="53"/>
      <c r="L18" s="53"/>
      <c r="M18" s="53"/>
    </row>
    <row r="19" spans="1:13" s="46" customFormat="1" ht="21" x14ac:dyDescent="0.25">
      <c r="A19" s="55"/>
      <c r="B19" s="55"/>
      <c r="C19" s="55"/>
      <c r="D19" s="56"/>
      <c r="E19" s="55"/>
      <c r="F19" s="55"/>
      <c r="G19" s="55"/>
      <c r="H19" s="55"/>
      <c r="I19" s="55"/>
      <c r="J19" s="55"/>
      <c r="K19" s="55"/>
      <c r="L19" s="55"/>
      <c r="M19" s="55"/>
    </row>
    <row r="20" spans="1:13" s="46" customFormat="1" ht="21" x14ac:dyDescent="0.25">
      <c r="D20" s="51"/>
      <c r="E20" s="53"/>
      <c r="F20" s="53"/>
      <c r="G20" s="53"/>
      <c r="H20" s="53"/>
      <c r="I20" s="53"/>
      <c r="J20" s="53"/>
      <c r="K20" s="53"/>
      <c r="L20" s="53"/>
      <c r="M20" s="53"/>
    </row>
    <row r="21" spans="1:13" s="46" customFormat="1" ht="38.25" customHeight="1" x14ac:dyDescent="0.25">
      <c r="A21" s="59" t="s">
        <v>36</v>
      </c>
      <c r="B21" s="59" t="s">
        <v>37</v>
      </c>
      <c r="C21" s="59" t="s">
        <v>38</v>
      </c>
      <c r="D21" s="60">
        <v>44648</v>
      </c>
      <c r="E21" s="46">
        <v>16073</v>
      </c>
      <c r="F21" s="59" t="s">
        <v>539</v>
      </c>
      <c r="G21" s="59" t="s">
        <v>520</v>
      </c>
      <c r="H21" s="59" t="s">
        <v>295</v>
      </c>
      <c r="I21" s="59" t="s">
        <v>20</v>
      </c>
      <c r="J21" s="59" t="s">
        <v>24</v>
      </c>
      <c r="K21" s="59" t="s">
        <v>118</v>
      </c>
      <c r="L21" s="46">
        <v>0</v>
      </c>
      <c r="M21" s="59" t="s">
        <v>540</v>
      </c>
    </row>
    <row r="22" spans="1:13" s="46" customFormat="1" ht="42" x14ac:dyDescent="0.25">
      <c r="A22" s="59" t="s">
        <v>36</v>
      </c>
      <c r="B22" s="59" t="s">
        <v>37</v>
      </c>
      <c r="C22" s="59" t="s">
        <v>38</v>
      </c>
      <c r="D22" s="60">
        <v>44456</v>
      </c>
      <c r="E22" s="46">
        <v>9657</v>
      </c>
      <c r="F22" s="59" t="s">
        <v>143</v>
      </c>
      <c r="G22" s="59" t="s">
        <v>23</v>
      </c>
      <c r="H22" s="59" t="s">
        <v>23</v>
      </c>
      <c r="I22" s="59" t="s">
        <v>31</v>
      </c>
      <c r="J22" s="59" t="s">
        <v>122</v>
      </c>
      <c r="K22" s="59" t="s">
        <v>118</v>
      </c>
      <c r="L22" s="46">
        <v>0</v>
      </c>
      <c r="M22" s="59" t="s">
        <v>671</v>
      </c>
    </row>
    <row r="23" spans="1:13" s="46" customFormat="1" ht="21" x14ac:dyDescent="0.25">
      <c r="A23" s="60"/>
    </row>
    <row r="24" spans="1:13" s="55" customFormat="1" ht="21" x14ac:dyDescent="0.25">
      <c r="A24" s="3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s="46" customFormat="1" ht="21" x14ac:dyDescent="0.25">
      <c r="A25" s="3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s="46" customFormat="1" ht="21" x14ac:dyDescent="0.25">
      <c r="A26" s="3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s="46" customFormat="1" ht="21" x14ac:dyDescent="0.25">
      <c r="A27" s="3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s="46" customFormat="1" ht="21" x14ac:dyDescent="0.25">
      <c r="A28" s="3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s="26" customFormat="1" x14ac:dyDescent="0.25">
      <c r="A31" s="3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s="26" customFormat="1" x14ac:dyDescent="0.25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7" s="26" customFormat="1" x14ac:dyDescent="0.25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7" s="26" customFormat="1" x14ac:dyDescent="0.25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7" s="26" customFormat="1" x14ac:dyDescent="0.25">
      <c r="A35" s="3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7" s="26" customFormat="1" x14ac:dyDescent="0.25">
      <c r="A36" s="3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s="26" customFormat="1" x14ac:dyDescent="0.25">
      <c r="A42" s="3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7" s="26" customFormat="1" x14ac:dyDescent="0.25">
      <c r="A43" s="3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O62" s="26"/>
      <c r="P62" s="26"/>
      <c r="Q62" s="26"/>
    </row>
    <row r="63" spans="14:23" x14ac:dyDescent="0.25">
      <c r="N63" s="26"/>
      <c r="O63" s="26"/>
      <c r="P63" s="26"/>
      <c r="Q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0" fitToHeight="0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3B06-AB50-4D96-B47D-EE6EFF147EA0}">
  <sheetPr>
    <pageSetUpPr fitToPage="1"/>
  </sheetPr>
  <dimension ref="A1:W80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6.140625" style="9" bestFit="1" customWidth="1"/>
    <col min="8" max="8" width="18.85546875" style="9" bestFit="1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16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104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SUM(HENTOAppr[paid])</f>
        <v>185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COUNTA(HENTOAppr[TechID])</f>
        <v>10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COUNTA(HENTOLost[TechID])</f>
        <v>4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COUNTA(HENTOOpen[TechID])</f>
        <v>18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32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42" x14ac:dyDescent="0.25">
      <c r="A16" s="59" t="s">
        <v>16</v>
      </c>
      <c r="B16" s="59" t="s">
        <v>17</v>
      </c>
      <c r="C16" s="59" t="s">
        <v>18</v>
      </c>
      <c r="D16" s="60">
        <v>44642</v>
      </c>
      <c r="E16" s="46">
        <v>15789</v>
      </c>
      <c r="F16" s="59" t="s">
        <v>387</v>
      </c>
      <c r="G16" s="59" t="s">
        <v>388</v>
      </c>
      <c r="H16" s="59" t="s">
        <v>389</v>
      </c>
      <c r="I16" s="59" t="s">
        <v>20</v>
      </c>
      <c r="J16" s="59" t="s">
        <v>21</v>
      </c>
      <c r="K16" s="59" t="s">
        <v>22</v>
      </c>
      <c r="L16" s="46">
        <v>5</v>
      </c>
      <c r="M16" s="59" t="s">
        <v>390</v>
      </c>
    </row>
    <row r="17" spans="1:13" s="46" customFormat="1" ht="42" x14ac:dyDescent="0.25">
      <c r="A17" s="59" t="s">
        <v>16</v>
      </c>
      <c r="B17" s="59" t="s">
        <v>17</v>
      </c>
      <c r="C17" s="59" t="s">
        <v>18</v>
      </c>
      <c r="D17" s="60">
        <v>44645</v>
      </c>
      <c r="E17" s="46">
        <v>15834</v>
      </c>
      <c r="F17" s="59" t="s">
        <v>394</v>
      </c>
      <c r="G17" s="59" t="s">
        <v>395</v>
      </c>
      <c r="H17" s="59" t="s">
        <v>396</v>
      </c>
      <c r="I17" s="59" t="s">
        <v>20</v>
      </c>
      <c r="J17" s="59" t="s">
        <v>39</v>
      </c>
      <c r="K17" s="59" t="s">
        <v>22</v>
      </c>
      <c r="L17" s="46">
        <v>30</v>
      </c>
      <c r="M17" s="59" t="s">
        <v>397</v>
      </c>
    </row>
    <row r="18" spans="1:13" s="46" customFormat="1" ht="43.5" customHeight="1" x14ac:dyDescent="0.25">
      <c r="A18" s="59" t="s">
        <v>16</v>
      </c>
      <c r="B18" s="59" t="s">
        <v>17</v>
      </c>
      <c r="C18" s="59" t="s">
        <v>18</v>
      </c>
      <c r="D18" s="60">
        <v>44642</v>
      </c>
      <c r="E18" s="46">
        <v>15061</v>
      </c>
      <c r="F18" s="59" t="s">
        <v>454</v>
      </c>
      <c r="G18" s="59" t="s">
        <v>455</v>
      </c>
      <c r="H18" s="59" t="s">
        <v>314</v>
      </c>
      <c r="I18" s="59" t="s">
        <v>20</v>
      </c>
      <c r="J18" s="59" t="s">
        <v>24</v>
      </c>
      <c r="K18" s="59" t="s">
        <v>22</v>
      </c>
      <c r="L18" s="46">
        <v>30</v>
      </c>
      <c r="M18" s="59" t="s">
        <v>456</v>
      </c>
    </row>
    <row r="19" spans="1:13" s="46" customFormat="1" ht="42" x14ac:dyDescent="0.25">
      <c r="A19" s="59" t="s">
        <v>16</v>
      </c>
      <c r="B19" s="59" t="s">
        <v>17</v>
      </c>
      <c r="C19" s="59" t="s">
        <v>18</v>
      </c>
      <c r="D19" s="60">
        <v>44642</v>
      </c>
      <c r="E19" s="46">
        <v>15752</v>
      </c>
      <c r="F19" s="59" t="s">
        <v>461</v>
      </c>
      <c r="G19" s="59" t="s">
        <v>462</v>
      </c>
      <c r="H19" s="59" t="s">
        <v>463</v>
      </c>
      <c r="I19" s="59" t="s">
        <v>20</v>
      </c>
      <c r="J19" s="59" t="s">
        <v>21</v>
      </c>
      <c r="K19" s="59" t="s">
        <v>22</v>
      </c>
      <c r="L19" s="46">
        <v>5</v>
      </c>
      <c r="M19" s="59" t="s">
        <v>23</v>
      </c>
    </row>
    <row r="20" spans="1:13" s="46" customFormat="1" ht="42" x14ac:dyDescent="0.25">
      <c r="A20" s="59" t="s">
        <v>16</v>
      </c>
      <c r="B20" s="59" t="s">
        <v>17</v>
      </c>
      <c r="C20" s="59" t="s">
        <v>18</v>
      </c>
      <c r="D20" s="60">
        <v>44642</v>
      </c>
      <c r="E20" s="46">
        <v>15280</v>
      </c>
      <c r="F20" s="59" t="s">
        <v>502</v>
      </c>
      <c r="G20" s="59" t="s">
        <v>503</v>
      </c>
      <c r="H20" s="59" t="s">
        <v>504</v>
      </c>
      <c r="I20" s="59" t="s">
        <v>20</v>
      </c>
      <c r="J20" s="59" t="s">
        <v>21</v>
      </c>
      <c r="K20" s="59" t="s">
        <v>22</v>
      </c>
      <c r="L20" s="46">
        <v>5</v>
      </c>
      <c r="M20" s="59" t="s">
        <v>23</v>
      </c>
    </row>
    <row r="21" spans="1:13" s="46" customFormat="1" ht="40.5" customHeight="1" x14ac:dyDescent="0.25">
      <c r="A21" s="59" t="s">
        <v>16</v>
      </c>
      <c r="B21" s="59" t="s">
        <v>17</v>
      </c>
      <c r="C21" s="59" t="s">
        <v>18</v>
      </c>
      <c r="D21" s="60">
        <v>44608</v>
      </c>
      <c r="E21" s="46">
        <v>14412</v>
      </c>
      <c r="F21" s="59" t="s">
        <v>323</v>
      </c>
      <c r="G21" s="59" t="s">
        <v>324</v>
      </c>
      <c r="H21" s="59" t="s">
        <v>35</v>
      </c>
      <c r="I21" s="59" t="s">
        <v>31</v>
      </c>
      <c r="J21" s="59" t="s">
        <v>117</v>
      </c>
      <c r="K21" s="59" t="s">
        <v>22</v>
      </c>
      <c r="L21" s="46">
        <v>40</v>
      </c>
      <c r="M21" s="59" t="s">
        <v>581</v>
      </c>
    </row>
    <row r="22" spans="1:13" s="46" customFormat="1" ht="51" customHeight="1" x14ac:dyDescent="0.25">
      <c r="A22" s="59" t="s">
        <v>16</v>
      </c>
      <c r="B22" s="59" t="s">
        <v>17</v>
      </c>
      <c r="C22" s="59" t="s">
        <v>18</v>
      </c>
      <c r="D22" s="60">
        <v>44642</v>
      </c>
      <c r="E22" s="46">
        <v>15074</v>
      </c>
      <c r="F22" s="59" t="s">
        <v>649</v>
      </c>
      <c r="G22" s="59" t="s">
        <v>650</v>
      </c>
      <c r="H22" s="59" t="s">
        <v>651</v>
      </c>
      <c r="I22" s="59" t="s">
        <v>20</v>
      </c>
      <c r="J22" s="59" t="s">
        <v>39</v>
      </c>
      <c r="K22" s="59" t="s">
        <v>22</v>
      </c>
      <c r="L22" s="46">
        <v>30</v>
      </c>
      <c r="M22" s="59" t="s">
        <v>23</v>
      </c>
    </row>
    <row r="23" spans="1:13" s="46" customFormat="1" ht="42" x14ac:dyDescent="0.25">
      <c r="A23" s="59" t="s">
        <v>16</v>
      </c>
      <c r="B23" s="59" t="s">
        <v>17</v>
      </c>
      <c r="C23" s="59" t="s">
        <v>18</v>
      </c>
      <c r="D23" s="60">
        <v>44642</v>
      </c>
      <c r="E23" s="46">
        <v>15259</v>
      </c>
      <c r="F23" s="59" t="s">
        <v>706</v>
      </c>
      <c r="G23" s="59" t="s">
        <v>707</v>
      </c>
      <c r="H23" s="59" t="s">
        <v>334</v>
      </c>
      <c r="I23" s="59" t="s">
        <v>20</v>
      </c>
      <c r="J23" s="59" t="s">
        <v>21</v>
      </c>
      <c r="K23" s="59" t="s">
        <v>22</v>
      </c>
      <c r="L23" s="46">
        <v>5</v>
      </c>
      <c r="M23" s="59" t="s">
        <v>23</v>
      </c>
    </row>
    <row r="24" spans="1:13" s="46" customFormat="1" ht="63" x14ac:dyDescent="0.25">
      <c r="A24" s="59" t="s">
        <v>16</v>
      </c>
      <c r="B24" s="59" t="s">
        <v>17</v>
      </c>
      <c r="C24" s="59" t="s">
        <v>18</v>
      </c>
      <c r="D24" s="60">
        <v>44649</v>
      </c>
      <c r="E24" s="46">
        <v>16090</v>
      </c>
      <c r="F24" s="59" t="s">
        <v>761</v>
      </c>
      <c r="G24" s="59" t="s">
        <v>762</v>
      </c>
      <c r="H24" s="59" t="s">
        <v>763</v>
      </c>
      <c r="I24" s="59" t="s">
        <v>20</v>
      </c>
      <c r="J24" s="59" t="s">
        <v>27</v>
      </c>
      <c r="K24" s="59" t="s">
        <v>22</v>
      </c>
      <c r="L24" s="46">
        <v>30</v>
      </c>
      <c r="M24" s="59" t="s">
        <v>23</v>
      </c>
    </row>
    <row r="25" spans="1:13" s="55" customFormat="1" ht="42" x14ac:dyDescent="0.25">
      <c r="A25" s="59" t="s">
        <v>16</v>
      </c>
      <c r="B25" s="59" t="s">
        <v>17</v>
      </c>
      <c r="C25" s="59" t="s">
        <v>18</v>
      </c>
      <c r="D25" s="60">
        <v>44642</v>
      </c>
      <c r="E25" s="46">
        <v>15037</v>
      </c>
      <c r="F25" s="59" t="s">
        <v>792</v>
      </c>
      <c r="G25" s="59" t="s">
        <v>793</v>
      </c>
      <c r="H25" s="59" t="s">
        <v>794</v>
      </c>
      <c r="I25" s="59" t="s">
        <v>20</v>
      </c>
      <c r="J25" s="59" t="s">
        <v>21</v>
      </c>
      <c r="K25" s="59" t="s">
        <v>22</v>
      </c>
      <c r="L25" s="46">
        <v>5</v>
      </c>
      <c r="M25" s="59" t="s">
        <v>795</v>
      </c>
    </row>
    <row r="26" spans="1:13" s="46" customFormat="1" ht="21" x14ac:dyDescent="0.25">
      <c r="D26" s="51"/>
      <c r="E26" s="53"/>
      <c r="F26" s="53"/>
      <c r="G26" s="53"/>
      <c r="H26" s="53"/>
      <c r="I26" s="53"/>
      <c r="J26" s="53"/>
      <c r="K26" s="53"/>
      <c r="L26" s="53"/>
      <c r="M26" s="53"/>
    </row>
    <row r="27" spans="1:13" s="46" customFormat="1" ht="63" x14ac:dyDescent="0.25">
      <c r="A27" s="55" t="s">
        <v>16</v>
      </c>
      <c r="B27" s="55" t="s">
        <v>17</v>
      </c>
      <c r="C27" s="55" t="s">
        <v>18</v>
      </c>
      <c r="D27" s="56">
        <v>44552</v>
      </c>
      <c r="E27" s="55">
        <v>13276</v>
      </c>
      <c r="F27" s="55" t="s">
        <v>144</v>
      </c>
      <c r="G27" s="55" t="s">
        <v>145</v>
      </c>
      <c r="H27" s="55" t="s">
        <v>146</v>
      </c>
      <c r="I27" s="55" t="s">
        <v>31</v>
      </c>
      <c r="J27" s="55" t="s">
        <v>117</v>
      </c>
      <c r="K27" s="55" t="s">
        <v>25</v>
      </c>
      <c r="L27" s="55">
        <v>0</v>
      </c>
      <c r="M27" s="55" t="s">
        <v>385</v>
      </c>
    </row>
    <row r="28" spans="1:13" s="46" customFormat="1" ht="63" x14ac:dyDescent="0.25">
      <c r="A28" s="55" t="s">
        <v>16</v>
      </c>
      <c r="B28" s="55" t="s">
        <v>17</v>
      </c>
      <c r="C28" s="55" t="s">
        <v>18</v>
      </c>
      <c r="D28" s="56">
        <v>44516</v>
      </c>
      <c r="E28" s="55">
        <v>11968</v>
      </c>
      <c r="F28" s="55" t="s">
        <v>154</v>
      </c>
      <c r="G28" s="55" t="s">
        <v>23</v>
      </c>
      <c r="H28" s="55" t="s">
        <v>23</v>
      </c>
      <c r="I28" s="55" t="s">
        <v>31</v>
      </c>
      <c r="J28" s="55" t="s">
        <v>122</v>
      </c>
      <c r="K28" s="55" t="s">
        <v>25</v>
      </c>
      <c r="L28" s="55">
        <v>0</v>
      </c>
      <c r="M28" s="55" t="s">
        <v>499</v>
      </c>
    </row>
    <row r="29" spans="1:13" s="46" customFormat="1" ht="42" x14ac:dyDescent="0.25">
      <c r="A29" s="55" t="s">
        <v>16</v>
      </c>
      <c r="B29" s="55" t="s">
        <v>17</v>
      </c>
      <c r="C29" s="55" t="s">
        <v>18</v>
      </c>
      <c r="D29" s="56">
        <v>44642</v>
      </c>
      <c r="E29" s="55">
        <v>15067</v>
      </c>
      <c r="F29" s="55" t="s">
        <v>323</v>
      </c>
      <c r="G29" s="55" t="s">
        <v>640</v>
      </c>
      <c r="H29" s="55" t="s">
        <v>295</v>
      </c>
      <c r="I29" s="55" t="s">
        <v>123</v>
      </c>
      <c r="J29" s="55" t="s">
        <v>117</v>
      </c>
      <c r="K29" s="55" t="s">
        <v>25</v>
      </c>
      <c r="L29" s="55">
        <v>0</v>
      </c>
      <c r="M29" s="55" t="s">
        <v>641</v>
      </c>
    </row>
    <row r="30" spans="1:13" s="46" customFormat="1" ht="63" x14ac:dyDescent="0.25">
      <c r="A30" s="55" t="s">
        <v>16</v>
      </c>
      <c r="B30" s="55" t="s">
        <v>17</v>
      </c>
      <c r="C30" s="55" t="s">
        <v>18</v>
      </c>
      <c r="D30" s="56">
        <v>44642</v>
      </c>
      <c r="E30" s="55">
        <v>15067</v>
      </c>
      <c r="F30" s="55" t="s">
        <v>323</v>
      </c>
      <c r="G30" s="55" t="s">
        <v>640</v>
      </c>
      <c r="H30" s="55" t="s">
        <v>295</v>
      </c>
      <c r="I30" s="55" t="s">
        <v>20</v>
      </c>
      <c r="J30" s="55" t="s">
        <v>27</v>
      </c>
      <c r="K30" s="55" t="s">
        <v>25</v>
      </c>
      <c r="L30" s="55">
        <v>0</v>
      </c>
      <c r="M30" s="55" t="s">
        <v>697</v>
      </c>
    </row>
    <row r="31" spans="1:13" s="46" customFormat="1" ht="21" x14ac:dyDescent="0.25">
      <c r="D31" s="51"/>
      <c r="E31" s="53"/>
      <c r="F31" s="53"/>
      <c r="G31" s="53"/>
      <c r="H31" s="53"/>
      <c r="I31" s="53"/>
      <c r="J31" s="53"/>
      <c r="K31" s="53"/>
      <c r="L31" s="53"/>
      <c r="M31" s="53"/>
    </row>
    <row r="32" spans="1:13" s="46" customFormat="1" ht="63" x14ac:dyDescent="0.25">
      <c r="A32" s="59" t="s">
        <v>16</v>
      </c>
      <c r="B32" s="59" t="s">
        <v>17</v>
      </c>
      <c r="C32" s="59" t="s">
        <v>18</v>
      </c>
      <c r="D32" s="60">
        <v>44642</v>
      </c>
      <c r="E32" s="46">
        <v>15234</v>
      </c>
      <c r="F32" s="59" t="s">
        <v>400</v>
      </c>
      <c r="G32" s="59" t="s">
        <v>401</v>
      </c>
      <c r="H32" s="59" t="s">
        <v>402</v>
      </c>
      <c r="I32" s="59" t="s">
        <v>31</v>
      </c>
      <c r="J32" s="59" t="s">
        <v>117</v>
      </c>
      <c r="K32" s="59" t="s">
        <v>118</v>
      </c>
      <c r="L32" s="46">
        <v>0</v>
      </c>
      <c r="M32" s="59" t="s">
        <v>403</v>
      </c>
    </row>
    <row r="33" spans="1:17" s="46" customFormat="1" ht="63" x14ac:dyDescent="0.25">
      <c r="A33" s="59" t="s">
        <v>16</v>
      </c>
      <c r="B33" s="59" t="s">
        <v>17</v>
      </c>
      <c r="C33" s="59" t="s">
        <v>18</v>
      </c>
      <c r="D33" s="60">
        <v>44586</v>
      </c>
      <c r="E33" s="46">
        <v>13645</v>
      </c>
      <c r="F33" s="59" t="s">
        <v>147</v>
      </c>
      <c r="G33" s="59" t="s">
        <v>148</v>
      </c>
      <c r="H33" s="59" t="s">
        <v>149</v>
      </c>
      <c r="I33" s="59" t="s">
        <v>31</v>
      </c>
      <c r="J33" s="59" t="s">
        <v>117</v>
      </c>
      <c r="K33" s="59" t="s">
        <v>118</v>
      </c>
      <c r="L33" s="46">
        <v>0</v>
      </c>
      <c r="M33" s="59" t="s">
        <v>452</v>
      </c>
    </row>
    <row r="34" spans="1:17" s="46" customFormat="1" ht="63" x14ac:dyDescent="0.25">
      <c r="A34" s="59" t="s">
        <v>16</v>
      </c>
      <c r="B34" s="59" t="s">
        <v>17</v>
      </c>
      <c r="C34" s="59" t="s">
        <v>18</v>
      </c>
      <c r="D34" s="60">
        <v>44586</v>
      </c>
      <c r="E34" s="46">
        <v>13625</v>
      </c>
      <c r="F34" s="59" t="s">
        <v>150</v>
      </c>
      <c r="G34" s="59" t="s">
        <v>151</v>
      </c>
      <c r="H34" s="59" t="s">
        <v>152</v>
      </c>
      <c r="I34" s="59" t="s">
        <v>31</v>
      </c>
      <c r="J34" s="59" t="s">
        <v>117</v>
      </c>
      <c r="K34" s="59" t="s">
        <v>118</v>
      </c>
      <c r="L34" s="46">
        <v>0</v>
      </c>
      <c r="M34" s="59" t="s">
        <v>466</v>
      </c>
    </row>
    <row r="35" spans="1:17" s="46" customFormat="1" ht="63" x14ac:dyDescent="0.25">
      <c r="A35" s="59" t="s">
        <v>16</v>
      </c>
      <c r="B35" s="59" t="s">
        <v>17</v>
      </c>
      <c r="C35" s="59" t="s">
        <v>18</v>
      </c>
      <c r="D35" s="60">
        <v>44642</v>
      </c>
      <c r="E35" s="46">
        <v>15171</v>
      </c>
      <c r="F35" s="59" t="s">
        <v>479</v>
      </c>
      <c r="G35" s="59" t="s">
        <v>480</v>
      </c>
      <c r="H35" s="59" t="s">
        <v>481</v>
      </c>
      <c r="I35" s="59" t="s">
        <v>20</v>
      </c>
      <c r="J35" s="59" t="s">
        <v>27</v>
      </c>
      <c r="K35" s="59" t="s">
        <v>118</v>
      </c>
      <c r="L35" s="46">
        <v>0</v>
      </c>
      <c r="M35" s="59" t="s">
        <v>482</v>
      </c>
    </row>
    <row r="36" spans="1:17" s="46" customFormat="1" ht="84" x14ac:dyDescent="0.25">
      <c r="A36" s="59" t="s">
        <v>16</v>
      </c>
      <c r="B36" s="59" t="s">
        <v>17</v>
      </c>
      <c r="C36" s="59" t="s">
        <v>18</v>
      </c>
      <c r="D36" s="60">
        <v>44545</v>
      </c>
      <c r="F36" s="59" t="s">
        <v>153</v>
      </c>
      <c r="G36" s="59" t="s">
        <v>23</v>
      </c>
      <c r="H36" s="59" t="s">
        <v>23</v>
      </c>
      <c r="I36" s="59" t="s">
        <v>31</v>
      </c>
      <c r="J36" s="59" t="s">
        <v>117</v>
      </c>
      <c r="K36" s="59" t="s">
        <v>118</v>
      </c>
      <c r="L36" s="46">
        <v>0</v>
      </c>
      <c r="M36" s="59" t="s">
        <v>497</v>
      </c>
    </row>
    <row r="37" spans="1:17" s="46" customFormat="1" ht="42" x14ac:dyDescent="0.25">
      <c r="A37" s="59" t="s">
        <v>16</v>
      </c>
      <c r="B37" s="59" t="s">
        <v>17</v>
      </c>
      <c r="C37" s="59" t="s">
        <v>18</v>
      </c>
      <c r="D37" s="60">
        <v>44586</v>
      </c>
      <c r="E37" s="46">
        <v>14026</v>
      </c>
      <c r="F37" s="59" t="s">
        <v>155</v>
      </c>
      <c r="G37" s="59" t="s">
        <v>156</v>
      </c>
      <c r="H37" s="59" t="s">
        <v>157</v>
      </c>
      <c r="I37" s="59" t="s">
        <v>31</v>
      </c>
      <c r="J37" s="59" t="s">
        <v>117</v>
      </c>
      <c r="K37" s="59" t="s">
        <v>118</v>
      </c>
      <c r="L37" s="46">
        <v>0</v>
      </c>
      <c r="M37" s="59" t="s">
        <v>500</v>
      </c>
    </row>
    <row r="38" spans="1:17" s="46" customFormat="1" ht="63" x14ac:dyDescent="0.25">
      <c r="A38" s="59" t="s">
        <v>16</v>
      </c>
      <c r="B38" s="59" t="s">
        <v>17</v>
      </c>
      <c r="C38" s="59" t="s">
        <v>18</v>
      </c>
      <c r="D38" s="60">
        <v>44481</v>
      </c>
      <c r="E38" s="46">
        <v>10090</v>
      </c>
      <c r="F38" s="59" t="s">
        <v>158</v>
      </c>
      <c r="G38" s="59" t="s">
        <v>23</v>
      </c>
      <c r="H38" s="59" t="s">
        <v>23</v>
      </c>
      <c r="I38" s="59" t="s">
        <v>31</v>
      </c>
      <c r="J38" s="59" t="s">
        <v>159</v>
      </c>
      <c r="K38" s="59" t="s">
        <v>118</v>
      </c>
      <c r="L38" s="46">
        <v>0</v>
      </c>
      <c r="M38" s="59" t="s">
        <v>523</v>
      </c>
    </row>
    <row r="39" spans="1:17" s="46" customFormat="1" ht="42" x14ac:dyDescent="0.25">
      <c r="A39" s="59" t="s">
        <v>16</v>
      </c>
      <c r="B39" s="59" t="s">
        <v>17</v>
      </c>
      <c r="C39" s="59" t="s">
        <v>18</v>
      </c>
      <c r="D39" s="60">
        <v>44608</v>
      </c>
      <c r="E39" s="46">
        <v>14389</v>
      </c>
      <c r="F39" s="59" t="s">
        <v>318</v>
      </c>
      <c r="G39" s="59" t="s">
        <v>319</v>
      </c>
      <c r="H39" s="59" t="s">
        <v>320</v>
      </c>
      <c r="I39" s="59" t="s">
        <v>31</v>
      </c>
      <c r="J39" s="59" t="s">
        <v>117</v>
      </c>
      <c r="K39" s="59" t="s">
        <v>118</v>
      </c>
      <c r="L39" s="46">
        <v>0</v>
      </c>
      <c r="M39" s="59" t="s">
        <v>542</v>
      </c>
    </row>
    <row r="40" spans="1:17" s="46" customFormat="1" ht="42" x14ac:dyDescent="0.25">
      <c r="A40" s="59" t="s">
        <v>16</v>
      </c>
      <c r="B40" s="59" t="s">
        <v>17</v>
      </c>
      <c r="C40" s="59" t="s">
        <v>18</v>
      </c>
      <c r="D40" s="60">
        <v>44545</v>
      </c>
      <c r="F40" s="59" t="s">
        <v>160</v>
      </c>
      <c r="G40" s="59" t="s">
        <v>23</v>
      </c>
      <c r="H40" s="59" t="s">
        <v>23</v>
      </c>
      <c r="I40" s="59" t="s">
        <v>31</v>
      </c>
      <c r="J40" s="59" t="s">
        <v>117</v>
      </c>
      <c r="K40" s="59" t="s">
        <v>118</v>
      </c>
      <c r="L40" s="46">
        <v>0</v>
      </c>
      <c r="M40" s="59" t="s">
        <v>570</v>
      </c>
    </row>
    <row r="41" spans="1:17" s="46" customFormat="1" ht="42" x14ac:dyDescent="0.25">
      <c r="A41" s="59" t="s">
        <v>16</v>
      </c>
      <c r="B41" s="59" t="s">
        <v>17</v>
      </c>
      <c r="C41" s="59" t="s">
        <v>18</v>
      </c>
      <c r="D41" s="60">
        <v>44552</v>
      </c>
      <c r="E41" s="46">
        <v>13338</v>
      </c>
      <c r="F41" s="59" t="s">
        <v>161</v>
      </c>
      <c r="G41" s="59" t="s">
        <v>162</v>
      </c>
      <c r="H41" s="59" t="s">
        <v>163</v>
      </c>
      <c r="I41" s="59" t="s">
        <v>31</v>
      </c>
      <c r="J41" s="59" t="s">
        <v>117</v>
      </c>
      <c r="K41" s="59" t="s">
        <v>118</v>
      </c>
      <c r="L41" s="46">
        <v>0</v>
      </c>
      <c r="M41" s="59" t="s">
        <v>657</v>
      </c>
    </row>
    <row r="42" spans="1:17" s="46" customFormat="1" ht="63" x14ac:dyDescent="0.25">
      <c r="A42" s="59" t="s">
        <v>16</v>
      </c>
      <c r="B42" s="59" t="s">
        <v>17</v>
      </c>
      <c r="C42" s="59" t="s">
        <v>18</v>
      </c>
      <c r="D42" s="60">
        <v>44642</v>
      </c>
      <c r="E42" s="46">
        <v>15061</v>
      </c>
      <c r="F42" s="59" t="s">
        <v>454</v>
      </c>
      <c r="G42" s="59" t="s">
        <v>455</v>
      </c>
      <c r="H42" s="59" t="s">
        <v>314</v>
      </c>
      <c r="I42" s="59" t="s">
        <v>31</v>
      </c>
      <c r="J42" s="59" t="s">
        <v>117</v>
      </c>
      <c r="K42" s="59" t="s">
        <v>118</v>
      </c>
      <c r="L42" s="46">
        <v>0</v>
      </c>
      <c r="M42" s="59" t="s">
        <v>659</v>
      </c>
    </row>
    <row r="43" spans="1:17" s="46" customFormat="1" ht="42" x14ac:dyDescent="0.25">
      <c r="A43" s="59" t="s">
        <v>16</v>
      </c>
      <c r="B43" s="59" t="s">
        <v>17</v>
      </c>
      <c r="C43" s="59" t="s">
        <v>18</v>
      </c>
      <c r="D43" s="60">
        <v>44586</v>
      </c>
      <c r="E43" s="46">
        <v>13814</v>
      </c>
      <c r="F43" s="59" t="s">
        <v>164</v>
      </c>
      <c r="G43" s="59" t="s">
        <v>165</v>
      </c>
      <c r="H43" s="59" t="s">
        <v>19</v>
      </c>
      <c r="I43" s="59" t="s">
        <v>31</v>
      </c>
      <c r="J43" s="59" t="s">
        <v>117</v>
      </c>
      <c r="K43" s="59" t="s">
        <v>118</v>
      </c>
      <c r="L43" s="46">
        <v>0</v>
      </c>
      <c r="M43" s="59" t="s">
        <v>664</v>
      </c>
    </row>
    <row r="44" spans="1:17" ht="42" x14ac:dyDescent="0.25">
      <c r="A44" s="59" t="s">
        <v>16</v>
      </c>
      <c r="B44" s="59" t="s">
        <v>17</v>
      </c>
      <c r="C44" s="59" t="s">
        <v>18</v>
      </c>
      <c r="D44" s="60">
        <v>44649</v>
      </c>
      <c r="E44" s="46">
        <v>16091</v>
      </c>
      <c r="F44" s="59" t="s">
        <v>679</v>
      </c>
      <c r="G44" s="59" t="s">
        <v>680</v>
      </c>
      <c r="H44" s="59" t="s">
        <v>681</v>
      </c>
      <c r="I44" s="59" t="s">
        <v>20</v>
      </c>
      <c r="J44" s="59" t="s">
        <v>24</v>
      </c>
      <c r="K44" s="59" t="s">
        <v>118</v>
      </c>
      <c r="L44" s="46">
        <v>0</v>
      </c>
      <c r="M44" s="59" t="s">
        <v>23</v>
      </c>
      <c r="N44" s="26"/>
      <c r="O44" s="26"/>
      <c r="P44" s="26"/>
      <c r="Q44" s="26"/>
    </row>
    <row r="45" spans="1:17" ht="42" x14ac:dyDescent="0.25">
      <c r="A45" s="59" t="s">
        <v>16</v>
      </c>
      <c r="B45" s="59" t="s">
        <v>17</v>
      </c>
      <c r="C45" s="59" t="s">
        <v>18</v>
      </c>
      <c r="D45" s="60">
        <v>44586</v>
      </c>
      <c r="E45" s="46">
        <v>13551</v>
      </c>
      <c r="F45" s="59" t="s">
        <v>166</v>
      </c>
      <c r="G45" s="59" t="s">
        <v>167</v>
      </c>
      <c r="H45" s="59" t="s">
        <v>168</v>
      </c>
      <c r="I45" s="59" t="s">
        <v>31</v>
      </c>
      <c r="J45" s="59" t="s">
        <v>117</v>
      </c>
      <c r="K45" s="59" t="s">
        <v>118</v>
      </c>
      <c r="L45" s="46">
        <v>0</v>
      </c>
      <c r="M45" s="59" t="s">
        <v>704</v>
      </c>
      <c r="N45" s="26"/>
      <c r="O45" s="26"/>
      <c r="P45" s="26"/>
      <c r="Q45" s="26"/>
    </row>
    <row r="46" spans="1:17" ht="42" x14ac:dyDescent="0.25">
      <c r="A46" s="59" t="s">
        <v>16</v>
      </c>
      <c r="B46" s="59" t="s">
        <v>17</v>
      </c>
      <c r="C46" s="59" t="s">
        <v>18</v>
      </c>
      <c r="D46" s="60">
        <v>44586</v>
      </c>
      <c r="E46" s="46">
        <v>13568</v>
      </c>
      <c r="F46" s="59" t="s">
        <v>169</v>
      </c>
      <c r="G46" s="59" t="s">
        <v>170</v>
      </c>
      <c r="H46" s="59" t="s">
        <v>171</v>
      </c>
      <c r="I46" s="59" t="s">
        <v>31</v>
      </c>
      <c r="J46" s="59" t="s">
        <v>117</v>
      </c>
      <c r="K46" s="59" t="s">
        <v>118</v>
      </c>
      <c r="L46" s="46">
        <v>0</v>
      </c>
      <c r="M46" s="59" t="s">
        <v>740</v>
      </c>
      <c r="N46" s="26"/>
      <c r="O46" s="26"/>
      <c r="P46" s="26"/>
      <c r="Q46" s="26"/>
    </row>
    <row r="47" spans="1:17" ht="42" x14ac:dyDescent="0.25">
      <c r="A47" s="59" t="s">
        <v>16</v>
      </c>
      <c r="B47" s="59" t="s">
        <v>17</v>
      </c>
      <c r="C47" s="59" t="s">
        <v>18</v>
      </c>
      <c r="D47" s="60">
        <v>44529</v>
      </c>
      <c r="E47" s="46">
        <v>11863</v>
      </c>
      <c r="F47" s="59" t="s">
        <v>172</v>
      </c>
      <c r="G47" s="59" t="s">
        <v>23</v>
      </c>
      <c r="H47" s="59" t="s">
        <v>23</v>
      </c>
      <c r="I47" s="59" t="s">
        <v>31</v>
      </c>
      <c r="J47" s="59" t="s">
        <v>122</v>
      </c>
      <c r="K47" s="59" t="s">
        <v>118</v>
      </c>
      <c r="L47" s="46">
        <v>0</v>
      </c>
      <c r="M47" s="59" t="s">
        <v>742</v>
      </c>
      <c r="N47" s="26"/>
      <c r="O47" s="26"/>
      <c r="P47" s="26"/>
      <c r="Q47" s="26"/>
    </row>
    <row r="48" spans="1:17" ht="42" x14ac:dyDescent="0.25">
      <c r="A48" s="59" t="s">
        <v>16</v>
      </c>
      <c r="B48" s="59" t="s">
        <v>17</v>
      </c>
      <c r="C48" s="59" t="s">
        <v>18</v>
      </c>
      <c r="D48" s="60">
        <v>44529</v>
      </c>
      <c r="E48" s="46">
        <v>11701</v>
      </c>
      <c r="F48" s="59" t="s">
        <v>174</v>
      </c>
      <c r="G48" s="59" t="s">
        <v>23</v>
      </c>
      <c r="H48" s="59" t="s">
        <v>23</v>
      </c>
      <c r="I48" s="59" t="s">
        <v>31</v>
      </c>
      <c r="J48" s="59" t="s">
        <v>122</v>
      </c>
      <c r="K48" s="59" t="s">
        <v>118</v>
      </c>
      <c r="L48" s="46">
        <v>0</v>
      </c>
      <c r="M48" s="59" t="s">
        <v>797</v>
      </c>
      <c r="N48" s="26"/>
      <c r="O48" s="26"/>
      <c r="P48" s="26"/>
      <c r="Q48" s="26"/>
    </row>
    <row r="49" spans="1:23" ht="63" x14ac:dyDescent="0.25">
      <c r="A49" s="59" t="s">
        <v>16</v>
      </c>
      <c r="B49" s="59" t="s">
        <v>17</v>
      </c>
      <c r="C49" s="59" t="s">
        <v>18</v>
      </c>
      <c r="D49" s="60">
        <v>44642</v>
      </c>
      <c r="E49" s="46">
        <v>15171</v>
      </c>
      <c r="F49" s="59" t="s">
        <v>479</v>
      </c>
      <c r="G49" s="59" t="s">
        <v>480</v>
      </c>
      <c r="H49" s="59" t="s">
        <v>481</v>
      </c>
      <c r="I49" s="59" t="s">
        <v>31</v>
      </c>
      <c r="J49" s="59" t="s">
        <v>117</v>
      </c>
      <c r="K49" s="59" t="s">
        <v>118</v>
      </c>
      <c r="L49" s="46">
        <v>0</v>
      </c>
      <c r="M49" s="59" t="s">
        <v>798</v>
      </c>
      <c r="N49" s="26"/>
      <c r="O49" s="26"/>
      <c r="P49" s="26"/>
      <c r="Q49" s="26"/>
    </row>
    <row r="50" spans="1:23" ht="21" x14ac:dyDescent="0.25">
      <c r="A50" s="60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26"/>
      <c r="O50" s="26"/>
      <c r="P50" s="26"/>
      <c r="Q50" s="26"/>
    </row>
    <row r="51" spans="1:23" x14ac:dyDescent="0.25">
      <c r="A51" s="32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26"/>
      <c r="O51" s="26"/>
      <c r="P51" s="26"/>
      <c r="Q51" s="26"/>
    </row>
    <row r="52" spans="1:23" x14ac:dyDescent="0.25">
      <c r="A52" s="32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26"/>
      <c r="O52" s="26"/>
      <c r="P52" s="26"/>
      <c r="Q52" s="26"/>
    </row>
    <row r="53" spans="1:23" x14ac:dyDescent="0.25">
      <c r="A53" s="32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26"/>
      <c r="O53" s="26"/>
      <c r="P53" s="26"/>
      <c r="Q53" s="26"/>
    </row>
    <row r="54" spans="1:23" x14ac:dyDescent="0.25">
      <c r="A54" s="32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26"/>
      <c r="O54" s="26"/>
      <c r="P54" s="26"/>
      <c r="Q54" s="26"/>
    </row>
    <row r="55" spans="1:23" x14ac:dyDescent="0.25">
      <c r="A55" s="32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26"/>
      <c r="O55" s="26"/>
      <c r="P55" s="26"/>
      <c r="Q55" s="26"/>
    </row>
    <row r="56" spans="1:23" x14ac:dyDescent="0.25">
      <c r="A56" s="32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6"/>
      <c r="O56" s="26"/>
      <c r="P56" s="26"/>
      <c r="Q56" s="26"/>
    </row>
    <row r="57" spans="1:23" x14ac:dyDescent="0.25">
      <c r="A57" s="32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26"/>
      <c r="O57" s="26"/>
      <c r="P57" s="26"/>
      <c r="Q57" s="26"/>
    </row>
    <row r="58" spans="1:23" x14ac:dyDescent="0.25">
      <c r="A58" s="32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26"/>
      <c r="O58" s="26"/>
      <c r="P58" s="26"/>
      <c r="Q58" s="26"/>
    </row>
    <row r="59" spans="1:23" x14ac:dyDescent="0.25">
      <c r="N59" s="26"/>
      <c r="O59" s="26"/>
      <c r="P59" s="26"/>
      <c r="Q59" s="26"/>
    </row>
    <row r="60" spans="1:23" x14ac:dyDescent="0.25">
      <c r="N60" s="26"/>
      <c r="O60" s="26"/>
      <c r="P60" s="26"/>
      <c r="Q60" s="26"/>
    </row>
    <row r="61" spans="1:23" x14ac:dyDescent="0.25">
      <c r="N61" s="26"/>
      <c r="O61" s="26"/>
      <c r="P61" s="26"/>
      <c r="Q61" s="26"/>
    </row>
    <row r="62" spans="1:23" x14ac:dyDescent="0.25">
      <c r="N62" s="26"/>
      <c r="O62" s="26"/>
      <c r="P62" s="26"/>
      <c r="Q62" s="26"/>
    </row>
    <row r="63" spans="1:23" x14ac:dyDescent="0.25">
      <c r="N63" s="26"/>
      <c r="O63" s="26"/>
      <c r="P63" s="26"/>
      <c r="Q63" s="26"/>
    </row>
    <row r="64" spans="1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  <c r="P66" s="26"/>
      <c r="Q66" s="26"/>
      <c r="R66" s="26"/>
      <c r="S66" s="26"/>
      <c r="T66" s="26"/>
      <c r="U66" s="26"/>
      <c r="V66" s="26"/>
      <c r="W66" s="26"/>
    </row>
    <row r="67" spans="14:23" x14ac:dyDescent="0.25">
      <c r="N67" s="26"/>
      <c r="P67" s="26"/>
      <c r="Q67" s="26"/>
      <c r="R67" s="26"/>
      <c r="S67" s="26"/>
      <c r="T67" s="26"/>
      <c r="U67" s="26"/>
      <c r="V67" s="26"/>
      <c r="W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  <row r="79" spans="14:23" x14ac:dyDescent="0.25">
      <c r="N79" s="26"/>
    </row>
    <row r="80" spans="14:23" x14ac:dyDescent="0.25">
      <c r="N80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1" fitToHeight="0"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70FA-9F6E-48A7-A7B6-ABAF99041973}">
  <sheetPr>
    <pageSetUpPr fitToPage="1"/>
  </sheetPr>
  <dimension ref="A1:W78"/>
  <sheetViews>
    <sheetView showGridLines="0" topLeftCell="D1" zoomScale="85" zoomScaleNormal="85" workbookViewId="0">
      <pane ySplit="13" topLeftCell="A14" activePane="bottomLeft" state="frozen"/>
      <selection activeCell="D1" sqref="D1"/>
      <selection pane="bottomLeft" activeCell="D1" sqref="D1:E1"/>
    </sheetView>
  </sheetViews>
  <sheetFormatPr defaultRowHeight="15" x14ac:dyDescent="0.25"/>
  <cols>
    <col min="1" max="1" width="10.85546875" style="33" hidden="1" customWidth="1"/>
    <col min="2" max="2" width="14.85546875" style="9" hidden="1" customWidth="1"/>
    <col min="3" max="3" width="15" style="9" hidden="1" customWidth="1"/>
    <col min="4" max="4" width="19.28515625" style="9" bestFit="1" customWidth="1"/>
    <col min="5" max="5" width="9.140625" style="9" bestFit="1" customWidth="1"/>
    <col min="6" max="6" width="33.5703125" style="9" customWidth="1"/>
    <col min="7" max="7" width="16.140625" style="9" bestFit="1" customWidth="1"/>
    <col min="8" max="8" width="18.42578125" style="9" customWidth="1"/>
    <col min="9" max="9" width="11.5703125" style="9" bestFit="1" customWidth="1"/>
    <col min="10" max="10" width="33.28515625" style="9" customWidth="1"/>
    <col min="11" max="11" width="13.5703125" style="9" customWidth="1"/>
    <col min="12" max="12" width="16.5703125" style="9" customWidth="1"/>
    <col min="13" max="13" width="26" style="9" customWidth="1"/>
    <col min="14" max="14" width="9" style="16" bestFit="1" customWidth="1"/>
    <col min="15" max="15" width="14.140625" style="16" bestFit="1" customWidth="1"/>
    <col min="16" max="16" width="15.140625" bestFit="1" customWidth="1"/>
    <col min="17" max="18" width="15.85546875" bestFit="1" customWidth="1"/>
    <col min="19" max="19" width="19.28515625" bestFit="1" customWidth="1"/>
    <col min="20" max="20" width="18" bestFit="1" customWidth="1"/>
    <col min="21" max="21" width="19.28515625" bestFit="1" customWidth="1"/>
    <col min="22" max="22" width="18" bestFit="1" customWidth="1"/>
  </cols>
  <sheetData>
    <row r="1" spans="1:21" ht="27" thickBot="1" x14ac:dyDescent="0.3">
      <c r="A1"/>
      <c r="B1"/>
      <c r="C1"/>
      <c r="D1" s="70" t="s">
        <v>51</v>
      </c>
      <c r="E1" s="71"/>
      <c r="F1" s="3" t="s">
        <v>64</v>
      </c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6"/>
      <c r="U1" s="6"/>
    </row>
    <row r="2" spans="1:21" ht="27" thickBot="1" x14ac:dyDescent="0.3">
      <c r="A2"/>
      <c r="B2"/>
      <c r="C2"/>
      <c r="D2" s="7" t="s">
        <v>65</v>
      </c>
      <c r="E2" s="8"/>
      <c r="F2" s="8"/>
      <c r="K2" s="10"/>
      <c r="L2" s="10"/>
      <c r="M2" s="11"/>
      <c r="N2" s="10"/>
      <c r="O2" s="10"/>
      <c r="P2" s="10"/>
      <c r="Q2" s="10"/>
      <c r="R2" s="10"/>
      <c r="S2" s="10"/>
      <c r="T2" s="6"/>
      <c r="U2" s="6"/>
    </row>
    <row r="3" spans="1:21" ht="14.45" customHeight="1" x14ac:dyDescent="0.25">
      <c r="A3"/>
      <c r="B3"/>
      <c r="C3"/>
      <c r="D3" s="72" t="s">
        <v>103</v>
      </c>
      <c r="E3" s="73"/>
      <c r="F3" s="74"/>
      <c r="K3" s="12" t="s">
        <v>66</v>
      </c>
      <c r="L3" s="13" t="s">
        <v>67</v>
      </c>
      <c r="M3" s="14"/>
      <c r="N3" s="15"/>
      <c r="O3" s="15"/>
    </row>
    <row r="4" spans="1:21" ht="14.45" customHeight="1" x14ac:dyDescent="0.25">
      <c r="A4"/>
      <c r="B4"/>
      <c r="C4"/>
      <c r="D4" s="75"/>
      <c r="E4" s="76"/>
      <c r="F4" s="77"/>
      <c r="K4" s="12" t="s">
        <v>68</v>
      </c>
      <c r="L4" s="13">
        <v>10</v>
      </c>
      <c r="M4" s="14"/>
      <c r="N4" s="15"/>
      <c r="O4" s="15"/>
    </row>
    <row r="5" spans="1:21" ht="15" customHeight="1" thickBot="1" x14ac:dyDescent="0.3">
      <c r="A5"/>
      <c r="B5"/>
      <c r="C5"/>
      <c r="D5" s="78"/>
      <c r="E5" s="79"/>
      <c r="F5" s="77"/>
      <c r="K5" s="12"/>
      <c r="L5" s="13"/>
      <c r="M5" s="14"/>
      <c r="N5" s="6"/>
      <c r="O5" s="9"/>
      <c r="P5" s="9"/>
      <c r="Q5" s="9"/>
      <c r="R5" s="16"/>
      <c r="S5" s="16"/>
    </row>
    <row r="6" spans="1:21" ht="15.6" customHeight="1" thickBot="1" x14ac:dyDescent="0.3">
      <c r="A6"/>
      <c r="B6"/>
      <c r="C6"/>
      <c r="D6" s="80" t="s">
        <v>69</v>
      </c>
      <c r="E6" s="81"/>
      <c r="F6" s="84" t="str">
        <f>Report!C3</f>
        <v>March, 2022</v>
      </c>
      <c r="G6" s="17" t="s">
        <v>70</v>
      </c>
      <c r="H6" s="61">
        <f>SUM(KEHGRAppr[paid])</f>
        <v>40</v>
      </c>
      <c r="I6" s="19"/>
      <c r="K6" s="12" t="s">
        <v>71</v>
      </c>
      <c r="L6" s="13">
        <v>30</v>
      </c>
      <c r="M6" s="14"/>
      <c r="N6" s="6"/>
      <c r="O6" s="9"/>
      <c r="P6" s="9"/>
      <c r="Q6" s="9"/>
      <c r="R6" s="16"/>
      <c r="S6" s="16"/>
    </row>
    <row r="7" spans="1:21" ht="15" customHeight="1" thickBot="1" x14ac:dyDescent="0.3">
      <c r="A7"/>
      <c r="B7"/>
      <c r="C7"/>
      <c r="D7" s="82"/>
      <c r="E7" s="83"/>
      <c r="F7" s="85"/>
      <c r="H7" s="62"/>
      <c r="K7" s="12" t="s">
        <v>72</v>
      </c>
      <c r="L7" s="13">
        <v>5</v>
      </c>
      <c r="M7" s="14"/>
      <c r="N7" s="6"/>
      <c r="O7" s="9"/>
      <c r="P7" s="9"/>
      <c r="Q7" s="9"/>
      <c r="R7" s="16"/>
      <c r="S7" s="16"/>
    </row>
    <row r="8" spans="1:21" ht="18.75" x14ac:dyDescent="0.25">
      <c r="A8"/>
      <c r="B8"/>
      <c r="C8"/>
      <c r="D8" s="20"/>
      <c r="E8" s="21"/>
      <c r="G8" s="22" t="s">
        <v>73</v>
      </c>
      <c r="H8" s="62">
        <f>COUNTA(KEHGRAppr[TechID])</f>
        <v>3</v>
      </c>
      <c r="K8" s="12"/>
      <c r="L8" s="13"/>
      <c r="M8" s="14"/>
      <c r="N8" s="6"/>
      <c r="O8" s="9"/>
      <c r="P8" s="9"/>
      <c r="Q8" s="9"/>
      <c r="R8" s="16"/>
      <c r="S8" s="16"/>
    </row>
    <row r="9" spans="1:21" ht="18.75" x14ac:dyDescent="0.25">
      <c r="A9"/>
      <c r="B9"/>
      <c r="C9"/>
      <c r="D9" s="20"/>
      <c r="E9" s="21"/>
      <c r="G9" s="23" t="s">
        <v>74</v>
      </c>
      <c r="H9" s="62">
        <f>COUNTA(KEHGRLost[TechID])</f>
        <v>0</v>
      </c>
      <c r="I9" s="19"/>
      <c r="K9" s="12"/>
      <c r="L9" s="13"/>
      <c r="M9" s="14"/>
      <c r="N9" s="6"/>
      <c r="O9" s="9"/>
      <c r="P9" s="9"/>
      <c r="Q9" s="9"/>
      <c r="R9" s="16"/>
      <c r="S9" s="16"/>
    </row>
    <row r="10" spans="1:21" ht="18.75" x14ac:dyDescent="0.25">
      <c r="A10"/>
      <c r="B10"/>
      <c r="C10"/>
      <c r="D10" s="20"/>
      <c r="E10" s="21"/>
      <c r="G10" s="23" t="s">
        <v>75</v>
      </c>
      <c r="H10" s="62">
        <f>COUNTA(KEHGROpen[TechID])</f>
        <v>6</v>
      </c>
      <c r="I10" s="19"/>
      <c r="K10" s="12" t="s">
        <v>76</v>
      </c>
      <c r="L10" s="13">
        <v>30</v>
      </c>
      <c r="M10" s="14"/>
      <c r="N10" s="6"/>
      <c r="O10" s="9"/>
      <c r="P10" s="9"/>
      <c r="Q10" s="9"/>
    </row>
    <row r="11" spans="1:21" ht="18.75" x14ac:dyDescent="0.25">
      <c r="A11"/>
      <c r="B11"/>
      <c r="C11"/>
      <c r="D11" s="20"/>
      <c r="E11" s="21"/>
      <c r="G11" s="24" t="s">
        <v>77</v>
      </c>
      <c r="H11" s="63">
        <f>SUM(H8:H10)</f>
        <v>9</v>
      </c>
      <c r="I11" s="19"/>
      <c r="K11" s="12" t="s">
        <v>78</v>
      </c>
      <c r="L11" s="13">
        <v>5</v>
      </c>
      <c r="M11" s="14"/>
      <c r="N11" s="6"/>
      <c r="O11" s="9"/>
      <c r="P11" s="9"/>
      <c r="Q11" s="9"/>
    </row>
    <row r="12" spans="1:21" ht="18.75" x14ac:dyDescent="0.25">
      <c r="A12"/>
      <c r="B12"/>
      <c r="C12"/>
      <c r="D12" s="20"/>
      <c r="E12" s="21"/>
      <c r="K12" s="12" t="s">
        <v>79</v>
      </c>
      <c r="L12" s="13">
        <v>10</v>
      </c>
      <c r="M12" s="14"/>
      <c r="N12" s="6"/>
      <c r="O12" s="9"/>
      <c r="P12" s="9"/>
      <c r="Q12" s="9"/>
    </row>
    <row r="13" spans="1:21" s="26" customFormat="1" ht="30.6" customHeight="1" x14ac:dyDescent="0.25">
      <c r="D13" s="27" t="s">
        <v>80</v>
      </c>
      <c r="E13" s="28" t="s">
        <v>5</v>
      </c>
      <c r="F13" s="29" t="s">
        <v>81</v>
      </c>
      <c r="G13" s="29" t="s">
        <v>82</v>
      </c>
      <c r="H13" s="29" t="s">
        <v>83</v>
      </c>
      <c r="I13" s="29" t="s">
        <v>84</v>
      </c>
      <c r="J13" s="27" t="s">
        <v>85</v>
      </c>
      <c r="K13" s="30" t="s">
        <v>86</v>
      </c>
      <c r="L13" s="29" t="s">
        <v>87</v>
      </c>
      <c r="M13" s="31" t="s">
        <v>88</v>
      </c>
      <c r="N13" s="16"/>
      <c r="O13" s="16"/>
      <c r="P13" s="16"/>
    </row>
    <row r="14" spans="1:21" s="46" customFormat="1" ht="9.6" customHeight="1" x14ac:dyDescent="0.25">
      <c r="D14" s="40"/>
      <c r="E14" s="41"/>
      <c r="F14" s="42"/>
      <c r="G14" s="42"/>
      <c r="H14" s="42"/>
      <c r="I14" s="42"/>
      <c r="J14" s="40"/>
      <c r="K14" s="44"/>
      <c r="L14" s="42"/>
      <c r="M14" s="69"/>
    </row>
    <row r="15" spans="1:21" s="46" customFormat="1" ht="14.45" hidden="1" customHeight="1" x14ac:dyDescent="0.25">
      <c r="A15" s="46" t="s">
        <v>1</v>
      </c>
      <c r="B15" s="46" t="s">
        <v>2</v>
      </c>
      <c r="C15" s="46" t="s">
        <v>3</v>
      </c>
      <c r="D15" s="46" t="s">
        <v>4</v>
      </c>
      <c r="E15" s="46" t="s">
        <v>5</v>
      </c>
      <c r="F15" s="46" t="s">
        <v>6</v>
      </c>
      <c r="G15" s="46" t="s">
        <v>7</v>
      </c>
      <c r="H15" s="46" t="s">
        <v>8</v>
      </c>
      <c r="I15" s="46" t="s">
        <v>9</v>
      </c>
      <c r="J15" s="46" t="s">
        <v>10</v>
      </c>
      <c r="K15" s="46" t="s">
        <v>11</v>
      </c>
      <c r="L15" s="46" t="s">
        <v>13</v>
      </c>
      <c r="M15" s="46" t="s">
        <v>14</v>
      </c>
    </row>
    <row r="16" spans="1:21" s="46" customFormat="1" ht="63" x14ac:dyDescent="0.25">
      <c r="A16" s="59" t="s">
        <v>51</v>
      </c>
      <c r="B16" s="59" t="s">
        <v>52</v>
      </c>
      <c r="C16" s="59" t="s">
        <v>53</v>
      </c>
      <c r="D16" s="60">
        <v>44628</v>
      </c>
      <c r="E16" s="46">
        <v>15123</v>
      </c>
      <c r="F16" s="59" t="s">
        <v>588</v>
      </c>
      <c r="G16" s="59" t="s">
        <v>589</v>
      </c>
      <c r="H16" s="59" t="s">
        <v>173</v>
      </c>
      <c r="I16" s="59" t="s">
        <v>43</v>
      </c>
      <c r="J16" s="59" t="s">
        <v>39</v>
      </c>
      <c r="K16" s="59" t="s">
        <v>22</v>
      </c>
      <c r="L16" s="46">
        <v>30</v>
      </c>
      <c r="M16" s="59" t="s">
        <v>590</v>
      </c>
    </row>
    <row r="17" spans="1:13" s="46" customFormat="1" ht="42" x14ac:dyDescent="0.25">
      <c r="A17" s="59" t="s">
        <v>51</v>
      </c>
      <c r="B17" s="59" t="s">
        <v>52</v>
      </c>
      <c r="C17" s="59" t="s">
        <v>53</v>
      </c>
      <c r="D17" s="60">
        <v>44642</v>
      </c>
      <c r="E17" s="46">
        <v>15818</v>
      </c>
      <c r="F17" s="59" t="s">
        <v>598</v>
      </c>
      <c r="G17" s="59" t="s">
        <v>599</v>
      </c>
      <c r="H17" s="59" t="s">
        <v>441</v>
      </c>
      <c r="I17" s="59" t="s">
        <v>20</v>
      </c>
      <c r="J17" s="59" t="s">
        <v>21</v>
      </c>
      <c r="K17" s="59" t="s">
        <v>22</v>
      </c>
      <c r="L17" s="46">
        <v>5</v>
      </c>
      <c r="M17" s="59" t="s">
        <v>23</v>
      </c>
    </row>
    <row r="18" spans="1:13" s="55" customFormat="1" ht="42" x14ac:dyDescent="0.25">
      <c r="A18" s="59" t="s">
        <v>51</v>
      </c>
      <c r="B18" s="59" t="s">
        <v>52</v>
      </c>
      <c r="C18" s="59" t="s">
        <v>53</v>
      </c>
      <c r="D18" s="60">
        <v>44641</v>
      </c>
      <c r="E18" s="46">
        <v>15817</v>
      </c>
      <c r="F18" s="59" t="s">
        <v>627</v>
      </c>
      <c r="G18" s="59" t="s">
        <v>628</v>
      </c>
      <c r="H18" s="59" t="s">
        <v>629</v>
      </c>
      <c r="I18" s="59" t="s">
        <v>20</v>
      </c>
      <c r="J18" s="59" t="s">
        <v>21</v>
      </c>
      <c r="K18" s="59" t="s">
        <v>22</v>
      </c>
      <c r="L18" s="46">
        <v>5</v>
      </c>
      <c r="M18" s="59" t="s">
        <v>23</v>
      </c>
    </row>
    <row r="19" spans="1:13" s="46" customFormat="1" ht="21" x14ac:dyDescent="0.25">
      <c r="D19" s="51"/>
      <c r="E19" s="53"/>
      <c r="F19" s="53"/>
      <c r="G19" s="53"/>
      <c r="H19" s="53"/>
      <c r="I19" s="53"/>
      <c r="J19" s="53"/>
      <c r="K19" s="53"/>
      <c r="L19" s="53"/>
      <c r="M19" s="53"/>
    </row>
    <row r="20" spans="1:13" s="46" customFormat="1" ht="42.75" customHeight="1" x14ac:dyDescent="0.25">
      <c r="A20" s="55"/>
      <c r="B20" s="55"/>
      <c r="C20" s="55"/>
      <c r="D20" s="56"/>
      <c r="E20" s="55"/>
      <c r="F20" s="55"/>
      <c r="G20" s="55"/>
      <c r="H20" s="55"/>
      <c r="I20" s="55"/>
      <c r="J20" s="55"/>
      <c r="K20" s="55"/>
      <c r="L20" s="55"/>
      <c r="M20" s="55"/>
    </row>
    <row r="21" spans="1:13" s="46" customFormat="1" ht="21" x14ac:dyDescent="0.25">
      <c r="D21" s="51"/>
      <c r="E21" s="53"/>
      <c r="F21" s="53"/>
      <c r="G21" s="53"/>
      <c r="H21" s="53"/>
      <c r="I21" s="53"/>
      <c r="J21" s="53"/>
      <c r="K21" s="53"/>
      <c r="L21" s="53"/>
      <c r="M21" s="53"/>
    </row>
    <row r="22" spans="1:13" s="46" customFormat="1" ht="84" x14ac:dyDescent="0.25">
      <c r="A22" s="59" t="s">
        <v>51</v>
      </c>
      <c r="B22" s="59" t="s">
        <v>52</v>
      </c>
      <c r="C22" s="59" t="s">
        <v>53</v>
      </c>
      <c r="D22" s="60">
        <v>44384</v>
      </c>
      <c r="E22" s="46">
        <v>7085</v>
      </c>
      <c r="F22" s="59" t="s">
        <v>175</v>
      </c>
      <c r="G22" s="59" t="s">
        <v>23</v>
      </c>
      <c r="H22" s="59" t="s">
        <v>23</v>
      </c>
      <c r="I22" s="59" t="s">
        <v>126</v>
      </c>
      <c r="J22" s="59" t="s">
        <v>122</v>
      </c>
      <c r="K22" s="59" t="s">
        <v>118</v>
      </c>
      <c r="L22" s="46">
        <v>0</v>
      </c>
      <c r="M22" s="59" t="s">
        <v>392</v>
      </c>
    </row>
    <row r="23" spans="1:13" s="46" customFormat="1" ht="84" x14ac:dyDescent="0.25">
      <c r="A23" s="59" t="s">
        <v>51</v>
      </c>
      <c r="B23" s="59" t="s">
        <v>52</v>
      </c>
      <c r="C23" s="59" t="s">
        <v>53</v>
      </c>
      <c r="D23" s="60">
        <v>44586</v>
      </c>
      <c r="E23" s="46">
        <v>13811</v>
      </c>
      <c r="F23" s="59" t="s">
        <v>176</v>
      </c>
      <c r="G23" s="59" t="s">
        <v>177</v>
      </c>
      <c r="H23" s="59" t="s">
        <v>178</v>
      </c>
      <c r="I23" s="59" t="s">
        <v>31</v>
      </c>
      <c r="J23" s="59" t="s">
        <v>117</v>
      </c>
      <c r="K23" s="59" t="s">
        <v>118</v>
      </c>
      <c r="L23" s="46">
        <v>0</v>
      </c>
      <c r="M23" s="59" t="s">
        <v>633</v>
      </c>
    </row>
    <row r="24" spans="1:13" s="46" customFormat="1" ht="105" x14ac:dyDescent="0.25">
      <c r="A24" s="59" t="s">
        <v>51</v>
      </c>
      <c r="B24" s="59" t="s">
        <v>52</v>
      </c>
      <c r="C24" s="59" t="s">
        <v>53</v>
      </c>
      <c r="D24" s="60">
        <v>44557</v>
      </c>
      <c r="E24" s="46">
        <v>13414</v>
      </c>
      <c r="F24" s="59" t="s">
        <v>179</v>
      </c>
      <c r="G24" s="59" t="s">
        <v>180</v>
      </c>
      <c r="H24" s="59" t="s">
        <v>181</v>
      </c>
      <c r="I24" s="59" t="s">
        <v>31</v>
      </c>
      <c r="J24" s="59" t="s">
        <v>117</v>
      </c>
      <c r="K24" s="59" t="s">
        <v>118</v>
      </c>
      <c r="L24" s="46">
        <v>0</v>
      </c>
      <c r="M24" s="59" t="s">
        <v>655</v>
      </c>
    </row>
    <row r="25" spans="1:13" s="46" customFormat="1" ht="105" x14ac:dyDescent="0.25">
      <c r="A25" s="59" t="s">
        <v>51</v>
      </c>
      <c r="B25" s="59" t="s">
        <v>52</v>
      </c>
      <c r="C25" s="59" t="s">
        <v>53</v>
      </c>
      <c r="D25" s="60">
        <v>44407</v>
      </c>
      <c r="E25" s="46">
        <v>8026</v>
      </c>
      <c r="F25" s="59" t="s">
        <v>182</v>
      </c>
      <c r="G25" s="59" t="s">
        <v>23</v>
      </c>
      <c r="H25" s="59" t="s">
        <v>23</v>
      </c>
      <c r="I25" s="59" t="s">
        <v>135</v>
      </c>
      <c r="J25" s="59" t="s">
        <v>122</v>
      </c>
      <c r="K25" s="59" t="s">
        <v>118</v>
      </c>
      <c r="L25" s="46">
        <v>0</v>
      </c>
      <c r="M25" s="59" t="s">
        <v>655</v>
      </c>
    </row>
    <row r="26" spans="1:13" s="46" customFormat="1" ht="105" x14ac:dyDescent="0.25">
      <c r="A26" s="59" t="s">
        <v>51</v>
      </c>
      <c r="B26" s="59" t="s">
        <v>52</v>
      </c>
      <c r="C26" s="59" t="s">
        <v>53</v>
      </c>
      <c r="D26" s="60">
        <v>44516</v>
      </c>
      <c r="E26" s="46">
        <v>11971</v>
      </c>
      <c r="F26" s="59" t="s">
        <v>183</v>
      </c>
      <c r="G26" s="59" t="s">
        <v>23</v>
      </c>
      <c r="H26" s="59" t="s">
        <v>23</v>
      </c>
      <c r="I26" s="59" t="s">
        <v>31</v>
      </c>
      <c r="J26" s="59" t="s">
        <v>122</v>
      </c>
      <c r="K26" s="59" t="s">
        <v>118</v>
      </c>
      <c r="L26" s="46">
        <v>0</v>
      </c>
      <c r="M26" s="59" t="s">
        <v>655</v>
      </c>
    </row>
    <row r="27" spans="1:13" s="26" customFormat="1" ht="105" x14ac:dyDescent="0.25">
      <c r="A27" s="59" t="s">
        <v>51</v>
      </c>
      <c r="B27" s="59" t="s">
        <v>52</v>
      </c>
      <c r="C27" s="59" t="s">
        <v>53</v>
      </c>
      <c r="D27" s="60">
        <v>44420</v>
      </c>
      <c r="E27" s="46">
        <v>8426</v>
      </c>
      <c r="F27" s="59" t="s">
        <v>184</v>
      </c>
      <c r="G27" s="59" t="s">
        <v>23</v>
      </c>
      <c r="H27" s="59" t="s">
        <v>23</v>
      </c>
      <c r="I27" s="59" t="s">
        <v>31</v>
      </c>
      <c r="J27" s="59" t="s">
        <v>122</v>
      </c>
      <c r="K27" s="59" t="s">
        <v>118</v>
      </c>
      <c r="L27" s="46">
        <v>0</v>
      </c>
      <c r="M27" s="59" t="s">
        <v>655</v>
      </c>
    </row>
    <row r="28" spans="1:13" s="26" customFormat="1" ht="21" x14ac:dyDescent="0.25">
      <c r="A28" s="60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</row>
    <row r="29" spans="1:13" s="26" customFormat="1" x14ac:dyDescent="0.25">
      <c r="A29" s="3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26" customFormat="1" x14ac:dyDescent="0.25">
      <c r="A30" s="3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s="26" customFormat="1" x14ac:dyDescent="0.25">
      <c r="A31" s="3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s="26" customFormat="1" x14ac:dyDescent="0.25">
      <c r="A32" s="3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7" s="26" customFormat="1" x14ac:dyDescent="0.25">
      <c r="A33" s="3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7" s="26" customFormat="1" x14ac:dyDescent="0.25">
      <c r="A34" s="3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7" s="26" customFormat="1" x14ac:dyDescent="0.25">
      <c r="A35" s="32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7" s="26" customFormat="1" x14ac:dyDescent="0.25">
      <c r="A36" s="32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7" s="26" customFormat="1" x14ac:dyDescent="0.25">
      <c r="A37" s="3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7" s="26" customFormat="1" x14ac:dyDescent="0.25">
      <c r="A38" s="3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7" s="26" customFormat="1" x14ac:dyDescent="0.25">
      <c r="A39" s="3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7" s="26" customFormat="1" x14ac:dyDescent="0.25">
      <c r="A40" s="3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7" s="26" customFormat="1" x14ac:dyDescent="0.25">
      <c r="A41" s="3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7" x14ac:dyDescent="0.25">
      <c r="N42" s="26"/>
      <c r="O42" s="26"/>
      <c r="P42" s="26"/>
      <c r="Q42" s="26"/>
    </row>
    <row r="43" spans="1:17" x14ac:dyDescent="0.25">
      <c r="N43" s="26"/>
      <c r="O43" s="26"/>
      <c r="P43" s="26"/>
      <c r="Q43" s="26"/>
    </row>
    <row r="44" spans="1:17" x14ac:dyDescent="0.25">
      <c r="N44" s="26"/>
      <c r="O44" s="26"/>
      <c r="P44" s="26"/>
      <c r="Q44" s="26"/>
    </row>
    <row r="45" spans="1:17" x14ac:dyDescent="0.25">
      <c r="N45" s="26"/>
      <c r="O45" s="26"/>
      <c r="P45" s="26"/>
      <c r="Q45" s="26"/>
    </row>
    <row r="46" spans="1:17" x14ac:dyDescent="0.25">
      <c r="N46" s="26"/>
      <c r="O46" s="26"/>
      <c r="P46" s="26"/>
      <c r="Q46" s="26"/>
    </row>
    <row r="47" spans="1:17" x14ac:dyDescent="0.25">
      <c r="N47" s="26"/>
      <c r="O47" s="26"/>
      <c r="P47" s="26"/>
      <c r="Q47" s="26"/>
    </row>
    <row r="48" spans="1:17" x14ac:dyDescent="0.25">
      <c r="N48" s="26"/>
      <c r="O48" s="26"/>
      <c r="P48" s="26"/>
      <c r="Q48" s="26"/>
    </row>
    <row r="49" spans="14:23" x14ac:dyDescent="0.25">
      <c r="N49" s="26"/>
      <c r="O49" s="26"/>
      <c r="P49" s="26"/>
      <c r="Q49" s="26"/>
    </row>
    <row r="50" spans="14:23" x14ac:dyDescent="0.25">
      <c r="N50" s="26"/>
      <c r="O50" s="26"/>
      <c r="P50" s="26"/>
      <c r="Q50" s="26"/>
    </row>
    <row r="51" spans="14:23" x14ac:dyDescent="0.25">
      <c r="N51" s="26"/>
      <c r="O51" s="26"/>
      <c r="P51" s="26"/>
      <c r="Q51" s="26"/>
    </row>
    <row r="52" spans="14:23" x14ac:dyDescent="0.25">
      <c r="N52" s="26"/>
      <c r="O52" s="26"/>
      <c r="P52" s="26"/>
      <c r="Q52" s="26"/>
    </row>
    <row r="53" spans="14:23" x14ac:dyDescent="0.25">
      <c r="N53" s="26"/>
      <c r="O53" s="26"/>
      <c r="P53" s="26"/>
      <c r="Q53" s="26"/>
    </row>
    <row r="54" spans="14:23" x14ac:dyDescent="0.25">
      <c r="N54" s="26"/>
      <c r="O54" s="26"/>
      <c r="P54" s="26"/>
      <c r="Q54" s="26"/>
    </row>
    <row r="55" spans="14:23" x14ac:dyDescent="0.25">
      <c r="N55" s="26"/>
      <c r="O55" s="26"/>
      <c r="P55" s="26"/>
      <c r="Q55" s="26"/>
    </row>
    <row r="56" spans="14:23" x14ac:dyDescent="0.25">
      <c r="N56" s="26"/>
      <c r="O56" s="26"/>
      <c r="P56" s="26"/>
      <c r="Q56" s="26"/>
    </row>
    <row r="57" spans="14:23" x14ac:dyDescent="0.25">
      <c r="N57" s="26"/>
      <c r="O57" s="26"/>
      <c r="P57" s="26"/>
      <c r="Q57" s="26"/>
    </row>
    <row r="58" spans="14:23" x14ac:dyDescent="0.25">
      <c r="N58" s="26"/>
      <c r="O58" s="26"/>
      <c r="P58" s="26"/>
      <c r="Q58" s="26"/>
    </row>
    <row r="59" spans="14:23" x14ac:dyDescent="0.25">
      <c r="N59" s="26"/>
      <c r="O59" s="26"/>
      <c r="P59" s="26"/>
      <c r="Q59" s="26"/>
    </row>
    <row r="60" spans="14:23" x14ac:dyDescent="0.25">
      <c r="N60" s="26"/>
      <c r="O60" s="26"/>
      <c r="P60" s="26"/>
      <c r="Q60" s="26"/>
    </row>
    <row r="61" spans="14:23" x14ac:dyDescent="0.25">
      <c r="N61" s="26"/>
      <c r="O61" s="26"/>
      <c r="P61" s="26"/>
      <c r="Q61" s="26"/>
    </row>
    <row r="62" spans="14:23" x14ac:dyDescent="0.25">
      <c r="N62" s="26"/>
      <c r="P62" s="26"/>
      <c r="Q62" s="26"/>
      <c r="R62" s="26"/>
      <c r="S62" s="26"/>
      <c r="T62" s="26"/>
      <c r="U62" s="26"/>
      <c r="V62" s="26"/>
      <c r="W62" s="26"/>
    </row>
    <row r="63" spans="14:23" x14ac:dyDescent="0.25">
      <c r="N63" s="26"/>
      <c r="P63" s="26"/>
      <c r="Q63" s="26"/>
      <c r="R63" s="26"/>
      <c r="S63" s="26"/>
      <c r="T63" s="26"/>
      <c r="U63" s="26"/>
      <c r="V63" s="26"/>
      <c r="W63" s="26"/>
    </row>
    <row r="64" spans="14:23" x14ac:dyDescent="0.25">
      <c r="N64" s="26"/>
      <c r="P64" s="26"/>
      <c r="Q64" s="26"/>
      <c r="R64" s="26"/>
      <c r="S64" s="26"/>
      <c r="T64" s="26"/>
      <c r="U64" s="26"/>
      <c r="V64" s="26"/>
      <c r="W64" s="26"/>
    </row>
    <row r="65" spans="14:23" x14ac:dyDescent="0.25">
      <c r="N65" s="26"/>
      <c r="P65" s="26"/>
      <c r="Q65" s="26"/>
      <c r="R65" s="26"/>
      <c r="S65" s="26"/>
      <c r="T65" s="26"/>
      <c r="U65" s="26"/>
      <c r="V65" s="26"/>
      <c r="W65" s="26"/>
    </row>
    <row r="66" spans="14:23" x14ac:dyDescent="0.25">
      <c r="N66" s="26"/>
    </row>
    <row r="67" spans="14:23" x14ac:dyDescent="0.25">
      <c r="N67" s="26"/>
    </row>
    <row r="68" spans="14:23" x14ac:dyDescent="0.25">
      <c r="N68" s="26"/>
    </row>
    <row r="69" spans="14:23" x14ac:dyDescent="0.25">
      <c r="N69" s="26"/>
    </row>
    <row r="70" spans="14:23" x14ac:dyDescent="0.25">
      <c r="N70" s="26"/>
    </row>
    <row r="71" spans="14:23" x14ac:dyDescent="0.25">
      <c r="N71" s="26"/>
    </row>
    <row r="72" spans="14:23" x14ac:dyDescent="0.25">
      <c r="N72" s="26"/>
    </row>
    <row r="73" spans="14:23" x14ac:dyDescent="0.25">
      <c r="N73" s="26"/>
    </row>
    <row r="74" spans="14:23" x14ac:dyDescent="0.25">
      <c r="N74" s="26"/>
    </row>
    <row r="75" spans="14:23" x14ac:dyDescent="0.25">
      <c r="N75" s="26"/>
    </row>
    <row r="76" spans="14:23" x14ac:dyDescent="0.25">
      <c r="N76" s="26"/>
    </row>
    <row r="77" spans="14:23" x14ac:dyDescent="0.25">
      <c r="N77" s="26"/>
    </row>
    <row r="78" spans="14:23" x14ac:dyDescent="0.25">
      <c r="N78" s="26"/>
    </row>
  </sheetData>
  <mergeCells count="4">
    <mergeCell ref="D1:E1"/>
    <mergeCell ref="D3:F5"/>
    <mergeCell ref="D6:E7"/>
    <mergeCell ref="F6:F7"/>
  </mergeCells>
  <pageMargins left="0.25" right="0.25" top="0.75" bottom="0.75" header="0.3" footer="0.3"/>
  <pageSetup scale="51" fitToHeight="0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7 4 5 1 6 f b b - 9 8 e 8 - 4 a d f - b 9 0 7 - 1 2 3 5 f f 3 9 9 0 8 3 "   x m l n s = " h t t p : / / s c h e m a s . m i c r o s o f t . c o m / D a t a M a s h u p " > A A A A A M U I A A B Q S w M E F A A C A A g A N 2 J /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D d i f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Y n 9 U a e I g l 8 E F A A B 3 2 w A A E w A c A E Z v c m 1 1 b G F z L 1 N l Y 3 R p b 2 4 x L m 0 g o h g A K K A U A A A A A A A A A A A A A A A A A A A A A A A A A A A A 7 Z 1 d b + J G F I b v I + U / W O 4 N S B R p p a o X r X L h G B J o n B D x k W g V o p U X J s F a f y D P k M 0 q y n / v + E A T G o g 6 r j Q 6 6 f T d m 9 0 d w / g l P g / n G d b M S j F T S Z F 7 o / X v n 3 4 / P D g 8 k I u 4 F H O v E 4 w D 7 8 h L h T o 8 8 P S v U b E q Z 0 K P d B 9 n I m 1 f F + W 3 r 0 X x r X G S p K I d F r k S u Z I N P / x t O p G i l N P Z o k y k S u L 8 Y f p Q 3 I t 0 I W K V 5 P f t W Z F N r 6 o B 7 2 d 9 3 v I h m Y l p W G R Z I q W O I K d D s S x K J a d S F a X Q f 7 s T Z R m n 3 n q 4 / Z j K R 7 / Z 8 v J V m r Y 8 V a 5 E s 7 X O V + X 9 M l o I o X T G d d i n m 7 4 S 2 Z F f H f J b Z 0 k + P / L p E f 7 t 8 0 0 n V v H t 5 r k / + Z d l k R V K v + y e i O c 6 v q 8 n G c d f 9 U v b H N m M N 1 5 P 0 / J u N s e C N B 3 N 4 j Q u 5 V G V 6 L b 5 M m 2 4 i P N 7 P e v 4 x 1 K 8 T j k u 4 1 z e F W U W F u k q y 6 u D s r E n Q + v p y T / R D + t 3 / J b X z 9 W v v 7 S r x z 6 3 v C d / L G Y L G l d 6 x F P i U b 0 M R x d x J v Y e O d l 7 R P 8 k X g b n + s 8 0 e D 3 4 a y j O f 9 B I M J + X Q s q d p 4 c r q f a f s j q y / 5 R 0 W c f F z v h o m d z d 6 Z e 8 c 0 C q W K 1 2 z 5 3 G U s 3 3 x V / G y X z 3 h 6 Z r L 6 v K d G e e L / T o 1 7 H n 5 u F B k u + 9 i t u M H A f D Y T 9 Y L s u 9 o F S l 8 m 8 q Y T 0 B + 8 V / c 8 7 / 1 + V / u W 5 D k R U P + r q t L 9 D W + 8 L 6 w G a 4 8 e Y C t 7 a u 3 W b 2 1 7 B b s + s 3 T y W q S h o W 3 + W n 1 8 l H I t V v y d V g Y z d C y x P x b O E 1 b t Z l c K u f 5 V M l + s 1 3 Z n 5 n 4 j d n f 5 l 3 / d O m e Q M 9 5 z Y K f 5 9 2 h 4 W o k A o s g I V 3 W d h K S W f 6 L 7 E w M G Z h d N 6 / D M A C W G B n g S r R A g u d e i z A k c A C u y P Z Y s H c k S j B Y C l y s A A W n O w L 5 o 7 U C 4 7 / 6 M K R w A I 7 C 1 S J r I 5 E C e B I Y I H d k W y x Y O 5 I l A C O B B a c 7 Q v m j h Q O J q d D s A A W 2 F m g S u R n A Y 4 E F t g d y R Y L 5 o 5 U J c D a G S y 4 2 x f M 1 8 5 X g + g c / + 4 M F v h Z o E r k Z w G O B B b Y H c k W C + a O R A m w d g Y L z v Y F 8 7 X z W b d 3 O o Q j g Q V 2 F q g S W R 2 J E s C R w A K 7 I 9 l i w d y R K A E c C S w 4 2 x d q 3 I / U 1 S i A B b D A z g J V I j 8 L c C S w w O 5 I t l i o c T 9 S l Q B r Z 7 D g b F 8 w X z s f R 0 H n M 1 g A C + w s U C X y s w B H A g v s j m S L h R r f / a 8 S Y O 0 M F p z t C 3 X W z h d j r B f A A j 8 L V I m 8 3 2 u r E s C R w A K 7 I 9 l i o c 7 n S D o B H A k s O N s X z B 3 p s j v u 4 n 4 k s M D P A l U i q y N R A j g S W G B 3 J F s s m D s S J Y A j g Q V n + 4 K 5 I 1 0 H w 9 E Y L I A F d h a o E v l Z g C O B B X Z H s s W C u S N R A q y d w Y K z f a H G 3 s K T b t g D C 2 C B n Q W q R H 4 W 4 E h g g d 2 R b L F Q Y 5 / t K g H W z m D B 2 b 5 g v n Y + 7 0 c d 7 B U G F v h Z o E p k d S R K A E c C C + y O Z I s F c 0 e i B H A k s O B s X z B 3 p K g f R v j / 2 s A C P w t U i a y O R A n g S G C B 3 Z F s s W D u S J Q A j g Q W n O 0 L 5 o 4 0 i E 6 x z z Z Y + A A s U C W y O h I l g C O B B X Z H s s W C u S N R A j g S W H C 2 L 9 T 6 H A l 7 h Y G F D 8 A C V S L 3 5 0 j Y Q x I s f A B H s s V C r c + R s L c w W H C 4 L 9 R w p M H k G N / 9 B w s f g I W q E n k d q U o A R w I L / I 5 k i Y U a j l Q l g C O B B W f 7 g r k j j U W 2 B A p A g R 0 F d g o g R 6 C A X Y 5 Y v a i i A M t l U O B i L 6 i x S 1 6 v 3 8 E d 2 s C A H w O q R H 4 W I E Z g g V 2 M b L F Q Y 8 f I K g G W y m D B 2 b 5 g v l 6 + G l y E u P s I L P C z Q J X I 6 k i U A I 4 E F t g d y R Y L 5 o 5 E C e B I Y M H Z v m D u S G H 0 G X c f g Y U P w A J V I q s j U Q I 4 E l h g d y R b L J g 7 E i W A I 4 E F Z / u C u S M F U f 8 s A g t g g Z 2 F s 6 g b R P w s w J H A A r s j 2 W L B 3 J G I B a y d w Y K z f c F 8 7 d y Z j H r Y P R U s 8 L P Q m V z 2 e H d P J R b g S G C B 3 Z F s s W D u S M Q C H A k s O N s X z B 3 p e D L s 4 9 4 8 s M D P A l U i q y N R A j g S W G B 3 J F s s m D s S J Y A j g Q V n + 8 I / O N K f U E s B A i 0 A F A A C A A g A N 2 J / V N h e i d O i A A A A 9 g A A A B I A A A A A A A A A A A A A A A A A A A A A A E N v b m Z p Z y 9 Q Y W N r Y W d l L n h t b F B L A Q I t A B Q A A g A I A D d i f 1 Q P y u m r p A A A A O k A A A A T A A A A A A A A A A A A A A A A A O 4 A A A B b Q 2 9 u d G V u d F 9 U e X B l c 1 0 u e G 1 s U E s B A i 0 A F A A C A A g A N 2 J / V G n i I J f B B Q A A d 9 s A A B M A A A A A A A A A A A A A A A A A 3 w E A A E Z v c m 1 1 b G F z L 1 N l Y 3 R p b 2 4 x L m 1 Q S w U G A A A A A A M A A w D C A A A A 7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k E A A A A A A B v a Q Q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B V E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3 Y z Y 2 N G F k M y 1 h Y m R m L T Q 3 Z j M t O T R k Y i 1 m O G E 2 M G Y 3 N W Y 4 N j k i I C 8 + P E V u d H J 5 I F R 5 c G U 9 I k Z p b G x M Y X N 0 V X B k Y X R l Z C I g V m F s d W U 9 I m Q y M D I y L T A z L T M x V D E 3 O j E x O j U 3 L j A x M z g w N j l a I i A v P j x F b n R y e S B U e X B l P S J G a W x s Q 2 9 s d W 1 u V H l w Z X M i I F Z h b H V l P S J z Q X d Z R 0 J n a 0 F C Z 1 l H Q m d Z R 0 N R T U d C Z z 0 9 I i A v P j x F b n R y e S B U e X B l P S J G a W x s R X J y b 3 J D b 2 R l I i B W Y W x 1 Z T 0 i c 1 V u a 2 5 v d 2 4 i I C 8 + P E V u d H J 5 I F R 5 c G U 9 I k Z p b G x D b 2 x 1 b W 5 O Y W 1 l c y I g V m F s d W U 9 I n N b J n F 1 b 3 Q 7 R m 9 y b U l E J n F 1 b 3 Q 7 L C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2 x h c 3 R k Y X R l J n F 1 b 3 Q 7 L C Z x d W 9 0 O 3 B h a W Q m c X V v d D s s J n F 1 b 3 Q 7 Y 2 9 t b W V u d H M m c X V v d D s s J n F 1 b 3 Q 7 X 2 l k J n F 1 b 3 Q 7 X S I g L z 4 8 R W 5 0 c n k g V H l w Z T 0 i R m l s b E N v d W 5 0 I i B W Y W x 1 Z T 0 i b D E 1 O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S 9 B d X R v U m V t b 3 Z l Z E N v b H V t b n M x L n t G b 3 J t S U Q s M H 0 m c X V v d D s s J n F 1 b 3 Q 7 U 2 V j d G l v b j E v R E F U Q S 9 B d X R v U m V t b 3 Z l Z E N v b H V t b n M x L n t U Z W N o S U Q s M X 0 m c X V v d D s s J n F 1 b 3 Q 7 U 2 V j d G l v b j E v R E F U Q S 9 B d X R v U m V t b 3 Z l Z E N v b H V t b n M x L n t U Z W N o T E 5 h b W U s M n 0 m c X V v d D s s J n F 1 b 3 Q 7 U 2 V j d G l v b j E v R E F U Q S 9 B d X R v U m V t b 3 Z l Z E N v b H V t b n M x L n t U Z W N o R k 5 h b W U s M 3 0 m c X V v d D s s J n F 1 b 3 Q 7 U 2 V j d G l v b j E v R E F U Q S 9 B d X R v U m V t b 3 Z l Z E N v b H V t b n M x L n t E Y X R l L D R 9 J n F 1 b 3 Q 7 L C Z x d W 9 0 O 1 N l Y 3 R p b 2 4 x L 0 R B V E E v Q X V 0 b 1 J l b W 9 2 Z W R D b 2 x 1 b W 5 z M S 5 7 V 0 8 s N X 0 m c X V v d D s s J n F 1 b 3 Q 7 U 2 V j d G l v b j E v R E F U Q S 9 B d X R v U m V t b 3 Z l Z E N v b H V t b n M x L n t B Z G R y Z X N z L D Z 9 J n F 1 b 3 Q 7 L C Z x d W 9 0 O 1 N l Y 3 R p b 2 4 x L 0 R B V E E v Q X V 0 b 1 J l b W 9 2 Z W R D b 2 x 1 b W 5 z M S 5 7 Q 3 V z d E x O Y W 1 l L D d 9 J n F 1 b 3 Q 7 L C Z x d W 9 0 O 1 N l Y 3 R p b 2 4 x L 0 R B V E E v Q X V 0 b 1 J l b W 9 2 Z W R D b 2 x 1 b W 5 z M S 5 7 Q 3 V z d E Z O Y W 1 l L D h 9 J n F 1 b 3 Q 7 L C Z x d W 9 0 O 1 N l Y 3 R p b 2 4 x L 0 R B V E E v Q X V 0 b 1 J l b W 9 2 Z W R D b 2 x 1 b W 5 z M S 5 7 U m V m Z X J U b y w 5 f S Z x d W 9 0 O y w m c X V v d D t T Z W N 0 a W 9 u M S 9 E Q V R B L 0 F 1 d G 9 S Z W 1 v d m V k Q 2 9 s d W 1 u c z E u e 1 N w a W Z m R m 9 y L D E w f S Z x d W 9 0 O y w m c X V v d D t T Z W N 0 a W 9 u M S 9 E Q V R B L 0 F 1 d G 9 S Z W 1 v d m V k Q 2 9 s d W 1 u c z E u e 3 N 0 Y X R 1 c y w x M X 0 m c X V v d D s s J n F 1 b 3 Q 7 U 2 V j d G l v b j E v R E F U Q S 9 B d X R v U m V t b 3 Z l Z E N v b H V t b n M x L n t s Y X N 0 Z G F 0 Z S w x M n 0 m c X V v d D s s J n F 1 b 3 Q 7 U 2 V j d G l v b j E v R E F U Q S 9 B d X R v U m V t b 3 Z l Z E N v b H V t b n M x L n t w Y W l k L D E z f S Z x d W 9 0 O y w m c X V v d D t T Z W N 0 a W 9 u M S 9 E Q V R B L 0 F 1 d G 9 S Z W 1 v d m V k Q 2 9 s d W 1 u c z E u e 2 N v b W 1 l b n R z L D E 0 f S Z x d W 9 0 O y w m c X V v d D t T Z W N 0 a W 9 u M S 9 E Q V R B L 0 F 1 d G 9 S Z W 1 v d m V k Q 2 9 s d W 1 u c z E u e 1 9 p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R B V E E v Q X V 0 b 1 J l b W 9 2 Z W R D b 2 x 1 b W 5 z M S 5 7 R m 9 y b U l E L D B 9 J n F 1 b 3 Q 7 L C Z x d W 9 0 O 1 N l Y 3 R p b 2 4 x L 0 R B V E E v Q X V 0 b 1 J l b W 9 2 Z W R D b 2 x 1 b W 5 z M S 5 7 V G V j a E l E L D F 9 J n F 1 b 3 Q 7 L C Z x d W 9 0 O 1 N l Y 3 R p b 2 4 x L 0 R B V E E v Q X V 0 b 1 J l b W 9 2 Z W R D b 2 x 1 b W 5 z M S 5 7 V G V j a E x O Y W 1 l L D J 9 J n F 1 b 3 Q 7 L C Z x d W 9 0 O 1 N l Y 3 R p b 2 4 x L 0 R B V E E v Q X V 0 b 1 J l b W 9 2 Z W R D b 2 x 1 b W 5 z M S 5 7 V G V j a E Z O Y W 1 l L D N 9 J n F 1 b 3 Q 7 L C Z x d W 9 0 O 1 N l Y 3 R p b 2 4 x L 0 R B V E E v Q X V 0 b 1 J l b W 9 2 Z W R D b 2 x 1 b W 5 z M S 5 7 R G F 0 Z S w 0 f S Z x d W 9 0 O y w m c X V v d D t T Z W N 0 a W 9 u M S 9 E Q V R B L 0 F 1 d G 9 S Z W 1 v d m V k Q 2 9 s d W 1 u c z E u e 1 d P L D V 9 J n F 1 b 3 Q 7 L C Z x d W 9 0 O 1 N l Y 3 R p b 2 4 x L 0 R B V E E v Q X V 0 b 1 J l b W 9 2 Z W R D b 2 x 1 b W 5 z M S 5 7 Q W R k c m V z c y w 2 f S Z x d W 9 0 O y w m c X V v d D t T Z W N 0 a W 9 u M S 9 E Q V R B L 0 F 1 d G 9 S Z W 1 v d m V k Q 2 9 s d W 1 u c z E u e 0 N 1 c 3 R M T m F t Z S w 3 f S Z x d W 9 0 O y w m c X V v d D t T Z W N 0 a W 9 u M S 9 E Q V R B L 0 F 1 d G 9 S Z W 1 v d m V k Q 2 9 s d W 1 u c z E u e 0 N 1 c 3 R G T m F t Z S w 4 f S Z x d W 9 0 O y w m c X V v d D t T Z W N 0 a W 9 u M S 9 E Q V R B L 0 F 1 d G 9 S Z W 1 v d m V k Q 2 9 s d W 1 u c z E u e 1 J l Z m V y V G 8 s O X 0 m c X V v d D s s J n F 1 b 3 Q 7 U 2 V j d G l v b j E v R E F U Q S 9 B d X R v U m V t b 3 Z l Z E N v b H V t b n M x L n t T c G l m Z k Z v c i w x M H 0 m c X V v d D s s J n F 1 b 3 Q 7 U 2 V j d G l v b j E v R E F U Q S 9 B d X R v U m V t b 3 Z l Z E N v b H V t b n M x L n t z d G F 0 d X M s M T F 9 J n F 1 b 3 Q 7 L C Z x d W 9 0 O 1 N l Y 3 R p b 2 4 x L 0 R B V E E v Q X V 0 b 1 J l b W 9 2 Z W R D b 2 x 1 b W 5 z M S 5 7 b G F z d G R h d G U s M T J 9 J n F 1 b 3 Q 7 L C Z x d W 9 0 O 1 N l Y 3 R p b 2 4 x L 0 R B V E E v Q X V 0 b 1 J l b W 9 2 Z W R D b 2 x 1 b W 5 z M S 5 7 c G F p Z C w x M 3 0 m c X V v d D s s J n F 1 b 3 Q 7 U 2 V j d G l v b j E v R E F U Q S 9 B d X R v U m V t b 3 Z l Z E N v b H V t b n M x L n t j b 2 1 t Z W 5 0 c y w x N H 0 m c X V v d D s s J n F 1 b 3 Q 7 U 2 V j d G l v b j E v R E F U Q S 9 B d X R v U m V t b 3 Z l Z E N v b H V t b n M x L n t f a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R E F U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l J J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Q V J S S U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c 6 N T M u M j U x N T A 0 O V o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l F 1 Z X J 5 S U Q i I F Z h b H V l P S J z Z D E y Z j l i M G E t N z Q x M y 0 0 N T R j L W J h M z U t M m J i Z T A 5 Y T R j M m I z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S U k l B c H B y L 0 F 1 d G 9 S Z W 1 v d m V k Q 2 9 s d W 1 u c z E u e 1 R l Y 2 h J R C w w f S Z x d W 9 0 O y w m c X V v d D t T Z W N 0 a W 9 u M S 9 C Q V J S S U F w c H I v Q X V 0 b 1 J l b W 9 2 Z W R D b 2 x 1 b W 5 z M S 5 7 V G V j a E x O Y W 1 l L D F 9 J n F 1 b 3 Q 7 L C Z x d W 9 0 O 1 N l Y 3 R p b 2 4 x L 0 J B U l J J Q X B w c i 9 B d X R v U m V t b 3 Z l Z E N v b H V t b n M x L n t U Z W N o R k 5 h b W U s M n 0 m c X V v d D s s J n F 1 b 3 Q 7 U 2 V j d G l v b j E v Q k F S U k l B c H B y L 0 F 1 d G 9 S Z W 1 v d m V k Q 2 9 s d W 1 u c z E u e 0 R h d G U s M 3 0 m c X V v d D s s J n F 1 b 3 Q 7 U 2 V j d G l v b j E v Q k F S U k l B c H B y L 0 F 1 d G 9 S Z W 1 v d m V k Q 2 9 s d W 1 u c z E u e 1 d P L D R 9 J n F 1 b 3 Q 7 L C Z x d W 9 0 O 1 N l Y 3 R p b 2 4 x L 0 J B U l J J Q X B w c i 9 B d X R v U m V t b 3 Z l Z E N v b H V t b n M x L n t B Z G R y Z X N z L D V 9 J n F 1 b 3 Q 7 L C Z x d W 9 0 O 1 N l Y 3 R p b 2 4 x L 0 J B U l J J Q X B w c i 9 B d X R v U m V t b 3 Z l Z E N v b H V t b n M x L n t D d X N 0 T E 5 h b W U s N n 0 m c X V v d D s s J n F 1 b 3 Q 7 U 2 V j d G l v b j E v Q k F S U k l B c H B y L 0 F 1 d G 9 S Z W 1 v d m V k Q 2 9 s d W 1 u c z E u e 0 N 1 c 3 R G T m F t Z S w 3 f S Z x d W 9 0 O y w m c X V v d D t T Z W N 0 a W 9 u M S 9 C Q V J S S U F w c H I v Q X V 0 b 1 J l b W 9 2 Z W R D b 2 x 1 b W 5 z M S 5 7 U m V m Z X J U b y w 4 f S Z x d W 9 0 O y w m c X V v d D t T Z W N 0 a W 9 u M S 9 C Q V J S S U F w c H I v Q X V 0 b 1 J l b W 9 2 Z W R D b 2 x 1 b W 5 z M S 5 7 U 3 B p Z m Z G b 3 I s O X 0 m c X V v d D s s J n F 1 b 3 Q 7 U 2 V j d G l v b j E v Q k F S U k l B c H B y L 0 F 1 d G 9 S Z W 1 v d m V k Q 2 9 s d W 1 u c z E u e 3 N 0 Y X R 1 c y w x M H 0 m c X V v d D s s J n F 1 b 3 Q 7 U 2 V j d G l v b j E v Q k F S U k l B c H B y L 0 F 1 d G 9 S Z W 1 v d m V k Q 2 9 s d W 1 u c z E u e 3 B h a W Q s M T F 9 J n F 1 b 3 Q 7 L C Z x d W 9 0 O 1 N l Y 3 R p b 2 4 x L 0 J B U l J J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J B U l J J Q X B w c i 9 B d X R v U m V t b 3 Z l Z E N v b H V t b n M x L n t U Z W N o S U Q s M H 0 m c X V v d D s s J n F 1 b 3 Q 7 U 2 V j d G l v b j E v Q k F S U k l B c H B y L 0 F 1 d G 9 S Z W 1 v d m V k Q 2 9 s d W 1 u c z E u e 1 R l Y 2 h M T m F t Z S w x f S Z x d W 9 0 O y w m c X V v d D t T Z W N 0 a W 9 u M S 9 C Q V J S S U F w c H I v Q X V 0 b 1 J l b W 9 2 Z W R D b 2 x 1 b W 5 z M S 5 7 V G V j a E Z O Y W 1 l L D J 9 J n F 1 b 3 Q 7 L C Z x d W 9 0 O 1 N l Y 3 R p b 2 4 x L 0 J B U l J J Q X B w c i 9 B d X R v U m V t b 3 Z l Z E N v b H V t b n M x L n t E Y X R l L D N 9 J n F 1 b 3 Q 7 L C Z x d W 9 0 O 1 N l Y 3 R p b 2 4 x L 0 J B U l J J Q X B w c i 9 B d X R v U m V t b 3 Z l Z E N v b H V t b n M x L n t X T y w 0 f S Z x d W 9 0 O y w m c X V v d D t T Z W N 0 a W 9 u M S 9 C Q V J S S U F w c H I v Q X V 0 b 1 J l b W 9 2 Z W R D b 2 x 1 b W 5 z M S 5 7 Q W R k c m V z c y w 1 f S Z x d W 9 0 O y w m c X V v d D t T Z W N 0 a W 9 u M S 9 C Q V J S S U F w c H I v Q X V 0 b 1 J l b W 9 2 Z W R D b 2 x 1 b W 5 z M S 5 7 Q 3 V z d E x O Y W 1 l L D Z 9 J n F 1 b 3 Q 7 L C Z x d W 9 0 O 1 N l Y 3 R p b 2 4 x L 0 J B U l J J Q X B w c i 9 B d X R v U m V t b 3 Z l Z E N v b H V t b n M x L n t D d X N 0 R k 5 h b W U s N 3 0 m c X V v d D s s J n F 1 b 3 Q 7 U 2 V j d G l v b j E v Q k F S U k l B c H B y L 0 F 1 d G 9 S Z W 1 v d m V k Q 2 9 s d W 1 u c z E u e 1 J l Z m V y V G 8 s O H 0 m c X V v d D s s J n F 1 b 3 Q 7 U 2 V j d G l v b j E v Q k F S U k l B c H B y L 0 F 1 d G 9 S Z W 1 v d m V k Q 2 9 s d W 1 u c z E u e 1 N w a W Z m R m 9 y L D l 9 J n F 1 b 3 Q 7 L C Z x d W 9 0 O 1 N l Y 3 R p b 2 4 x L 0 J B U l J J Q X B w c i 9 B d X R v U m V t b 3 Z l Z E N v b H V t b n M x L n t z d G F 0 d X M s M T B 9 J n F 1 b 3 Q 7 L C Z x d W 9 0 O 1 N l Y 3 R p b 2 4 x L 0 J B U l J J Q X B w c i 9 B d X R v U m V t b 3 Z l Z E N v b H V t b n M x L n t w Y W l k L D E x f S Z x d W 9 0 O y w m c X V v d D t T Z W N 0 a W 9 u M S 9 C Q V J S S U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l J J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J S S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J S S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J S S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l J J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J S S U x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k F S U k l M b 3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3 O j U w L j c w M D g z N T V a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R d W V y e U l E I i B W Y W x 1 Z T 0 i c z c z M G Z h M m Y y L T Z l Y m U t N G Y w Z C 0 5 M z h i L W Q 5 M D g x Y j M z N T c 2 N S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l J J T G 9 z d C 9 B d X R v U m V t b 3 Z l Z E N v b H V t b n M x L n t U Z W N o S U Q s M H 0 m c X V v d D s s J n F 1 b 3 Q 7 U 2 V j d G l v b j E v Q k F S U k l M b 3 N 0 L 0 F 1 d G 9 S Z W 1 v d m V k Q 2 9 s d W 1 u c z E u e 1 R l Y 2 h M T m F t Z S w x f S Z x d W 9 0 O y w m c X V v d D t T Z W N 0 a W 9 u M S 9 C Q V J S S U x v c 3 Q v Q X V 0 b 1 J l b W 9 2 Z W R D b 2 x 1 b W 5 z M S 5 7 V G V j a E Z O Y W 1 l L D J 9 J n F 1 b 3 Q 7 L C Z x d W 9 0 O 1 N l Y 3 R p b 2 4 x L 0 J B U l J J T G 9 z d C 9 B d X R v U m V t b 3 Z l Z E N v b H V t b n M x L n t E Y X R l L D N 9 J n F 1 b 3 Q 7 L C Z x d W 9 0 O 1 N l Y 3 R p b 2 4 x L 0 J B U l J J T G 9 z d C 9 B d X R v U m V t b 3 Z l Z E N v b H V t b n M x L n t X T y w 0 f S Z x d W 9 0 O y w m c X V v d D t T Z W N 0 a W 9 u M S 9 C Q V J S S U x v c 3 Q v Q X V 0 b 1 J l b W 9 2 Z W R D b 2 x 1 b W 5 z M S 5 7 Q W R k c m V z c y w 1 f S Z x d W 9 0 O y w m c X V v d D t T Z W N 0 a W 9 u M S 9 C Q V J S S U x v c 3 Q v Q X V 0 b 1 J l b W 9 2 Z W R D b 2 x 1 b W 5 z M S 5 7 Q 3 V z d E x O Y W 1 l L D Z 9 J n F 1 b 3 Q 7 L C Z x d W 9 0 O 1 N l Y 3 R p b 2 4 x L 0 J B U l J J T G 9 z d C 9 B d X R v U m V t b 3 Z l Z E N v b H V t b n M x L n t D d X N 0 R k 5 h b W U s N 3 0 m c X V v d D s s J n F 1 b 3 Q 7 U 2 V j d G l v b j E v Q k F S U k l M b 3 N 0 L 0 F 1 d G 9 S Z W 1 v d m V k Q 2 9 s d W 1 u c z E u e 1 J l Z m V y V G 8 s O H 0 m c X V v d D s s J n F 1 b 3 Q 7 U 2 V j d G l v b j E v Q k F S U k l M b 3 N 0 L 0 F 1 d G 9 S Z W 1 v d m V k Q 2 9 s d W 1 u c z E u e 1 N w a W Z m R m 9 y L D l 9 J n F 1 b 3 Q 7 L C Z x d W 9 0 O 1 N l Y 3 R p b 2 4 x L 0 J B U l J J T G 9 z d C 9 B d X R v U m V t b 3 Z l Z E N v b H V t b n M x L n t z d G F 0 d X M s M T B 9 J n F 1 b 3 Q 7 L C Z x d W 9 0 O 1 N l Y 3 R p b 2 4 x L 0 J B U l J J T G 9 z d C 9 B d X R v U m V t b 3 Z l Z E N v b H V t b n M x L n t w Y W l k L D E x f S Z x d W 9 0 O y w m c X V v d D t T Z W N 0 a W 9 u M S 9 C Q V J S S U x v c 3 Q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Q V J S S U x v c 3 Q v Q X V 0 b 1 J l b W 9 2 Z W R D b 2 x 1 b W 5 z M S 5 7 V G V j a E l E L D B 9 J n F 1 b 3 Q 7 L C Z x d W 9 0 O 1 N l Y 3 R p b 2 4 x L 0 J B U l J J T G 9 z d C 9 B d X R v U m V t b 3 Z l Z E N v b H V t b n M x L n t U Z W N o T E 5 h b W U s M X 0 m c X V v d D s s J n F 1 b 3 Q 7 U 2 V j d G l v b j E v Q k F S U k l M b 3 N 0 L 0 F 1 d G 9 S Z W 1 v d m V k Q 2 9 s d W 1 u c z E u e 1 R l Y 2 h G T m F t Z S w y f S Z x d W 9 0 O y w m c X V v d D t T Z W N 0 a W 9 u M S 9 C Q V J S S U x v c 3 Q v Q X V 0 b 1 J l b W 9 2 Z W R D b 2 x 1 b W 5 z M S 5 7 R G F 0 Z S w z f S Z x d W 9 0 O y w m c X V v d D t T Z W N 0 a W 9 u M S 9 C Q V J S S U x v c 3 Q v Q X V 0 b 1 J l b W 9 2 Z W R D b 2 x 1 b W 5 z M S 5 7 V 0 8 s N H 0 m c X V v d D s s J n F 1 b 3 Q 7 U 2 V j d G l v b j E v Q k F S U k l M b 3 N 0 L 0 F 1 d G 9 S Z W 1 v d m V k Q 2 9 s d W 1 u c z E u e 0 F k Z H J l c 3 M s N X 0 m c X V v d D s s J n F 1 b 3 Q 7 U 2 V j d G l v b j E v Q k F S U k l M b 3 N 0 L 0 F 1 d G 9 S Z W 1 v d m V k Q 2 9 s d W 1 u c z E u e 0 N 1 c 3 R M T m F t Z S w 2 f S Z x d W 9 0 O y w m c X V v d D t T Z W N 0 a W 9 u M S 9 C Q V J S S U x v c 3 Q v Q X V 0 b 1 J l b W 9 2 Z W R D b 2 x 1 b W 5 z M S 5 7 Q 3 V z d E Z O Y W 1 l L D d 9 J n F 1 b 3 Q 7 L C Z x d W 9 0 O 1 N l Y 3 R p b 2 4 x L 0 J B U l J J T G 9 z d C 9 B d X R v U m V t b 3 Z l Z E N v b H V t b n M x L n t S Z W Z l c l R v L D h 9 J n F 1 b 3 Q 7 L C Z x d W 9 0 O 1 N l Y 3 R p b 2 4 x L 0 J B U l J J T G 9 z d C 9 B d X R v U m V t b 3 Z l Z E N v b H V t b n M x L n t T c G l m Z k Z v c i w 5 f S Z x d W 9 0 O y w m c X V v d D t T Z W N 0 a W 9 u M S 9 C Q V J S S U x v c 3 Q v Q X V 0 b 1 J l b W 9 2 Z W R D b 2 x 1 b W 5 z M S 5 7 c 3 R h d H V z L D E w f S Z x d W 9 0 O y w m c X V v d D t T Z W N 0 a W 9 u M S 9 C Q V J S S U x v c 3 Q v Q X V 0 b 1 J l b W 9 2 Z W R D b 2 x 1 b W 5 z M S 5 7 c G F p Z C w x M X 0 m c X V v d D s s J n F 1 b 3 Q 7 U 2 V j d G l v b j E v Q k F S U k l M b 3 N 0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J S S U x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S U k l M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S U k l M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S U k l M b 3 N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J S S U x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J U E F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N S V B B T G 9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0 N z o 1 M C 4 2 M D Q w M j E 2 W i I g L z 4 8 R W 5 0 c n k g V H l w Z T 0 i U X V l c n l J R C I g V m F s d W U 9 I n N j O W Z k M 2 U x M i 1 l M T k y L T R i Z m I t O G M 3 N y 0 3 M z l h N T A 4 M G Q 4 M W I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U l Q Q U x v c 3 Q v Q X V 0 b 1 J l b W 9 2 Z W R D b 2 x 1 b W 5 z M S 5 7 V G V j a E l E L D B 9 J n F 1 b 3 Q 7 L C Z x d W 9 0 O 1 N l Y 3 R p b 2 4 x L 1 N N S V B B T G 9 z d C 9 B d X R v U m V t b 3 Z l Z E N v b H V t b n M x L n t U Z W N o T E 5 h b W U s M X 0 m c X V v d D s s J n F 1 b 3 Q 7 U 2 V j d G l v b j E v U 0 1 J U E F M b 3 N 0 L 0 F 1 d G 9 S Z W 1 v d m V k Q 2 9 s d W 1 u c z E u e 1 R l Y 2 h G T m F t Z S w y f S Z x d W 9 0 O y w m c X V v d D t T Z W N 0 a W 9 u M S 9 T T U l Q Q U x v c 3 Q v Q X V 0 b 1 J l b W 9 2 Z W R D b 2 x 1 b W 5 z M S 5 7 R G F 0 Z S w z f S Z x d W 9 0 O y w m c X V v d D t T Z W N 0 a W 9 u M S 9 T T U l Q Q U x v c 3 Q v Q X V 0 b 1 J l b W 9 2 Z W R D b 2 x 1 b W 5 z M S 5 7 V 0 8 s N H 0 m c X V v d D s s J n F 1 b 3 Q 7 U 2 V j d G l v b j E v U 0 1 J U E F M b 3 N 0 L 0 F 1 d G 9 S Z W 1 v d m V k Q 2 9 s d W 1 u c z E u e 0 F k Z H J l c 3 M s N X 0 m c X V v d D s s J n F 1 b 3 Q 7 U 2 V j d G l v b j E v U 0 1 J U E F M b 3 N 0 L 0 F 1 d G 9 S Z W 1 v d m V k Q 2 9 s d W 1 u c z E u e 0 N 1 c 3 R M T m F t Z S w 2 f S Z x d W 9 0 O y w m c X V v d D t T Z W N 0 a W 9 u M S 9 T T U l Q Q U x v c 3 Q v Q X V 0 b 1 J l b W 9 2 Z W R D b 2 x 1 b W 5 z M S 5 7 Q 3 V z d E Z O Y W 1 l L D d 9 J n F 1 b 3 Q 7 L C Z x d W 9 0 O 1 N l Y 3 R p b 2 4 x L 1 N N S V B B T G 9 z d C 9 B d X R v U m V t b 3 Z l Z E N v b H V t b n M x L n t S Z W Z l c l R v L D h 9 J n F 1 b 3 Q 7 L C Z x d W 9 0 O 1 N l Y 3 R p b 2 4 x L 1 N N S V B B T G 9 z d C 9 B d X R v U m V t b 3 Z l Z E N v b H V t b n M x L n t T c G l m Z k Z v c i w 5 f S Z x d W 9 0 O y w m c X V v d D t T Z W N 0 a W 9 u M S 9 T T U l Q Q U x v c 3 Q v Q X V 0 b 1 J l b W 9 2 Z W R D b 2 x 1 b W 5 z M S 5 7 c 3 R h d H V z L D E w f S Z x d W 9 0 O y w m c X V v d D t T Z W N 0 a W 9 u M S 9 T T U l Q Q U x v c 3 Q v Q X V 0 b 1 J l b W 9 2 Z W R D b 2 x 1 b W 5 z M S 5 7 c G F p Z C w x M X 0 m c X V v d D s s J n F 1 b 3 Q 7 U 2 V j d G l v b j E v U 0 1 J U E F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0 1 J U E F M b 3 N 0 L 0 F 1 d G 9 S Z W 1 v d m V k Q 2 9 s d W 1 u c z E u e 1 R l Y 2 h J R C w w f S Z x d W 9 0 O y w m c X V v d D t T Z W N 0 a W 9 u M S 9 T T U l Q Q U x v c 3 Q v Q X V 0 b 1 J l b W 9 2 Z W R D b 2 x 1 b W 5 z M S 5 7 V G V j a E x O Y W 1 l L D F 9 J n F 1 b 3 Q 7 L C Z x d W 9 0 O 1 N l Y 3 R p b 2 4 x L 1 N N S V B B T G 9 z d C 9 B d X R v U m V t b 3 Z l Z E N v b H V t b n M x L n t U Z W N o R k 5 h b W U s M n 0 m c X V v d D s s J n F 1 b 3 Q 7 U 2 V j d G l v b j E v U 0 1 J U E F M b 3 N 0 L 0 F 1 d G 9 S Z W 1 v d m V k Q 2 9 s d W 1 u c z E u e 0 R h d G U s M 3 0 m c X V v d D s s J n F 1 b 3 Q 7 U 2 V j d G l v b j E v U 0 1 J U E F M b 3 N 0 L 0 F 1 d G 9 S Z W 1 v d m V k Q 2 9 s d W 1 u c z E u e 1 d P L D R 9 J n F 1 b 3 Q 7 L C Z x d W 9 0 O 1 N l Y 3 R p b 2 4 x L 1 N N S V B B T G 9 z d C 9 B d X R v U m V t b 3 Z l Z E N v b H V t b n M x L n t B Z G R y Z X N z L D V 9 J n F 1 b 3 Q 7 L C Z x d W 9 0 O 1 N l Y 3 R p b 2 4 x L 1 N N S V B B T G 9 z d C 9 B d X R v U m V t b 3 Z l Z E N v b H V t b n M x L n t D d X N 0 T E 5 h b W U s N n 0 m c X V v d D s s J n F 1 b 3 Q 7 U 2 V j d G l v b j E v U 0 1 J U E F M b 3 N 0 L 0 F 1 d G 9 S Z W 1 v d m V k Q 2 9 s d W 1 u c z E u e 0 N 1 c 3 R G T m F t Z S w 3 f S Z x d W 9 0 O y w m c X V v d D t T Z W N 0 a W 9 u M S 9 T T U l Q Q U x v c 3 Q v Q X V 0 b 1 J l b W 9 2 Z W R D b 2 x 1 b W 5 z M S 5 7 U m V m Z X J U b y w 4 f S Z x d W 9 0 O y w m c X V v d D t T Z W N 0 a W 9 u M S 9 T T U l Q Q U x v c 3 Q v Q X V 0 b 1 J l b W 9 2 Z W R D b 2 x 1 b W 5 z M S 5 7 U 3 B p Z m Z G b 3 I s O X 0 m c X V v d D s s J n F 1 b 3 Q 7 U 2 V j d G l v b j E v U 0 1 J U E F M b 3 N 0 L 0 F 1 d G 9 S Z W 1 v d m V k Q 2 9 s d W 1 u c z E u e 3 N 0 Y X R 1 c y w x M H 0 m c X V v d D s s J n F 1 b 3 Q 7 U 2 V j d G l v b j E v U 0 1 J U E F M b 3 N 0 L 0 F 1 d G 9 S Z W 1 v d m V k Q 2 9 s d W 1 u c z E u e 3 B h a W Q s M T F 9 J n F 1 b 3 Q 7 L C Z x d W 9 0 O 1 N l Y 3 R p b 2 4 x L 1 N N S V B B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1 J U E F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S V B B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S V B B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S V B B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J U E F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S V B B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T U l Q Q U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g 6 M T U u M z g w M T c 5 M V o i I C 8 + P E V u d H J 5 I F R 5 c G U 9 I l F 1 Z X J 5 S U Q i I F Z h b H V l P S J z N T A 5 M W Z l Z j g t N m U 3 M y 0 0 M j F h L T g y N T Q t O D c y O T g 3 M z Y 0 O G Y 1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1 J U E F B c H B y L 0 F 1 d G 9 S Z W 1 v d m V k Q 2 9 s d W 1 u c z E u e 1 R l Y 2 h J R C w w f S Z x d W 9 0 O y w m c X V v d D t T Z W N 0 a W 9 u M S 9 T T U l Q Q U F w c H I v Q X V 0 b 1 J l b W 9 2 Z W R D b 2 x 1 b W 5 z M S 5 7 V G V j a E x O Y W 1 l L D F 9 J n F 1 b 3 Q 7 L C Z x d W 9 0 O 1 N l Y 3 R p b 2 4 x L 1 N N S V B B Q X B w c i 9 B d X R v U m V t b 3 Z l Z E N v b H V t b n M x L n t U Z W N o R k 5 h b W U s M n 0 m c X V v d D s s J n F 1 b 3 Q 7 U 2 V j d G l v b j E v U 0 1 J U E F B c H B y L 0 F 1 d G 9 S Z W 1 v d m V k Q 2 9 s d W 1 u c z E u e 0 R h d G U s M 3 0 m c X V v d D s s J n F 1 b 3 Q 7 U 2 V j d G l v b j E v U 0 1 J U E F B c H B y L 0 F 1 d G 9 S Z W 1 v d m V k Q 2 9 s d W 1 u c z E u e 1 d P L D R 9 J n F 1 b 3 Q 7 L C Z x d W 9 0 O 1 N l Y 3 R p b 2 4 x L 1 N N S V B B Q X B w c i 9 B d X R v U m V t b 3 Z l Z E N v b H V t b n M x L n t B Z G R y Z X N z L D V 9 J n F 1 b 3 Q 7 L C Z x d W 9 0 O 1 N l Y 3 R p b 2 4 x L 1 N N S V B B Q X B w c i 9 B d X R v U m V t b 3 Z l Z E N v b H V t b n M x L n t D d X N 0 T E 5 h b W U s N n 0 m c X V v d D s s J n F 1 b 3 Q 7 U 2 V j d G l v b j E v U 0 1 J U E F B c H B y L 0 F 1 d G 9 S Z W 1 v d m V k Q 2 9 s d W 1 u c z E u e 0 N 1 c 3 R G T m F t Z S w 3 f S Z x d W 9 0 O y w m c X V v d D t T Z W N 0 a W 9 u M S 9 T T U l Q Q U F w c H I v Q X V 0 b 1 J l b W 9 2 Z W R D b 2 x 1 b W 5 z M S 5 7 U m V m Z X J U b y w 4 f S Z x d W 9 0 O y w m c X V v d D t T Z W N 0 a W 9 u M S 9 T T U l Q Q U F w c H I v Q X V 0 b 1 J l b W 9 2 Z W R D b 2 x 1 b W 5 z M S 5 7 U 3 B p Z m Z G b 3 I s O X 0 m c X V v d D s s J n F 1 b 3 Q 7 U 2 V j d G l v b j E v U 0 1 J U E F B c H B y L 0 F 1 d G 9 S Z W 1 v d m V k Q 2 9 s d W 1 u c z E u e 3 N 0 Y X R 1 c y w x M H 0 m c X V v d D s s J n F 1 b 3 Q 7 U 2 V j d G l v b j E v U 0 1 J U E F B c H B y L 0 F 1 d G 9 S Z W 1 v d m V k Q 2 9 s d W 1 u c z E u e 3 B h a W Q s M T F 9 J n F 1 b 3 Q 7 L C Z x d W 9 0 O 1 N l Y 3 R p b 2 4 x L 1 N N S V B B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N S V B B Q X B w c i 9 B d X R v U m V t b 3 Z l Z E N v b H V t b n M x L n t U Z W N o S U Q s M H 0 m c X V v d D s s J n F 1 b 3 Q 7 U 2 V j d G l v b j E v U 0 1 J U E F B c H B y L 0 F 1 d G 9 S Z W 1 v d m V k Q 2 9 s d W 1 u c z E u e 1 R l Y 2 h M T m F t Z S w x f S Z x d W 9 0 O y w m c X V v d D t T Z W N 0 a W 9 u M S 9 T T U l Q Q U F w c H I v Q X V 0 b 1 J l b W 9 2 Z W R D b 2 x 1 b W 5 z M S 5 7 V G V j a E Z O Y W 1 l L D J 9 J n F 1 b 3 Q 7 L C Z x d W 9 0 O 1 N l Y 3 R p b 2 4 x L 1 N N S V B B Q X B w c i 9 B d X R v U m V t b 3 Z l Z E N v b H V t b n M x L n t E Y X R l L D N 9 J n F 1 b 3 Q 7 L C Z x d W 9 0 O 1 N l Y 3 R p b 2 4 x L 1 N N S V B B Q X B w c i 9 B d X R v U m V t b 3 Z l Z E N v b H V t b n M x L n t X T y w 0 f S Z x d W 9 0 O y w m c X V v d D t T Z W N 0 a W 9 u M S 9 T T U l Q Q U F w c H I v Q X V 0 b 1 J l b W 9 2 Z W R D b 2 x 1 b W 5 z M S 5 7 Q W R k c m V z c y w 1 f S Z x d W 9 0 O y w m c X V v d D t T Z W N 0 a W 9 u M S 9 T T U l Q Q U F w c H I v Q X V 0 b 1 J l b W 9 2 Z W R D b 2 x 1 b W 5 z M S 5 7 Q 3 V z d E x O Y W 1 l L D Z 9 J n F 1 b 3 Q 7 L C Z x d W 9 0 O 1 N l Y 3 R p b 2 4 x L 1 N N S V B B Q X B w c i 9 B d X R v U m V t b 3 Z l Z E N v b H V t b n M x L n t D d X N 0 R k 5 h b W U s N 3 0 m c X V v d D s s J n F 1 b 3 Q 7 U 2 V j d G l v b j E v U 0 1 J U E F B c H B y L 0 F 1 d G 9 S Z W 1 v d m V k Q 2 9 s d W 1 u c z E u e 1 J l Z m V y V G 8 s O H 0 m c X V v d D s s J n F 1 b 3 Q 7 U 2 V j d G l v b j E v U 0 1 J U E F B c H B y L 0 F 1 d G 9 S Z W 1 v d m V k Q 2 9 s d W 1 u c z E u e 1 N w a W Z m R m 9 y L D l 9 J n F 1 b 3 Q 7 L C Z x d W 9 0 O 1 N l Y 3 R p b 2 4 x L 1 N N S V B B Q X B w c i 9 B d X R v U m V t b 3 Z l Z E N v b H V t b n M x L n t z d G F 0 d X M s M T B 9 J n F 1 b 3 Q 7 L C Z x d W 9 0 O 1 N l Y 3 R p b 2 4 x L 1 N N S V B B Q X B w c i 9 B d X R v U m V t b 3 Z l Z E N v b H V t b n M x L n t w Y W l k L D E x f S Z x d W 9 0 O y w m c X V v d D t T Z W N 0 a W 9 u M S 9 T T U l Q Q U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N S V B B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l Q Q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l Q Q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l Q Q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S V B B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l Q Q U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1 J U E F P c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4 O j E 1 L j Y 2 M D g z O D h a I i A v P j x F b n R y e S B U e X B l P S J R d W V y e U l E I i B W Y W x 1 Z T 0 i c 2 E 3 N T k 5 Y m I 4 L T E 2 Y z U t N D I 5 Y i 0 5 Z W U 3 L T F k N j Z l M m Q 0 N z Y 5 M y I g L z 4 8 R W 5 0 c n k g V H l w Z T 0 i R m l s b E N v b H V t b l R 5 c G V z I i B W Y W x 1 Z T 0 i c 0 J n W U d D U U 1 H Q m d Z R 0 J n W U R C Z z 0 9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N S V B B T 3 B l b i 9 B d X R v U m V t b 3 Z l Z E N v b H V t b n M x L n t U Z W N o S U Q s M H 0 m c X V v d D s s J n F 1 b 3 Q 7 U 2 V j d G l v b j E v U 0 1 J U E F P c G V u L 0 F 1 d G 9 S Z W 1 v d m V k Q 2 9 s d W 1 u c z E u e 1 R l Y 2 h M T m F t Z S w x f S Z x d W 9 0 O y w m c X V v d D t T Z W N 0 a W 9 u M S 9 T T U l Q Q U 9 w Z W 4 v Q X V 0 b 1 J l b W 9 2 Z W R D b 2 x 1 b W 5 z M S 5 7 V G V j a E Z O Y W 1 l L D J 9 J n F 1 b 3 Q 7 L C Z x d W 9 0 O 1 N l Y 3 R p b 2 4 x L 1 N N S V B B T 3 B l b i 9 B d X R v U m V t b 3 Z l Z E N v b H V t b n M x L n t E Y X R l L D N 9 J n F 1 b 3 Q 7 L C Z x d W 9 0 O 1 N l Y 3 R p b 2 4 x L 1 N N S V B B T 3 B l b i 9 B d X R v U m V t b 3 Z l Z E N v b H V t b n M x L n t X T y w 0 f S Z x d W 9 0 O y w m c X V v d D t T Z W N 0 a W 9 u M S 9 T T U l Q Q U 9 w Z W 4 v Q X V 0 b 1 J l b W 9 2 Z W R D b 2 x 1 b W 5 z M S 5 7 Q W R k c m V z c y w 1 f S Z x d W 9 0 O y w m c X V v d D t T Z W N 0 a W 9 u M S 9 T T U l Q Q U 9 w Z W 4 v Q X V 0 b 1 J l b W 9 2 Z W R D b 2 x 1 b W 5 z M S 5 7 Q 3 V z d E x O Y W 1 l L D Z 9 J n F 1 b 3 Q 7 L C Z x d W 9 0 O 1 N l Y 3 R p b 2 4 x L 1 N N S V B B T 3 B l b i 9 B d X R v U m V t b 3 Z l Z E N v b H V t b n M x L n t D d X N 0 R k 5 h b W U s N 3 0 m c X V v d D s s J n F 1 b 3 Q 7 U 2 V j d G l v b j E v U 0 1 J U E F P c G V u L 0 F 1 d G 9 S Z W 1 v d m V k Q 2 9 s d W 1 u c z E u e 1 J l Z m V y V G 8 s O H 0 m c X V v d D s s J n F 1 b 3 Q 7 U 2 V j d G l v b j E v U 0 1 J U E F P c G V u L 0 F 1 d G 9 S Z W 1 v d m V k Q 2 9 s d W 1 u c z E u e 1 N w a W Z m R m 9 y L D l 9 J n F 1 b 3 Q 7 L C Z x d W 9 0 O 1 N l Y 3 R p b 2 4 x L 1 N N S V B B T 3 B l b i 9 B d X R v U m V t b 3 Z l Z E N v b H V t b n M x L n t z d G F 0 d X M s M T B 9 J n F 1 b 3 Q 7 L C Z x d W 9 0 O 1 N l Y 3 R p b 2 4 x L 1 N N S V B B T 3 B l b i 9 B d X R v U m V t b 3 Z l Z E N v b H V t b n M x L n t w Y W l k L D E x f S Z x d W 9 0 O y w m c X V v d D t T Z W N 0 a W 9 u M S 9 T T U l Q Q U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T U l Q Q U 9 w Z W 4 v Q X V 0 b 1 J l b W 9 2 Z W R D b 2 x 1 b W 5 z M S 5 7 V G V j a E l E L D B 9 J n F 1 b 3 Q 7 L C Z x d W 9 0 O 1 N l Y 3 R p b 2 4 x L 1 N N S V B B T 3 B l b i 9 B d X R v U m V t b 3 Z l Z E N v b H V t b n M x L n t U Z W N o T E 5 h b W U s M X 0 m c X V v d D s s J n F 1 b 3 Q 7 U 2 V j d G l v b j E v U 0 1 J U E F P c G V u L 0 F 1 d G 9 S Z W 1 v d m V k Q 2 9 s d W 1 u c z E u e 1 R l Y 2 h G T m F t Z S w y f S Z x d W 9 0 O y w m c X V v d D t T Z W N 0 a W 9 u M S 9 T T U l Q Q U 9 w Z W 4 v Q X V 0 b 1 J l b W 9 2 Z W R D b 2 x 1 b W 5 z M S 5 7 R G F 0 Z S w z f S Z x d W 9 0 O y w m c X V v d D t T Z W N 0 a W 9 u M S 9 T T U l Q Q U 9 w Z W 4 v Q X V 0 b 1 J l b W 9 2 Z W R D b 2 x 1 b W 5 z M S 5 7 V 0 8 s N H 0 m c X V v d D s s J n F 1 b 3 Q 7 U 2 V j d G l v b j E v U 0 1 J U E F P c G V u L 0 F 1 d G 9 S Z W 1 v d m V k Q 2 9 s d W 1 u c z E u e 0 F k Z H J l c 3 M s N X 0 m c X V v d D s s J n F 1 b 3 Q 7 U 2 V j d G l v b j E v U 0 1 J U E F P c G V u L 0 F 1 d G 9 S Z W 1 v d m V k Q 2 9 s d W 1 u c z E u e 0 N 1 c 3 R M T m F t Z S w 2 f S Z x d W 9 0 O y w m c X V v d D t T Z W N 0 a W 9 u M S 9 T T U l Q Q U 9 w Z W 4 v Q X V 0 b 1 J l b W 9 2 Z W R D b 2 x 1 b W 5 z M S 5 7 Q 3 V z d E Z O Y W 1 l L D d 9 J n F 1 b 3 Q 7 L C Z x d W 9 0 O 1 N l Y 3 R p b 2 4 x L 1 N N S V B B T 3 B l b i 9 B d X R v U m V t b 3 Z l Z E N v b H V t b n M x L n t S Z W Z l c l R v L D h 9 J n F 1 b 3 Q 7 L C Z x d W 9 0 O 1 N l Y 3 R p b 2 4 x L 1 N N S V B B T 3 B l b i 9 B d X R v U m V t b 3 Z l Z E N v b H V t b n M x L n t T c G l m Z k Z v c i w 5 f S Z x d W 9 0 O y w m c X V v d D t T Z W N 0 a W 9 u M S 9 T T U l Q Q U 9 w Z W 4 v Q X V 0 b 1 J l b W 9 2 Z W R D b 2 x 1 b W 5 z M S 5 7 c 3 R h d H V z L D E w f S Z x d W 9 0 O y w m c X V v d D t T Z W N 0 a W 9 u M S 9 T T U l Q Q U 9 w Z W 4 v Q X V 0 b 1 J l b W 9 2 Z W R D b 2 x 1 b W 5 z M S 5 7 c G F p Z C w x M X 0 m c X V v d D s s J n F 1 b 3 Q 7 U 2 V j d G l v b j E v U 0 1 J U E F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U l Q Q U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J U E F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J U E F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J U E F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l Q Q U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F C S k V B c H B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B Q k p F Q X B w c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0 O D o x N S 4 x M z A 2 O T M 5 W i I g L z 4 8 R W 5 0 c n k g V H l w Z T 0 i U X V l c n l J R C I g V m F s d W U 9 I n N h Z D Q 0 Y 2 Y y N C 1 i Z T k w L T Q 0 Y z M t Y T d l N C 0 5 Y z Z l N j M x N 2 M 0 N j I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U J K R U F w c H I v Q X V 0 b 1 J l b W 9 2 Z W R D b 2 x 1 b W 5 z M S 5 7 V G V j a E l E L D B 9 J n F 1 b 3 Q 7 L C Z x d W 9 0 O 1 N l Y 3 R p b 2 4 x L 0 h B Q k p F Q X B w c i 9 B d X R v U m V t b 3 Z l Z E N v b H V t b n M x L n t U Z W N o T E 5 h b W U s M X 0 m c X V v d D s s J n F 1 b 3 Q 7 U 2 V j d G l v b j E v S E F C S k V B c H B y L 0 F 1 d G 9 S Z W 1 v d m V k Q 2 9 s d W 1 u c z E u e 1 R l Y 2 h G T m F t Z S w y f S Z x d W 9 0 O y w m c X V v d D t T Z W N 0 a W 9 u M S 9 I Q U J K R U F w c H I v Q X V 0 b 1 J l b W 9 2 Z W R D b 2 x 1 b W 5 z M S 5 7 R G F 0 Z S w z f S Z x d W 9 0 O y w m c X V v d D t T Z W N 0 a W 9 u M S 9 I Q U J K R U F w c H I v Q X V 0 b 1 J l b W 9 2 Z W R D b 2 x 1 b W 5 z M S 5 7 V 0 8 s N H 0 m c X V v d D s s J n F 1 b 3 Q 7 U 2 V j d G l v b j E v S E F C S k V B c H B y L 0 F 1 d G 9 S Z W 1 v d m V k Q 2 9 s d W 1 u c z E u e 0 F k Z H J l c 3 M s N X 0 m c X V v d D s s J n F 1 b 3 Q 7 U 2 V j d G l v b j E v S E F C S k V B c H B y L 0 F 1 d G 9 S Z W 1 v d m V k Q 2 9 s d W 1 u c z E u e 0 N 1 c 3 R M T m F t Z S w 2 f S Z x d W 9 0 O y w m c X V v d D t T Z W N 0 a W 9 u M S 9 I Q U J K R U F w c H I v Q X V 0 b 1 J l b W 9 2 Z W R D b 2 x 1 b W 5 z M S 5 7 Q 3 V z d E Z O Y W 1 l L D d 9 J n F 1 b 3 Q 7 L C Z x d W 9 0 O 1 N l Y 3 R p b 2 4 x L 0 h B Q k p F Q X B w c i 9 B d X R v U m V t b 3 Z l Z E N v b H V t b n M x L n t S Z W Z l c l R v L D h 9 J n F 1 b 3 Q 7 L C Z x d W 9 0 O 1 N l Y 3 R p b 2 4 x L 0 h B Q k p F Q X B w c i 9 B d X R v U m V t b 3 Z l Z E N v b H V t b n M x L n t T c G l m Z k Z v c i w 5 f S Z x d W 9 0 O y w m c X V v d D t T Z W N 0 a W 9 u M S 9 I Q U J K R U F w c H I v Q X V 0 b 1 J l b W 9 2 Z W R D b 2 x 1 b W 5 z M S 5 7 c 3 R h d H V z L D E w f S Z x d W 9 0 O y w m c X V v d D t T Z W N 0 a W 9 u M S 9 I Q U J K R U F w c H I v Q X V 0 b 1 J l b W 9 2 Z W R D b 2 x 1 b W 5 z M S 5 7 c G F p Z C w x M X 0 m c X V v d D s s J n F 1 b 3 Q 7 U 2 V j d G l v b j E v S E F C S k V B c H B y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E F C S k V B c H B y L 0 F 1 d G 9 S Z W 1 v d m V k Q 2 9 s d W 1 u c z E u e 1 R l Y 2 h J R C w w f S Z x d W 9 0 O y w m c X V v d D t T Z W N 0 a W 9 u M S 9 I Q U J K R U F w c H I v Q X V 0 b 1 J l b W 9 2 Z W R D b 2 x 1 b W 5 z M S 5 7 V G V j a E x O Y W 1 l L D F 9 J n F 1 b 3 Q 7 L C Z x d W 9 0 O 1 N l Y 3 R p b 2 4 x L 0 h B Q k p F Q X B w c i 9 B d X R v U m V t b 3 Z l Z E N v b H V t b n M x L n t U Z W N o R k 5 h b W U s M n 0 m c X V v d D s s J n F 1 b 3 Q 7 U 2 V j d G l v b j E v S E F C S k V B c H B y L 0 F 1 d G 9 S Z W 1 v d m V k Q 2 9 s d W 1 u c z E u e 0 R h d G U s M 3 0 m c X V v d D s s J n F 1 b 3 Q 7 U 2 V j d G l v b j E v S E F C S k V B c H B y L 0 F 1 d G 9 S Z W 1 v d m V k Q 2 9 s d W 1 u c z E u e 1 d P L D R 9 J n F 1 b 3 Q 7 L C Z x d W 9 0 O 1 N l Y 3 R p b 2 4 x L 0 h B Q k p F Q X B w c i 9 B d X R v U m V t b 3 Z l Z E N v b H V t b n M x L n t B Z G R y Z X N z L D V 9 J n F 1 b 3 Q 7 L C Z x d W 9 0 O 1 N l Y 3 R p b 2 4 x L 0 h B Q k p F Q X B w c i 9 B d X R v U m V t b 3 Z l Z E N v b H V t b n M x L n t D d X N 0 T E 5 h b W U s N n 0 m c X V v d D s s J n F 1 b 3 Q 7 U 2 V j d G l v b j E v S E F C S k V B c H B y L 0 F 1 d G 9 S Z W 1 v d m V k Q 2 9 s d W 1 u c z E u e 0 N 1 c 3 R G T m F t Z S w 3 f S Z x d W 9 0 O y w m c X V v d D t T Z W N 0 a W 9 u M S 9 I Q U J K R U F w c H I v Q X V 0 b 1 J l b W 9 2 Z W R D b 2 x 1 b W 5 z M S 5 7 U m V m Z X J U b y w 4 f S Z x d W 9 0 O y w m c X V v d D t T Z W N 0 a W 9 u M S 9 I Q U J K R U F w c H I v Q X V 0 b 1 J l b W 9 2 Z W R D b 2 x 1 b W 5 z M S 5 7 U 3 B p Z m Z G b 3 I s O X 0 m c X V v d D s s J n F 1 b 3 Q 7 U 2 V j d G l v b j E v S E F C S k V B c H B y L 0 F 1 d G 9 S Z W 1 v d m V k Q 2 9 s d W 1 u c z E u e 3 N 0 Y X R 1 c y w x M H 0 m c X V v d D s s J n F 1 b 3 Q 7 U 2 V j d G l v b j E v S E F C S k V B c H B y L 0 F 1 d G 9 S Z W 1 v d m V k Q 2 9 s d W 1 u c z E u e 3 B h a W Q s M T F 9 J n F 1 b 3 Q 7 L C Z x d W 9 0 O 1 N l Y 3 R p b 2 4 x L 0 h B Q k p F Q X B w c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F C S k V B c H B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Q k p F Q X B w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Q k p F Q X B w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Q k p F Q X B w c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F C S k V B c H B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Q k p F T G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Q U J K R U x v c 3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c 6 M z A u O T k 0 N T M 2 M V o i I C 8 + P E V u d H J 5 I F R 5 c G U 9 I l F 1 Z X J 5 S U Q i I F Z h b H V l P S J z Y j E z Y z l j N T g t Z T R l Z i 0 0 Z T Q 4 L T h m O T E t Y j R k Z G I 4 N m J k N G N m I i A v P j x F b n R y e S B U e X B l P S J M b 2 F k Z W R U b 0 F u Y W x 5 c 2 l z U 2 V y d m l j Z X M i I F Z h b H V l P S J s M C I g L z 4 8 R W 5 0 c n k g V H l w Z T 0 i R m l s b E N v b H V t b l R 5 c G V z I i B W Y W x 1 Z T 0 i c 0 J n W U d D U U 1 H Q m d Z R 0 J n W U R C Z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F C S k V M b 3 N 0 L 0 F 1 d G 9 S Z W 1 v d m V k Q 2 9 s d W 1 u c z E u e 1 R l Y 2 h J R C w w f S Z x d W 9 0 O y w m c X V v d D t T Z W N 0 a W 9 u M S 9 I Q U J K R U x v c 3 Q v Q X V 0 b 1 J l b W 9 2 Z W R D b 2 x 1 b W 5 z M S 5 7 V G V j a E x O Y W 1 l L D F 9 J n F 1 b 3 Q 7 L C Z x d W 9 0 O 1 N l Y 3 R p b 2 4 x L 0 h B Q k p F T G 9 z d C 9 B d X R v U m V t b 3 Z l Z E N v b H V t b n M x L n t U Z W N o R k 5 h b W U s M n 0 m c X V v d D s s J n F 1 b 3 Q 7 U 2 V j d G l v b j E v S E F C S k V M b 3 N 0 L 0 F 1 d G 9 S Z W 1 v d m V k Q 2 9 s d W 1 u c z E u e 0 R h d G U s M 3 0 m c X V v d D s s J n F 1 b 3 Q 7 U 2 V j d G l v b j E v S E F C S k V M b 3 N 0 L 0 F 1 d G 9 S Z W 1 v d m V k Q 2 9 s d W 1 u c z E u e 1 d P L D R 9 J n F 1 b 3 Q 7 L C Z x d W 9 0 O 1 N l Y 3 R p b 2 4 x L 0 h B Q k p F T G 9 z d C 9 B d X R v U m V t b 3 Z l Z E N v b H V t b n M x L n t B Z G R y Z X N z L D V 9 J n F 1 b 3 Q 7 L C Z x d W 9 0 O 1 N l Y 3 R p b 2 4 x L 0 h B Q k p F T G 9 z d C 9 B d X R v U m V t b 3 Z l Z E N v b H V t b n M x L n t D d X N 0 T E 5 h b W U s N n 0 m c X V v d D s s J n F 1 b 3 Q 7 U 2 V j d G l v b j E v S E F C S k V M b 3 N 0 L 0 F 1 d G 9 S Z W 1 v d m V k Q 2 9 s d W 1 u c z E u e 0 N 1 c 3 R G T m F t Z S w 3 f S Z x d W 9 0 O y w m c X V v d D t T Z W N 0 a W 9 u M S 9 I Q U J K R U x v c 3 Q v Q X V 0 b 1 J l b W 9 2 Z W R D b 2 x 1 b W 5 z M S 5 7 U m V m Z X J U b y w 4 f S Z x d W 9 0 O y w m c X V v d D t T Z W N 0 a W 9 u M S 9 I Q U J K R U x v c 3 Q v Q X V 0 b 1 J l b W 9 2 Z W R D b 2 x 1 b W 5 z M S 5 7 U 3 B p Z m Z G b 3 I s O X 0 m c X V v d D s s J n F 1 b 3 Q 7 U 2 V j d G l v b j E v S E F C S k V M b 3 N 0 L 0 F 1 d G 9 S Z W 1 v d m V k Q 2 9 s d W 1 u c z E u e 3 N 0 Y X R 1 c y w x M H 0 m c X V v d D s s J n F 1 b 3 Q 7 U 2 V j d G l v b j E v S E F C S k V M b 3 N 0 L 0 F 1 d G 9 S Z W 1 v d m V k Q 2 9 s d W 1 u c z E u e 3 B h a W Q s M T F 9 J n F 1 b 3 Q 7 L C Z x d W 9 0 O 1 N l Y 3 R p b 2 4 x L 0 h B Q k p F T G 9 z d C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h B Q k p F T G 9 z d C 9 B d X R v U m V t b 3 Z l Z E N v b H V t b n M x L n t U Z W N o S U Q s M H 0 m c X V v d D s s J n F 1 b 3 Q 7 U 2 V j d G l v b j E v S E F C S k V M b 3 N 0 L 0 F 1 d G 9 S Z W 1 v d m V k Q 2 9 s d W 1 u c z E u e 1 R l Y 2 h M T m F t Z S w x f S Z x d W 9 0 O y w m c X V v d D t T Z W N 0 a W 9 u M S 9 I Q U J K R U x v c 3 Q v Q X V 0 b 1 J l b W 9 2 Z W R D b 2 x 1 b W 5 z M S 5 7 V G V j a E Z O Y W 1 l L D J 9 J n F 1 b 3 Q 7 L C Z x d W 9 0 O 1 N l Y 3 R p b 2 4 x L 0 h B Q k p F T G 9 z d C 9 B d X R v U m V t b 3 Z l Z E N v b H V t b n M x L n t E Y X R l L D N 9 J n F 1 b 3 Q 7 L C Z x d W 9 0 O 1 N l Y 3 R p b 2 4 x L 0 h B Q k p F T G 9 z d C 9 B d X R v U m V t b 3 Z l Z E N v b H V t b n M x L n t X T y w 0 f S Z x d W 9 0 O y w m c X V v d D t T Z W N 0 a W 9 u M S 9 I Q U J K R U x v c 3 Q v Q X V 0 b 1 J l b W 9 2 Z W R D b 2 x 1 b W 5 z M S 5 7 Q W R k c m V z c y w 1 f S Z x d W 9 0 O y w m c X V v d D t T Z W N 0 a W 9 u M S 9 I Q U J K R U x v c 3 Q v Q X V 0 b 1 J l b W 9 2 Z W R D b 2 x 1 b W 5 z M S 5 7 Q 3 V z d E x O Y W 1 l L D Z 9 J n F 1 b 3 Q 7 L C Z x d W 9 0 O 1 N l Y 3 R p b 2 4 x L 0 h B Q k p F T G 9 z d C 9 B d X R v U m V t b 3 Z l Z E N v b H V t b n M x L n t D d X N 0 R k 5 h b W U s N 3 0 m c X V v d D s s J n F 1 b 3 Q 7 U 2 V j d G l v b j E v S E F C S k V M b 3 N 0 L 0 F 1 d G 9 S Z W 1 v d m V k Q 2 9 s d W 1 u c z E u e 1 J l Z m V y V G 8 s O H 0 m c X V v d D s s J n F 1 b 3 Q 7 U 2 V j d G l v b j E v S E F C S k V M b 3 N 0 L 0 F 1 d G 9 S Z W 1 v d m V k Q 2 9 s d W 1 u c z E u e 1 N w a W Z m R m 9 y L D l 9 J n F 1 b 3 Q 7 L C Z x d W 9 0 O 1 N l Y 3 R p b 2 4 x L 0 h B Q k p F T G 9 z d C 9 B d X R v U m V t b 3 Z l Z E N v b H V t b n M x L n t z d G F 0 d X M s M T B 9 J n F 1 b 3 Q 7 L C Z x d W 9 0 O 1 N l Y 3 R p b 2 4 x L 0 h B Q k p F T G 9 z d C 9 B d X R v U m V t b 3 Z l Z E N v b H V t b n M x L n t w Y W l k L D E x f S Z x d W 9 0 O y w m c X V v d D t T Z W N 0 a W 9 u M S 9 I Q U J K R U x v c 3 Q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B Q k p F T G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U J K R U x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U J K R U x v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U J K R U x v c 3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Q k p F T G 9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U J K R U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E F C S k V P c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3 O j U w L j Q 2 N j k y M T V a I i A v P j x F b n R y e S B U e X B l P S J R d W V y e U l E I i B W Y W x 1 Z T 0 i c z k 4 N G M x N T E 4 L W N h Y T g t N D B h Y i 1 i O W R l L T E 3 Z m U w M W I 1 Z D Y 0 M S I g L z 4 8 R W 5 0 c n k g V H l w Z T 0 i R m l s b E N v b H V t b l R 5 c G V z I i B W Y W x 1 Z T 0 i c 0 J n W U d D U U 1 H Q m d Z R 0 J n W U R C Z z 0 9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B Q k p F T 3 B l b i 9 B d X R v U m V t b 3 Z l Z E N v b H V t b n M x L n t U Z W N o S U Q s M H 0 m c X V v d D s s J n F 1 b 3 Q 7 U 2 V j d G l v b j E v S E F C S k V P c G V u L 0 F 1 d G 9 S Z W 1 v d m V k Q 2 9 s d W 1 u c z E u e 1 R l Y 2 h M T m F t Z S w x f S Z x d W 9 0 O y w m c X V v d D t T Z W N 0 a W 9 u M S 9 I Q U J K R U 9 w Z W 4 v Q X V 0 b 1 J l b W 9 2 Z W R D b 2 x 1 b W 5 z M S 5 7 V G V j a E Z O Y W 1 l L D J 9 J n F 1 b 3 Q 7 L C Z x d W 9 0 O 1 N l Y 3 R p b 2 4 x L 0 h B Q k p F T 3 B l b i 9 B d X R v U m V t b 3 Z l Z E N v b H V t b n M x L n t E Y X R l L D N 9 J n F 1 b 3 Q 7 L C Z x d W 9 0 O 1 N l Y 3 R p b 2 4 x L 0 h B Q k p F T 3 B l b i 9 B d X R v U m V t b 3 Z l Z E N v b H V t b n M x L n t X T y w 0 f S Z x d W 9 0 O y w m c X V v d D t T Z W N 0 a W 9 u M S 9 I Q U J K R U 9 w Z W 4 v Q X V 0 b 1 J l b W 9 2 Z W R D b 2 x 1 b W 5 z M S 5 7 Q W R k c m V z c y w 1 f S Z x d W 9 0 O y w m c X V v d D t T Z W N 0 a W 9 u M S 9 I Q U J K R U 9 w Z W 4 v Q X V 0 b 1 J l b W 9 2 Z W R D b 2 x 1 b W 5 z M S 5 7 Q 3 V z d E x O Y W 1 l L D Z 9 J n F 1 b 3 Q 7 L C Z x d W 9 0 O 1 N l Y 3 R p b 2 4 x L 0 h B Q k p F T 3 B l b i 9 B d X R v U m V t b 3 Z l Z E N v b H V t b n M x L n t D d X N 0 R k 5 h b W U s N 3 0 m c X V v d D s s J n F 1 b 3 Q 7 U 2 V j d G l v b j E v S E F C S k V P c G V u L 0 F 1 d G 9 S Z W 1 v d m V k Q 2 9 s d W 1 u c z E u e 1 J l Z m V y V G 8 s O H 0 m c X V v d D s s J n F 1 b 3 Q 7 U 2 V j d G l v b j E v S E F C S k V P c G V u L 0 F 1 d G 9 S Z W 1 v d m V k Q 2 9 s d W 1 u c z E u e 1 N w a W Z m R m 9 y L D l 9 J n F 1 b 3 Q 7 L C Z x d W 9 0 O 1 N l Y 3 R p b 2 4 x L 0 h B Q k p F T 3 B l b i 9 B d X R v U m V t b 3 Z l Z E N v b H V t b n M x L n t z d G F 0 d X M s M T B 9 J n F 1 b 3 Q 7 L C Z x d W 9 0 O 1 N l Y 3 R p b 2 4 x L 0 h B Q k p F T 3 B l b i 9 B d X R v U m V t b 3 Z l Z E N v b H V t b n M x L n t w Y W l k L D E x f S Z x d W 9 0 O y w m c X V v d D t T Z W N 0 a W 9 u M S 9 I Q U J K R U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Q U J K R U 9 w Z W 4 v Q X V 0 b 1 J l b W 9 2 Z W R D b 2 x 1 b W 5 z M S 5 7 V G V j a E l E L D B 9 J n F 1 b 3 Q 7 L C Z x d W 9 0 O 1 N l Y 3 R p b 2 4 x L 0 h B Q k p F T 3 B l b i 9 B d X R v U m V t b 3 Z l Z E N v b H V t b n M x L n t U Z W N o T E 5 h b W U s M X 0 m c X V v d D s s J n F 1 b 3 Q 7 U 2 V j d G l v b j E v S E F C S k V P c G V u L 0 F 1 d G 9 S Z W 1 v d m V k Q 2 9 s d W 1 u c z E u e 1 R l Y 2 h G T m F t Z S w y f S Z x d W 9 0 O y w m c X V v d D t T Z W N 0 a W 9 u M S 9 I Q U J K R U 9 w Z W 4 v Q X V 0 b 1 J l b W 9 2 Z W R D b 2 x 1 b W 5 z M S 5 7 R G F 0 Z S w z f S Z x d W 9 0 O y w m c X V v d D t T Z W N 0 a W 9 u M S 9 I Q U J K R U 9 w Z W 4 v Q X V 0 b 1 J l b W 9 2 Z W R D b 2 x 1 b W 5 z M S 5 7 V 0 8 s N H 0 m c X V v d D s s J n F 1 b 3 Q 7 U 2 V j d G l v b j E v S E F C S k V P c G V u L 0 F 1 d G 9 S Z W 1 v d m V k Q 2 9 s d W 1 u c z E u e 0 F k Z H J l c 3 M s N X 0 m c X V v d D s s J n F 1 b 3 Q 7 U 2 V j d G l v b j E v S E F C S k V P c G V u L 0 F 1 d G 9 S Z W 1 v d m V k Q 2 9 s d W 1 u c z E u e 0 N 1 c 3 R M T m F t Z S w 2 f S Z x d W 9 0 O y w m c X V v d D t T Z W N 0 a W 9 u M S 9 I Q U J K R U 9 w Z W 4 v Q X V 0 b 1 J l b W 9 2 Z W R D b 2 x 1 b W 5 z M S 5 7 Q 3 V z d E Z O Y W 1 l L D d 9 J n F 1 b 3 Q 7 L C Z x d W 9 0 O 1 N l Y 3 R p b 2 4 x L 0 h B Q k p F T 3 B l b i 9 B d X R v U m V t b 3 Z l Z E N v b H V t b n M x L n t S Z W Z l c l R v L D h 9 J n F 1 b 3 Q 7 L C Z x d W 9 0 O 1 N l Y 3 R p b 2 4 x L 0 h B Q k p F T 3 B l b i 9 B d X R v U m V t b 3 Z l Z E N v b H V t b n M x L n t T c G l m Z k Z v c i w 5 f S Z x d W 9 0 O y w m c X V v d D t T Z W N 0 a W 9 u M S 9 I Q U J K R U 9 w Z W 4 v Q X V 0 b 1 J l b W 9 2 Z W R D b 2 x 1 b W 5 z M S 5 7 c 3 R h d H V z L D E w f S Z x d W 9 0 O y w m c X V v d D t T Z W N 0 a W 9 u M S 9 I Q U J K R U 9 w Z W 4 v Q X V 0 b 1 J l b W 9 2 Z W R D b 2 x 1 b W 5 z M S 5 7 c G F p Z C w x M X 0 m c X V v d D s s J n F 1 b 3 Q 7 U 2 V j d G l v b j E v S E F C S k V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Q U J K R U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F C S k V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F C S k V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F C S k V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U J K R U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R 1 J P c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P V U d S T 3 B l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0 O D o x N C 4 4 O D U w O D M 1 W i I g L z 4 8 R W 5 0 c n k g V H l w Z T 0 i U X V l c n l J R C I g V m F s d W U 9 I n M z Y 2 M z O T l j Z S 0 1 M W M 0 L T Q 4 M T Y t O D l k N i 0 x N D g x M m J h N 2 Q 0 Z W Q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V H U k 9 w Z W 4 v Q X V 0 b 1 J l b W 9 2 Z W R D b 2 x 1 b W 5 z M S 5 7 V G V j a E l E L D B 9 J n F 1 b 3 Q 7 L C Z x d W 9 0 O 1 N l Y 3 R p b 2 4 x L 0 N P V U d S T 3 B l b i 9 B d X R v U m V t b 3 Z l Z E N v b H V t b n M x L n t U Z W N o T E 5 h b W U s M X 0 m c X V v d D s s J n F 1 b 3 Q 7 U 2 V j d G l v b j E v Q 0 9 V R 1 J P c G V u L 0 F 1 d G 9 S Z W 1 v d m V k Q 2 9 s d W 1 u c z E u e 1 R l Y 2 h G T m F t Z S w y f S Z x d W 9 0 O y w m c X V v d D t T Z W N 0 a W 9 u M S 9 D T 1 V H U k 9 w Z W 4 v Q X V 0 b 1 J l b W 9 2 Z W R D b 2 x 1 b W 5 z M S 5 7 R G F 0 Z S w z f S Z x d W 9 0 O y w m c X V v d D t T Z W N 0 a W 9 u M S 9 D T 1 V H U k 9 w Z W 4 v Q X V 0 b 1 J l b W 9 2 Z W R D b 2 x 1 b W 5 z M S 5 7 V 0 8 s N H 0 m c X V v d D s s J n F 1 b 3 Q 7 U 2 V j d G l v b j E v Q 0 9 V R 1 J P c G V u L 0 F 1 d G 9 S Z W 1 v d m V k Q 2 9 s d W 1 u c z E u e 0 F k Z H J l c 3 M s N X 0 m c X V v d D s s J n F 1 b 3 Q 7 U 2 V j d G l v b j E v Q 0 9 V R 1 J P c G V u L 0 F 1 d G 9 S Z W 1 v d m V k Q 2 9 s d W 1 u c z E u e 0 N 1 c 3 R M T m F t Z S w 2 f S Z x d W 9 0 O y w m c X V v d D t T Z W N 0 a W 9 u M S 9 D T 1 V H U k 9 w Z W 4 v Q X V 0 b 1 J l b W 9 2 Z W R D b 2 x 1 b W 5 z M S 5 7 Q 3 V z d E Z O Y W 1 l L D d 9 J n F 1 b 3 Q 7 L C Z x d W 9 0 O 1 N l Y 3 R p b 2 4 x L 0 N P V U d S T 3 B l b i 9 B d X R v U m V t b 3 Z l Z E N v b H V t b n M x L n t S Z W Z l c l R v L D h 9 J n F 1 b 3 Q 7 L C Z x d W 9 0 O 1 N l Y 3 R p b 2 4 x L 0 N P V U d S T 3 B l b i 9 B d X R v U m V t b 3 Z l Z E N v b H V t b n M x L n t T c G l m Z k Z v c i w 5 f S Z x d W 9 0 O y w m c X V v d D t T Z W N 0 a W 9 u M S 9 D T 1 V H U k 9 w Z W 4 v Q X V 0 b 1 J l b W 9 2 Z W R D b 2 x 1 b W 5 z M S 5 7 c 3 R h d H V z L D E w f S Z x d W 9 0 O y w m c X V v d D t T Z W N 0 a W 9 u M S 9 D T 1 V H U k 9 w Z W 4 v Q X V 0 b 1 J l b W 9 2 Z W R D b 2 x 1 b W 5 z M S 5 7 c G F p Z C w x M X 0 m c X V v d D s s J n F 1 b 3 Q 7 U 2 V j d G l v b j E v Q 0 9 V R 1 J P c G V u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0 9 V R 1 J P c G V u L 0 F 1 d G 9 S Z W 1 v d m V k Q 2 9 s d W 1 u c z E u e 1 R l Y 2 h J R C w w f S Z x d W 9 0 O y w m c X V v d D t T Z W N 0 a W 9 u M S 9 D T 1 V H U k 9 w Z W 4 v Q X V 0 b 1 J l b W 9 2 Z W R D b 2 x 1 b W 5 z M S 5 7 V G V j a E x O Y W 1 l L D F 9 J n F 1 b 3 Q 7 L C Z x d W 9 0 O 1 N l Y 3 R p b 2 4 x L 0 N P V U d S T 3 B l b i 9 B d X R v U m V t b 3 Z l Z E N v b H V t b n M x L n t U Z W N o R k 5 h b W U s M n 0 m c X V v d D s s J n F 1 b 3 Q 7 U 2 V j d G l v b j E v Q 0 9 V R 1 J P c G V u L 0 F 1 d G 9 S Z W 1 v d m V k Q 2 9 s d W 1 u c z E u e 0 R h d G U s M 3 0 m c X V v d D s s J n F 1 b 3 Q 7 U 2 V j d G l v b j E v Q 0 9 V R 1 J P c G V u L 0 F 1 d G 9 S Z W 1 v d m V k Q 2 9 s d W 1 u c z E u e 1 d P L D R 9 J n F 1 b 3 Q 7 L C Z x d W 9 0 O 1 N l Y 3 R p b 2 4 x L 0 N P V U d S T 3 B l b i 9 B d X R v U m V t b 3 Z l Z E N v b H V t b n M x L n t B Z G R y Z X N z L D V 9 J n F 1 b 3 Q 7 L C Z x d W 9 0 O 1 N l Y 3 R p b 2 4 x L 0 N P V U d S T 3 B l b i 9 B d X R v U m V t b 3 Z l Z E N v b H V t b n M x L n t D d X N 0 T E 5 h b W U s N n 0 m c X V v d D s s J n F 1 b 3 Q 7 U 2 V j d G l v b j E v Q 0 9 V R 1 J P c G V u L 0 F 1 d G 9 S Z W 1 v d m V k Q 2 9 s d W 1 u c z E u e 0 N 1 c 3 R G T m F t Z S w 3 f S Z x d W 9 0 O y w m c X V v d D t T Z W N 0 a W 9 u M S 9 D T 1 V H U k 9 w Z W 4 v Q X V 0 b 1 J l b W 9 2 Z W R D b 2 x 1 b W 5 z M S 5 7 U m V m Z X J U b y w 4 f S Z x d W 9 0 O y w m c X V v d D t T Z W N 0 a W 9 u M S 9 D T 1 V H U k 9 w Z W 4 v Q X V 0 b 1 J l b W 9 2 Z W R D b 2 x 1 b W 5 z M S 5 7 U 3 B p Z m Z G b 3 I s O X 0 m c X V v d D s s J n F 1 b 3 Q 7 U 2 V j d G l v b j E v Q 0 9 V R 1 J P c G V u L 0 F 1 d G 9 S Z W 1 v d m V k Q 2 9 s d W 1 u c z E u e 3 N 0 Y X R 1 c y w x M H 0 m c X V v d D s s J n F 1 b 3 Q 7 U 2 V j d G l v b j E v Q 0 9 V R 1 J P c G V u L 0 F 1 d G 9 S Z W 1 v d m V k Q 2 9 s d W 1 u c z E u e 3 B h a W Q s M T F 9 J n F 1 b 3 Q 7 L C Z x d W 9 0 O 1 N l Y 3 R p b 2 4 x L 0 N P V U d S T 3 B l b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9 V R 1 J P c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U d S T 3 B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U d S T 3 B l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U d S T 3 B l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R 1 J P c G V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U d S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T 1 V H U k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g 6 M T Q u N j c w M z U y M 1 o i I C 8 + P E V u d H J 5 I F R 5 c G U 9 I l F 1 Z X J 5 S U Q i I F Z h b H V l P S J z Z T R l N m R j N D U t N D c 4 N i 0 0 Y T M z L W I 1 N G Y t M z U 3 N D Q 5 N z Q x N W Z k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V R 1 J B c H B y L 0 F 1 d G 9 S Z W 1 v d m V k Q 2 9 s d W 1 u c z E u e 1 R l Y 2 h J R C w w f S Z x d W 9 0 O y w m c X V v d D t T Z W N 0 a W 9 u M S 9 D T 1 V H U k F w c H I v Q X V 0 b 1 J l b W 9 2 Z W R D b 2 x 1 b W 5 z M S 5 7 V G V j a E x O Y W 1 l L D F 9 J n F 1 b 3 Q 7 L C Z x d W 9 0 O 1 N l Y 3 R p b 2 4 x L 0 N P V U d S Q X B w c i 9 B d X R v U m V t b 3 Z l Z E N v b H V t b n M x L n t U Z W N o R k 5 h b W U s M n 0 m c X V v d D s s J n F 1 b 3 Q 7 U 2 V j d G l v b j E v Q 0 9 V R 1 J B c H B y L 0 F 1 d G 9 S Z W 1 v d m V k Q 2 9 s d W 1 u c z E u e 0 R h d G U s M 3 0 m c X V v d D s s J n F 1 b 3 Q 7 U 2 V j d G l v b j E v Q 0 9 V R 1 J B c H B y L 0 F 1 d G 9 S Z W 1 v d m V k Q 2 9 s d W 1 u c z E u e 1 d P L D R 9 J n F 1 b 3 Q 7 L C Z x d W 9 0 O 1 N l Y 3 R p b 2 4 x L 0 N P V U d S Q X B w c i 9 B d X R v U m V t b 3 Z l Z E N v b H V t b n M x L n t B Z G R y Z X N z L D V 9 J n F 1 b 3 Q 7 L C Z x d W 9 0 O 1 N l Y 3 R p b 2 4 x L 0 N P V U d S Q X B w c i 9 B d X R v U m V t b 3 Z l Z E N v b H V t b n M x L n t D d X N 0 T E 5 h b W U s N n 0 m c X V v d D s s J n F 1 b 3 Q 7 U 2 V j d G l v b j E v Q 0 9 V R 1 J B c H B y L 0 F 1 d G 9 S Z W 1 v d m V k Q 2 9 s d W 1 u c z E u e 0 N 1 c 3 R G T m F t Z S w 3 f S Z x d W 9 0 O y w m c X V v d D t T Z W N 0 a W 9 u M S 9 D T 1 V H U k F w c H I v Q X V 0 b 1 J l b W 9 2 Z W R D b 2 x 1 b W 5 z M S 5 7 U m V m Z X J U b y w 4 f S Z x d W 9 0 O y w m c X V v d D t T Z W N 0 a W 9 u M S 9 D T 1 V H U k F w c H I v Q X V 0 b 1 J l b W 9 2 Z W R D b 2 x 1 b W 5 z M S 5 7 U 3 B p Z m Z G b 3 I s O X 0 m c X V v d D s s J n F 1 b 3 Q 7 U 2 V j d G l v b j E v Q 0 9 V R 1 J B c H B y L 0 F 1 d G 9 S Z W 1 v d m V k Q 2 9 s d W 1 u c z E u e 3 N 0 Y X R 1 c y w x M H 0 m c X V v d D s s J n F 1 b 3 Q 7 U 2 V j d G l v b j E v Q 0 9 V R 1 J B c H B y L 0 F 1 d G 9 S Z W 1 v d m V k Q 2 9 s d W 1 u c z E u e 3 B h a W Q s M T F 9 J n F 1 b 3 Q 7 L C Z x d W 9 0 O 1 N l Y 3 R p b 2 4 x L 0 N P V U d S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P V U d S Q X B w c i 9 B d X R v U m V t b 3 Z l Z E N v b H V t b n M x L n t U Z W N o S U Q s M H 0 m c X V v d D s s J n F 1 b 3 Q 7 U 2 V j d G l v b j E v Q 0 9 V R 1 J B c H B y L 0 F 1 d G 9 S Z W 1 v d m V k Q 2 9 s d W 1 u c z E u e 1 R l Y 2 h M T m F t Z S w x f S Z x d W 9 0 O y w m c X V v d D t T Z W N 0 a W 9 u M S 9 D T 1 V H U k F w c H I v Q X V 0 b 1 J l b W 9 2 Z W R D b 2 x 1 b W 5 z M S 5 7 V G V j a E Z O Y W 1 l L D J 9 J n F 1 b 3 Q 7 L C Z x d W 9 0 O 1 N l Y 3 R p b 2 4 x L 0 N P V U d S Q X B w c i 9 B d X R v U m V t b 3 Z l Z E N v b H V t b n M x L n t E Y X R l L D N 9 J n F 1 b 3 Q 7 L C Z x d W 9 0 O 1 N l Y 3 R p b 2 4 x L 0 N P V U d S Q X B w c i 9 B d X R v U m V t b 3 Z l Z E N v b H V t b n M x L n t X T y w 0 f S Z x d W 9 0 O y w m c X V v d D t T Z W N 0 a W 9 u M S 9 D T 1 V H U k F w c H I v Q X V 0 b 1 J l b W 9 2 Z W R D b 2 x 1 b W 5 z M S 5 7 Q W R k c m V z c y w 1 f S Z x d W 9 0 O y w m c X V v d D t T Z W N 0 a W 9 u M S 9 D T 1 V H U k F w c H I v Q X V 0 b 1 J l b W 9 2 Z W R D b 2 x 1 b W 5 z M S 5 7 Q 3 V z d E x O Y W 1 l L D Z 9 J n F 1 b 3 Q 7 L C Z x d W 9 0 O 1 N l Y 3 R p b 2 4 x L 0 N P V U d S Q X B w c i 9 B d X R v U m V t b 3 Z l Z E N v b H V t b n M x L n t D d X N 0 R k 5 h b W U s N 3 0 m c X V v d D s s J n F 1 b 3 Q 7 U 2 V j d G l v b j E v Q 0 9 V R 1 J B c H B y L 0 F 1 d G 9 S Z W 1 v d m V k Q 2 9 s d W 1 u c z E u e 1 J l Z m V y V G 8 s O H 0 m c X V v d D s s J n F 1 b 3 Q 7 U 2 V j d G l v b j E v Q 0 9 V R 1 J B c H B y L 0 F 1 d G 9 S Z W 1 v d m V k Q 2 9 s d W 1 u c z E u e 1 N w a W Z m R m 9 y L D l 9 J n F 1 b 3 Q 7 L C Z x d W 9 0 O 1 N l Y 3 R p b 2 4 x L 0 N P V U d S Q X B w c i 9 B d X R v U m V t b 3 Z l Z E N v b H V t b n M x L n t z d G F 0 d X M s M T B 9 J n F 1 b 3 Q 7 L C Z x d W 9 0 O 1 N l Y 3 R p b 2 4 x L 0 N P V U d S Q X B w c i 9 B d X R v U m V t b 3 Z l Z E N v b H V t b n M x L n t w Y W l k L D E x f S Z x d W 9 0 O y w m c X V v d D t T Z W N 0 a W 9 u M S 9 D T 1 V H U k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V U d S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H U k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H U k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H U k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U d S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H R U x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0 9 V R 0 V M b 3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4 O j E 0 L j Q z O D g x M T J a I i A v P j x F b n R y e S B U e X B l P S J R d W V y e U l E I i B W Y W x 1 Z T 0 i c 2 J h M D c 5 M W N i L T k 4 Z D g t N G Q y N S 1 i N D N m L T E y O W Y y Y z c 2 N z l h Y y I g L z 4 8 R W 5 0 c n k g V H l w Z T 0 i R m l s b E N v b H V t b l R 5 c G V z I i B W Y W x 1 Z T 0 i c 0 J n W U d D U U 1 H Q m d Z R 0 J n W U R C Z z 0 9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U d F T G 9 z d C 9 B d X R v U m V t b 3 Z l Z E N v b H V t b n M x L n t U Z W N o S U Q s M H 0 m c X V v d D s s J n F 1 b 3 Q 7 U 2 V j d G l v b j E v Q 0 9 V R 0 V M b 3 N 0 L 0 F 1 d G 9 S Z W 1 v d m V k Q 2 9 s d W 1 u c z E u e 1 R l Y 2 h M T m F t Z S w x f S Z x d W 9 0 O y w m c X V v d D t T Z W N 0 a W 9 u M S 9 D T 1 V H R U x v c 3 Q v Q X V 0 b 1 J l b W 9 2 Z W R D b 2 x 1 b W 5 z M S 5 7 V G V j a E Z O Y W 1 l L D J 9 J n F 1 b 3 Q 7 L C Z x d W 9 0 O 1 N l Y 3 R p b 2 4 x L 0 N P V U d F T G 9 z d C 9 B d X R v U m V t b 3 Z l Z E N v b H V t b n M x L n t E Y X R l L D N 9 J n F 1 b 3 Q 7 L C Z x d W 9 0 O 1 N l Y 3 R p b 2 4 x L 0 N P V U d F T G 9 z d C 9 B d X R v U m V t b 3 Z l Z E N v b H V t b n M x L n t X T y w 0 f S Z x d W 9 0 O y w m c X V v d D t T Z W N 0 a W 9 u M S 9 D T 1 V H R U x v c 3 Q v Q X V 0 b 1 J l b W 9 2 Z W R D b 2 x 1 b W 5 z M S 5 7 Q W R k c m V z c y w 1 f S Z x d W 9 0 O y w m c X V v d D t T Z W N 0 a W 9 u M S 9 D T 1 V H R U x v c 3 Q v Q X V 0 b 1 J l b W 9 2 Z W R D b 2 x 1 b W 5 z M S 5 7 Q 3 V z d E x O Y W 1 l L D Z 9 J n F 1 b 3 Q 7 L C Z x d W 9 0 O 1 N l Y 3 R p b 2 4 x L 0 N P V U d F T G 9 z d C 9 B d X R v U m V t b 3 Z l Z E N v b H V t b n M x L n t D d X N 0 R k 5 h b W U s N 3 0 m c X V v d D s s J n F 1 b 3 Q 7 U 2 V j d G l v b j E v Q 0 9 V R 0 V M b 3 N 0 L 0 F 1 d G 9 S Z W 1 v d m V k Q 2 9 s d W 1 u c z E u e 1 J l Z m V y V G 8 s O H 0 m c X V v d D s s J n F 1 b 3 Q 7 U 2 V j d G l v b j E v Q 0 9 V R 0 V M b 3 N 0 L 0 F 1 d G 9 S Z W 1 v d m V k Q 2 9 s d W 1 u c z E u e 1 N w a W Z m R m 9 y L D l 9 J n F 1 b 3 Q 7 L C Z x d W 9 0 O 1 N l Y 3 R p b 2 4 x L 0 N P V U d F T G 9 z d C 9 B d X R v U m V t b 3 Z l Z E N v b H V t b n M x L n t z d G F 0 d X M s M T B 9 J n F 1 b 3 Q 7 L C Z x d W 9 0 O 1 N l Y 3 R p b 2 4 x L 0 N P V U d F T G 9 z d C 9 B d X R v U m V t b 3 Z l Z E N v b H V t b n M x L n t w Y W l k L D E x f S Z x d W 9 0 O y w m c X V v d D t T Z W N 0 a W 9 u M S 9 D T 1 V H R U x v c 3 Q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T 1 V H R U x v c 3 Q v Q X V 0 b 1 J l b W 9 2 Z W R D b 2 x 1 b W 5 z M S 5 7 V G V j a E l E L D B 9 J n F 1 b 3 Q 7 L C Z x d W 9 0 O 1 N l Y 3 R p b 2 4 x L 0 N P V U d F T G 9 z d C 9 B d X R v U m V t b 3 Z l Z E N v b H V t b n M x L n t U Z W N o T E 5 h b W U s M X 0 m c X V v d D s s J n F 1 b 3 Q 7 U 2 V j d G l v b j E v Q 0 9 V R 0 V M b 3 N 0 L 0 F 1 d G 9 S Z W 1 v d m V k Q 2 9 s d W 1 u c z E u e 1 R l Y 2 h G T m F t Z S w y f S Z x d W 9 0 O y w m c X V v d D t T Z W N 0 a W 9 u M S 9 D T 1 V H R U x v c 3 Q v Q X V 0 b 1 J l b W 9 2 Z W R D b 2 x 1 b W 5 z M S 5 7 R G F 0 Z S w z f S Z x d W 9 0 O y w m c X V v d D t T Z W N 0 a W 9 u M S 9 D T 1 V H R U x v c 3 Q v Q X V 0 b 1 J l b W 9 2 Z W R D b 2 x 1 b W 5 z M S 5 7 V 0 8 s N H 0 m c X V v d D s s J n F 1 b 3 Q 7 U 2 V j d G l v b j E v Q 0 9 V R 0 V M b 3 N 0 L 0 F 1 d G 9 S Z W 1 v d m V k Q 2 9 s d W 1 u c z E u e 0 F k Z H J l c 3 M s N X 0 m c X V v d D s s J n F 1 b 3 Q 7 U 2 V j d G l v b j E v Q 0 9 V R 0 V M b 3 N 0 L 0 F 1 d G 9 S Z W 1 v d m V k Q 2 9 s d W 1 u c z E u e 0 N 1 c 3 R M T m F t Z S w 2 f S Z x d W 9 0 O y w m c X V v d D t T Z W N 0 a W 9 u M S 9 D T 1 V H R U x v c 3 Q v Q X V 0 b 1 J l b W 9 2 Z W R D b 2 x 1 b W 5 z M S 5 7 Q 3 V z d E Z O Y W 1 l L D d 9 J n F 1 b 3 Q 7 L C Z x d W 9 0 O 1 N l Y 3 R p b 2 4 x L 0 N P V U d F T G 9 z d C 9 B d X R v U m V t b 3 Z l Z E N v b H V t b n M x L n t S Z W Z l c l R v L D h 9 J n F 1 b 3 Q 7 L C Z x d W 9 0 O 1 N l Y 3 R p b 2 4 x L 0 N P V U d F T G 9 z d C 9 B d X R v U m V t b 3 Z l Z E N v b H V t b n M x L n t T c G l m Z k Z v c i w 5 f S Z x d W 9 0 O y w m c X V v d D t T Z W N 0 a W 9 u M S 9 D T 1 V H R U x v c 3 Q v Q X V 0 b 1 J l b W 9 2 Z W R D b 2 x 1 b W 5 z M S 5 7 c 3 R h d H V z L D E w f S Z x d W 9 0 O y w m c X V v d D t T Z W N 0 a W 9 u M S 9 D T 1 V H R U x v c 3 Q v Q X V 0 b 1 J l b W 9 2 Z W R D b 2 x 1 b W 5 z M S 5 7 c G F p Z C w x M X 0 m c X V v d D s s J n F 1 b 3 Q 7 U 2 V j d G l v b j E v Q 0 9 V R 0 V M b 3 N 0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1 V H R U x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R 0 V M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R 0 V M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R 0 V M b 3 N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H R U x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T U l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Z P T E 1 J T G 9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0 O D o x M y 4 5 N j Q 4 O D M 4 W i I g L z 4 8 R W 5 0 c n k g V H l w Z T 0 i U X V l c n l J R C I g V m F s d W U 9 I n M 4 N T M 5 O W F l M y 1 k M m V i L T R l Y z k t Y j h h Y S 0 0 O W Y w N 2 N k M D J l M W I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0 x N S U x v c 3 Q v Q X V 0 b 1 J l b W 9 2 Z W R D b 2 x 1 b W 5 z M S 5 7 V G V j a E l E L D B 9 J n F 1 b 3 Q 7 L C Z x d W 9 0 O 1 N l Y 3 R p b 2 4 x L 1 Z P T E 1 J T G 9 z d C 9 B d X R v U m V t b 3 Z l Z E N v b H V t b n M x L n t U Z W N o T E 5 h b W U s M X 0 m c X V v d D s s J n F 1 b 3 Q 7 U 2 V j d G l v b j E v V k 9 M T U l M b 3 N 0 L 0 F 1 d G 9 S Z W 1 v d m V k Q 2 9 s d W 1 u c z E u e 1 R l Y 2 h G T m F t Z S w y f S Z x d W 9 0 O y w m c X V v d D t T Z W N 0 a W 9 u M S 9 W T 0 x N S U x v c 3 Q v Q X V 0 b 1 J l b W 9 2 Z W R D b 2 x 1 b W 5 z M S 5 7 R G F 0 Z S w z f S Z x d W 9 0 O y w m c X V v d D t T Z W N 0 a W 9 u M S 9 W T 0 x N S U x v c 3 Q v Q X V 0 b 1 J l b W 9 2 Z W R D b 2 x 1 b W 5 z M S 5 7 V 0 8 s N H 0 m c X V v d D s s J n F 1 b 3 Q 7 U 2 V j d G l v b j E v V k 9 M T U l M b 3 N 0 L 0 F 1 d G 9 S Z W 1 v d m V k Q 2 9 s d W 1 u c z E u e 0 F k Z H J l c 3 M s N X 0 m c X V v d D s s J n F 1 b 3 Q 7 U 2 V j d G l v b j E v V k 9 M T U l M b 3 N 0 L 0 F 1 d G 9 S Z W 1 v d m V k Q 2 9 s d W 1 u c z E u e 0 N 1 c 3 R M T m F t Z S w 2 f S Z x d W 9 0 O y w m c X V v d D t T Z W N 0 a W 9 u M S 9 W T 0 x N S U x v c 3 Q v Q X V 0 b 1 J l b W 9 2 Z W R D b 2 x 1 b W 5 z M S 5 7 Q 3 V z d E Z O Y W 1 l L D d 9 J n F 1 b 3 Q 7 L C Z x d W 9 0 O 1 N l Y 3 R p b 2 4 x L 1 Z P T E 1 J T G 9 z d C 9 B d X R v U m V t b 3 Z l Z E N v b H V t b n M x L n t S Z W Z l c l R v L D h 9 J n F 1 b 3 Q 7 L C Z x d W 9 0 O 1 N l Y 3 R p b 2 4 x L 1 Z P T E 1 J T G 9 z d C 9 B d X R v U m V t b 3 Z l Z E N v b H V t b n M x L n t T c G l m Z k Z v c i w 5 f S Z x d W 9 0 O y w m c X V v d D t T Z W N 0 a W 9 u M S 9 W T 0 x N S U x v c 3 Q v Q X V 0 b 1 J l b W 9 2 Z W R D b 2 x 1 b W 5 z M S 5 7 c 3 R h d H V z L D E w f S Z x d W 9 0 O y w m c X V v d D t T Z W N 0 a W 9 u M S 9 W T 0 x N S U x v c 3 Q v Q X V 0 b 1 J l b W 9 2 Z W R D b 2 x 1 b W 5 z M S 5 7 c G F p Z C w x M X 0 m c X V v d D s s J n F 1 b 3 Q 7 U 2 V j d G l v b j E v V k 9 M T U l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k 9 M T U l M b 3 N 0 L 0 F 1 d G 9 S Z W 1 v d m V k Q 2 9 s d W 1 u c z E u e 1 R l Y 2 h J R C w w f S Z x d W 9 0 O y w m c X V v d D t T Z W N 0 a W 9 u M S 9 W T 0 x N S U x v c 3 Q v Q X V 0 b 1 J l b W 9 2 Z W R D b 2 x 1 b W 5 z M S 5 7 V G V j a E x O Y W 1 l L D F 9 J n F 1 b 3 Q 7 L C Z x d W 9 0 O 1 N l Y 3 R p b 2 4 x L 1 Z P T E 1 J T G 9 z d C 9 B d X R v U m V t b 3 Z l Z E N v b H V t b n M x L n t U Z W N o R k 5 h b W U s M n 0 m c X V v d D s s J n F 1 b 3 Q 7 U 2 V j d G l v b j E v V k 9 M T U l M b 3 N 0 L 0 F 1 d G 9 S Z W 1 v d m V k Q 2 9 s d W 1 u c z E u e 0 R h d G U s M 3 0 m c X V v d D s s J n F 1 b 3 Q 7 U 2 V j d G l v b j E v V k 9 M T U l M b 3 N 0 L 0 F 1 d G 9 S Z W 1 v d m V k Q 2 9 s d W 1 u c z E u e 1 d P L D R 9 J n F 1 b 3 Q 7 L C Z x d W 9 0 O 1 N l Y 3 R p b 2 4 x L 1 Z P T E 1 J T G 9 z d C 9 B d X R v U m V t b 3 Z l Z E N v b H V t b n M x L n t B Z G R y Z X N z L D V 9 J n F 1 b 3 Q 7 L C Z x d W 9 0 O 1 N l Y 3 R p b 2 4 x L 1 Z P T E 1 J T G 9 z d C 9 B d X R v U m V t b 3 Z l Z E N v b H V t b n M x L n t D d X N 0 T E 5 h b W U s N n 0 m c X V v d D s s J n F 1 b 3 Q 7 U 2 V j d G l v b j E v V k 9 M T U l M b 3 N 0 L 0 F 1 d G 9 S Z W 1 v d m V k Q 2 9 s d W 1 u c z E u e 0 N 1 c 3 R G T m F t Z S w 3 f S Z x d W 9 0 O y w m c X V v d D t T Z W N 0 a W 9 u M S 9 W T 0 x N S U x v c 3 Q v Q X V 0 b 1 J l b W 9 2 Z W R D b 2 x 1 b W 5 z M S 5 7 U m V m Z X J U b y w 4 f S Z x d W 9 0 O y w m c X V v d D t T Z W N 0 a W 9 u M S 9 W T 0 x N S U x v c 3 Q v Q X V 0 b 1 J l b W 9 2 Z W R D b 2 x 1 b W 5 z M S 5 7 U 3 B p Z m Z G b 3 I s O X 0 m c X V v d D s s J n F 1 b 3 Q 7 U 2 V j d G l v b j E v V k 9 M T U l M b 3 N 0 L 0 F 1 d G 9 S Z W 1 v d m V k Q 2 9 s d W 1 u c z E u e 3 N 0 Y X R 1 c y w x M H 0 m c X V v d D s s J n F 1 b 3 Q 7 U 2 V j d G l v b j E v V k 9 M T U l M b 3 N 0 L 0 F 1 d G 9 S Z W 1 v d m V k Q 2 9 s d W 1 u c z E u e 3 B h a W Q s M T F 9 J n F 1 b 3 Q 7 L C Z x d W 9 0 O 1 N l Y 3 R p b 2 4 x L 1 Z P T E 1 J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k 9 M T U l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E 1 J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E 1 J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E 1 J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T U l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E 1 J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T 0 x N S U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g 6 M T Q u M D U z O T c 4 O F o i I C 8 + P E V u d H J 5 I F R 5 c G U 9 I l F 1 Z X J 5 S U Q i I F Z h b H V l P S J z N D k 3 Y m M 2 Z T g t M z c y N C 0 0 O W U w L W J i M T I t Y m M z M D Q 0 N W U 5 N T l m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9 M T U l B c H B y L 0 F 1 d G 9 S Z W 1 v d m V k Q 2 9 s d W 1 u c z E u e 1 R l Y 2 h J R C w w f S Z x d W 9 0 O y w m c X V v d D t T Z W N 0 a W 9 u M S 9 W T 0 x N S U F w c H I v Q X V 0 b 1 J l b W 9 2 Z W R D b 2 x 1 b W 5 z M S 5 7 V G V j a E x O Y W 1 l L D F 9 J n F 1 b 3 Q 7 L C Z x d W 9 0 O 1 N l Y 3 R p b 2 4 x L 1 Z P T E 1 J Q X B w c i 9 B d X R v U m V t b 3 Z l Z E N v b H V t b n M x L n t U Z W N o R k 5 h b W U s M n 0 m c X V v d D s s J n F 1 b 3 Q 7 U 2 V j d G l v b j E v V k 9 M T U l B c H B y L 0 F 1 d G 9 S Z W 1 v d m V k Q 2 9 s d W 1 u c z E u e 0 R h d G U s M 3 0 m c X V v d D s s J n F 1 b 3 Q 7 U 2 V j d G l v b j E v V k 9 M T U l B c H B y L 0 F 1 d G 9 S Z W 1 v d m V k Q 2 9 s d W 1 u c z E u e 1 d P L D R 9 J n F 1 b 3 Q 7 L C Z x d W 9 0 O 1 N l Y 3 R p b 2 4 x L 1 Z P T E 1 J Q X B w c i 9 B d X R v U m V t b 3 Z l Z E N v b H V t b n M x L n t B Z G R y Z X N z L D V 9 J n F 1 b 3 Q 7 L C Z x d W 9 0 O 1 N l Y 3 R p b 2 4 x L 1 Z P T E 1 J Q X B w c i 9 B d X R v U m V t b 3 Z l Z E N v b H V t b n M x L n t D d X N 0 T E 5 h b W U s N n 0 m c X V v d D s s J n F 1 b 3 Q 7 U 2 V j d G l v b j E v V k 9 M T U l B c H B y L 0 F 1 d G 9 S Z W 1 v d m V k Q 2 9 s d W 1 u c z E u e 0 N 1 c 3 R G T m F t Z S w 3 f S Z x d W 9 0 O y w m c X V v d D t T Z W N 0 a W 9 u M S 9 W T 0 x N S U F w c H I v Q X V 0 b 1 J l b W 9 2 Z W R D b 2 x 1 b W 5 z M S 5 7 U m V m Z X J U b y w 4 f S Z x d W 9 0 O y w m c X V v d D t T Z W N 0 a W 9 u M S 9 W T 0 x N S U F w c H I v Q X V 0 b 1 J l b W 9 2 Z W R D b 2 x 1 b W 5 z M S 5 7 U 3 B p Z m Z G b 3 I s O X 0 m c X V v d D s s J n F 1 b 3 Q 7 U 2 V j d G l v b j E v V k 9 M T U l B c H B y L 0 F 1 d G 9 S Z W 1 v d m V k Q 2 9 s d W 1 u c z E u e 3 N 0 Y X R 1 c y w x M H 0 m c X V v d D s s J n F 1 b 3 Q 7 U 2 V j d G l v b j E v V k 9 M T U l B c H B y L 0 F 1 d G 9 S Z W 1 v d m V k Q 2 9 s d W 1 u c z E u e 3 B h a W Q s M T F 9 J n F 1 b 3 Q 7 L C Z x d W 9 0 O 1 N l Y 3 R p b 2 4 x L 1 Z P T E 1 J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Z P T E 1 J Q X B w c i 9 B d X R v U m V t b 3 Z l Z E N v b H V t b n M x L n t U Z W N o S U Q s M H 0 m c X V v d D s s J n F 1 b 3 Q 7 U 2 V j d G l v b j E v V k 9 M T U l B c H B y L 0 F 1 d G 9 S Z W 1 v d m V k Q 2 9 s d W 1 u c z E u e 1 R l Y 2 h M T m F t Z S w x f S Z x d W 9 0 O y w m c X V v d D t T Z W N 0 a W 9 u M S 9 W T 0 x N S U F w c H I v Q X V 0 b 1 J l b W 9 2 Z W R D b 2 x 1 b W 5 z M S 5 7 V G V j a E Z O Y W 1 l L D J 9 J n F 1 b 3 Q 7 L C Z x d W 9 0 O 1 N l Y 3 R p b 2 4 x L 1 Z P T E 1 J Q X B w c i 9 B d X R v U m V t b 3 Z l Z E N v b H V t b n M x L n t E Y X R l L D N 9 J n F 1 b 3 Q 7 L C Z x d W 9 0 O 1 N l Y 3 R p b 2 4 x L 1 Z P T E 1 J Q X B w c i 9 B d X R v U m V t b 3 Z l Z E N v b H V t b n M x L n t X T y w 0 f S Z x d W 9 0 O y w m c X V v d D t T Z W N 0 a W 9 u M S 9 W T 0 x N S U F w c H I v Q X V 0 b 1 J l b W 9 2 Z W R D b 2 x 1 b W 5 z M S 5 7 Q W R k c m V z c y w 1 f S Z x d W 9 0 O y w m c X V v d D t T Z W N 0 a W 9 u M S 9 W T 0 x N S U F w c H I v Q X V 0 b 1 J l b W 9 2 Z W R D b 2 x 1 b W 5 z M S 5 7 Q 3 V z d E x O Y W 1 l L D Z 9 J n F 1 b 3 Q 7 L C Z x d W 9 0 O 1 N l Y 3 R p b 2 4 x L 1 Z P T E 1 J Q X B w c i 9 B d X R v U m V t b 3 Z l Z E N v b H V t b n M x L n t D d X N 0 R k 5 h b W U s N 3 0 m c X V v d D s s J n F 1 b 3 Q 7 U 2 V j d G l v b j E v V k 9 M T U l B c H B y L 0 F 1 d G 9 S Z W 1 v d m V k Q 2 9 s d W 1 u c z E u e 1 J l Z m V y V G 8 s O H 0 m c X V v d D s s J n F 1 b 3 Q 7 U 2 V j d G l v b j E v V k 9 M T U l B c H B y L 0 F 1 d G 9 S Z W 1 v d m V k Q 2 9 s d W 1 u c z E u e 1 N w a W Z m R m 9 y L D l 9 J n F 1 b 3 Q 7 L C Z x d W 9 0 O 1 N l Y 3 R p b 2 4 x L 1 Z P T E 1 J Q X B w c i 9 B d X R v U m V t b 3 Z l Z E N v b H V t b n M x L n t z d G F 0 d X M s M T B 9 J n F 1 b 3 Q 7 L C Z x d W 9 0 O 1 N l Y 3 R p b 2 4 x L 1 Z P T E 1 J Q X B w c i 9 B d X R v U m V t b 3 Z l Z E N v b H V t b n M x L n t w Y W l k L D E x f S Z x d W 9 0 O y w m c X V v d D t T Z W N 0 a W 9 u M S 9 W T 0 x N S U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P T E 1 J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N S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N S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N S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E 1 J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N S U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k 9 M T U l P c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4 O j E 0 L j M 0 M z I 3 M j d a I i A v P j x F b n R y e S B U e X B l P S J R d W V y e U l E I i B W Y W x 1 Z T 0 i c z k z N j Z i M z U 4 L T U y N j k t N D M 0 M i 1 i N j Q 2 L W Y 2 N T R i N T Y 5 M T E 1 N i I g L z 4 8 R W 5 0 c n k g V H l w Z T 0 i R m l s b E N v b H V t b l R 5 c G V z I i B W Y W x 1 Z T 0 i c 0 J n W U d D U U 1 H Q m d Z R 0 J n W U R C Z z 0 9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T E 1 J T 3 B l b i 9 B d X R v U m V t b 3 Z l Z E N v b H V t b n M x L n t U Z W N o S U Q s M H 0 m c X V v d D s s J n F 1 b 3 Q 7 U 2 V j d G l v b j E v V k 9 M T U l P c G V u L 0 F 1 d G 9 S Z W 1 v d m V k Q 2 9 s d W 1 u c z E u e 1 R l Y 2 h M T m F t Z S w x f S Z x d W 9 0 O y w m c X V v d D t T Z W N 0 a W 9 u M S 9 W T 0 x N S U 9 w Z W 4 v Q X V 0 b 1 J l b W 9 2 Z W R D b 2 x 1 b W 5 z M S 5 7 V G V j a E Z O Y W 1 l L D J 9 J n F 1 b 3 Q 7 L C Z x d W 9 0 O 1 N l Y 3 R p b 2 4 x L 1 Z P T E 1 J T 3 B l b i 9 B d X R v U m V t b 3 Z l Z E N v b H V t b n M x L n t E Y X R l L D N 9 J n F 1 b 3 Q 7 L C Z x d W 9 0 O 1 N l Y 3 R p b 2 4 x L 1 Z P T E 1 J T 3 B l b i 9 B d X R v U m V t b 3 Z l Z E N v b H V t b n M x L n t X T y w 0 f S Z x d W 9 0 O y w m c X V v d D t T Z W N 0 a W 9 u M S 9 W T 0 x N S U 9 w Z W 4 v Q X V 0 b 1 J l b W 9 2 Z W R D b 2 x 1 b W 5 z M S 5 7 Q W R k c m V z c y w 1 f S Z x d W 9 0 O y w m c X V v d D t T Z W N 0 a W 9 u M S 9 W T 0 x N S U 9 w Z W 4 v Q X V 0 b 1 J l b W 9 2 Z W R D b 2 x 1 b W 5 z M S 5 7 Q 3 V z d E x O Y W 1 l L D Z 9 J n F 1 b 3 Q 7 L C Z x d W 9 0 O 1 N l Y 3 R p b 2 4 x L 1 Z P T E 1 J T 3 B l b i 9 B d X R v U m V t b 3 Z l Z E N v b H V t b n M x L n t D d X N 0 R k 5 h b W U s N 3 0 m c X V v d D s s J n F 1 b 3 Q 7 U 2 V j d G l v b j E v V k 9 M T U l P c G V u L 0 F 1 d G 9 S Z W 1 v d m V k Q 2 9 s d W 1 u c z E u e 1 J l Z m V y V G 8 s O H 0 m c X V v d D s s J n F 1 b 3 Q 7 U 2 V j d G l v b j E v V k 9 M T U l P c G V u L 0 F 1 d G 9 S Z W 1 v d m V k Q 2 9 s d W 1 u c z E u e 1 N w a W Z m R m 9 y L D l 9 J n F 1 b 3 Q 7 L C Z x d W 9 0 O 1 N l Y 3 R p b 2 4 x L 1 Z P T E 1 J T 3 B l b i 9 B d X R v U m V t b 3 Z l Z E N v b H V t b n M x L n t z d G F 0 d X M s M T B 9 J n F 1 b 3 Q 7 L C Z x d W 9 0 O 1 N l Y 3 R p b 2 4 x L 1 Z P T E 1 J T 3 B l b i 9 B d X R v U m V t b 3 Z l Z E N v b H V t b n M x L n t w Y W l k L D E x f S Z x d W 9 0 O y w m c X V v d D t T Z W N 0 a W 9 u M S 9 W T 0 x N S U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T 0 x N S U 9 w Z W 4 v Q X V 0 b 1 J l b W 9 2 Z W R D b 2 x 1 b W 5 z M S 5 7 V G V j a E l E L D B 9 J n F 1 b 3 Q 7 L C Z x d W 9 0 O 1 N l Y 3 R p b 2 4 x L 1 Z P T E 1 J T 3 B l b i 9 B d X R v U m V t b 3 Z l Z E N v b H V t b n M x L n t U Z W N o T E 5 h b W U s M X 0 m c X V v d D s s J n F 1 b 3 Q 7 U 2 V j d G l v b j E v V k 9 M T U l P c G V u L 0 F 1 d G 9 S Z W 1 v d m V k Q 2 9 s d W 1 u c z E u e 1 R l Y 2 h G T m F t Z S w y f S Z x d W 9 0 O y w m c X V v d D t T Z W N 0 a W 9 u M S 9 W T 0 x N S U 9 w Z W 4 v Q X V 0 b 1 J l b W 9 2 Z W R D b 2 x 1 b W 5 z M S 5 7 R G F 0 Z S w z f S Z x d W 9 0 O y w m c X V v d D t T Z W N 0 a W 9 u M S 9 W T 0 x N S U 9 w Z W 4 v Q X V 0 b 1 J l b W 9 2 Z W R D b 2 x 1 b W 5 z M S 5 7 V 0 8 s N H 0 m c X V v d D s s J n F 1 b 3 Q 7 U 2 V j d G l v b j E v V k 9 M T U l P c G V u L 0 F 1 d G 9 S Z W 1 v d m V k Q 2 9 s d W 1 u c z E u e 0 F k Z H J l c 3 M s N X 0 m c X V v d D s s J n F 1 b 3 Q 7 U 2 V j d G l v b j E v V k 9 M T U l P c G V u L 0 F 1 d G 9 S Z W 1 v d m V k Q 2 9 s d W 1 u c z E u e 0 N 1 c 3 R M T m F t Z S w 2 f S Z x d W 9 0 O y w m c X V v d D t T Z W N 0 a W 9 u M S 9 W T 0 x N S U 9 w Z W 4 v Q X V 0 b 1 J l b W 9 2 Z W R D b 2 x 1 b W 5 z M S 5 7 Q 3 V z d E Z O Y W 1 l L D d 9 J n F 1 b 3 Q 7 L C Z x d W 9 0 O 1 N l Y 3 R p b 2 4 x L 1 Z P T E 1 J T 3 B l b i 9 B d X R v U m V t b 3 Z l Z E N v b H V t b n M x L n t S Z W Z l c l R v L D h 9 J n F 1 b 3 Q 7 L C Z x d W 9 0 O 1 N l Y 3 R p b 2 4 x L 1 Z P T E 1 J T 3 B l b i 9 B d X R v U m V t b 3 Z l Z E N v b H V t b n M x L n t T c G l m Z k Z v c i w 5 f S Z x d W 9 0 O y w m c X V v d D t T Z W N 0 a W 9 u M S 9 W T 0 x N S U 9 w Z W 4 v Q X V 0 b 1 J l b W 9 2 Z W R D b 2 x 1 b W 5 z M S 5 7 c 3 R h d H V z L D E w f S Z x d W 9 0 O y w m c X V v d D t T Z W N 0 a W 9 u M S 9 W T 0 x N S U 9 w Z W 4 v Q X V 0 b 1 J l b W 9 2 Z W R D b 2 x 1 b W 5 z M S 5 7 c G F p Z C w x M X 0 m c X V v d D s s J n F 1 b 3 Q 7 U 2 V j d G l v b j E v V k 9 M T U l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T 0 x N S U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T U l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T U l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M T U l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x N S U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I R 1 J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t F S E d S T G 9 z d C I g L z 4 8 R W 5 0 c n k g V H l w Z T 0 i R m l s b G V k Q 2 9 t c G x l d G V S Z X N 1 b H R U b 1 d v c m t z a G V l d C I g V m F s d W U 9 I m w x I i A v P j x F b n R y e S B U e X B l P S J R d W V y e U l E I i B W Y W x 1 Z T 0 i c z Z l Y z M w N 2 F l L T V k Z D k t N D U 3 M C 0 5 Y W U 1 L T k 4 O T R j M W I y Z m U w Y y I g L z 4 8 R W 5 0 c n k g V H l w Z T 0 i R m l s b E x h c 3 R V c G R h d G V k I i B W Y W x 1 Z T 0 i Z D I w M j I t M D M t M z B U M j A 6 N D g 6 M z E u M z g 2 N j A 1 N V o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R U h H U k x v c 3 Q v Q X V 0 b 1 J l b W 9 2 Z W R D b 2 x 1 b W 5 z M S 5 7 V G V j a E l E L D B 9 J n F 1 b 3 Q 7 L C Z x d W 9 0 O 1 N l Y 3 R p b 2 4 x L 0 t F S E d S T G 9 z d C 9 B d X R v U m V t b 3 Z l Z E N v b H V t b n M x L n t U Z W N o T E 5 h b W U s M X 0 m c X V v d D s s J n F 1 b 3 Q 7 U 2 V j d G l v b j E v S 0 V I R 1 J M b 3 N 0 L 0 F 1 d G 9 S Z W 1 v d m V k Q 2 9 s d W 1 u c z E u e 1 R l Y 2 h G T m F t Z S w y f S Z x d W 9 0 O y w m c X V v d D t T Z W N 0 a W 9 u M S 9 L R U h H U k x v c 3 Q v Q X V 0 b 1 J l b W 9 2 Z W R D b 2 x 1 b W 5 z M S 5 7 R G F 0 Z S w z f S Z x d W 9 0 O y w m c X V v d D t T Z W N 0 a W 9 u M S 9 L R U h H U k x v c 3 Q v Q X V 0 b 1 J l b W 9 2 Z W R D b 2 x 1 b W 5 z M S 5 7 V 0 8 s N H 0 m c X V v d D s s J n F 1 b 3 Q 7 U 2 V j d G l v b j E v S 0 V I R 1 J M b 3 N 0 L 0 F 1 d G 9 S Z W 1 v d m V k Q 2 9 s d W 1 u c z E u e 0 F k Z H J l c 3 M s N X 0 m c X V v d D s s J n F 1 b 3 Q 7 U 2 V j d G l v b j E v S 0 V I R 1 J M b 3 N 0 L 0 F 1 d G 9 S Z W 1 v d m V k Q 2 9 s d W 1 u c z E u e 0 N 1 c 3 R M T m F t Z S w 2 f S Z x d W 9 0 O y w m c X V v d D t T Z W N 0 a W 9 u M S 9 L R U h H U k x v c 3 Q v Q X V 0 b 1 J l b W 9 2 Z W R D b 2 x 1 b W 5 z M S 5 7 Q 3 V z d E Z O Y W 1 l L D d 9 J n F 1 b 3 Q 7 L C Z x d W 9 0 O 1 N l Y 3 R p b 2 4 x L 0 t F S E d S T G 9 z d C 9 B d X R v U m V t b 3 Z l Z E N v b H V t b n M x L n t S Z W Z l c l R v L D h 9 J n F 1 b 3 Q 7 L C Z x d W 9 0 O 1 N l Y 3 R p b 2 4 x L 0 t F S E d S T G 9 z d C 9 B d X R v U m V t b 3 Z l Z E N v b H V t b n M x L n t T c G l m Z k Z v c i w 5 f S Z x d W 9 0 O y w m c X V v d D t T Z W N 0 a W 9 u M S 9 L R U h H U k x v c 3 Q v Q X V 0 b 1 J l b W 9 2 Z W R D b 2 x 1 b W 5 z M S 5 7 c 3 R h d H V z L D E w f S Z x d W 9 0 O y w m c X V v d D t T Z W N 0 a W 9 u M S 9 L R U h H U k x v c 3 Q v Q X V 0 b 1 J l b W 9 2 Z W R D b 2 x 1 b W 5 z M S 5 7 c G F p Z C w x M X 0 m c X V v d D s s J n F 1 b 3 Q 7 U 2 V j d G l v b j E v S 0 V I R 1 J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V I R 1 J M b 3 N 0 L 0 F 1 d G 9 S Z W 1 v d m V k Q 2 9 s d W 1 u c z E u e 1 R l Y 2 h J R C w w f S Z x d W 9 0 O y w m c X V v d D t T Z W N 0 a W 9 u M S 9 L R U h H U k x v c 3 Q v Q X V 0 b 1 J l b W 9 2 Z W R D b 2 x 1 b W 5 z M S 5 7 V G V j a E x O Y W 1 l L D F 9 J n F 1 b 3 Q 7 L C Z x d W 9 0 O 1 N l Y 3 R p b 2 4 x L 0 t F S E d S T G 9 z d C 9 B d X R v U m V t b 3 Z l Z E N v b H V t b n M x L n t U Z W N o R k 5 h b W U s M n 0 m c X V v d D s s J n F 1 b 3 Q 7 U 2 V j d G l v b j E v S 0 V I R 1 J M b 3 N 0 L 0 F 1 d G 9 S Z W 1 v d m V k Q 2 9 s d W 1 u c z E u e 0 R h d G U s M 3 0 m c X V v d D s s J n F 1 b 3 Q 7 U 2 V j d G l v b j E v S 0 V I R 1 J M b 3 N 0 L 0 F 1 d G 9 S Z W 1 v d m V k Q 2 9 s d W 1 u c z E u e 1 d P L D R 9 J n F 1 b 3 Q 7 L C Z x d W 9 0 O 1 N l Y 3 R p b 2 4 x L 0 t F S E d S T G 9 z d C 9 B d X R v U m V t b 3 Z l Z E N v b H V t b n M x L n t B Z G R y Z X N z L D V 9 J n F 1 b 3 Q 7 L C Z x d W 9 0 O 1 N l Y 3 R p b 2 4 x L 0 t F S E d S T G 9 z d C 9 B d X R v U m V t b 3 Z l Z E N v b H V t b n M x L n t D d X N 0 T E 5 h b W U s N n 0 m c X V v d D s s J n F 1 b 3 Q 7 U 2 V j d G l v b j E v S 0 V I R 1 J M b 3 N 0 L 0 F 1 d G 9 S Z W 1 v d m V k Q 2 9 s d W 1 u c z E u e 0 N 1 c 3 R G T m F t Z S w 3 f S Z x d W 9 0 O y w m c X V v d D t T Z W N 0 a W 9 u M S 9 L R U h H U k x v c 3 Q v Q X V 0 b 1 J l b W 9 2 Z W R D b 2 x 1 b W 5 z M S 5 7 U m V m Z X J U b y w 4 f S Z x d W 9 0 O y w m c X V v d D t T Z W N 0 a W 9 u M S 9 L R U h H U k x v c 3 Q v Q X V 0 b 1 J l b W 9 2 Z W R D b 2 x 1 b W 5 z M S 5 7 U 3 B p Z m Z G b 3 I s O X 0 m c X V v d D s s J n F 1 b 3 Q 7 U 2 V j d G l v b j E v S 0 V I R 1 J M b 3 N 0 L 0 F 1 d G 9 S Z W 1 v d m V k Q 2 9 s d W 1 u c z E u e 3 N 0 Y X R 1 c y w x M H 0 m c X V v d D s s J n F 1 b 3 Q 7 U 2 V j d G l v b j E v S 0 V I R 1 J M b 3 N 0 L 0 F 1 d G 9 S Z W 1 v d m V k Q 2 9 s d W 1 u c z E u e 3 B h a W Q s M T F 9 J n F 1 b 3 Q 7 L C Z x d W 9 0 O 1 N l Y 3 R p b 2 4 x L 0 t F S E d S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V I R 1 J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S E d S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S E d S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S E d S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I R 1 J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S E d S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R U h H U k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g 6 M z E u N D k x M z U y M 1 o i I C 8 + P E V u d H J 5 I F R 5 c G U 9 I l F 1 Z X J 5 S U Q i I F Z h b H V l P S J z N j c 2 M z M 5 M D c t M z R l N i 0 0 Z D E z L T g 3 N G E t Y z V l O G F k N G I w M W F i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V I R 1 J B c H B y L 0 F 1 d G 9 S Z W 1 v d m V k Q 2 9 s d W 1 u c z E u e 1 R l Y 2 h J R C w w f S Z x d W 9 0 O y w m c X V v d D t T Z W N 0 a W 9 u M S 9 L R U h H U k F w c H I v Q X V 0 b 1 J l b W 9 2 Z W R D b 2 x 1 b W 5 z M S 5 7 V G V j a E x O Y W 1 l L D F 9 J n F 1 b 3 Q 7 L C Z x d W 9 0 O 1 N l Y 3 R p b 2 4 x L 0 t F S E d S Q X B w c i 9 B d X R v U m V t b 3 Z l Z E N v b H V t b n M x L n t U Z W N o R k 5 h b W U s M n 0 m c X V v d D s s J n F 1 b 3 Q 7 U 2 V j d G l v b j E v S 0 V I R 1 J B c H B y L 0 F 1 d G 9 S Z W 1 v d m V k Q 2 9 s d W 1 u c z E u e 0 R h d G U s M 3 0 m c X V v d D s s J n F 1 b 3 Q 7 U 2 V j d G l v b j E v S 0 V I R 1 J B c H B y L 0 F 1 d G 9 S Z W 1 v d m V k Q 2 9 s d W 1 u c z E u e 1 d P L D R 9 J n F 1 b 3 Q 7 L C Z x d W 9 0 O 1 N l Y 3 R p b 2 4 x L 0 t F S E d S Q X B w c i 9 B d X R v U m V t b 3 Z l Z E N v b H V t b n M x L n t B Z G R y Z X N z L D V 9 J n F 1 b 3 Q 7 L C Z x d W 9 0 O 1 N l Y 3 R p b 2 4 x L 0 t F S E d S Q X B w c i 9 B d X R v U m V t b 3 Z l Z E N v b H V t b n M x L n t D d X N 0 T E 5 h b W U s N n 0 m c X V v d D s s J n F 1 b 3 Q 7 U 2 V j d G l v b j E v S 0 V I R 1 J B c H B y L 0 F 1 d G 9 S Z W 1 v d m V k Q 2 9 s d W 1 u c z E u e 0 N 1 c 3 R G T m F t Z S w 3 f S Z x d W 9 0 O y w m c X V v d D t T Z W N 0 a W 9 u M S 9 L R U h H U k F w c H I v Q X V 0 b 1 J l b W 9 2 Z W R D b 2 x 1 b W 5 z M S 5 7 U m V m Z X J U b y w 4 f S Z x d W 9 0 O y w m c X V v d D t T Z W N 0 a W 9 u M S 9 L R U h H U k F w c H I v Q X V 0 b 1 J l b W 9 2 Z W R D b 2 x 1 b W 5 z M S 5 7 U 3 B p Z m Z G b 3 I s O X 0 m c X V v d D s s J n F 1 b 3 Q 7 U 2 V j d G l v b j E v S 0 V I R 1 J B c H B y L 0 F 1 d G 9 S Z W 1 v d m V k Q 2 9 s d W 1 u c z E u e 3 N 0 Y X R 1 c y w x M H 0 m c X V v d D s s J n F 1 b 3 Q 7 U 2 V j d G l v b j E v S 0 V I R 1 J B c H B y L 0 F 1 d G 9 S Z W 1 v d m V k Q 2 9 s d W 1 u c z E u e 3 B h a W Q s M T F 9 J n F 1 b 3 Q 7 L C Z x d W 9 0 O 1 N l Y 3 R p b 2 4 x L 0 t F S E d S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F S E d S Q X B w c i 9 B d X R v U m V t b 3 Z l Z E N v b H V t b n M x L n t U Z W N o S U Q s M H 0 m c X V v d D s s J n F 1 b 3 Q 7 U 2 V j d G l v b j E v S 0 V I R 1 J B c H B y L 0 F 1 d G 9 S Z W 1 v d m V k Q 2 9 s d W 1 u c z E u e 1 R l Y 2 h M T m F t Z S w x f S Z x d W 9 0 O y w m c X V v d D t T Z W N 0 a W 9 u M S 9 L R U h H U k F w c H I v Q X V 0 b 1 J l b W 9 2 Z W R D b 2 x 1 b W 5 z M S 5 7 V G V j a E Z O Y W 1 l L D J 9 J n F 1 b 3 Q 7 L C Z x d W 9 0 O 1 N l Y 3 R p b 2 4 x L 0 t F S E d S Q X B w c i 9 B d X R v U m V t b 3 Z l Z E N v b H V t b n M x L n t E Y X R l L D N 9 J n F 1 b 3 Q 7 L C Z x d W 9 0 O 1 N l Y 3 R p b 2 4 x L 0 t F S E d S Q X B w c i 9 B d X R v U m V t b 3 Z l Z E N v b H V t b n M x L n t X T y w 0 f S Z x d W 9 0 O y w m c X V v d D t T Z W N 0 a W 9 u M S 9 L R U h H U k F w c H I v Q X V 0 b 1 J l b W 9 2 Z W R D b 2 x 1 b W 5 z M S 5 7 Q W R k c m V z c y w 1 f S Z x d W 9 0 O y w m c X V v d D t T Z W N 0 a W 9 u M S 9 L R U h H U k F w c H I v Q X V 0 b 1 J l b W 9 2 Z W R D b 2 x 1 b W 5 z M S 5 7 Q 3 V z d E x O Y W 1 l L D Z 9 J n F 1 b 3 Q 7 L C Z x d W 9 0 O 1 N l Y 3 R p b 2 4 x L 0 t F S E d S Q X B w c i 9 B d X R v U m V t b 3 Z l Z E N v b H V t b n M x L n t D d X N 0 R k 5 h b W U s N 3 0 m c X V v d D s s J n F 1 b 3 Q 7 U 2 V j d G l v b j E v S 0 V I R 1 J B c H B y L 0 F 1 d G 9 S Z W 1 v d m V k Q 2 9 s d W 1 u c z E u e 1 J l Z m V y V G 8 s O H 0 m c X V v d D s s J n F 1 b 3 Q 7 U 2 V j d G l v b j E v S 0 V I R 1 J B c H B y L 0 F 1 d G 9 S Z W 1 v d m V k Q 2 9 s d W 1 u c z E u e 1 N w a W Z m R m 9 y L D l 9 J n F 1 b 3 Q 7 L C Z x d W 9 0 O 1 N l Y 3 R p b 2 4 x L 0 t F S E d S Q X B w c i 9 B d X R v U m V t b 3 Z l Z E N v b H V t b n M x L n t z d G F 0 d X M s M T B 9 J n F 1 b 3 Q 7 L C Z x d W 9 0 O 1 N l Y 3 R p b 2 4 x L 0 t F S E d S Q X B w c i 9 B d X R v U m V t b 3 Z l Z E N v b H V t b n M x L n t w Y W l k L D E x f S Z x d W 9 0 O y w m c X V v d D t T Z W N 0 a W 9 u M S 9 L R U h H U k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F S E d S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h H U k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h H U k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h H U k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S E d S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h H U k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0 V I R 1 J P c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4 O j M x L j U 2 N j c w N T Z a I i A v P j x F b n R y e S B U e X B l P S J R d W V y e U l E I i B W Y W x 1 Z T 0 i c 2 Q y M T c 5 N j g 3 L T k 1 Z D M t N G U z Z C 1 h N D c z L T g 5 O D c 0 Y j V k Z D c 3 Y i I g L z 4 8 R W 5 0 c n k g V H l w Z T 0 i R m l s b E N v b H V t b l R 5 c G V z I i B W Y W x 1 Z T 0 i c 0 J n W U d D U U 1 H Q m d Z R 0 J n W U R C Z z 0 9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F S E d S T 3 B l b i 9 B d X R v U m V t b 3 Z l Z E N v b H V t b n M x L n t U Z W N o S U Q s M H 0 m c X V v d D s s J n F 1 b 3 Q 7 U 2 V j d G l v b j E v S 0 V I R 1 J P c G V u L 0 F 1 d G 9 S Z W 1 v d m V k Q 2 9 s d W 1 u c z E u e 1 R l Y 2 h M T m F t Z S w x f S Z x d W 9 0 O y w m c X V v d D t T Z W N 0 a W 9 u M S 9 L R U h H U k 9 w Z W 4 v Q X V 0 b 1 J l b W 9 2 Z W R D b 2 x 1 b W 5 z M S 5 7 V G V j a E Z O Y W 1 l L D J 9 J n F 1 b 3 Q 7 L C Z x d W 9 0 O 1 N l Y 3 R p b 2 4 x L 0 t F S E d S T 3 B l b i 9 B d X R v U m V t b 3 Z l Z E N v b H V t b n M x L n t E Y X R l L D N 9 J n F 1 b 3 Q 7 L C Z x d W 9 0 O 1 N l Y 3 R p b 2 4 x L 0 t F S E d S T 3 B l b i 9 B d X R v U m V t b 3 Z l Z E N v b H V t b n M x L n t X T y w 0 f S Z x d W 9 0 O y w m c X V v d D t T Z W N 0 a W 9 u M S 9 L R U h H U k 9 w Z W 4 v Q X V 0 b 1 J l b W 9 2 Z W R D b 2 x 1 b W 5 z M S 5 7 Q W R k c m V z c y w 1 f S Z x d W 9 0 O y w m c X V v d D t T Z W N 0 a W 9 u M S 9 L R U h H U k 9 w Z W 4 v Q X V 0 b 1 J l b W 9 2 Z W R D b 2 x 1 b W 5 z M S 5 7 Q 3 V z d E x O Y W 1 l L D Z 9 J n F 1 b 3 Q 7 L C Z x d W 9 0 O 1 N l Y 3 R p b 2 4 x L 0 t F S E d S T 3 B l b i 9 B d X R v U m V t b 3 Z l Z E N v b H V t b n M x L n t D d X N 0 R k 5 h b W U s N 3 0 m c X V v d D s s J n F 1 b 3 Q 7 U 2 V j d G l v b j E v S 0 V I R 1 J P c G V u L 0 F 1 d G 9 S Z W 1 v d m V k Q 2 9 s d W 1 u c z E u e 1 J l Z m V y V G 8 s O H 0 m c X V v d D s s J n F 1 b 3 Q 7 U 2 V j d G l v b j E v S 0 V I R 1 J P c G V u L 0 F 1 d G 9 S Z W 1 v d m V k Q 2 9 s d W 1 u c z E u e 1 N w a W Z m R m 9 y L D l 9 J n F 1 b 3 Q 7 L C Z x d W 9 0 O 1 N l Y 3 R p b 2 4 x L 0 t F S E d S T 3 B l b i 9 B d X R v U m V t b 3 Z l Z E N v b H V t b n M x L n t z d G F 0 d X M s M T B 9 J n F 1 b 3 Q 7 L C Z x d W 9 0 O 1 N l Y 3 R p b 2 4 x L 0 t F S E d S T 3 B l b i 9 B d X R v U m V t b 3 Z l Z E N v b H V t b n M x L n t w Y W l k L D E x f S Z x d W 9 0 O y w m c X V v d D t T Z W N 0 a W 9 u M S 9 L R U h H U k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R U h H U k 9 w Z W 4 v Q X V 0 b 1 J l b W 9 2 Z W R D b 2 x 1 b W 5 z M S 5 7 V G V j a E l E L D B 9 J n F 1 b 3 Q 7 L C Z x d W 9 0 O 1 N l Y 3 R p b 2 4 x L 0 t F S E d S T 3 B l b i 9 B d X R v U m V t b 3 Z l Z E N v b H V t b n M x L n t U Z W N o T E 5 h b W U s M X 0 m c X V v d D s s J n F 1 b 3 Q 7 U 2 V j d G l v b j E v S 0 V I R 1 J P c G V u L 0 F 1 d G 9 S Z W 1 v d m V k Q 2 9 s d W 1 u c z E u e 1 R l Y 2 h G T m F t Z S w y f S Z x d W 9 0 O y w m c X V v d D t T Z W N 0 a W 9 u M S 9 L R U h H U k 9 w Z W 4 v Q X V 0 b 1 J l b W 9 2 Z W R D b 2 x 1 b W 5 z M S 5 7 R G F 0 Z S w z f S Z x d W 9 0 O y w m c X V v d D t T Z W N 0 a W 9 u M S 9 L R U h H U k 9 w Z W 4 v Q X V 0 b 1 J l b W 9 2 Z W R D b 2 x 1 b W 5 z M S 5 7 V 0 8 s N H 0 m c X V v d D s s J n F 1 b 3 Q 7 U 2 V j d G l v b j E v S 0 V I R 1 J P c G V u L 0 F 1 d G 9 S Z W 1 v d m V k Q 2 9 s d W 1 u c z E u e 0 F k Z H J l c 3 M s N X 0 m c X V v d D s s J n F 1 b 3 Q 7 U 2 V j d G l v b j E v S 0 V I R 1 J P c G V u L 0 F 1 d G 9 S Z W 1 v d m V k Q 2 9 s d W 1 u c z E u e 0 N 1 c 3 R M T m F t Z S w 2 f S Z x d W 9 0 O y w m c X V v d D t T Z W N 0 a W 9 u M S 9 L R U h H U k 9 w Z W 4 v Q X V 0 b 1 J l b W 9 2 Z W R D b 2 x 1 b W 5 z M S 5 7 Q 3 V z d E Z O Y W 1 l L D d 9 J n F 1 b 3 Q 7 L C Z x d W 9 0 O 1 N l Y 3 R p b 2 4 x L 0 t F S E d S T 3 B l b i 9 B d X R v U m V t b 3 Z l Z E N v b H V t b n M x L n t S Z W Z l c l R v L D h 9 J n F 1 b 3 Q 7 L C Z x d W 9 0 O 1 N l Y 3 R p b 2 4 x L 0 t F S E d S T 3 B l b i 9 B d X R v U m V t b 3 Z l Z E N v b H V t b n M x L n t T c G l m Z k Z v c i w 5 f S Z x d W 9 0 O y w m c X V v d D t T Z W N 0 a W 9 u M S 9 L R U h H U k 9 w Z W 4 v Q X V 0 b 1 J l b W 9 2 Z W R D b 2 x 1 b W 5 z M S 5 7 c 3 R h d H V z L D E w f S Z x d W 9 0 O y w m c X V v d D t T Z W N 0 a W 9 u M S 9 L R U h H U k 9 w Z W 4 v Q X V 0 b 1 J l b W 9 2 Z W R D b 2 x 1 b W 5 z M S 5 7 c G F p Z C w x M X 0 m c X V v d D s s J n F 1 b 3 Q 7 U 2 V j d G l v b j E v S 0 V I R 1 J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R U h H U k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I R 1 J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I R 1 J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I R 1 J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h H U k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H U k 9 P c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F R 1 J P T 3 B l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0 O D o z N y 4 4 O D Q z M z k 4 W i I g L z 4 8 R W 5 0 c n k g V H l w Z T 0 i U X V l c n l J R C I g V m F s d W U 9 I n N m N T g w M z J j Z i 0 3 M T E 3 L T R i M D A t O D A 4 Z C 0 x Y j J h M m N m N z g 3 Y z Q i I C 8 + P E V u d H J 5 I F R 5 c G U 9 I k Z p b G x D b 2 x 1 b W 5 U e X B l c y I g V m F s d W U 9 I n N C Z 1 l H Q 1 F N R 0 J n W U d C Z 1 l E Q m c 9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R U d S T 0 9 w Z W 4 v Q X V 0 b 1 J l b W 9 2 Z W R D b 2 x 1 b W 5 z M S 5 7 V G V j a E l E L D B 9 J n F 1 b 3 Q 7 L C Z x d W 9 0 O 1 N l Y 3 R p b 2 4 x L 0 h F R 1 J P T 3 B l b i 9 B d X R v U m V t b 3 Z l Z E N v b H V t b n M x L n t U Z W N o T E 5 h b W U s M X 0 m c X V v d D s s J n F 1 b 3 Q 7 U 2 V j d G l v b j E v S E V H U k 9 P c G V u L 0 F 1 d G 9 S Z W 1 v d m V k Q 2 9 s d W 1 u c z E u e 1 R l Y 2 h G T m F t Z S w y f S Z x d W 9 0 O y w m c X V v d D t T Z W N 0 a W 9 u M S 9 I R U d S T 0 9 w Z W 4 v Q X V 0 b 1 J l b W 9 2 Z W R D b 2 x 1 b W 5 z M S 5 7 R G F 0 Z S w z f S Z x d W 9 0 O y w m c X V v d D t T Z W N 0 a W 9 u M S 9 I R U d S T 0 9 w Z W 4 v Q X V 0 b 1 J l b W 9 2 Z W R D b 2 x 1 b W 5 z M S 5 7 V 0 8 s N H 0 m c X V v d D s s J n F 1 b 3 Q 7 U 2 V j d G l v b j E v S E V H U k 9 P c G V u L 0 F 1 d G 9 S Z W 1 v d m V k Q 2 9 s d W 1 u c z E u e 0 F k Z H J l c 3 M s N X 0 m c X V v d D s s J n F 1 b 3 Q 7 U 2 V j d G l v b j E v S E V H U k 9 P c G V u L 0 F 1 d G 9 S Z W 1 v d m V k Q 2 9 s d W 1 u c z E u e 0 N 1 c 3 R M T m F t Z S w 2 f S Z x d W 9 0 O y w m c X V v d D t T Z W N 0 a W 9 u M S 9 I R U d S T 0 9 w Z W 4 v Q X V 0 b 1 J l b W 9 2 Z W R D b 2 x 1 b W 5 z M S 5 7 Q 3 V z d E Z O Y W 1 l L D d 9 J n F 1 b 3 Q 7 L C Z x d W 9 0 O 1 N l Y 3 R p b 2 4 x L 0 h F R 1 J P T 3 B l b i 9 B d X R v U m V t b 3 Z l Z E N v b H V t b n M x L n t S Z W Z l c l R v L D h 9 J n F 1 b 3 Q 7 L C Z x d W 9 0 O 1 N l Y 3 R p b 2 4 x L 0 h F R 1 J P T 3 B l b i 9 B d X R v U m V t b 3 Z l Z E N v b H V t b n M x L n t T c G l m Z k Z v c i w 5 f S Z x d W 9 0 O y w m c X V v d D t T Z W N 0 a W 9 u M S 9 I R U d S T 0 9 w Z W 4 v Q X V 0 b 1 J l b W 9 2 Z W R D b 2 x 1 b W 5 z M S 5 7 c 3 R h d H V z L D E w f S Z x d W 9 0 O y w m c X V v d D t T Z W N 0 a W 9 u M S 9 I R U d S T 0 9 w Z W 4 v Q X V 0 b 1 J l b W 9 2 Z W R D b 2 x 1 b W 5 z M S 5 7 c G F p Z C w x M X 0 m c X V v d D s s J n F 1 b 3 Q 7 U 2 V j d G l v b j E v S E V H U k 9 P c G V u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E V H U k 9 P c G V u L 0 F 1 d G 9 S Z W 1 v d m V k Q 2 9 s d W 1 u c z E u e 1 R l Y 2 h J R C w w f S Z x d W 9 0 O y w m c X V v d D t T Z W N 0 a W 9 u M S 9 I R U d S T 0 9 w Z W 4 v Q X V 0 b 1 J l b W 9 2 Z W R D b 2 x 1 b W 5 z M S 5 7 V G V j a E x O Y W 1 l L D F 9 J n F 1 b 3 Q 7 L C Z x d W 9 0 O 1 N l Y 3 R p b 2 4 x L 0 h F R 1 J P T 3 B l b i 9 B d X R v U m V t b 3 Z l Z E N v b H V t b n M x L n t U Z W N o R k 5 h b W U s M n 0 m c X V v d D s s J n F 1 b 3 Q 7 U 2 V j d G l v b j E v S E V H U k 9 P c G V u L 0 F 1 d G 9 S Z W 1 v d m V k Q 2 9 s d W 1 u c z E u e 0 R h d G U s M 3 0 m c X V v d D s s J n F 1 b 3 Q 7 U 2 V j d G l v b j E v S E V H U k 9 P c G V u L 0 F 1 d G 9 S Z W 1 v d m V k Q 2 9 s d W 1 u c z E u e 1 d P L D R 9 J n F 1 b 3 Q 7 L C Z x d W 9 0 O 1 N l Y 3 R p b 2 4 x L 0 h F R 1 J P T 3 B l b i 9 B d X R v U m V t b 3 Z l Z E N v b H V t b n M x L n t B Z G R y Z X N z L D V 9 J n F 1 b 3 Q 7 L C Z x d W 9 0 O 1 N l Y 3 R p b 2 4 x L 0 h F R 1 J P T 3 B l b i 9 B d X R v U m V t b 3 Z l Z E N v b H V t b n M x L n t D d X N 0 T E 5 h b W U s N n 0 m c X V v d D s s J n F 1 b 3 Q 7 U 2 V j d G l v b j E v S E V H U k 9 P c G V u L 0 F 1 d G 9 S Z W 1 v d m V k Q 2 9 s d W 1 u c z E u e 0 N 1 c 3 R G T m F t Z S w 3 f S Z x d W 9 0 O y w m c X V v d D t T Z W N 0 a W 9 u M S 9 I R U d S T 0 9 w Z W 4 v Q X V 0 b 1 J l b W 9 2 Z W R D b 2 x 1 b W 5 z M S 5 7 U m V m Z X J U b y w 4 f S Z x d W 9 0 O y w m c X V v d D t T Z W N 0 a W 9 u M S 9 I R U d S T 0 9 w Z W 4 v Q X V 0 b 1 J l b W 9 2 Z W R D b 2 x 1 b W 5 z M S 5 7 U 3 B p Z m Z G b 3 I s O X 0 m c X V v d D s s J n F 1 b 3 Q 7 U 2 V j d G l v b j E v S E V H U k 9 P c G V u L 0 F 1 d G 9 S Z W 1 v d m V k Q 2 9 s d W 1 u c z E u e 3 N 0 Y X R 1 c y w x M H 0 m c X V v d D s s J n F 1 b 3 Q 7 U 2 V j d G l v b j E v S E V H U k 9 P c G V u L 0 F 1 d G 9 S Z W 1 v d m V k Q 2 9 s d W 1 u c z E u e 3 B h a W Q s M T F 9 J n F 1 b 3 Q 7 L C Z x d W 9 0 O 1 N l Y 3 R p b 2 4 x L 0 h F R 1 J P T 3 B l b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V H U k 9 P c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R 1 J P T 3 B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R 1 J P T 3 B l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R 1 J P T 3 B l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H U k 9 P c G V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R 1 J P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R U d S T 0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g 6 M z c u N j M 5 O T g w N V o i I C 8 + P E V u d H J 5 I F R 5 c G U 9 I l F 1 Z X J 5 S U Q i I F Z h b H V l P S J z O T U z M D Q 0 Z D c t N 2 R i Y y 0 0 Z j U z L T h i Y m I t M m N j O T g 0 M G R m Z D R i I i A v P j x F b n R y e S B U e X B l P S J G a W x s R X J y b 3 J D b 3 V u d C I g V m F s d W U 9 I m w w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V H U k 9 B c H B y L 0 F 1 d G 9 S Z W 1 v d m V k Q 2 9 s d W 1 u c z E u e 1 R l Y 2 h J R C w w f S Z x d W 9 0 O y w m c X V v d D t T Z W N 0 a W 9 u M S 9 I R U d S T 0 F w c H I v Q X V 0 b 1 J l b W 9 2 Z W R D b 2 x 1 b W 5 z M S 5 7 V G V j a E x O Y W 1 l L D F 9 J n F 1 b 3 Q 7 L C Z x d W 9 0 O 1 N l Y 3 R p b 2 4 x L 0 h F R 1 J P Q X B w c i 9 B d X R v U m V t b 3 Z l Z E N v b H V t b n M x L n t U Z W N o R k 5 h b W U s M n 0 m c X V v d D s s J n F 1 b 3 Q 7 U 2 V j d G l v b j E v S E V H U k 9 B c H B y L 0 F 1 d G 9 S Z W 1 v d m V k Q 2 9 s d W 1 u c z E u e 0 R h d G U s M 3 0 m c X V v d D s s J n F 1 b 3 Q 7 U 2 V j d G l v b j E v S E V H U k 9 B c H B y L 0 F 1 d G 9 S Z W 1 v d m V k Q 2 9 s d W 1 u c z E u e 1 d P L D R 9 J n F 1 b 3 Q 7 L C Z x d W 9 0 O 1 N l Y 3 R p b 2 4 x L 0 h F R 1 J P Q X B w c i 9 B d X R v U m V t b 3 Z l Z E N v b H V t b n M x L n t B Z G R y Z X N z L D V 9 J n F 1 b 3 Q 7 L C Z x d W 9 0 O 1 N l Y 3 R p b 2 4 x L 0 h F R 1 J P Q X B w c i 9 B d X R v U m V t b 3 Z l Z E N v b H V t b n M x L n t D d X N 0 T E 5 h b W U s N n 0 m c X V v d D s s J n F 1 b 3 Q 7 U 2 V j d G l v b j E v S E V H U k 9 B c H B y L 0 F 1 d G 9 S Z W 1 v d m V k Q 2 9 s d W 1 u c z E u e 0 N 1 c 3 R G T m F t Z S w 3 f S Z x d W 9 0 O y w m c X V v d D t T Z W N 0 a W 9 u M S 9 I R U d S T 0 F w c H I v Q X V 0 b 1 J l b W 9 2 Z W R D b 2 x 1 b W 5 z M S 5 7 U m V m Z X J U b y w 4 f S Z x d W 9 0 O y w m c X V v d D t T Z W N 0 a W 9 u M S 9 I R U d S T 0 F w c H I v Q X V 0 b 1 J l b W 9 2 Z W R D b 2 x 1 b W 5 z M S 5 7 U 3 B p Z m Z G b 3 I s O X 0 m c X V v d D s s J n F 1 b 3 Q 7 U 2 V j d G l v b j E v S E V H U k 9 B c H B y L 0 F 1 d G 9 S Z W 1 v d m V k Q 2 9 s d W 1 u c z E u e 3 N 0 Y X R 1 c y w x M H 0 m c X V v d D s s J n F 1 b 3 Q 7 U 2 V j d G l v b j E v S E V H U k 9 B c H B y L 0 F 1 d G 9 S Z W 1 v d m V k Q 2 9 s d W 1 u c z E u e 3 B h a W Q s M T F 9 J n F 1 b 3 Q 7 L C Z x d W 9 0 O 1 N l Y 3 R p b 2 4 x L 0 h F R 1 J P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h F R 1 J P Q X B w c i 9 B d X R v U m V t b 3 Z l Z E N v b H V t b n M x L n t U Z W N o S U Q s M H 0 m c X V v d D s s J n F 1 b 3 Q 7 U 2 V j d G l v b j E v S E V H U k 9 B c H B y L 0 F 1 d G 9 S Z W 1 v d m V k Q 2 9 s d W 1 u c z E u e 1 R l Y 2 h M T m F t Z S w x f S Z x d W 9 0 O y w m c X V v d D t T Z W N 0 a W 9 u M S 9 I R U d S T 0 F w c H I v Q X V 0 b 1 J l b W 9 2 Z W R D b 2 x 1 b W 5 z M S 5 7 V G V j a E Z O Y W 1 l L D J 9 J n F 1 b 3 Q 7 L C Z x d W 9 0 O 1 N l Y 3 R p b 2 4 x L 0 h F R 1 J P Q X B w c i 9 B d X R v U m V t b 3 Z l Z E N v b H V t b n M x L n t E Y X R l L D N 9 J n F 1 b 3 Q 7 L C Z x d W 9 0 O 1 N l Y 3 R p b 2 4 x L 0 h F R 1 J P Q X B w c i 9 B d X R v U m V t b 3 Z l Z E N v b H V t b n M x L n t X T y w 0 f S Z x d W 9 0 O y w m c X V v d D t T Z W N 0 a W 9 u M S 9 I R U d S T 0 F w c H I v Q X V 0 b 1 J l b W 9 2 Z W R D b 2 x 1 b W 5 z M S 5 7 Q W R k c m V z c y w 1 f S Z x d W 9 0 O y w m c X V v d D t T Z W N 0 a W 9 u M S 9 I R U d S T 0 F w c H I v Q X V 0 b 1 J l b W 9 2 Z W R D b 2 x 1 b W 5 z M S 5 7 Q 3 V z d E x O Y W 1 l L D Z 9 J n F 1 b 3 Q 7 L C Z x d W 9 0 O 1 N l Y 3 R p b 2 4 x L 0 h F R 1 J P Q X B w c i 9 B d X R v U m V t b 3 Z l Z E N v b H V t b n M x L n t D d X N 0 R k 5 h b W U s N 3 0 m c X V v d D s s J n F 1 b 3 Q 7 U 2 V j d G l v b j E v S E V H U k 9 B c H B y L 0 F 1 d G 9 S Z W 1 v d m V k Q 2 9 s d W 1 u c z E u e 1 J l Z m V y V G 8 s O H 0 m c X V v d D s s J n F 1 b 3 Q 7 U 2 V j d G l v b j E v S E V H U k 9 B c H B y L 0 F 1 d G 9 S Z W 1 v d m V k Q 2 9 s d W 1 u c z E u e 1 N w a W Z m R m 9 y L D l 9 J n F 1 b 3 Q 7 L C Z x d W 9 0 O 1 N l Y 3 R p b 2 4 x L 0 h F R 1 J P Q X B w c i 9 B d X R v U m V t b 3 Z l Z E N v b H V t b n M x L n t z d G F 0 d X M s M T B 9 J n F 1 b 3 Q 7 L C Z x d W 9 0 O 1 N l Y 3 R p b 2 4 x L 0 h F R 1 J P Q X B w c i 9 B d X R v U m V t b 3 Z l Z E N v b H V t b n M x L n t w Y W l k L D E x f S Z x d W 9 0 O y w m c X V v d D t T Z W N 0 a W 9 u M S 9 I R U d S T 0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F R 1 J P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d S T 0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d S T 0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d S T 0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R 1 J P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d S T 0 x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E V H U k 9 M b 3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4 O j M 3 L j M x M z Q 5 N z h a I i A v P j x F b n R y e S B U e X B l P S J G a W x s Q 2 9 s d W 1 u V H l w Z X M i I F Z h b H V l P S J z Q m d Z R 0 N R T U d C Z 1 l H Q m d Z R E J n P T 0 i I C 8 + P E V u d H J 5 I F R 5 c G U 9 I l F 1 Z X J 5 S U Q i I F Z h b H V l P S J z N D R l Z D g z Y j M t Z D R m O S 0 0 Z D V j L W J i M j Q t O T M 1 M m M 3 O T g x Z T J h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F R 1 J P T G 9 z d C 9 B d X R v U m V t b 3 Z l Z E N v b H V t b n M x L n t U Z W N o S U Q s M H 0 m c X V v d D s s J n F 1 b 3 Q 7 U 2 V j d G l v b j E v S E V H U k 9 M b 3 N 0 L 0 F 1 d G 9 S Z W 1 v d m V k Q 2 9 s d W 1 u c z E u e 1 R l Y 2 h M T m F t Z S w x f S Z x d W 9 0 O y w m c X V v d D t T Z W N 0 a W 9 u M S 9 I R U d S T 0 x v c 3 Q v Q X V 0 b 1 J l b W 9 2 Z W R D b 2 x 1 b W 5 z M S 5 7 V G V j a E Z O Y W 1 l L D J 9 J n F 1 b 3 Q 7 L C Z x d W 9 0 O 1 N l Y 3 R p b 2 4 x L 0 h F R 1 J P T G 9 z d C 9 B d X R v U m V t b 3 Z l Z E N v b H V t b n M x L n t E Y X R l L D N 9 J n F 1 b 3 Q 7 L C Z x d W 9 0 O 1 N l Y 3 R p b 2 4 x L 0 h F R 1 J P T G 9 z d C 9 B d X R v U m V t b 3 Z l Z E N v b H V t b n M x L n t X T y w 0 f S Z x d W 9 0 O y w m c X V v d D t T Z W N 0 a W 9 u M S 9 I R U d S T 0 x v c 3 Q v Q X V 0 b 1 J l b W 9 2 Z W R D b 2 x 1 b W 5 z M S 5 7 Q W R k c m V z c y w 1 f S Z x d W 9 0 O y w m c X V v d D t T Z W N 0 a W 9 u M S 9 I R U d S T 0 x v c 3 Q v Q X V 0 b 1 J l b W 9 2 Z W R D b 2 x 1 b W 5 z M S 5 7 Q 3 V z d E x O Y W 1 l L D Z 9 J n F 1 b 3 Q 7 L C Z x d W 9 0 O 1 N l Y 3 R p b 2 4 x L 0 h F R 1 J P T G 9 z d C 9 B d X R v U m V t b 3 Z l Z E N v b H V t b n M x L n t D d X N 0 R k 5 h b W U s N 3 0 m c X V v d D s s J n F 1 b 3 Q 7 U 2 V j d G l v b j E v S E V H U k 9 M b 3 N 0 L 0 F 1 d G 9 S Z W 1 v d m V k Q 2 9 s d W 1 u c z E u e 1 J l Z m V y V G 8 s O H 0 m c X V v d D s s J n F 1 b 3 Q 7 U 2 V j d G l v b j E v S E V H U k 9 M b 3 N 0 L 0 F 1 d G 9 S Z W 1 v d m V k Q 2 9 s d W 1 u c z E u e 1 N w a W Z m R m 9 y L D l 9 J n F 1 b 3 Q 7 L C Z x d W 9 0 O 1 N l Y 3 R p b 2 4 x L 0 h F R 1 J P T G 9 z d C 9 B d X R v U m V t b 3 Z l Z E N v b H V t b n M x L n t z d G F 0 d X M s M T B 9 J n F 1 b 3 Q 7 L C Z x d W 9 0 O 1 N l Y 3 R p b 2 4 x L 0 h F R 1 J P T G 9 z d C 9 B d X R v U m V t b 3 Z l Z E N v b H V t b n M x L n t w Y W l k L D E x f S Z x d W 9 0 O y w m c X V v d D t T Z W N 0 a W 9 u M S 9 I R U d S T 0 x v c 3 Q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R U d S T 0 x v c 3 Q v Q X V 0 b 1 J l b W 9 2 Z W R D b 2 x 1 b W 5 z M S 5 7 V G V j a E l E L D B 9 J n F 1 b 3 Q 7 L C Z x d W 9 0 O 1 N l Y 3 R p b 2 4 x L 0 h F R 1 J P T G 9 z d C 9 B d X R v U m V t b 3 Z l Z E N v b H V t b n M x L n t U Z W N o T E 5 h b W U s M X 0 m c X V v d D s s J n F 1 b 3 Q 7 U 2 V j d G l v b j E v S E V H U k 9 M b 3 N 0 L 0 F 1 d G 9 S Z W 1 v d m V k Q 2 9 s d W 1 u c z E u e 1 R l Y 2 h G T m F t Z S w y f S Z x d W 9 0 O y w m c X V v d D t T Z W N 0 a W 9 u M S 9 I R U d S T 0 x v c 3 Q v Q X V 0 b 1 J l b W 9 2 Z W R D b 2 x 1 b W 5 z M S 5 7 R G F 0 Z S w z f S Z x d W 9 0 O y w m c X V v d D t T Z W N 0 a W 9 u M S 9 I R U d S T 0 x v c 3 Q v Q X V 0 b 1 J l b W 9 2 Z W R D b 2 x 1 b W 5 z M S 5 7 V 0 8 s N H 0 m c X V v d D s s J n F 1 b 3 Q 7 U 2 V j d G l v b j E v S E V H U k 9 M b 3 N 0 L 0 F 1 d G 9 S Z W 1 v d m V k Q 2 9 s d W 1 u c z E u e 0 F k Z H J l c 3 M s N X 0 m c X V v d D s s J n F 1 b 3 Q 7 U 2 V j d G l v b j E v S E V H U k 9 M b 3 N 0 L 0 F 1 d G 9 S Z W 1 v d m V k Q 2 9 s d W 1 u c z E u e 0 N 1 c 3 R M T m F t Z S w 2 f S Z x d W 9 0 O y w m c X V v d D t T Z W N 0 a W 9 u M S 9 I R U d S T 0 x v c 3 Q v Q X V 0 b 1 J l b W 9 2 Z W R D b 2 x 1 b W 5 z M S 5 7 Q 3 V z d E Z O Y W 1 l L D d 9 J n F 1 b 3 Q 7 L C Z x d W 9 0 O 1 N l Y 3 R p b 2 4 x L 0 h F R 1 J P T G 9 z d C 9 B d X R v U m V t b 3 Z l Z E N v b H V t b n M x L n t S Z W Z l c l R v L D h 9 J n F 1 b 3 Q 7 L C Z x d W 9 0 O 1 N l Y 3 R p b 2 4 x L 0 h F R 1 J P T G 9 z d C 9 B d X R v U m V t b 3 Z l Z E N v b H V t b n M x L n t T c G l m Z k Z v c i w 5 f S Z x d W 9 0 O y w m c X V v d D t T Z W N 0 a W 9 u M S 9 I R U d S T 0 x v c 3 Q v Q X V 0 b 1 J l b W 9 2 Z W R D b 2 x 1 b W 5 z M S 5 7 c 3 R h d H V z L D E w f S Z x d W 9 0 O y w m c X V v d D t T Z W N 0 a W 9 u M S 9 I R U d S T 0 x v c 3 Q v Q X V 0 b 1 J l b W 9 2 Z W R D b 2 x 1 b W 5 z M S 5 7 c G F p Z C w x M X 0 m c X V v d D s s J n F 1 b 3 Q 7 U 2 V j d G l v b j E v S E V H U k 9 M b 3 N 0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R U d S T 0 x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H U k 9 M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H U k 9 M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H U k 9 M b 3 N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d S T 0 x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x B R F l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M Q U R Z T G 9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0 O D o z N C 4 0 O T M 1 O D c 3 W i I g L z 4 8 R W 5 0 c n k g V H l w Z T 0 i U X V l c n l J R C I g V m F s d W U 9 I n M 1 N m N l Z W V m N S 0 w Y T Y z L T R m N z M t O T J j O S 0 5 Y j E z N 2 Q 0 Z T B m M D k i I C 8 + P E V u d H J 5 I F R 5 c G U 9 I k Z p b G x D b 2 x 1 b W 5 U e X B l c y I g V m F s d W U 9 I n N C Z 1 l H Q 1 F N R 0 J n W U d C Z 1 l E Q m c 9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E F E W U x v c 3 Q v Q X V 0 b 1 J l b W 9 2 Z W R D b 2 x 1 b W 5 z M S 5 7 V G V j a E l E L D B 9 J n F 1 b 3 Q 7 L C Z x d W 9 0 O 1 N l Y 3 R p b 2 4 x L 0 J M Q U R Z T G 9 z d C 9 B d X R v U m V t b 3 Z l Z E N v b H V t b n M x L n t U Z W N o T E 5 h b W U s M X 0 m c X V v d D s s J n F 1 b 3 Q 7 U 2 V j d G l v b j E v Q k x B R F l M b 3 N 0 L 0 F 1 d G 9 S Z W 1 v d m V k Q 2 9 s d W 1 u c z E u e 1 R l Y 2 h G T m F t Z S w y f S Z x d W 9 0 O y w m c X V v d D t T Z W N 0 a W 9 u M S 9 C T E F E W U x v c 3 Q v Q X V 0 b 1 J l b W 9 2 Z W R D b 2 x 1 b W 5 z M S 5 7 R G F 0 Z S w z f S Z x d W 9 0 O y w m c X V v d D t T Z W N 0 a W 9 u M S 9 C T E F E W U x v c 3 Q v Q X V 0 b 1 J l b W 9 2 Z W R D b 2 x 1 b W 5 z M S 5 7 V 0 8 s N H 0 m c X V v d D s s J n F 1 b 3 Q 7 U 2 V j d G l v b j E v Q k x B R F l M b 3 N 0 L 0 F 1 d G 9 S Z W 1 v d m V k Q 2 9 s d W 1 u c z E u e 0 F k Z H J l c 3 M s N X 0 m c X V v d D s s J n F 1 b 3 Q 7 U 2 V j d G l v b j E v Q k x B R F l M b 3 N 0 L 0 F 1 d G 9 S Z W 1 v d m V k Q 2 9 s d W 1 u c z E u e 0 N 1 c 3 R M T m F t Z S w 2 f S Z x d W 9 0 O y w m c X V v d D t T Z W N 0 a W 9 u M S 9 C T E F E W U x v c 3 Q v Q X V 0 b 1 J l b W 9 2 Z W R D b 2 x 1 b W 5 z M S 5 7 Q 3 V z d E Z O Y W 1 l L D d 9 J n F 1 b 3 Q 7 L C Z x d W 9 0 O 1 N l Y 3 R p b 2 4 x L 0 J M Q U R Z T G 9 z d C 9 B d X R v U m V t b 3 Z l Z E N v b H V t b n M x L n t S Z W Z l c l R v L D h 9 J n F 1 b 3 Q 7 L C Z x d W 9 0 O 1 N l Y 3 R p b 2 4 x L 0 J M Q U R Z T G 9 z d C 9 B d X R v U m V t b 3 Z l Z E N v b H V t b n M x L n t T c G l m Z k Z v c i w 5 f S Z x d W 9 0 O y w m c X V v d D t T Z W N 0 a W 9 u M S 9 C T E F E W U x v c 3 Q v Q X V 0 b 1 J l b W 9 2 Z W R D b 2 x 1 b W 5 z M S 5 7 c 3 R h d H V z L D E w f S Z x d W 9 0 O y w m c X V v d D t T Z W N 0 a W 9 u M S 9 C T E F E W U x v c 3 Q v Q X V 0 b 1 J l b W 9 2 Z W R D b 2 x 1 b W 5 z M S 5 7 c G F p Z C w x M X 0 m c X V v d D s s J n F 1 b 3 Q 7 U 2 V j d G l v b j E v Q k x B R F l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k x B R F l M b 3 N 0 L 0 F 1 d G 9 S Z W 1 v d m V k Q 2 9 s d W 1 u c z E u e 1 R l Y 2 h J R C w w f S Z x d W 9 0 O y w m c X V v d D t T Z W N 0 a W 9 u M S 9 C T E F E W U x v c 3 Q v Q X V 0 b 1 J l b W 9 2 Z W R D b 2 x 1 b W 5 z M S 5 7 V G V j a E x O Y W 1 l L D F 9 J n F 1 b 3 Q 7 L C Z x d W 9 0 O 1 N l Y 3 R p b 2 4 x L 0 J M Q U R Z T G 9 z d C 9 B d X R v U m V t b 3 Z l Z E N v b H V t b n M x L n t U Z W N o R k 5 h b W U s M n 0 m c X V v d D s s J n F 1 b 3 Q 7 U 2 V j d G l v b j E v Q k x B R F l M b 3 N 0 L 0 F 1 d G 9 S Z W 1 v d m V k Q 2 9 s d W 1 u c z E u e 0 R h d G U s M 3 0 m c X V v d D s s J n F 1 b 3 Q 7 U 2 V j d G l v b j E v Q k x B R F l M b 3 N 0 L 0 F 1 d G 9 S Z W 1 v d m V k Q 2 9 s d W 1 u c z E u e 1 d P L D R 9 J n F 1 b 3 Q 7 L C Z x d W 9 0 O 1 N l Y 3 R p b 2 4 x L 0 J M Q U R Z T G 9 z d C 9 B d X R v U m V t b 3 Z l Z E N v b H V t b n M x L n t B Z G R y Z X N z L D V 9 J n F 1 b 3 Q 7 L C Z x d W 9 0 O 1 N l Y 3 R p b 2 4 x L 0 J M Q U R Z T G 9 z d C 9 B d X R v U m V t b 3 Z l Z E N v b H V t b n M x L n t D d X N 0 T E 5 h b W U s N n 0 m c X V v d D s s J n F 1 b 3 Q 7 U 2 V j d G l v b j E v Q k x B R F l M b 3 N 0 L 0 F 1 d G 9 S Z W 1 v d m V k Q 2 9 s d W 1 u c z E u e 0 N 1 c 3 R G T m F t Z S w 3 f S Z x d W 9 0 O y w m c X V v d D t T Z W N 0 a W 9 u M S 9 C T E F E W U x v c 3 Q v Q X V 0 b 1 J l b W 9 2 Z W R D b 2 x 1 b W 5 z M S 5 7 U m V m Z X J U b y w 4 f S Z x d W 9 0 O y w m c X V v d D t T Z W N 0 a W 9 u M S 9 C T E F E W U x v c 3 Q v Q X V 0 b 1 J l b W 9 2 Z W R D b 2 x 1 b W 5 z M S 5 7 U 3 B p Z m Z G b 3 I s O X 0 m c X V v d D s s J n F 1 b 3 Q 7 U 2 V j d G l v b j E v Q k x B R F l M b 3 N 0 L 0 F 1 d G 9 S Z W 1 v d m V k Q 2 9 s d W 1 u c z E u e 3 N 0 Y X R 1 c y w x M H 0 m c X V v d D s s J n F 1 b 3 Q 7 U 2 V j d G l v b j E v Q k x B R F l M b 3 N 0 L 0 F 1 d G 9 S Z W 1 v d m V k Q 2 9 s d W 1 u c z E u e 3 B h a W Q s M T F 9 J n F 1 b 3 Q 7 L C Z x d W 9 0 O 1 N l Y 3 R p b 2 4 x L 0 J M Q U R Z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x B R F l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Q U R Z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Q U R Z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Q U R Z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x B R F l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Q U R Z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T E F E W U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g 6 M z A u N z Q 5 M T A x M 1 o i I C 8 + P E V u d H J 5 I F R 5 c G U 9 I l F 1 Z X J 5 S U Q i I F Z h b H V l P S J z Y j F j N j A x M 2 U t M z Q 0 N i 0 0 Z D A x L W I 5 O W M t O W U w O T Q 2 O D I 1 M T I 3 I i A v P j x F b n R y e S B U e X B l P S J G a W x s R X J y b 3 J D b 3 V u d C I g V m F s d W U 9 I m w w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x B R F l B c H B y L 0 F 1 d G 9 S Z W 1 v d m V k Q 2 9 s d W 1 u c z E u e 1 R l Y 2 h J R C w w f S Z x d W 9 0 O y w m c X V v d D t T Z W N 0 a W 9 u M S 9 C T E F E W U F w c H I v Q X V 0 b 1 J l b W 9 2 Z W R D b 2 x 1 b W 5 z M S 5 7 V G V j a E x O Y W 1 l L D F 9 J n F 1 b 3 Q 7 L C Z x d W 9 0 O 1 N l Y 3 R p b 2 4 x L 0 J M Q U R Z Q X B w c i 9 B d X R v U m V t b 3 Z l Z E N v b H V t b n M x L n t U Z W N o R k 5 h b W U s M n 0 m c X V v d D s s J n F 1 b 3 Q 7 U 2 V j d G l v b j E v Q k x B R F l B c H B y L 0 F 1 d G 9 S Z W 1 v d m V k Q 2 9 s d W 1 u c z E u e 0 R h d G U s M 3 0 m c X V v d D s s J n F 1 b 3 Q 7 U 2 V j d G l v b j E v Q k x B R F l B c H B y L 0 F 1 d G 9 S Z W 1 v d m V k Q 2 9 s d W 1 u c z E u e 1 d P L D R 9 J n F 1 b 3 Q 7 L C Z x d W 9 0 O 1 N l Y 3 R p b 2 4 x L 0 J M Q U R Z Q X B w c i 9 B d X R v U m V t b 3 Z l Z E N v b H V t b n M x L n t B Z G R y Z X N z L D V 9 J n F 1 b 3 Q 7 L C Z x d W 9 0 O 1 N l Y 3 R p b 2 4 x L 0 J M Q U R Z Q X B w c i 9 B d X R v U m V t b 3 Z l Z E N v b H V t b n M x L n t D d X N 0 T E 5 h b W U s N n 0 m c X V v d D s s J n F 1 b 3 Q 7 U 2 V j d G l v b j E v Q k x B R F l B c H B y L 0 F 1 d G 9 S Z W 1 v d m V k Q 2 9 s d W 1 u c z E u e 0 N 1 c 3 R G T m F t Z S w 3 f S Z x d W 9 0 O y w m c X V v d D t T Z W N 0 a W 9 u M S 9 C T E F E W U F w c H I v Q X V 0 b 1 J l b W 9 2 Z W R D b 2 x 1 b W 5 z M S 5 7 U m V m Z X J U b y w 4 f S Z x d W 9 0 O y w m c X V v d D t T Z W N 0 a W 9 u M S 9 C T E F E W U F w c H I v Q X V 0 b 1 J l b W 9 2 Z W R D b 2 x 1 b W 5 z M S 5 7 U 3 B p Z m Z G b 3 I s O X 0 m c X V v d D s s J n F 1 b 3 Q 7 U 2 V j d G l v b j E v Q k x B R F l B c H B y L 0 F 1 d G 9 S Z W 1 v d m V k Q 2 9 s d W 1 u c z E u e 3 N 0 Y X R 1 c y w x M H 0 m c X V v d D s s J n F 1 b 3 Q 7 U 2 V j d G l v b j E v Q k x B R F l B c H B y L 0 F 1 d G 9 S Z W 1 v d m V k Q 2 9 s d W 1 u c z E u e 3 B h a W Q s M T F 9 J n F 1 b 3 Q 7 L C Z x d W 9 0 O 1 N l Y 3 R p b 2 4 x L 0 J M Q U R Z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J M Q U R Z Q X B w c i 9 B d X R v U m V t b 3 Z l Z E N v b H V t b n M x L n t U Z W N o S U Q s M H 0 m c X V v d D s s J n F 1 b 3 Q 7 U 2 V j d G l v b j E v Q k x B R F l B c H B y L 0 F 1 d G 9 S Z W 1 v d m V k Q 2 9 s d W 1 u c z E u e 1 R l Y 2 h M T m F t Z S w x f S Z x d W 9 0 O y w m c X V v d D t T Z W N 0 a W 9 u M S 9 C T E F E W U F w c H I v Q X V 0 b 1 J l b W 9 2 Z W R D b 2 x 1 b W 5 z M S 5 7 V G V j a E Z O Y W 1 l L D J 9 J n F 1 b 3 Q 7 L C Z x d W 9 0 O 1 N l Y 3 R p b 2 4 x L 0 J M Q U R Z Q X B w c i 9 B d X R v U m V t b 3 Z l Z E N v b H V t b n M x L n t E Y X R l L D N 9 J n F 1 b 3 Q 7 L C Z x d W 9 0 O 1 N l Y 3 R p b 2 4 x L 0 J M Q U R Z Q X B w c i 9 B d X R v U m V t b 3 Z l Z E N v b H V t b n M x L n t X T y w 0 f S Z x d W 9 0 O y w m c X V v d D t T Z W N 0 a W 9 u M S 9 C T E F E W U F w c H I v Q X V 0 b 1 J l b W 9 2 Z W R D b 2 x 1 b W 5 z M S 5 7 Q W R k c m V z c y w 1 f S Z x d W 9 0 O y w m c X V v d D t T Z W N 0 a W 9 u M S 9 C T E F E W U F w c H I v Q X V 0 b 1 J l b W 9 2 Z W R D b 2 x 1 b W 5 z M S 5 7 Q 3 V z d E x O Y W 1 l L D Z 9 J n F 1 b 3 Q 7 L C Z x d W 9 0 O 1 N l Y 3 R p b 2 4 x L 0 J M Q U R Z Q X B w c i 9 B d X R v U m V t b 3 Z l Z E N v b H V t b n M x L n t D d X N 0 R k 5 h b W U s N 3 0 m c X V v d D s s J n F 1 b 3 Q 7 U 2 V j d G l v b j E v Q k x B R F l B c H B y L 0 F 1 d G 9 S Z W 1 v d m V k Q 2 9 s d W 1 u c z E u e 1 J l Z m V y V G 8 s O H 0 m c X V v d D s s J n F 1 b 3 Q 7 U 2 V j d G l v b j E v Q k x B R F l B c H B y L 0 F 1 d G 9 S Z W 1 v d m V k Q 2 9 s d W 1 u c z E u e 1 N w a W Z m R m 9 y L D l 9 J n F 1 b 3 Q 7 L C Z x d W 9 0 O 1 N l Y 3 R p b 2 4 x L 0 J M Q U R Z Q X B w c i 9 B d X R v U m V t b 3 Z l Z E N v b H V t b n M x L n t z d G F 0 d X M s M T B 9 J n F 1 b 3 Q 7 L C Z x d W 9 0 O 1 N l Y 3 R p b 2 4 x L 0 J M Q U R Z Q X B w c i 9 B d X R v U m V t b 3 Z l Z E N v b H V t b n M x L n t w Y W l k L D E x f S Z x d W 9 0 O y w m c X V v d D t T Z W N 0 a W 9 u M S 9 C T E F E W U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M Q U R Z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E F E W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E F E W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E F E W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Q U R Z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E F E W U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k x B R F l P c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4 O j M x L j I 5 M j k 5 M z V a I i A v P j x F b n R y e S B U e X B l P S J R d W V y e U l E I i B W Y W x 1 Z T 0 i c z k 5 Z W Y y N G J j L T B h M G E t N D B i Z C 1 i N z R k L W U z O D R j M z E 0 Z D A x Y S I g L z 4 8 R W 5 0 c n k g V H l w Z T 0 i R m l s b E N v b H V t b l R 5 c G V z I i B W Y W x 1 Z T 0 i c 0 J n W U d D U U 1 H Q m d Z R 0 J n W U R C Z z 0 9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E F E W U 9 w Z W 4 v Q X V 0 b 1 J l b W 9 2 Z W R D b 2 x 1 b W 5 z M S 5 7 V G V j a E l E L D B 9 J n F 1 b 3 Q 7 L C Z x d W 9 0 O 1 N l Y 3 R p b 2 4 x L 0 J M Q U R Z T 3 B l b i 9 B d X R v U m V t b 3 Z l Z E N v b H V t b n M x L n t U Z W N o T E 5 h b W U s M X 0 m c X V v d D s s J n F 1 b 3 Q 7 U 2 V j d G l v b j E v Q k x B R F l P c G V u L 0 F 1 d G 9 S Z W 1 v d m V k Q 2 9 s d W 1 u c z E u e 1 R l Y 2 h G T m F t Z S w y f S Z x d W 9 0 O y w m c X V v d D t T Z W N 0 a W 9 u M S 9 C T E F E W U 9 w Z W 4 v Q X V 0 b 1 J l b W 9 2 Z W R D b 2 x 1 b W 5 z M S 5 7 R G F 0 Z S w z f S Z x d W 9 0 O y w m c X V v d D t T Z W N 0 a W 9 u M S 9 C T E F E W U 9 w Z W 4 v Q X V 0 b 1 J l b W 9 2 Z W R D b 2 x 1 b W 5 z M S 5 7 V 0 8 s N H 0 m c X V v d D s s J n F 1 b 3 Q 7 U 2 V j d G l v b j E v Q k x B R F l P c G V u L 0 F 1 d G 9 S Z W 1 v d m V k Q 2 9 s d W 1 u c z E u e 0 F k Z H J l c 3 M s N X 0 m c X V v d D s s J n F 1 b 3 Q 7 U 2 V j d G l v b j E v Q k x B R F l P c G V u L 0 F 1 d G 9 S Z W 1 v d m V k Q 2 9 s d W 1 u c z E u e 0 N 1 c 3 R M T m F t Z S w 2 f S Z x d W 9 0 O y w m c X V v d D t T Z W N 0 a W 9 u M S 9 C T E F E W U 9 w Z W 4 v Q X V 0 b 1 J l b W 9 2 Z W R D b 2 x 1 b W 5 z M S 5 7 Q 3 V z d E Z O Y W 1 l L D d 9 J n F 1 b 3 Q 7 L C Z x d W 9 0 O 1 N l Y 3 R p b 2 4 x L 0 J M Q U R Z T 3 B l b i 9 B d X R v U m V t b 3 Z l Z E N v b H V t b n M x L n t S Z W Z l c l R v L D h 9 J n F 1 b 3 Q 7 L C Z x d W 9 0 O 1 N l Y 3 R p b 2 4 x L 0 J M Q U R Z T 3 B l b i 9 B d X R v U m V t b 3 Z l Z E N v b H V t b n M x L n t T c G l m Z k Z v c i w 5 f S Z x d W 9 0 O y w m c X V v d D t T Z W N 0 a W 9 u M S 9 C T E F E W U 9 w Z W 4 v Q X V 0 b 1 J l b W 9 2 Z W R D b 2 x 1 b W 5 z M S 5 7 c 3 R h d H V z L D E w f S Z x d W 9 0 O y w m c X V v d D t T Z W N 0 a W 9 u M S 9 C T E F E W U 9 w Z W 4 v Q X V 0 b 1 J l b W 9 2 Z W R D b 2 x 1 b W 5 z M S 5 7 c G F p Z C w x M X 0 m c X V v d D s s J n F 1 b 3 Q 7 U 2 V j d G l v b j E v Q k x B R F l P c G V u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k x B R F l P c G V u L 0 F 1 d G 9 S Z W 1 v d m V k Q 2 9 s d W 1 u c z E u e 1 R l Y 2 h J R C w w f S Z x d W 9 0 O y w m c X V v d D t T Z W N 0 a W 9 u M S 9 C T E F E W U 9 w Z W 4 v Q X V 0 b 1 J l b W 9 2 Z W R D b 2 x 1 b W 5 z M S 5 7 V G V j a E x O Y W 1 l L D F 9 J n F 1 b 3 Q 7 L C Z x d W 9 0 O 1 N l Y 3 R p b 2 4 x L 0 J M Q U R Z T 3 B l b i 9 B d X R v U m V t b 3 Z l Z E N v b H V t b n M x L n t U Z W N o R k 5 h b W U s M n 0 m c X V v d D s s J n F 1 b 3 Q 7 U 2 V j d G l v b j E v Q k x B R F l P c G V u L 0 F 1 d G 9 S Z W 1 v d m V k Q 2 9 s d W 1 u c z E u e 0 R h d G U s M 3 0 m c X V v d D s s J n F 1 b 3 Q 7 U 2 V j d G l v b j E v Q k x B R F l P c G V u L 0 F 1 d G 9 S Z W 1 v d m V k Q 2 9 s d W 1 u c z E u e 1 d P L D R 9 J n F 1 b 3 Q 7 L C Z x d W 9 0 O 1 N l Y 3 R p b 2 4 x L 0 J M Q U R Z T 3 B l b i 9 B d X R v U m V t b 3 Z l Z E N v b H V t b n M x L n t B Z G R y Z X N z L D V 9 J n F 1 b 3 Q 7 L C Z x d W 9 0 O 1 N l Y 3 R p b 2 4 x L 0 J M Q U R Z T 3 B l b i 9 B d X R v U m V t b 3 Z l Z E N v b H V t b n M x L n t D d X N 0 T E 5 h b W U s N n 0 m c X V v d D s s J n F 1 b 3 Q 7 U 2 V j d G l v b j E v Q k x B R F l P c G V u L 0 F 1 d G 9 S Z W 1 v d m V k Q 2 9 s d W 1 u c z E u e 0 N 1 c 3 R G T m F t Z S w 3 f S Z x d W 9 0 O y w m c X V v d D t T Z W N 0 a W 9 u M S 9 C T E F E W U 9 w Z W 4 v Q X V 0 b 1 J l b W 9 2 Z W R D b 2 x 1 b W 5 z M S 5 7 U m V m Z X J U b y w 4 f S Z x d W 9 0 O y w m c X V v d D t T Z W N 0 a W 9 u M S 9 C T E F E W U 9 w Z W 4 v Q X V 0 b 1 J l b W 9 2 Z W R D b 2 x 1 b W 5 z M S 5 7 U 3 B p Z m Z G b 3 I s O X 0 m c X V v d D s s J n F 1 b 3 Q 7 U 2 V j d G l v b j E v Q k x B R F l P c G V u L 0 F 1 d G 9 S Z W 1 v d m V k Q 2 9 s d W 1 u c z E u e 3 N 0 Y X R 1 c y w x M H 0 m c X V v d D s s J n F 1 b 3 Q 7 U 2 V j d G l v b j E v Q k x B R F l P c G V u L 0 F 1 d G 9 S Z W 1 v d m V k Q 2 9 s d W 1 u c z E u e 3 B h a W Q s M T F 9 J n F 1 b 3 Q 7 L C Z x d W 9 0 O 1 N l Y 3 R p b 2 4 x L 0 J M Q U R Z T 3 B l b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x B R F l P c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Q U R Z T 3 B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Q U R Z T 3 B l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Q U R Z T 3 B l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x B R F l P c G V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T l R P T G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R U 5 U T 0 x v c 3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g 6 M z E u N j Q z N D Y 0 N 1 o i I C 8 + P E V u d H J 5 I F R 5 c G U 9 I l F 1 Z X J 5 S U Q i I F Z h b H V l P S J z M T g 5 N T M y N z I t Y j U y Y i 0 0 O T A 5 L T g 4 M 2 Y t Y j B l N z U 3 O G V j O D l j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V O V E 9 M b 3 N 0 L 0 F 1 d G 9 S Z W 1 v d m V k Q 2 9 s d W 1 u c z E u e 1 R l Y 2 h J R C w w f S Z x d W 9 0 O y w m c X V v d D t T Z W N 0 a W 9 u M S 9 I R U 5 U T 0 x v c 3 Q v Q X V 0 b 1 J l b W 9 2 Z W R D b 2 x 1 b W 5 z M S 5 7 V G V j a E x O Y W 1 l L D F 9 J n F 1 b 3 Q 7 L C Z x d W 9 0 O 1 N l Y 3 R p b 2 4 x L 0 h F T l R P T G 9 z d C 9 B d X R v U m V t b 3 Z l Z E N v b H V t b n M x L n t U Z W N o R k 5 h b W U s M n 0 m c X V v d D s s J n F 1 b 3 Q 7 U 2 V j d G l v b j E v S E V O V E 9 M b 3 N 0 L 0 F 1 d G 9 S Z W 1 v d m V k Q 2 9 s d W 1 u c z E u e 0 R h d G U s M 3 0 m c X V v d D s s J n F 1 b 3 Q 7 U 2 V j d G l v b j E v S E V O V E 9 M b 3 N 0 L 0 F 1 d G 9 S Z W 1 v d m V k Q 2 9 s d W 1 u c z E u e 1 d P L D R 9 J n F 1 b 3 Q 7 L C Z x d W 9 0 O 1 N l Y 3 R p b 2 4 x L 0 h F T l R P T G 9 z d C 9 B d X R v U m V t b 3 Z l Z E N v b H V t b n M x L n t B Z G R y Z X N z L D V 9 J n F 1 b 3 Q 7 L C Z x d W 9 0 O 1 N l Y 3 R p b 2 4 x L 0 h F T l R P T G 9 z d C 9 B d X R v U m V t b 3 Z l Z E N v b H V t b n M x L n t D d X N 0 T E 5 h b W U s N n 0 m c X V v d D s s J n F 1 b 3 Q 7 U 2 V j d G l v b j E v S E V O V E 9 M b 3 N 0 L 0 F 1 d G 9 S Z W 1 v d m V k Q 2 9 s d W 1 u c z E u e 0 N 1 c 3 R G T m F t Z S w 3 f S Z x d W 9 0 O y w m c X V v d D t T Z W N 0 a W 9 u M S 9 I R U 5 U T 0 x v c 3 Q v Q X V 0 b 1 J l b W 9 2 Z W R D b 2 x 1 b W 5 z M S 5 7 U m V m Z X J U b y w 4 f S Z x d W 9 0 O y w m c X V v d D t T Z W N 0 a W 9 u M S 9 I R U 5 U T 0 x v c 3 Q v Q X V 0 b 1 J l b W 9 2 Z W R D b 2 x 1 b W 5 z M S 5 7 U 3 B p Z m Z G b 3 I s O X 0 m c X V v d D s s J n F 1 b 3 Q 7 U 2 V j d G l v b j E v S E V O V E 9 M b 3 N 0 L 0 F 1 d G 9 S Z W 1 v d m V k Q 2 9 s d W 1 u c z E u e 3 N 0 Y X R 1 c y w x M H 0 m c X V v d D s s J n F 1 b 3 Q 7 U 2 V j d G l v b j E v S E V O V E 9 M b 3 N 0 L 0 F 1 d G 9 S Z W 1 v d m V k Q 2 9 s d W 1 u c z E u e 3 B h a W Q s M T F 9 J n F 1 b 3 Q 7 L C Z x d W 9 0 O 1 N l Y 3 R p b 2 4 x L 0 h F T l R P T G 9 z d C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h F T l R P T G 9 z d C 9 B d X R v U m V t b 3 Z l Z E N v b H V t b n M x L n t U Z W N o S U Q s M H 0 m c X V v d D s s J n F 1 b 3 Q 7 U 2 V j d G l v b j E v S E V O V E 9 M b 3 N 0 L 0 F 1 d G 9 S Z W 1 v d m V k Q 2 9 s d W 1 u c z E u e 1 R l Y 2 h M T m F t Z S w x f S Z x d W 9 0 O y w m c X V v d D t T Z W N 0 a W 9 u M S 9 I R U 5 U T 0 x v c 3 Q v Q X V 0 b 1 J l b W 9 2 Z W R D b 2 x 1 b W 5 z M S 5 7 V G V j a E Z O Y W 1 l L D J 9 J n F 1 b 3 Q 7 L C Z x d W 9 0 O 1 N l Y 3 R p b 2 4 x L 0 h F T l R P T G 9 z d C 9 B d X R v U m V t b 3 Z l Z E N v b H V t b n M x L n t E Y X R l L D N 9 J n F 1 b 3 Q 7 L C Z x d W 9 0 O 1 N l Y 3 R p b 2 4 x L 0 h F T l R P T G 9 z d C 9 B d X R v U m V t b 3 Z l Z E N v b H V t b n M x L n t X T y w 0 f S Z x d W 9 0 O y w m c X V v d D t T Z W N 0 a W 9 u M S 9 I R U 5 U T 0 x v c 3 Q v Q X V 0 b 1 J l b W 9 2 Z W R D b 2 x 1 b W 5 z M S 5 7 Q W R k c m V z c y w 1 f S Z x d W 9 0 O y w m c X V v d D t T Z W N 0 a W 9 u M S 9 I R U 5 U T 0 x v c 3 Q v Q X V 0 b 1 J l b W 9 2 Z W R D b 2 x 1 b W 5 z M S 5 7 Q 3 V z d E x O Y W 1 l L D Z 9 J n F 1 b 3 Q 7 L C Z x d W 9 0 O 1 N l Y 3 R p b 2 4 x L 0 h F T l R P T G 9 z d C 9 B d X R v U m V t b 3 Z l Z E N v b H V t b n M x L n t D d X N 0 R k 5 h b W U s N 3 0 m c X V v d D s s J n F 1 b 3 Q 7 U 2 V j d G l v b j E v S E V O V E 9 M b 3 N 0 L 0 F 1 d G 9 S Z W 1 v d m V k Q 2 9 s d W 1 u c z E u e 1 J l Z m V y V G 8 s O H 0 m c X V v d D s s J n F 1 b 3 Q 7 U 2 V j d G l v b j E v S E V O V E 9 M b 3 N 0 L 0 F 1 d G 9 S Z W 1 v d m V k Q 2 9 s d W 1 u c z E u e 1 N w a W Z m R m 9 y L D l 9 J n F 1 b 3 Q 7 L C Z x d W 9 0 O 1 N l Y 3 R p b 2 4 x L 0 h F T l R P T G 9 z d C 9 B d X R v U m V t b 3 Z l Z E N v b H V t b n M x L n t z d G F 0 d X M s M T B 9 J n F 1 b 3 Q 7 L C Z x d W 9 0 O 1 N l Y 3 R p b 2 4 x L 0 h F T l R P T G 9 z d C 9 B d X R v U m V t b 3 Z l Z E N v b H V t b n M x L n t w Y W l k L D E x f S Z x d W 9 0 O y w m c X V v d D t T Z W N 0 a W 9 u M S 9 I R U 5 U T 0 x v c 3 Q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F T l R P T G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5 U T 0 x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5 U T 0 x v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5 U T 0 x v c 3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T l R P T G 9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5 U T 0 F w c H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E V O V E 9 B c H B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4 O j M x L j c 4 N D M 0 M j J a I i A v P j x F b n R y e S B U e X B l P S J R d W V y e U l E I i B W Y W x 1 Z T 0 i c 2 V k N z Y 1 O T B l L W Q 1 M j Y t N D M y Y S 1 i Y z k 0 L W Q x M T Q 4 N W M w Z j l k Z S I g L z 4 8 R W 5 0 c n k g V H l w Z T 0 i R m l s b E N v b H V t b l R 5 c G V z I i B W Y W x 1 Z T 0 i c 0 J n W U d D U U 1 H Q m d Z R 0 J n W U R C Z z 0 9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R U 5 U T 0 F w c H I v Q X V 0 b 1 J l b W 9 2 Z W R D b 2 x 1 b W 5 z M S 5 7 V G V j a E l E L D B 9 J n F 1 b 3 Q 7 L C Z x d W 9 0 O 1 N l Y 3 R p b 2 4 x L 0 h F T l R P Q X B w c i 9 B d X R v U m V t b 3 Z l Z E N v b H V t b n M x L n t U Z W N o T E 5 h b W U s M X 0 m c X V v d D s s J n F 1 b 3 Q 7 U 2 V j d G l v b j E v S E V O V E 9 B c H B y L 0 F 1 d G 9 S Z W 1 v d m V k Q 2 9 s d W 1 u c z E u e 1 R l Y 2 h G T m F t Z S w y f S Z x d W 9 0 O y w m c X V v d D t T Z W N 0 a W 9 u M S 9 I R U 5 U T 0 F w c H I v Q X V 0 b 1 J l b W 9 2 Z W R D b 2 x 1 b W 5 z M S 5 7 R G F 0 Z S w z f S Z x d W 9 0 O y w m c X V v d D t T Z W N 0 a W 9 u M S 9 I R U 5 U T 0 F w c H I v Q X V 0 b 1 J l b W 9 2 Z W R D b 2 x 1 b W 5 z M S 5 7 V 0 8 s N H 0 m c X V v d D s s J n F 1 b 3 Q 7 U 2 V j d G l v b j E v S E V O V E 9 B c H B y L 0 F 1 d G 9 S Z W 1 v d m V k Q 2 9 s d W 1 u c z E u e 0 F k Z H J l c 3 M s N X 0 m c X V v d D s s J n F 1 b 3 Q 7 U 2 V j d G l v b j E v S E V O V E 9 B c H B y L 0 F 1 d G 9 S Z W 1 v d m V k Q 2 9 s d W 1 u c z E u e 0 N 1 c 3 R M T m F t Z S w 2 f S Z x d W 9 0 O y w m c X V v d D t T Z W N 0 a W 9 u M S 9 I R U 5 U T 0 F w c H I v Q X V 0 b 1 J l b W 9 2 Z W R D b 2 x 1 b W 5 z M S 5 7 Q 3 V z d E Z O Y W 1 l L D d 9 J n F 1 b 3 Q 7 L C Z x d W 9 0 O 1 N l Y 3 R p b 2 4 x L 0 h F T l R P Q X B w c i 9 B d X R v U m V t b 3 Z l Z E N v b H V t b n M x L n t S Z W Z l c l R v L D h 9 J n F 1 b 3 Q 7 L C Z x d W 9 0 O 1 N l Y 3 R p b 2 4 x L 0 h F T l R P Q X B w c i 9 B d X R v U m V t b 3 Z l Z E N v b H V t b n M x L n t T c G l m Z k Z v c i w 5 f S Z x d W 9 0 O y w m c X V v d D t T Z W N 0 a W 9 u M S 9 I R U 5 U T 0 F w c H I v Q X V 0 b 1 J l b W 9 2 Z W R D b 2 x 1 b W 5 z M S 5 7 c 3 R h d H V z L D E w f S Z x d W 9 0 O y w m c X V v d D t T Z W N 0 a W 9 u M S 9 I R U 5 U T 0 F w c H I v Q X V 0 b 1 J l b W 9 2 Z W R D b 2 x 1 b W 5 z M S 5 7 c G F p Z C w x M X 0 m c X V v d D s s J n F 1 b 3 Q 7 U 2 V j d G l v b j E v S E V O V E 9 B c H B y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E V O V E 9 B c H B y L 0 F 1 d G 9 S Z W 1 v d m V k Q 2 9 s d W 1 u c z E u e 1 R l Y 2 h J R C w w f S Z x d W 9 0 O y w m c X V v d D t T Z W N 0 a W 9 u M S 9 I R U 5 U T 0 F w c H I v Q X V 0 b 1 J l b W 9 2 Z W R D b 2 x 1 b W 5 z M S 5 7 V G V j a E x O Y W 1 l L D F 9 J n F 1 b 3 Q 7 L C Z x d W 9 0 O 1 N l Y 3 R p b 2 4 x L 0 h F T l R P Q X B w c i 9 B d X R v U m V t b 3 Z l Z E N v b H V t b n M x L n t U Z W N o R k 5 h b W U s M n 0 m c X V v d D s s J n F 1 b 3 Q 7 U 2 V j d G l v b j E v S E V O V E 9 B c H B y L 0 F 1 d G 9 S Z W 1 v d m V k Q 2 9 s d W 1 u c z E u e 0 R h d G U s M 3 0 m c X V v d D s s J n F 1 b 3 Q 7 U 2 V j d G l v b j E v S E V O V E 9 B c H B y L 0 F 1 d G 9 S Z W 1 v d m V k Q 2 9 s d W 1 u c z E u e 1 d P L D R 9 J n F 1 b 3 Q 7 L C Z x d W 9 0 O 1 N l Y 3 R p b 2 4 x L 0 h F T l R P Q X B w c i 9 B d X R v U m V t b 3 Z l Z E N v b H V t b n M x L n t B Z G R y Z X N z L D V 9 J n F 1 b 3 Q 7 L C Z x d W 9 0 O 1 N l Y 3 R p b 2 4 x L 0 h F T l R P Q X B w c i 9 B d X R v U m V t b 3 Z l Z E N v b H V t b n M x L n t D d X N 0 T E 5 h b W U s N n 0 m c X V v d D s s J n F 1 b 3 Q 7 U 2 V j d G l v b j E v S E V O V E 9 B c H B y L 0 F 1 d G 9 S Z W 1 v d m V k Q 2 9 s d W 1 u c z E u e 0 N 1 c 3 R G T m F t Z S w 3 f S Z x d W 9 0 O y w m c X V v d D t T Z W N 0 a W 9 u M S 9 I R U 5 U T 0 F w c H I v Q X V 0 b 1 J l b W 9 2 Z W R D b 2 x 1 b W 5 z M S 5 7 U m V m Z X J U b y w 4 f S Z x d W 9 0 O y w m c X V v d D t T Z W N 0 a W 9 u M S 9 I R U 5 U T 0 F w c H I v Q X V 0 b 1 J l b W 9 2 Z W R D b 2 x 1 b W 5 z M S 5 7 U 3 B p Z m Z G b 3 I s O X 0 m c X V v d D s s J n F 1 b 3 Q 7 U 2 V j d G l v b j E v S E V O V E 9 B c H B y L 0 F 1 d G 9 S Z W 1 v d m V k Q 2 9 s d W 1 u c z E u e 3 N 0 Y X R 1 c y w x M H 0 m c X V v d D s s J n F 1 b 3 Q 7 U 2 V j d G l v b j E v S E V O V E 9 B c H B y L 0 F 1 d G 9 S Z W 1 v d m V k Q 2 9 s d W 1 u c z E u e 3 B h a W Q s M T F 9 J n F 1 b 3 Q 7 L C Z x d W 9 0 O 1 N l Y 3 R p b 2 4 x L 0 h F T l R P Q X B w c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V O V E 9 B c H B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T l R P Q X B w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T l R P Q X B w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T l R P Q X B w c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O V E 9 B c H B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T l R P T 3 B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R U 5 U T 0 9 w Z W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g 6 M T M u O D g 4 M z c x N l o i I C 8 + P E V u d H J 5 I F R 5 c G U 9 I l F 1 Z X J 5 S U Q i I F Z h b H V l P S J z N D V l M D B h Y j A t Y T Z j Y y 0 0 Z T B j L W E 4 M 2 E t Z W U 3 M z Q 3 M G Q 0 Z W Z j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F T l R P T 3 B l b i 9 B d X R v U m V t b 3 Z l Z E N v b H V t b n M x L n t U Z W N o S U Q s M H 0 m c X V v d D s s J n F 1 b 3 Q 7 U 2 V j d G l v b j E v S E V O V E 9 P c G V u L 0 F 1 d G 9 S Z W 1 v d m V k Q 2 9 s d W 1 u c z E u e 1 R l Y 2 h M T m F t Z S w x f S Z x d W 9 0 O y w m c X V v d D t T Z W N 0 a W 9 u M S 9 I R U 5 U T 0 9 w Z W 4 v Q X V 0 b 1 J l b W 9 2 Z W R D b 2 x 1 b W 5 z M S 5 7 V G V j a E Z O Y W 1 l L D J 9 J n F 1 b 3 Q 7 L C Z x d W 9 0 O 1 N l Y 3 R p b 2 4 x L 0 h F T l R P T 3 B l b i 9 B d X R v U m V t b 3 Z l Z E N v b H V t b n M x L n t E Y X R l L D N 9 J n F 1 b 3 Q 7 L C Z x d W 9 0 O 1 N l Y 3 R p b 2 4 x L 0 h F T l R P T 3 B l b i 9 B d X R v U m V t b 3 Z l Z E N v b H V t b n M x L n t X T y w 0 f S Z x d W 9 0 O y w m c X V v d D t T Z W N 0 a W 9 u M S 9 I R U 5 U T 0 9 w Z W 4 v Q X V 0 b 1 J l b W 9 2 Z W R D b 2 x 1 b W 5 z M S 5 7 Q W R k c m V z c y w 1 f S Z x d W 9 0 O y w m c X V v d D t T Z W N 0 a W 9 u M S 9 I R U 5 U T 0 9 w Z W 4 v Q X V 0 b 1 J l b W 9 2 Z W R D b 2 x 1 b W 5 z M S 5 7 Q 3 V z d E x O Y W 1 l L D Z 9 J n F 1 b 3 Q 7 L C Z x d W 9 0 O 1 N l Y 3 R p b 2 4 x L 0 h F T l R P T 3 B l b i 9 B d X R v U m V t b 3 Z l Z E N v b H V t b n M x L n t D d X N 0 R k 5 h b W U s N 3 0 m c X V v d D s s J n F 1 b 3 Q 7 U 2 V j d G l v b j E v S E V O V E 9 P c G V u L 0 F 1 d G 9 S Z W 1 v d m V k Q 2 9 s d W 1 u c z E u e 1 J l Z m V y V G 8 s O H 0 m c X V v d D s s J n F 1 b 3 Q 7 U 2 V j d G l v b j E v S E V O V E 9 P c G V u L 0 F 1 d G 9 S Z W 1 v d m V k Q 2 9 s d W 1 u c z E u e 1 N w a W Z m R m 9 y L D l 9 J n F 1 b 3 Q 7 L C Z x d W 9 0 O 1 N l Y 3 R p b 2 4 x L 0 h F T l R P T 3 B l b i 9 B d X R v U m V t b 3 Z l Z E N v b H V t b n M x L n t z d G F 0 d X M s M T B 9 J n F 1 b 3 Q 7 L C Z x d W 9 0 O 1 N l Y 3 R p b 2 4 x L 0 h F T l R P T 3 B l b i 9 B d X R v U m V t b 3 Z l Z E N v b H V t b n M x L n t w Y W l k L D E x f S Z x d W 9 0 O y w m c X V v d D t T Z W N 0 a W 9 u M S 9 I R U 5 U T 0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R U 5 U T 0 9 w Z W 4 v Q X V 0 b 1 J l b W 9 2 Z W R D b 2 x 1 b W 5 z M S 5 7 V G V j a E l E L D B 9 J n F 1 b 3 Q 7 L C Z x d W 9 0 O 1 N l Y 3 R p b 2 4 x L 0 h F T l R P T 3 B l b i 9 B d X R v U m V t b 3 Z l Z E N v b H V t b n M x L n t U Z W N o T E 5 h b W U s M X 0 m c X V v d D s s J n F 1 b 3 Q 7 U 2 V j d G l v b j E v S E V O V E 9 P c G V u L 0 F 1 d G 9 S Z W 1 v d m V k Q 2 9 s d W 1 u c z E u e 1 R l Y 2 h G T m F t Z S w y f S Z x d W 9 0 O y w m c X V v d D t T Z W N 0 a W 9 u M S 9 I R U 5 U T 0 9 w Z W 4 v Q X V 0 b 1 J l b W 9 2 Z W R D b 2 x 1 b W 5 z M S 5 7 R G F 0 Z S w z f S Z x d W 9 0 O y w m c X V v d D t T Z W N 0 a W 9 u M S 9 I R U 5 U T 0 9 w Z W 4 v Q X V 0 b 1 J l b W 9 2 Z W R D b 2 x 1 b W 5 z M S 5 7 V 0 8 s N H 0 m c X V v d D s s J n F 1 b 3 Q 7 U 2 V j d G l v b j E v S E V O V E 9 P c G V u L 0 F 1 d G 9 S Z W 1 v d m V k Q 2 9 s d W 1 u c z E u e 0 F k Z H J l c 3 M s N X 0 m c X V v d D s s J n F 1 b 3 Q 7 U 2 V j d G l v b j E v S E V O V E 9 P c G V u L 0 F 1 d G 9 S Z W 1 v d m V k Q 2 9 s d W 1 u c z E u e 0 N 1 c 3 R M T m F t Z S w 2 f S Z x d W 9 0 O y w m c X V v d D t T Z W N 0 a W 9 u M S 9 I R U 5 U T 0 9 w Z W 4 v Q X V 0 b 1 J l b W 9 2 Z W R D b 2 x 1 b W 5 z M S 5 7 Q 3 V z d E Z O Y W 1 l L D d 9 J n F 1 b 3 Q 7 L C Z x d W 9 0 O 1 N l Y 3 R p b 2 4 x L 0 h F T l R P T 3 B l b i 9 B d X R v U m V t b 3 Z l Z E N v b H V t b n M x L n t S Z W Z l c l R v L D h 9 J n F 1 b 3 Q 7 L C Z x d W 9 0 O 1 N l Y 3 R p b 2 4 x L 0 h F T l R P T 3 B l b i 9 B d X R v U m V t b 3 Z l Z E N v b H V t b n M x L n t T c G l m Z k Z v c i w 5 f S Z x d W 9 0 O y w m c X V v d D t T Z W N 0 a W 9 u M S 9 I R U 5 U T 0 9 w Z W 4 v Q X V 0 b 1 J l b W 9 2 Z W R D b 2 x 1 b W 5 z M S 5 7 c 3 R h d H V z L D E w f S Z x d W 9 0 O y w m c X V v d D t T Z W N 0 a W 9 u M S 9 I R U 5 U T 0 9 w Z W 4 v Q X V 0 b 1 J l b W 9 2 Z W R D b 2 x 1 b W 5 z M S 5 7 c G F p Z C w x M X 0 m c X V v d D s s J n F 1 b 3 Q 7 U 2 V j d G l v b j E v S E V O V E 9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R U 5 U T 0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O V E 9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O V E 9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O V E 9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U 5 U T 0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U R V J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F V E V S T G 9 z d C I g L z 4 8 R W 5 0 c n k g V H l w Z T 0 i R m l s b G V k Q 2 9 t c G x l d G V S Z X N 1 b H R U b 1 d v c m t z a G V l d C I g V m F s d W U 9 I m w x I i A v P j x F b n R y e S B U e X B l P S J R d W V y e U l E I i B W Y W x 1 Z T 0 i c 2 U w N G E w Y W Z k L T l k M z Y t N D M 5 M y 0 5 Y T Q w L T I y M T V h M j M 5 N G F m O C I g L z 4 8 R W 5 0 c n k g V H l w Z T 0 i R m l s b E x h c 3 R V c G R h d G V k I i B W Y W x 1 Z T 0 i Z D I w M j I t M D M t M z B U M j A 6 N D k 6 M D M u M D E x O D Q 5 O V o i I C 8 + P E V u d H J 5 I F R 5 c G U 9 I k Z p b G x D b 2 x 1 b W 5 U e X B l c y I g V m F s d W U 9 I n N C Z 1 l H Q 1 F N R 0 J n W U d C Z 1 l E Q m c 9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V R F U k x v c 3 Q v Q X V 0 b 1 J l b W 9 2 Z W R D b 2 x 1 b W 5 z M S 5 7 V G V j a E l E L D B 9 J n F 1 b 3 Q 7 L C Z x d W 9 0 O 1 N l Y 3 R p b 2 4 x L 1 B F V E V S T G 9 z d C 9 B d X R v U m V t b 3 Z l Z E N v b H V t b n M x L n t U Z W N o T E 5 h b W U s M X 0 m c X V v d D s s J n F 1 b 3 Q 7 U 2 V j d G l v b j E v U E V U R V J M b 3 N 0 L 0 F 1 d G 9 S Z W 1 v d m V k Q 2 9 s d W 1 u c z E u e 1 R l Y 2 h G T m F t Z S w y f S Z x d W 9 0 O y w m c X V v d D t T Z W N 0 a W 9 u M S 9 Q R V R F U k x v c 3 Q v Q X V 0 b 1 J l b W 9 2 Z W R D b 2 x 1 b W 5 z M S 5 7 R G F 0 Z S w z f S Z x d W 9 0 O y w m c X V v d D t T Z W N 0 a W 9 u M S 9 Q R V R F U k x v c 3 Q v Q X V 0 b 1 J l b W 9 2 Z W R D b 2 x 1 b W 5 z M S 5 7 V 0 8 s N H 0 m c X V v d D s s J n F 1 b 3 Q 7 U 2 V j d G l v b j E v U E V U R V J M b 3 N 0 L 0 F 1 d G 9 S Z W 1 v d m V k Q 2 9 s d W 1 u c z E u e 0 F k Z H J l c 3 M s N X 0 m c X V v d D s s J n F 1 b 3 Q 7 U 2 V j d G l v b j E v U E V U R V J M b 3 N 0 L 0 F 1 d G 9 S Z W 1 v d m V k Q 2 9 s d W 1 u c z E u e 0 N 1 c 3 R M T m F t Z S w 2 f S Z x d W 9 0 O y w m c X V v d D t T Z W N 0 a W 9 u M S 9 Q R V R F U k x v c 3 Q v Q X V 0 b 1 J l b W 9 2 Z W R D b 2 x 1 b W 5 z M S 5 7 Q 3 V z d E Z O Y W 1 l L D d 9 J n F 1 b 3 Q 7 L C Z x d W 9 0 O 1 N l Y 3 R p b 2 4 x L 1 B F V E V S T G 9 z d C 9 B d X R v U m V t b 3 Z l Z E N v b H V t b n M x L n t S Z W Z l c l R v L D h 9 J n F 1 b 3 Q 7 L C Z x d W 9 0 O 1 N l Y 3 R p b 2 4 x L 1 B F V E V S T G 9 z d C 9 B d X R v U m V t b 3 Z l Z E N v b H V t b n M x L n t T c G l m Z k Z v c i w 5 f S Z x d W 9 0 O y w m c X V v d D t T Z W N 0 a W 9 u M S 9 Q R V R F U k x v c 3 Q v Q X V 0 b 1 J l b W 9 2 Z W R D b 2 x 1 b W 5 z M S 5 7 c 3 R h d H V z L D E w f S Z x d W 9 0 O y w m c X V v d D t T Z W N 0 a W 9 u M S 9 Q R V R F U k x v c 3 Q v Q X V 0 b 1 J l b W 9 2 Z W R D b 2 x 1 b W 5 z M S 5 7 c G F p Z C w x M X 0 m c X V v d D s s J n F 1 b 3 Q 7 U 2 V j d G l v b j E v U E V U R V J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E V U R V J M b 3 N 0 L 0 F 1 d G 9 S Z W 1 v d m V k Q 2 9 s d W 1 u c z E u e 1 R l Y 2 h J R C w w f S Z x d W 9 0 O y w m c X V v d D t T Z W N 0 a W 9 u M S 9 Q R V R F U k x v c 3 Q v Q X V 0 b 1 J l b W 9 2 Z W R D b 2 x 1 b W 5 z M S 5 7 V G V j a E x O Y W 1 l L D F 9 J n F 1 b 3 Q 7 L C Z x d W 9 0 O 1 N l Y 3 R p b 2 4 x L 1 B F V E V S T G 9 z d C 9 B d X R v U m V t b 3 Z l Z E N v b H V t b n M x L n t U Z W N o R k 5 h b W U s M n 0 m c X V v d D s s J n F 1 b 3 Q 7 U 2 V j d G l v b j E v U E V U R V J M b 3 N 0 L 0 F 1 d G 9 S Z W 1 v d m V k Q 2 9 s d W 1 u c z E u e 0 R h d G U s M 3 0 m c X V v d D s s J n F 1 b 3 Q 7 U 2 V j d G l v b j E v U E V U R V J M b 3 N 0 L 0 F 1 d G 9 S Z W 1 v d m V k Q 2 9 s d W 1 u c z E u e 1 d P L D R 9 J n F 1 b 3 Q 7 L C Z x d W 9 0 O 1 N l Y 3 R p b 2 4 x L 1 B F V E V S T G 9 z d C 9 B d X R v U m V t b 3 Z l Z E N v b H V t b n M x L n t B Z G R y Z X N z L D V 9 J n F 1 b 3 Q 7 L C Z x d W 9 0 O 1 N l Y 3 R p b 2 4 x L 1 B F V E V S T G 9 z d C 9 B d X R v U m V t b 3 Z l Z E N v b H V t b n M x L n t D d X N 0 T E 5 h b W U s N n 0 m c X V v d D s s J n F 1 b 3 Q 7 U 2 V j d G l v b j E v U E V U R V J M b 3 N 0 L 0 F 1 d G 9 S Z W 1 v d m V k Q 2 9 s d W 1 u c z E u e 0 N 1 c 3 R G T m F t Z S w 3 f S Z x d W 9 0 O y w m c X V v d D t T Z W N 0 a W 9 u M S 9 Q R V R F U k x v c 3 Q v Q X V 0 b 1 J l b W 9 2 Z W R D b 2 x 1 b W 5 z M S 5 7 U m V m Z X J U b y w 4 f S Z x d W 9 0 O y w m c X V v d D t T Z W N 0 a W 9 u M S 9 Q R V R F U k x v c 3 Q v Q X V 0 b 1 J l b W 9 2 Z W R D b 2 x 1 b W 5 z M S 5 7 U 3 B p Z m Z G b 3 I s O X 0 m c X V v d D s s J n F 1 b 3 Q 7 U 2 V j d G l v b j E v U E V U R V J M b 3 N 0 L 0 F 1 d G 9 S Z W 1 v d m V k Q 2 9 s d W 1 u c z E u e 3 N 0 Y X R 1 c y w x M H 0 m c X V v d D s s J n F 1 b 3 Q 7 U 2 V j d G l v b j E v U E V U R V J M b 3 N 0 L 0 F 1 d G 9 S Z W 1 v d m V k Q 2 9 s d W 1 u c z E u e 3 B h a W Q s M T F 9 J n F 1 b 3 Q 7 L C Z x d W 9 0 O 1 N l Y 3 R p b 2 4 x L 1 B F V E V S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V U R V J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E V S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E V S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E V S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U R V J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E V S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R V R F U k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g 6 M z Y u O T A 0 N T U 3 O V o i I C 8 + P E V u d H J 5 I F R 5 c G U 9 I l F 1 Z X J 5 S U Q i I F Z h b H V l P S J z Z G M z O T A 1 Y j M t Z W Y x M i 0 0 O G J m L W E z N G U t N D A 0 Z m F l N D g y O T l j I i A v P j x F b n R y e S B U e X B l P S J G a W x s R X J y b 3 J D b 3 V u d C I g V m F s d W U 9 I m w w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V U R V J B c H B y L 0 F 1 d G 9 S Z W 1 v d m V k Q 2 9 s d W 1 u c z E u e 1 R l Y 2 h J R C w w f S Z x d W 9 0 O y w m c X V v d D t T Z W N 0 a W 9 u M S 9 Q R V R F U k F w c H I v Q X V 0 b 1 J l b W 9 2 Z W R D b 2 x 1 b W 5 z M S 5 7 V G V j a E x O Y W 1 l L D F 9 J n F 1 b 3 Q 7 L C Z x d W 9 0 O 1 N l Y 3 R p b 2 4 x L 1 B F V E V S Q X B w c i 9 B d X R v U m V t b 3 Z l Z E N v b H V t b n M x L n t U Z W N o R k 5 h b W U s M n 0 m c X V v d D s s J n F 1 b 3 Q 7 U 2 V j d G l v b j E v U E V U R V J B c H B y L 0 F 1 d G 9 S Z W 1 v d m V k Q 2 9 s d W 1 u c z E u e 0 R h d G U s M 3 0 m c X V v d D s s J n F 1 b 3 Q 7 U 2 V j d G l v b j E v U E V U R V J B c H B y L 0 F 1 d G 9 S Z W 1 v d m V k Q 2 9 s d W 1 u c z E u e 1 d P L D R 9 J n F 1 b 3 Q 7 L C Z x d W 9 0 O 1 N l Y 3 R p b 2 4 x L 1 B F V E V S Q X B w c i 9 B d X R v U m V t b 3 Z l Z E N v b H V t b n M x L n t B Z G R y Z X N z L D V 9 J n F 1 b 3 Q 7 L C Z x d W 9 0 O 1 N l Y 3 R p b 2 4 x L 1 B F V E V S Q X B w c i 9 B d X R v U m V t b 3 Z l Z E N v b H V t b n M x L n t D d X N 0 T E 5 h b W U s N n 0 m c X V v d D s s J n F 1 b 3 Q 7 U 2 V j d G l v b j E v U E V U R V J B c H B y L 0 F 1 d G 9 S Z W 1 v d m V k Q 2 9 s d W 1 u c z E u e 0 N 1 c 3 R G T m F t Z S w 3 f S Z x d W 9 0 O y w m c X V v d D t T Z W N 0 a W 9 u M S 9 Q R V R F U k F w c H I v Q X V 0 b 1 J l b W 9 2 Z W R D b 2 x 1 b W 5 z M S 5 7 U m V m Z X J U b y w 4 f S Z x d W 9 0 O y w m c X V v d D t T Z W N 0 a W 9 u M S 9 Q R V R F U k F w c H I v Q X V 0 b 1 J l b W 9 2 Z W R D b 2 x 1 b W 5 z M S 5 7 U 3 B p Z m Z G b 3 I s O X 0 m c X V v d D s s J n F 1 b 3 Q 7 U 2 V j d G l v b j E v U E V U R V J B c H B y L 0 F 1 d G 9 S Z W 1 v d m V k Q 2 9 s d W 1 u c z E u e 3 N 0 Y X R 1 c y w x M H 0 m c X V v d D s s J n F 1 b 3 Q 7 U 2 V j d G l v b j E v U E V U R V J B c H B y L 0 F 1 d G 9 S Z W 1 v d m V k Q 2 9 s d W 1 u c z E u e 3 B h a W Q s M T F 9 J n F 1 b 3 Q 7 L C Z x d W 9 0 O 1 N l Y 3 R p b 2 4 x L 1 B F V E V S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F V E V S Q X B w c i 9 B d X R v U m V t b 3 Z l Z E N v b H V t b n M x L n t U Z W N o S U Q s M H 0 m c X V v d D s s J n F 1 b 3 Q 7 U 2 V j d G l v b j E v U E V U R V J B c H B y L 0 F 1 d G 9 S Z W 1 v d m V k Q 2 9 s d W 1 u c z E u e 1 R l Y 2 h M T m F t Z S w x f S Z x d W 9 0 O y w m c X V v d D t T Z W N 0 a W 9 u M S 9 Q R V R F U k F w c H I v Q X V 0 b 1 J l b W 9 2 Z W R D b 2 x 1 b W 5 z M S 5 7 V G V j a E Z O Y W 1 l L D J 9 J n F 1 b 3 Q 7 L C Z x d W 9 0 O 1 N l Y 3 R p b 2 4 x L 1 B F V E V S Q X B w c i 9 B d X R v U m V t b 3 Z l Z E N v b H V t b n M x L n t E Y X R l L D N 9 J n F 1 b 3 Q 7 L C Z x d W 9 0 O 1 N l Y 3 R p b 2 4 x L 1 B F V E V S Q X B w c i 9 B d X R v U m V t b 3 Z l Z E N v b H V t b n M x L n t X T y w 0 f S Z x d W 9 0 O y w m c X V v d D t T Z W N 0 a W 9 u M S 9 Q R V R F U k F w c H I v Q X V 0 b 1 J l b W 9 2 Z W R D b 2 x 1 b W 5 z M S 5 7 Q W R k c m V z c y w 1 f S Z x d W 9 0 O y w m c X V v d D t T Z W N 0 a W 9 u M S 9 Q R V R F U k F w c H I v Q X V 0 b 1 J l b W 9 2 Z W R D b 2 x 1 b W 5 z M S 5 7 Q 3 V z d E x O Y W 1 l L D Z 9 J n F 1 b 3 Q 7 L C Z x d W 9 0 O 1 N l Y 3 R p b 2 4 x L 1 B F V E V S Q X B w c i 9 B d X R v U m V t b 3 Z l Z E N v b H V t b n M x L n t D d X N 0 R k 5 h b W U s N 3 0 m c X V v d D s s J n F 1 b 3 Q 7 U 2 V j d G l v b j E v U E V U R V J B c H B y L 0 F 1 d G 9 S Z W 1 v d m V k Q 2 9 s d W 1 u c z E u e 1 J l Z m V y V G 8 s O H 0 m c X V v d D s s J n F 1 b 3 Q 7 U 2 V j d G l v b j E v U E V U R V J B c H B y L 0 F 1 d G 9 S Z W 1 v d m V k Q 2 9 s d W 1 u c z E u e 1 N w a W Z m R m 9 y L D l 9 J n F 1 b 3 Q 7 L C Z x d W 9 0 O 1 N l Y 3 R p b 2 4 x L 1 B F V E V S Q X B w c i 9 B d X R v U m V t b 3 Z l Z E N v b H V t b n M x L n t z d G F 0 d X M s M T B 9 J n F 1 b 3 Q 7 L C Z x d W 9 0 O 1 N l Y 3 R p b 2 4 x L 1 B F V E V S Q X B w c i 9 B d X R v U m V t b 3 Z l Z E N v b H V t b n M x L n t w Y W l k L D E x f S Z x d W 9 0 O y w m c X V v d D t T Z W N 0 a W 9 u M S 9 Q R V R F U k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F V E V S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R F U k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R F U k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R F U k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V E V S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R F U k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E V U R V J P c G V u I i A v P j x F b n R y e S B U e X B l P S J G a W x s Z W R D b 2 1 w b G V 0 Z V J l c 3 V s d F R v V 2 9 y a 3 N o Z W V 0 I i B W Y W x 1 Z T 0 i b D E i I C 8 + P E V u d H J 5 I F R 5 c G U 9 I l F 1 Z X J 5 S U Q i I F Z h b H V l P S J z Y j h i M 2 E 3 N z Q t N z k w N S 0 0 Y T A z L W J k Z D k t Y T E z N W F k O G V h Y j U x I i A v P j x F b n R y e S B U e X B l P S J G a W x s T G F z d F V w Z G F 0 Z W Q i I F Z h b H V l P S J k M j A y M i 0 w M y 0 z M F Q y M D o 0 O D o z N y 4 x N j A 0 N j I 2 W i I g L z 4 8 R W 5 0 c n k g V H l w Z T 0 i R m l s b E N v b H V t b l R 5 c G V z I i B W Y W x 1 Z T 0 i c 0 J n W U d D U U 1 H Q m d Z R 0 J n W U R C Z z 0 9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U 3 R h d H V z I i B W Y W x 1 Z T 0 i c 0 N v b X B s Z X R l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F V E V S T 3 B l b i 9 B d X R v U m V t b 3 Z l Z E N v b H V t b n M x L n t U Z W N o S U Q s M H 0 m c X V v d D s s J n F 1 b 3 Q 7 U 2 V j d G l v b j E v U E V U R V J P c G V u L 0 F 1 d G 9 S Z W 1 v d m V k Q 2 9 s d W 1 u c z E u e 1 R l Y 2 h M T m F t Z S w x f S Z x d W 9 0 O y w m c X V v d D t T Z W N 0 a W 9 u M S 9 Q R V R F U k 9 w Z W 4 v Q X V 0 b 1 J l b W 9 2 Z W R D b 2 x 1 b W 5 z M S 5 7 V G V j a E Z O Y W 1 l L D J 9 J n F 1 b 3 Q 7 L C Z x d W 9 0 O 1 N l Y 3 R p b 2 4 x L 1 B F V E V S T 3 B l b i 9 B d X R v U m V t b 3 Z l Z E N v b H V t b n M x L n t E Y X R l L D N 9 J n F 1 b 3 Q 7 L C Z x d W 9 0 O 1 N l Y 3 R p b 2 4 x L 1 B F V E V S T 3 B l b i 9 B d X R v U m V t b 3 Z l Z E N v b H V t b n M x L n t X T y w 0 f S Z x d W 9 0 O y w m c X V v d D t T Z W N 0 a W 9 u M S 9 Q R V R F U k 9 w Z W 4 v Q X V 0 b 1 J l b W 9 2 Z W R D b 2 x 1 b W 5 z M S 5 7 Q W R k c m V z c y w 1 f S Z x d W 9 0 O y w m c X V v d D t T Z W N 0 a W 9 u M S 9 Q R V R F U k 9 w Z W 4 v Q X V 0 b 1 J l b W 9 2 Z W R D b 2 x 1 b W 5 z M S 5 7 Q 3 V z d E x O Y W 1 l L D Z 9 J n F 1 b 3 Q 7 L C Z x d W 9 0 O 1 N l Y 3 R p b 2 4 x L 1 B F V E V S T 3 B l b i 9 B d X R v U m V t b 3 Z l Z E N v b H V t b n M x L n t D d X N 0 R k 5 h b W U s N 3 0 m c X V v d D s s J n F 1 b 3 Q 7 U 2 V j d G l v b j E v U E V U R V J P c G V u L 0 F 1 d G 9 S Z W 1 v d m V k Q 2 9 s d W 1 u c z E u e 1 J l Z m V y V G 8 s O H 0 m c X V v d D s s J n F 1 b 3 Q 7 U 2 V j d G l v b j E v U E V U R V J P c G V u L 0 F 1 d G 9 S Z W 1 v d m V k Q 2 9 s d W 1 u c z E u e 1 N w a W Z m R m 9 y L D l 9 J n F 1 b 3 Q 7 L C Z x d W 9 0 O 1 N l Y 3 R p b 2 4 x L 1 B F V E V S T 3 B l b i 9 B d X R v U m V t b 3 Z l Z E N v b H V t b n M x L n t z d G F 0 d X M s M T B 9 J n F 1 b 3 Q 7 L C Z x d W 9 0 O 1 N l Y 3 R p b 2 4 x L 1 B F V E V S T 3 B l b i 9 B d X R v U m V t b 3 Z l Z E N v b H V t b n M x L n t w Y W l k L D E x f S Z x d W 9 0 O y w m c X V v d D t T Z W N 0 a W 9 u M S 9 Q R V R F U k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R V R F U k 9 w Z W 4 v Q X V 0 b 1 J l b W 9 2 Z W R D b 2 x 1 b W 5 z M S 5 7 V G V j a E l E L D B 9 J n F 1 b 3 Q 7 L C Z x d W 9 0 O 1 N l Y 3 R p b 2 4 x L 1 B F V E V S T 3 B l b i 9 B d X R v U m V t b 3 Z l Z E N v b H V t b n M x L n t U Z W N o T E 5 h b W U s M X 0 m c X V v d D s s J n F 1 b 3 Q 7 U 2 V j d G l v b j E v U E V U R V J P c G V u L 0 F 1 d G 9 S Z W 1 v d m V k Q 2 9 s d W 1 u c z E u e 1 R l Y 2 h G T m F t Z S w y f S Z x d W 9 0 O y w m c X V v d D t T Z W N 0 a W 9 u M S 9 Q R V R F U k 9 w Z W 4 v Q X V 0 b 1 J l b W 9 2 Z W R D b 2 x 1 b W 5 z M S 5 7 R G F 0 Z S w z f S Z x d W 9 0 O y w m c X V v d D t T Z W N 0 a W 9 u M S 9 Q R V R F U k 9 w Z W 4 v Q X V 0 b 1 J l b W 9 2 Z W R D b 2 x 1 b W 5 z M S 5 7 V 0 8 s N H 0 m c X V v d D s s J n F 1 b 3 Q 7 U 2 V j d G l v b j E v U E V U R V J P c G V u L 0 F 1 d G 9 S Z W 1 v d m V k Q 2 9 s d W 1 u c z E u e 0 F k Z H J l c 3 M s N X 0 m c X V v d D s s J n F 1 b 3 Q 7 U 2 V j d G l v b j E v U E V U R V J P c G V u L 0 F 1 d G 9 S Z W 1 v d m V k Q 2 9 s d W 1 u c z E u e 0 N 1 c 3 R M T m F t Z S w 2 f S Z x d W 9 0 O y w m c X V v d D t T Z W N 0 a W 9 u M S 9 Q R V R F U k 9 w Z W 4 v Q X V 0 b 1 J l b W 9 2 Z W R D b 2 x 1 b W 5 z M S 5 7 Q 3 V z d E Z O Y W 1 l L D d 9 J n F 1 b 3 Q 7 L C Z x d W 9 0 O 1 N l Y 3 R p b 2 4 x L 1 B F V E V S T 3 B l b i 9 B d X R v U m V t b 3 Z l Z E N v b H V t b n M x L n t S Z W Z l c l R v L D h 9 J n F 1 b 3 Q 7 L C Z x d W 9 0 O 1 N l Y 3 R p b 2 4 x L 1 B F V E V S T 3 B l b i 9 B d X R v U m V t b 3 Z l Z E N v b H V t b n M x L n t T c G l m Z k Z v c i w 5 f S Z x d W 9 0 O y w m c X V v d D t T Z W N 0 a W 9 u M S 9 Q R V R F U k 9 w Z W 4 v Q X V 0 b 1 J l b W 9 2 Z W R D b 2 x 1 b W 5 z M S 5 7 c 3 R h d H V z L D E w f S Z x d W 9 0 O y w m c X V v d D t T Z W N 0 a W 9 u M S 9 Q R V R F U k 9 w Z W 4 v Q X V 0 b 1 J l b W 9 2 Z W R D b 2 x 1 b W 5 z M S 5 7 c G F p Z C w x M X 0 m c X V v d D s s J n F 1 b 3 Q 7 U 2 V j d G l v b j E v U E V U R V J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R V R F U k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U R V J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U R V J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U R V J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R F U k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S U 1 R P c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B U l N U T 3 B l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0 O T o w N i 4 1 O T c w M j Y x W i I g L z 4 8 R W 5 0 c n k g V H l w Z T 0 i U X V l c n l J R C I g V m F s d W U 9 I n M z Z T M w N z Q z M C 1 m Y m Z l L T R m M T Y t O T U w M S 0 z Y z c x M 2 Y 2 Y z A z O W Y i I C 8 + P E V u d H J 5 I F R 5 c G U 9 I k Z p b G x D b 2 x 1 b W 5 U e X B l c y I g V m F s d W U 9 I n N C Z 1 l H Q 1 F N R 0 J n W U d C Z 1 l E Q m c 9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Q V J T V E 9 w Z W 4 v Q X V 0 b 1 J l b W 9 2 Z W R D b 2 x 1 b W 5 z M S 5 7 V G V j a E l E L D B 9 J n F 1 b 3 Q 7 L C Z x d W 9 0 O 1 N l Y 3 R p b 2 4 x L 1 d B U l N U T 3 B l b i 9 B d X R v U m V t b 3 Z l Z E N v b H V t b n M x L n t U Z W N o T E 5 h b W U s M X 0 m c X V v d D s s J n F 1 b 3 Q 7 U 2 V j d G l v b j E v V 0 F S U 1 R P c G V u L 0 F 1 d G 9 S Z W 1 v d m V k Q 2 9 s d W 1 u c z E u e 1 R l Y 2 h G T m F t Z S w y f S Z x d W 9 0 O y w m c X V v d D t T Z W N 0 a W 9 u M S 9 X Q V J T V E 9 w Z W 4 v Q X V 0 b 1 J l b W 9 2 Z W R D b 2 x 1 b W 5 z M S 5 7 R G F 0 Z S w z f S Z x d W 9 0 O y w m c X V v d D t T Z W N 0 a W 9 u M S 9 X Q V J T V E 9 w Z W 4 v Q X V 0 b 1 J l b W 9 2 Z W R D b 2 x 1 b W 5 z M S 5 7 V 0 8 s N H 0 m c X V v d D s s J n F 1 b 3 Q 7 U 2 V j d G l v b j E v V 0 F S U 1 R P c G V u L 0 F 1 d G 9 S Z W 1 v d m V k Q 2 9 s d W 1 u c z E u e 0 F k Z H J l c 3 M s N X 0 m c X V v d D s s J n F 1 b 3 Q 7 U 2 V j d G l v b j E v V 0 F S U 1 R P c G V u L 0 F 1 d G 9 S Z W 1 v d m V k Q 2 9 s d W 1 u c z E u e 0 N 1 c 3 R M T m F t Z S w 2 f S Z x d W 9 0 O y w m c X V v d D t T Z W N 0 a W 9 u M S 9 X Q V J T V E 9 w Z W 4 v Q X V 0 b 1 J l b W 9 2 Z W R D b 2 x 1 b W 5 z M S 5 7 Q 3 V z d E Z O Y W 1 l L D d 9 J n F 1 b 3 Q 7 L C Z x d W 9 0 O 1 N l Y 3 R p b 2 4 x L 1 d B U l N U T 3 B l b i 9 B d X R v U m V t b 3 Z l Z E N v b H V t b n M x L n t S Z W Z l c l R v L D h 9 J n F 1 b 3 Q 7 L C Z x d W 9 0 O 1 N l Y 3 R p b 2 4 x L 1 d B U l N U T 3 B l b i 9 B d X R v U m V t b 3 Z l Z E N v b H V t b n M x L n t T c G l m Z k Z v c i w 5 f S Z x d W 9 0 O y w m c X V v d D t T Z W N 0 a W 9 u M S 9 X Q V J T V E 9 w Z W 4 v Q X V 0 b 1 J l b W 9 2 Z W R D b 2 x 1 b W 5 z M S 5 7 c 3 R h d H V z L D E w f S Z x d W 9 0 O y w m c X V v d D t T Z W N 0 a W 9 u M S 9 X Q V J T V E 9 w Z W 4 v Q X V 0 b 1 J l b W 9 2 Z W R D b 2 x 1 b W 5 z M S 5 7 c G F p Z C w x M X 0 m c X V v d D s s J n F 1 b 3 Q 7 U 2 V j d G l v b j E v V 0 F S U 1 R P c G V u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0 F S U 1 R P c G V u L 0 F 1 d G 9 S Z W 1 v d m V k Q 2 9 s d W 1 u c z E u e 1 R l Y 2 h J R C w w f S Z x d W 9 0 O y w m c X V v d D t T Z W N 0 a W 9 u M S 9 X Q V J T V E 9 w Z W 4 v Q X V 0 b 1 J l b W 9 2 Z W R D b 2 x 1 b W 5 z M S 5 7 V G V j a E x O Y W 1 l L D F 9 J n F 1 b 3 Q 7 L C Z x d W 9 0 O 1 N l Y 3 R p b 2 4 x L 1 d B U l N U T 3 B l b i 9 B d X R v U m V t b 3 Z l Z E N v b H V t b n M x L n t U Z W N o R k 5 h b W U s M n 0 m c X V v d D s s J n F 1 b 3 Q 7 U 2 V j d G l v b j E v V 0 F S U 1 R P c G V u L 0 F 1 d G 9 S Z W 1 v d m V k Q 2 9 s d W 1 u c z E u e 0 R h d G U s M 3 0 m c X V v d D s s J n F 1 b 3 Q 7 U 2 V j d G l v b j E v V 0 F S U 1 R P c G V u L 0 F 1 d G 9 S Z W 1 v d m V k Q 2 9 s d W 1 u c z E u e 1 d P L D R 9 J n F 1 b 3 Q 7 L C Z x d W 9 0 O 1 N l Y 3 R p b 2 4 x L 1 d B U l N U T 3 B l b i 9 B d X R v U m V t b 3 Z l Z E N v b H V t b n M x L n t B Z G R y Z X N z L D V 9 J n F 1 b 3 Q 7 L C Z x d W 9 0 O 1 N l Y 3 R p b 2 4 x L 1 d B U l N U T 3 B l b i 9 B d X R v U m V t b 3 Z l Z E N v b H V t b n M x L n t D d X N 0 T E 5 h b W U s N n 0 m c X V v d D s s J n F 1 b 3 Q 7 U 2 V j d G l v b j E v V 0 F S U 1 R P c G V u L 0 F 1 d G 9 S Z W 1 v d m V k Q 2 9 s d W 1 u c z E u e 0 N 1 c 3 R G T m F t Z S w 3 f S Z x d W 9 0 O y w m c X V v d D t T Z W N 0 a W 9 u M S 9 X Q V J T V E 9 w Z W 4 v Q X V 0 b 1 J l b W 9 2 Z W R D b 2 x 1 b W 5 z M S 5 7 U m V m Z X J U b y w 4 f S Z x d W 9 0 O y w m c X V v d D t T Z W N 0 a W 9 u M S 9 X Q V J T V E 9 w Z W 4 v Q X V 0 b 1 J l b W 9 2 Z W R D b 2 x 1 b W 5 z M S 5 7 U 3 B p Z m Z G b 3 I s O X 0 m c X V v d D s s J n F 1 b 3 Q 7 U 2 V j d G l v b j E v V 0 F S U 1 R P c G V u L 0 F 1 d G 9 S Z W 1 v d m V k Q 2 9 s d W 1 u c z E u e 3 N 0 Y X R 1 c y w x M H 0 m c X V v d D s s J n F 1 b 3 Q 7 U 2 V j d G l v b j E v V 0 F S U 1 R P c G V u L 0 F 1 d G 9 S Z W 1 v d m V k Q 2 9 s d W 1 u c z E u e 3 B h a W Q s M T F 9 J n F 1 b 3 Q 7 L C Z x d W 9 0 O 1 N l Y 3 R p b 2 4 x L 1 d B U l N U T 3 B l b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0 F S U 1 R P c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U l N U T 3 B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U l N U T 3 B l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U l N U T 3 B l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S U 1 R P c G V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U l N U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Q V J T V E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k 6 M D Y u N D g z M T Q 1 O F o i I C 8 + P E V u d H J 5 I F R 5 c G U 9 I l F 1 Z X J 5 S U Q i I F Z h b H V l P S J z Y m R h M D A 4 N j c t M z d i M y 0 0 M z E 4 L W E w Y z E t Z T E w Z D h m M z g z M j h i I i A v P j x F b n R y e S B U e X B l P S J G a W x s R X J y b 3 J D b 3 V u d C I g V m F s d W U 9 I m w w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F S U 1 R B c H B y L 0 F 1 d G 9 S Z W 1 v d m V k Q 2 9 s d W 1 u c z E u e 1 R l Y 2 h J R C w w f S Z x d W 9 0 O y w m c X V v d D t T Z W N 0 a W 9 u M S 9 X Q V J T V E F w c H I v Q X V 0 b 1 J l b W 9 2 Z W R D b 2 x 1 b W 5 z M S 5 7 V G V j a E x O Y W 1 l L D F 9 J n F 1 b 3 Q 7 L C Z x d W 9 0 O 1 N l Y 3 R p b 2 4 x L 1 d B U l N U Q X B w c i 9 B d X R v U m V t b 3 Z l Z E N v b H V t b n M x L n t U Z W N o R k 5 h b W U s M n 0 m c X V v d D s s J n F 1 b 3 Q 7 U 2 V j d G l v b j E v V 0 F S U 1 R B c H B y L 0 F 1 d G 9 S Z W 1 v d m V k Q 2 9 s d W 1 u c z E u e 0 R h d G U s M 3 0 m c X V v d D s s J n F 1 b 3 Q 7 U 2 V j d G l v b j E v V 0 F S U 1 R B c H B y L 0 F 1 d G 9 S Z W 1 v d m V k Q 2 9 s d W 1 u c z E u e 1 d P L D R 9 J n F 1 b 3 Q 7 L C Z x d W 9 0 O 1 N l Y 3 R p b 2 4 x L 1 d B U l N U Q X B w c i 9 B d X R v U m V t b 3 Z l Z E N v b H V t b n M x L n t B Z G R y Z X N z L D V 9 J n F 1 b 3 Q 7 L C Z x d W 9 0 O 1 N l Y 3 R p b 2 4 x L 1 d B U l N U Q X B w c i 9 B d X R v U m V t b 3 Z l Z E N v b H V t b n M x L n t D d X N 0 T E 5 h b W U s N n 0 m c X V v d D s s J n F 1 b 3 Q 7 U 2 V j d G l v b j E v V 0 F S U 1 R B c H B y L 0 F 1 d G 9 S Z W 1 v d m V k Q 2 9 s d W 1 u c z E u e 0 N 1 c 3 R G T m F t Z S w 3 f S Z x d W 9 0 O y w m c X V v d D t T Z W N 0 a W 9 u M S 9 X Q V J T V E F w c H I v Q X V 0 b 1 J l b W 9 2 Z W R D b 2 x 1 b W 5 z M S 5 7 U m V m Z X J U b y w 4 f S Z x d W 9 0 O y w m c X V v d D t T Z W N 0 a W 9 u M S 9 X Q V J T V E F w c H I v Q X V 0 b 1 J l b W 9 2 Z W R D b 2 x 1 b W 5 z M S 5 7 U 3 B p Z m Z G b 3 I s O X 0 m c X V v d D s s J n F 1 b 3 Q 7 U 2 V j d G l v b j E v V 0 F S U 1 R B c H B y L 0 F 1 d G 9 S Z W 1 v d m V k Q 2 9 s d W 1 u c z E u e 3 N 0 Y X R 1 c y w x M H 0 m c X V v d D s s J n F 1 b 3 Q 7 U 2 V j d G l v b j E v V 0 F S U 1 R B c H B y L 0 F 1 d G 9 S Z W 1 v d m V k Q 2 9 s d W 1 u c z E u e 3 B h a W Q s M T F 9 J n F 1 b 3 Q 7 L C Z x d W 9 0 O 1 N l Y 3 R p b 2 4 x L 1 d B U l N U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d B U l N U Q X B w c i 9 B d X R v U m V t b 3 Z l Z E N v b H V t b n M x L n t U Z W N o S U Q s M H 0 m c X V v d D s s J n F 1 b 3 Q 7 U 2 V j d G l v b j E v V 0 F S U 1 R B c H B y L 0 F 1 d G 9 S Z W 1 v d m V k Q 2 9 s d W 1 u c z E u e 1 R l Y 2 h M T m F t Z S w x f S Z x d W 9 0 O y w m c X V v d D t T Z W N 0 a W 9 u M S 9 X Q V J T V E F w c H I v Q X V 0 b 1 J l b W 9 2 Z W R D b 2 x 1 b W 5 z M S 5 7 V G V j a E Z O Y W 1 l L D J 9 J n F 1 b 3 Q 7 L C Z x d W 9 0 O 1 N l Y 3 R p b 2 4 x L 1 d B U l N U Q X B w c i 9 B d X R v U m V t b 3 Z l Z E N v b H V t b n M x L n t E Y X R l L D N 9 J n F 1 b 3 Q 7 L C Z x d W 9 0 O 1 N l Y 3 R p b 2 4 x L 1 d B U l N U Q X B w c i 9 B d X R v U m V t b 3 Z l Z E N v b H V t b n M x L n t X T y w 0 f S Z x d W 9 0 O y w m c X V v d D t T Z W N 0 a W 9 u M S 9 X Q V J T V E F w c H I v Q X V 0 b 1 J l b W 9 2 Z W R D b 2 x 1 b W 5 z M S 5 7 Q W R k c m V z c y w 1 f S Z x d W 9 0 O y w m c X V v d D t T Z W N 0 a W 9 u M S 9 X Q V J T V E F w c H I v Q X V 0 b 1 J l b W 9 2 Z W R D b 2 x 1 b W 5 z M S 5 7 Q 3 V z d E x O Y W 1 l L D Z 9 J n F 1 b 3 Q 7 L C Z x d W 9 0 O 1 N l Y 3 R p b 2 4 x L 1 d B U l N U Q X B w c i 9 B d X R v U m V t b 3 Z l Z E N v b H V t b n M x L n t D d X N 0 R k 5 h b W U s N 3 0 m c X V v d D s s J n F 1 b 3 Q 7 U 2 V j d G l v b j E v V 0 F S U 1 R B c H B y L 0 F 1 d G 9 S Z W 1 v d m V k Q 2 9 s d W 1 u c z E u e 1 J l Z m V y V G 8 s O H 0 m c X V v d D s s J n F 1 b 3 Q 7 U 2 V j d G l v b j E v V 0 F S U 1 R B c H B y L 0 F 1 d G 9 S Z W 1 v d m V k Q 2 9 s d W 1 u c z E u e 1 N w a W Z m R m 9 y L D l 9 J n F 1 b 3 Q 7 L C Z x d W 9 0 O 1 N l Y 3 R p b 2 4 x L 1 d B U l N U Q X B w c i 9 B d X R v U m V t b 3 Z l Z E N v b H V t b n M x L n t z d G F 0 d X M s M T B 9 J n F 1 b 3 Q 7 L C Z x d W 9 0 O 1 N l Y 3 R p b 2 4 x L 1 d B U l N U Q X B w c i 9 B d X R v U m V t b 3 Z l Z E N v b H V t b n M x L n t w Y W l k L D E x f S Z x d W 9 0 O y w m c X V v d D t T Z W N 0 a W 9 u M S 9 X Q V J T V E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B U l N U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J T V E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J T V E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J T V E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U l N U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J T V E x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0 F S U 1 R M b 3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Q 5 O j A 5 L j A y M z Y x N j l a I i A v P j x F b n R y e S B U e X B l P S J R d W V y e U l E I i B W Y W x 1 Z T 0 i c 2 F l Y W I 4 O D E x L T Y 0 M W Q t N G J j O C 0 5 Y j g z L T Q 3 Z D F i Z j I 4 O G Q 2 M i I g L z 4 8 R W 5 0 c n k g V H l w Z T 0 i R m l s b E N v b H V t b l R 5 c G V z I i B W Y W x 1 Z T 0 i c 0 J n W U d D U U 1 H Q m d Z R 0 J n W U R C Z z 0 9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U 3 R h d H V z I i B W Y W x 1 Z T 0 i c 0 N v b X B s Z X R l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B U l N U T G 9 z d C 9 B d X R v U m V t b 3 Z l Z E N v b H V t b n M x L n t U Z W N o S U Q s M H 0 m c X V v d D s s J n F 1 b 3 Q 7 U 2 V j d G l v b j E v V 0 F S U 1 R M b 3 N 0 L 0 F 1 d G 9 S Z W 1 v d m V k Q 2 9 s d W 1 u c z E u e 1 R l Y 2 h M T m F t Z S w x f S Z x d W 9 0 O y w m c X V v d D t T Z W N 0 a W 9 u M S 9 X Q V J T V E x v c 3 Q v Q X V 0 b 1 J l b W 9 2 Z W R D b 2 x 1 b W 5 z M S 5 7 V G V j a E Z O Y W 1 l L D J 9 J n F 1 b 3 Q 7 L C Z x d W 9 0 O 1 N l Y 3 R p b 2 4 x L 1 d B U l N U T G 9 z d C 9 B d X R v U m V t b 3 Z l Z E N v b H V t b n M x L n t E Y X R l L D N 9 J n F 1 b 3 Q 7 L C Z x d W 9 0 O 1 N l Y 3 R p b 2 4 x L 1 d B U l N U T G 9 z d C 9 B d X R v U m V t b 3 Z l Z E N v b H V t b n M x L n t X T y w 0 f S Z x d W 9 0 O y w m c X V v d D t T Z W N 0 a W 9 u M S 9 X Q V J T V E x v c 3 Q v Q X V 0 b 1 J l b W 9 2 Z W R D b 2 x 1 b W 5 z M S 5 7 Q W R k c m V z c y w 1 f S Z x d W 9 0 O y w m c X V v d D t T Z W N 0 a W 9 u M S 9 X Q V J T V E x v c 3 Q v Q X V 0 b 1 J l b W 9 2 Z W R D b 2 x 1 b W 5 z M S 5 7 Q 3 V z d E x O Y W 1 l L D Z 9 J n F 1 b 3 Q 7 L C Z x d W 9 0 O 1 N l Y 3 R p b 2 4 x L 1 d B U l N U T G 9 z d C 9 B d X R v U m V t b 3 Z l Z E N v b H V t b n M x L n t D d X N 0 R k 5 h b W U s N 3 0 m c X V v d D s s J n F 1 b 3 Q 7 U 2 V j d G l v b j E v V 0 F S U 1 R M b 3 N 0 L 0 F 1 d G 9 S Z W 1 v d m V k Q 2 9 s d W 1 u c z E u e 1 J l Z m V y V G 8 s O H 0 m c X V v d D s s J n F 1 b 3 Q 7 U 2 V j d G l v b j E v V 0 F S U 1 R M b 3 N 0 L 0 F 1 d G 9 S Z W 1 v d m V k Q 2 9 s d W 1 u c z E u e 1 N w a W Z m R m 9 y L D l 9 J n F 1 b 3 Q 7 L C Z x d W 9 0 O 1 N l Y 3 R p b 2 4 x L 1 d B U l N U T G 9 z d C 9 B d X R v U m V t b 3 Z l Z E N v b H V t b n M x L n t z d G F 0 d X M s M T B 9 J n F 1 b 3 Q 7 L C Z x d W 9 0 O 1 N l Y 3 R p b 2 4 x L 1 d B U l N U T G 9 z d C 9 B d X R v U m V t b 3 Z l Z E N v b H V t b n M x L n t w Y W l k L D E x f S Z x d W 9 0 O y w m c X V v d D t T Z W N 0 a W 9 u M S 9 X Q V J T V E x v c 3 Q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X Q V J T V E x v c 3 Q v Q X V 0 b 1 J l b W 9 2 Z W R D b 2 x 1 b W 5 z M S 5 7 V G V j a E l E L D B 9 J n F 1 b 3 Q 7 L C Z x d W 9 0 O 1 N l Y 3 R p b 2 4 x L 1 d B U l N U T G 9 z d C 9 B d X R v U m V t b 3 Z l Z E N v b H V t b n M x L n t U Z W N o T E 5 h b W U s M X 0 m c X V v d D s s J n F 1 b 3 Q 7 U 2 V j d G l v b j E v V 0 F S U 1 R M b 3 N 0 L 0 F 1 d G 9 S Z W 1 v d m V k Q 2 9 s d W 1 u c z E u e 1 R l Y 2 h G T m F t Z S w y f S Z x d W 9 0 O y w m c X V v d D t T Z W N 0 a W 9 u M S 9 X Q V J T V E x v c 3 Q v Q X V 0 b 1 J l b W 9 2 Z W R D b 2 x 1 b W 5 z M S 5 7 R G F 0 Z S w z f S Z x d W 9 0 O y w m c X V v d D t T Z W N 0 a W 9 u M S 9 X Q V J T V E x v c 3 Q v Q X V 0 b 1 J l b W 9 2 Z W R D b 2 x 1 b W 5 z M S 5 7 V 0 8 s N H 0 m c X V v d D s s J n F 1 b 3 Q 7 U 2 V j d G l v b j E v V 0 F S U 1 R M b 3 N 0 L 0 F 1 d G 9 S Z W 1 v d m V k Q 2 9 s d W 1 u c z E u e 0 F k Z H J l c 3 M s N X 0 m c X V v d D s s J n F 1 b 3 Q 7 U 2 V j d G l v b j E v V 0 F S U 1 R M b 3 N 0 L 0 F 1 d G 9 S Z W 1 v d m V k Q 2 9 s d W 1 u c z E u e 0 N 1 c 3 R M T m F t Z S w 2 f S Z x d W 9 0 O y w m c X V v d D t T Z W N 0 a W 9 u M S 9 X Q V J T V E x v c 3 Q v Q X V 0 b 1 J l b W 9 2 Z W R D b 2 x 1 b W 5 z M S 5 7 Q 3 V z d E Z O Y W 1 l L D d 9 J n F 1 b 3 Q 7 L C Z x d W 9 0 O 1 N l Y 3 R p b 2 4 x L 1 d B U l N U T G 9 z d C 9 B d X R v U m V t b 3 Z l Z E N v b H V t b n M x L n t S Z W Z l c l R v L D h 9 J n F 1 b 3 Q 7 L C Z x d W 9 0 O 1 N l Y 3 R p b 2 4 x L 1 d B U l N U T G 9 z d C 9 B d X R v U m V t b 3 Z l Z E N v b H V t b n M x L n t T c G l m Z k Z v c i w 5 f S Z x d W 9 0 O y w m c X V v d D t T Z W N 0 a W 9 u M S 9 X Q V J T V E x v c 3 Q v Q X V 0 b 1 J l b W 9 2 Z W R D b 2 x 1 b W 5 z M S 5 7 c 3 R h d H V z L D E w f S Z x d W 9 0 O y w m c X V v d D t T Z W N 0 a W 9 u M S 9 X Q V J T V E x v c 3 Q v Q X V 0 b 1 J l b W 9 2 Z W R D b 2 x 1 b W 5 z M S 5 7 c G F p Z C w x M X 0 m c X V v d D s s J n F 1 b 3 Q 7 U 2 V j d G l v b j E v V 0 F S U 1 R M b 3 N 0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Q V J T V E x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S U 1 R M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S U 1 R M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S U 1 R M b 3 N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J T V E x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V F Q 0 h B c H B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V R U N I Q X B w c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0 O T o w O C 4 3 N z E y M j E x W i I g L z 4 8 R W 5 0 c n k g V H l w Z T 0 i U X V l c n l J R C I g V m F s d W U 9 I n M w N T k 3 Z j J h Y S 0 4 Y z Z k L T Q 3 M W I t Y m E z Y y 0 z Z m Z l N z c 5 N T g z M 2 U i I C 8 + P E V u d H J 5 I F R 5 c G U 9 I k Z p b G x F c n J v c k N v d W 5 0 I i B W Y W x 1 Z T 0 i b D A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U V D S E F w c H I v Q X V 0 b 1 J l b W 9 2 Z W R D b 2 x 1 b W 5 z M S 5 7 V G V j a E l E L D B 9 J n F 1 b 3 Q 7 L C Z x d W 9 0 O 1 N l Y 3 R p b 2 4 x L 1 N V R U N I Q X B w c i 9 B d X R v U m V t b 3 Z l Z E N v b H V t b n M x L n t U Z W N o T E 5 h b W U s M X 0 m c X V v d D s s J n F 1 b 3 Q 7 U 2 V j d G l v b j E v U 1 V F Q 0 h B c H B y L 0 F 1 d G 9 S Z W 1 v d m V k Q 2 9 s d W 1 u c z E u e 1 R l Y 2 h G T m F t Z S w y f S Z x d W 9 0 O y w m c X V v d D t T Z W N 0 a W 9 u M S 9 T V U V D S E F w c H I v Q X V 0 b 1 J l b W 9 2 Z W R D b 2 x 1 b W 5 z M S 5 7 R G F 0 Z S w z f S Z x d W 9 0 O y w m c X V v d D t T Z W N 0 a W 9 u M S 9 T V U V D S E F w c H I v Q X V 0 b 1 J l b W 9 2 Z W R D b 2 x 1 b W 5 z M S 5 7 V 0 8 s N H 0 m c X V v d D s s J n F 1 b 3 Q 7 U 2 V j d G l v b j E v U 1 V F Q 0 h B c H B y L 0 F 1 d G 9 S Z W 1 v d m V k Q 2 9 s d W 1 u c z E u e 0 F k Z H J l c 3 M s N X 0 m c X V v d D s s J n F 1 b 3 Q 7 U 2 V j d G l v b j E v U 1 V F Q 0 h B c H B y L 0 F 1 d G 9 S Z W 1 v d m V k Q 2 9 s d W 1 u c z E u e 0 N 1 c 3 R M T m F t Z S w 2 f S Z x d W 9 0 O y w m c X V v d D t T Z W N 0 a W 9 u M S 9 T V U V D S E F w c H I v Q X V 0 b 1 J l b W 9 2 Z W R D b 2 x 1 b W 5 z M S 5 7 Q 3 V z d E Z O Y W 1 l L D d 9 J n F 1 b 3 Q 7 L C Z x d W 9 0 O 1 N l Y 3 R p b 2 4 x L 1 N V R U N I Q X B w c i 9 B d X R v U m V t b 3 Z l Z E N v b H V t b n M x L n t S Z W Z l c l R v L D h 9 J n F 1 b 3 Q 7 L C Z x d W 9 0 O 1 N l Y 3 R p b 2 4 x L 1 N V R U N I Q X B w c i 9 B d X R v U m V t b 3 Z l Z E N v b H V t b n M x L n t T c G l m Z k Z v c i w 5 f S Z x d W 9 0 O y w m c X V v d D t T Z W N 0 a W 9 u M S 9 T V U V D S E F w c H I v Q X V 0 b 1 J l b W 9 2 Z W R D b 2 x 1 b W 5 z M S 5 7 c 3 R h d H V z L D E w f S Z x d W 9 0 O y w m c X V v d D t T Z W N 0 a W 9 u M S 9 T V U V D S E F w c H I v Q X V 0 b 1 J l b W 9 2 Z W R D b 2 x 1 b W 5 z M S 5 7 c G F p Z C w x M X 0 m c X V v d D s s J n F 1 b 3 Q 7 U 2 V j d G l v b j E v U 1 V F Q 0 h B c H B y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1 V F Q 0 h B c H B y L 0 F 1 d G 9 S Z W 1 v d m V k Q 2 9 s d W 1 u c z E u e 1 R l Y 2 h J R C w w f S Z x d W 9 0 O y w m c X V v d D t T Z W N 0 a W 9 u M S 9 T V U V D S E F w c H I v Q X V 0 b 1 J l b W 9 2 Z W R D b 2 x 1 b W 5 z M S 5 7 V G V j a E x O Y W 1 l L D F 9 J n F 1 b 3 Q 7 L C Z x d W 9 0 O 1 N l Y 3 R p b 2 4 x L 1 N V R U N I Q X B w c i 9 B d X R v U m V t b 3 Z l Z E N v b H V t b n M x L n t U Z W N o R k 5 h b W U s M n 0 m c X V v d D s s J n F 1 b 3 Q 7 U 2 V j d G l v b j E v U 1 V F Q 0 h B c H B y L 0 F 1 d G 9 S Z W 1 v d m V k Q 2 9 s d W 1 u c z E u e 0 R h d G U s M 3 0 m c X V v d D s s J n F 1 b 3 Q 7 U 2 V j d G l v b j E v U 1 V F Q 0 h B c H B y L 0 F 1 d G 9 S Z W 1 v d m V k Q 2 9 s d W 1 u c z E u e 1 d P L D R 9 J n F 1 b 3 Q 7 L C Z x d W 9 0 O 1 N l Y 3 R p b 2 4 x L 1 N V R U N I Q X B w c i 9 B d X R v U m V t b 3 Z l Z E N v b H V t b n M x L n t B Z G R y Z X N z L D V 9 J n F 1 b 3 Q 7 L C Z x d W 9 0 O 1 N l Y 3 R p b 2 4 x L 1 N V R U N I Q X B w c i 9 B d X R v U m V t b 3 Z l Z E N v b H V t b n M x L n t D d X N 0 T E 5 h b W U s N n 0 m c X V v d D s s J n F 1 b 3 Q 7 U 2 V j d G l v b j E v U 1 V F Q 0 h B c H B y L 0 F 1 d G 9 S Z W 1 v d m V k Q 2 9 s d W 1 u c z E u e 0 N 1 c 3 R G T m F t Z S w 3 f S Z x d W 9 0 O y w m c X V v d D t T Z W N 0 a W 9 u M S 9 T V U V D S E F w c H I v Q X V 0 b 1 J l b W 9 2 Z W R D b 2 x 1 b W 5 z M S 5 7 U m V m Z X J U b y w 4 f S Z x d W 9 0 O y w m c X V v d D t T Z W N 0 a W 9 u M S 9 T V U V D S E F w c H I v Q X V 0 b 1 J l b W 9 2 Z W R D b 2 x 1 b W 5 z M S 5 7 U 3 B p Z m Z G b 3 I s O X 0 m c X V v d D s s J n F 1 b 3 Q 7 U 2 V j d G l v b j E v U 1 V F Q 0 h B c H B y L 0 F 1 d G 9 S Z W 1 v d m V k Q 2 9 s d W 1 u c z E u e 3 N 0 Y X R 1 c y w x M H 0 m c X V v d D s s J n F 1 b 3 Q 7 U 2 V j d G l v b j E v U 1 V F Q 0 h B c H B y L 0 F 1 d G 9 S Z W 1 v d m V k Q 2 9 s d W 1 u c z E u e 3 B h a W Q s M T F 9 J n F 1 b 3 Q 7 L C Z x d W 9 0 O 1 N l Y 3 R p b 2 4 x L 1 N V R U N I Q X B w c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1 V F Q 0 h B c H B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R U N I Q X B w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R U N I Q X B w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R U N I Q X B w c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V F Q 0 h B c H B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R U N I T G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V U V D S E x v c 3 Q i I C 8 + P E V u d H J 5 I F R 5 c G U 9 I k Z p b G x l Z E N v b X B s Z X R l U m V z d W x 0 V G 9 X b 3 J r c 2 h l Z X Q i I F Z h b H V l P S J s M S I g L z 4 8 R W 5 0 c n k g V H l w Z T 0 i U X V l c n l J R C I g V m F s d W U 9 I n N h O W I x N j U w M i 0 x M m M x L T Q y Z T M t Y T c 0 Z S 0 w N z Z h N z k w O G Z l Z j I i I C 8 + P E V u d H J 5 I F R 5 c G U 9 I k Z p b G x M Y X N 0 V X B k Y X R l Z C I g V m F s d W U 9 I m Q y M D I y L T A z L T M w V D I w O j Q 5 O j E y L j E y O T Y 2 M j F a I i A v P j x F b n R y e S B U e X B l P S J G a W x s Q 2 9 s d W 1 u V H l w Z X M i I F Z h b H V l P S J z Q m d Z R 0 N R T U d C Z 1 l H Q m d Z R E J n P T 0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V F Q 0 h M b 3 N 0 L 0 F 1 d G 9 S Z W 1 v d m V k Q 2 9 s d W 1 u c z E u e 1 R l Y 2 h J R C w w f S Z x d W 9 0 O y w m c X V v d D t T Z W N 0 a W 9 u M S 9 T V U V D S E x v c 3 Q v Q X V 0 b 1 J l b W 9 2 Z W R D b 2 x 1 b W 5 z M S 5 7 V G V j a E x O Y W 1 l L D F 9 J n F 1 b 3 Q 7 L C Z x d W 9 0 O 1 N l Y 3 R p b 2 4 x L 1 N V R U N I T G 9 z d C 9 B d X R v U m V t b 3 Z l Z E N v b H V t b n M x L n t U Z W N o R k 5 h b W U s M n 0 m c X V v d D s s J n F 1 b 3 Q 7 U 2 V j d G l v b j E v U 1 V F Q 0 h M b 3 N 0 L 0 F 1 d G 9 S Z W 1 v d m V k Q 2 9 s d W 1 u c z E u e 0 R h d G U s M 3 0 m c X V v d D s s J n F 1 b 3 Q 7 U 2 V j d G l v b j E v U 1 V F Q 0 h M b 3 N 0 L 0 F 1 d G 9 S Z W 1 v d m V k Q 2 9 s d W 1 u c z E u e 1 d P L D R 9 J n F 1 b 3 Q 7 L C Z x d W 9 0 O 1 N l Y 3 R p b 2 4 x L 1 N V R U N I T G 9 z d C 9 B d X R v U m V t b 3 Z l Z E N v b H V t b n M x L n t B Z G R y Z X N z L D V 9 J n F 1 b 3 Q 7 L C Z x d W 9 0 O 1 N l Y 3 R p b 2 4 x L 1 N V R U N I T G 9 z d C 9 B d X R v U m V t b 3 Z l Z E N v b H V t b n M x L n t D d X N 0 T E 5 h b W U s N n 0 m c X V v d D s s J n F 1 b 3 Q 7 U 2 V j d G l v b j E v U 1 V F Q 0 h M b 3 N 0 L 0 F 1 d G 9 S Z W 1 v d m V k Q 2 9 s d W 1 u c z E u e 0 N 1 c 3 R G T m F t Z S w 3 f S Z x d W 9 0 O y w m c X V v d D t T Z W N 0 a W 9 u M S 9 T V U V D S E x v c 3 Q v Q X V 0 b 1 J l b W 9 2 Z W R D b 2 x 1 b W 5 z M S 5 7 U m V m Z X J U b y w 4 f S Z x d W 9 0 O y w m c X V v d D t T Z W N 0 a W 9 u M S 9 T V U V D S E x v c 3 Q v Q X V 0 b 1 J l b W 9 2 Z W R D b 2 x 1 b W 5 z M S 5 7 U 3 B p Z m Z G b 3 I s O X 0 m c X V v d D s s J n F 1 b 3 Q 7 U 2 V j d G l v b j E v U 1 V F Q 0 h M b 3 N 0 L 0 F 1 d G 9 S Z W 1 v d m V k Q 2 9 s d W 1 u c z E u e 3 N 0 Y X R 1 c y w x M H 0 m c X V v d D s s J n F 1 b 3 Q 7 U 2 V j d G l v b j E v U 1 V F Q 0 h M b 3 N 0 L 0 F 1 d G 9 S Z W 1 v d m V k Q 2 9 s d W 1 u c z E u e 3 B h a W Q s M T F 9 J n F 1 b 3 Q 7 L C Z x d W 9 0 O 1 N l Y 3 R p b 2 4 x L 1 N V R U N I T G 9 z d C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V R U N I T G 9 z d C 9 B d X R v U m V t b 3 Z l Z E N v b H V t b n M x L n t U Z W N o S U Q s M H 0 m c X V v d D s s J n F 1 b 3 Q 7 U 2 V j d G l v b j E v U 1 V F Q 0 h M b 3 N 0 L 0 F 1 d G 9 S Z W 1 v d m V k Q 2 9 s d W 1 u c z E u e 1 R l Y 2 h M T m F t Z S w x f S Z x d W 9 0 O y w m c X V v d D t T Z W N 0 a W 9 u M S 9 T V U V D S E x v c 3 Q v Q X V 0 b 1 J l b W 9 2 Z W R D b 2 x 1 b W 5 z M S 5 7 V G V j a E Z O Y W 1 l L D J 9 J n F 1 b 3 Q 7 L C Z x d W 9 0 O 1 N l Y 3 R p b 2 4 x L 1 N V R U N I T G 9 z d C 9 B d X R v U m V t b 3 Z l Z E N v b H V t b n M x L n t E Y X R l L D N 9 J n F 1 b 3 Q 7 L C Z x d W 9 0 O 1 N l Y 3 R p b 2 4 x L 1 N V R U N I T G 9 z d C 9 B d X R v U m V t b 3 Z l Z E N v b H V t b n M x L n t X T y w 0 f S Z x d W 9 0 O y w m c X V v d D t T Z W N 0 a W 9 u M S 9 T V U V D S E x v c 3 Q v Q X V 0 b 1 J l b W 9 2 Z W R D b 2 x 1 b W 5 z M S 5 7 Q W R k c m V z c y w 1 f S Z x d W 9 0 O y w m c X V v d D t T Z W N 0 a W 9 u M S 9 T V U V D S E x v c 3 Q v Q X V 0 b 1 J l b W 9 2 Z W R D b 2 x 1 b W 5 z M S 5 7 Q 3 V z d E x O Y W 1 l L D Z 9 J n F 1 b 3 Q 7 L C Z x d W 9 0 O 1 N l Y 3 R p b 2 4 x L 1 N V R U N I T G 9 z d C 9 B d X R v U m V t b 3 Z l Z E N v b H V t b n M x L n t D d X N 0 R k 5 h b W U s N 3 0 m c X V v d D s s J n F 1 b 3 Q 7 U 2 V j d G l v b j E v U 1 V F Q 0 h M b 3 N 0 L 0 F 1 d G 9 S Z W 1 v d m V k Q 2 9 s d W 1 u c z E u e 1 J l Z m V y V G 8 s O H 0 m c X V v d D s s J n F 1 b 3 Q 7 U 2 V j d G l v b j E v U 1 V F Q 0 h M b 3 N 0 L 0 F 1 d G 9 S Z W 1 v d m V k Q 2 9 s d W 1 u c z E u e 1 N w a W Z m R m 9 y L D l 9 J n F 1 b 3 Q 7 L C Z x d W 9 0 O 1 N l Y 3 R p b 2 4 x L 1 N V R U N I T G 9 z d C 9 B d X R v U m V t b 3 Z l Z E N v b H V t b n M x L n t z d G F 0 d X M s M T B 9 J n F 1 b 3 Q 7 L C Z x d W 9 0 O 1 N l Y 3 R p b 2 4 x L 1 N V R U N I T G 9 z d C 9 B d X R v U m V t b 3 Z l Z E N v b H V t b n M x L n t w Y W l k L D E x f S Z x d W 9 0 O y w m c X V v d D t T Z W N 0 a W 9 u M S 9 T V U V D S E x v c 3 Q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R U N I T G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U V D S E x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U V D S E x v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U V D S E x v c 3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R U N I T G 9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U V D S E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1 V F Q 0 h P c G V u I i A v P j x F b n R y e S B U e X B l P S J G a W x s Z W R D b 2 1 w b G V 0 Z V J l c 3 V s d F R v V 2 9 y a 3 N o Z W V 0 I i B W Y W x 1 Z T 0 i b D E i I C 8 + P E V u d H J 5 I F R 5 c G U 9 I l F 1 Z X J 5 S U Q i I F Z h b H V l P S J z Y m M y Y 2 Y x Y z I t Y 2 J j Z C 0 0 Z m Y w L T l m O D Y t Y T k x Z m M w M T k 2 N D Z k I i A v P j x F b n R y e S B U e X B l P S J G a W x s T G F z d F V w Z G F 0 Z W Q i I F Z h b H V l P S J k M j A y M i 0 w M y 0 z M F Q y M D o 0 O T o w O C 4 5 M D Q 4 M j E 2 W i I g L z 4 8 R W 5 0 c n k g V H l w Z T 0 i R m l s b E N v b H V t b l R 5 c G V z I i B W Y W x 1 Z T 0 i c 0 J n W U d D U U 1 H Q m d Z R 0 J n W U R C Z z 0 9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R U N I T 3 B l b i 9 B d X R v U m V t b 3 Z l Z E N v b H V t b n M x L n t U Z W N o S U Q s M H 0 m c X V v d D s s J n F 1 b 3 Q 7 U 2 V j d G l v b j E v U 1 V F Q 0 h P c G V u L 0 F 1 d G 9 S Z W 1 v d m V k Q 2 9 s d W 1 u c z E u e 1 R l Y 2 h M T m F t Z S w x f S Z x d W 9 0 O y w m c X V v d D t T Z W N 0 a W 9 u M S 9 T V U V D S E 9 w Z W 4 v Q X V 0 b 1 J l b W 9 2 Z W R D b 2 x 1 b W 5 z M S 5 7 V G V j a E Z O Y W 1 l L D J 9 J n F 1 b 3 Q 7 L C Z x d W 9 0 O 1 N l Y 3 R p b 2 4 x L 1 N V R U N I T 3 B l b i 9 B d X R v U m V t b 3 Z l Z E N v b H V t b n M x L n t E Y X R l L D N 9 J n F 1 b 3 Q 7 L C Z x d W 9 0 O 1 N l Y 3 R p b 2 4 x L 1 N V R U N I T 3 B l b i 9 B d X R v U m V t b 3 Z l Z E N v b H V t b n M x L n t X T y w 0 f S Z x d W 9 0 O y w m c X V v d D t T Z W N 0 a W 9 u M S 9 T V U V D S E 9 w Z W 4 v Q X V 0 b 1 J l b W 9 2 Z W R D b 2 x 1 b W 5 z M S 5 7 Q W R k c m V z c y w 1 f S Z x d W 9 0 O y w m c X V v d D t T Z W N 0 a W 9 u M S 9 T V U V D S E 9 w Z W 4 v Q X V 0 b 1 J l b W 9 2 Z W R D b 2 x 1 b W 5 z M S 5 7 Q 3 V z d E x O Y W 1 l L D Z 9 J n F 1 b 3 Q 7 L C Z x d W 9 0 O 1 N l Y 3 R p b 2 4 x L 1 N V R U N I T 3 B l b i 9 B d X R v U m V t b 3 Z l Z E N v b H V t b n M x L n t D d X N 0 R k 5 h b W U s N 3 0 m c X V v d D s s J n F 1 b 3 Q 7 U 2 V j d G l v b j E v U 1 V F Q 0 h P c G V u L 0 F 1 d G 9 S Z W 1 v d m V k Q 2 9 s d W 1 u c z E u e 1 J l Z m V y V G 8 s O H 0 m c X V v d D s s J n F 1 b 3 Q 7 U 2 V j d G l v b j E v U 1 V F Q 0 h P c G V u L 0 F 1 d G 9 S Z W 1 v d m V k Q 2 9 s d W 1 u c z E u e 1 N w a W Z m R m 9 y L D l 9 J n F 1 b 3 Q 7 L C Z x d W 9 0 O 1 N l Y 3 R p b 2 4 x L 1 N V R U N I T 3 B l b i 9 B d X R v U m V t b 3 Z l Z E N v b H V t b n M x L n t z d G F 0 d X M s M T B 9 J n F 1 b 3 Q 7 L C Z x d W 9 0 O 1 N l Y 3 R p b 2 4 x L 1 N V R U N I T 3 B l b i 9 B d X R v U m V t b 3 Z l Z E N v b H V t b n M x L n t w Y W l k L D E x f S Z x d W 9 0 O y w m c X V v d D t T Z W N 0 a W 9 u M S 9 T V U V D S E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V U V D S E 9 w Z W 4 v Q X V 0 b 1 J l b W 9 2 Z W R D b 2 x 1 b W 5 z M S 5 7 V G V j a E l E L D B 9 J n F 1 b 3 Q 7 L C Z x d W 9 0 O 1 N l Y 3 R p b 2 4 x L 1 N V R U N I T 3 B l b i 9 B d X R v U m V t b 3 Z l Z E N v b H V t b n M x L n t U Z W N o T E 5 h b W U s M X 0 m c X V v d D s s J n F 1 b 3 Q 7 U 2 V j d G l v b j E v U 1 V F Q 0 h P c G V u L 0 F 1 d G 9 S Z W 1 v d m V k Q 2 9 s d W 1 u c z E u e 1 R l Y 2 h G T m F t Z S w y f S Z x d W 9 0 O y w m c X V v d D t T Z W N 0 a W 9 u M S 9 T V U V D S E 9 w Z W 4 v Q X V 0 b 1 J l b W 9 2 Z W R D b 2 x 1 b W 5 z M S 5 7 R G F 0 Z S w z f S Z x d W 9 0 O y w m c X V v d D t T Z W N 0 a W 9 u M S 9 T V U V D S E 9 w Z W 4 v Q X V 0 b 1 J l b W 9 2 Z W R D b 2 x 1 b W 5 z M S 5 7 V 0 8 s N H 0 m c X V v d D s s J n F 1 b 3 Q 7 U 2 V j d G l v b j E v U 1 V F Q 0 h P c G V u L 0 F 1 d G 9 S Z W 1 v d m V k Q 2 9 s d W 1 u c z E u e 0 F k Z H J l c 3 M s N X 0 m c X V v d D s s J n F 1 b 3 Q 7 U 2 V j d G l v b j E v U 1 V F Q 0 h P c G V u L 0 F 1 d G 9 S Z W 1 v d m V k Q 2 9 s d W 1 u c z E u e 0 N 1 c 3 R M T m F t Z S w 2 f S Z x d W 9 0 O y w m c X V v d D t T Z W N 0 a W 9 u M S 9 T V U V D S E 9 w Z W 4 v Q X V 0 b 1 J l b W 9 2 Z W R D b 2 x 1 b W 5 z M S 5 7 Q 3 V z d E Z O Y W 1 l L D d 9 J n F 1 b 3 Q 7 L C Z x d W 9 0 O 1 N l Y 3 R p b 2 4 x L 1 N V R U N I T 3 B l b i 9 B d X R v U m V t b 3 Z l Z E N v b H V t b n M x L n t S Z W Z l c l R v L D h 9 J n F 1 b 3 Q 7 L C Z x d W 9 0 O 1 N l Y 3 R p b 2 4 x L 1 N V R U N I T 3 B l b i 9 B d X R v U m V t b 3 Z l Z E N v b H V t b n M x L n t T c G l m Z k Z v c i w 5 f S Z x d W 9 0 O y w m c X V v d D t T Z W N 0 a W 9 u M S 9 T V U V D S E 9 w Z W 4 v Q X V 0 b 1 J l b W 9 2 Z W R D b 2 x 1 b W 5 z M S 5 7 c 3 R h d H V z L D E w f S Z x d W 9 0 O y w m c X V v d D t T Z W N 0 a W 9 u M S 9 T V U V D S E 9 w Z W 4 v Q X V 0 b 1 J l b W 9 2 Z W R D b 2 x 1 b W 5 z M S 5 7 c G F p Z C w x M X 0 m c X V v d D s s J n F 1 b 3 Q 7 U 2 V j d G l v b j E v U 1 V F Q 0 h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V U V D S E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V F Q 0 h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V F Q 0 h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V F Q 0 h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U V D S E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l M R E V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J T E R F T G 9 z d C I g L z 4 8 R W 5 0 c n k g V H l w Z T 0 i R m l s b G V k Q 2 9 t c G x l d G V S Z X N 1 b H R U b 1 d v c m t z a G V l d C I g V m F s d W U 9 I m w x I i A v P j x F b n R y e S B U e X B l P S J R d W V y e U l E I i B W Y W x 1 Z T 0 i c 2 V i N z E z O D E 1 L W E 4 Z D I t N D A w Y i 0 4 Z j B j L W Q x N D R h Z G I 0 Y z Z m N S I g L z 4 8 R W 5 0 c n k g V H l w Z T 0 i R m l s b E x h c 3 R V c G R h d G V k I i B W Y W x 1 Z T 0 i Z D I w M j I t M D M t M z B U M j A 6 N D k 6 M T E u N D E z O D I x M V o i I C 8 + P E V u d H J 5 I F R 5 c G U 9 I k Z p b G x D b 2 x 1 b W 5 U e X B l c y I g V m F s d W U 9 I n N C Z 1 l H Q 1 F N R 0 J n W U d C Z 1 l E Q m c 9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S U x E R U x v c 3 Q v Q X V 0 b 1 J l b W 9 2 Z W R D b 2 x 1 b W 5 z M S 5 7 V G V j a E l E L D B 9 J n F 1 b 3 Q 7 L C Z x d W 9 0 O 1 N l Y 3 R p b 2 4 x L 0 1 J T E R F T G 9 z d C 9 B d X R v U m V t b 3 Z l Z E N v b H V t b n M x L n t U Z W N o T E 5 h b W U s M X 0 m c X V v d D s s J n F 1 b 3 Q 7 U 2 V j d G l v b j E v T U l M R E V M b 3 N 0 L 0 F 1 d G 9 S Z W 1 v d m V k Q 2 9 s d W 1 u c z E u e 1 R l Y 2 h G T m F t Z S w y f S Z x d W 9 0 O y w m c X V v d D t T Z W N 0 a W 9 u M S 9 N S U x E R U x v c 3 Q v Q X V 0 b 1 J l b W 9 2 Z W R D b 2 x 1 b W 5 z M S 5 7 R G F 0 Z S w z f S Z x d W 9 0 O y w m c X V v d D t T Z W N 0 a W 9 u M S 9 N S U x E R U x v c 3 Q v Q X V 0 b 1 J l b W 9 2 Z W R D b 2 x 1 b W 5 z M S 5 7 V 0 8 s N H 0 m c X V v d D s s J n F 1 b 3 Q 7 U 2 V j d G l v b j E v T U l M R E V M b 3 N 0 L 0 F 1 d G 9 S Z W 1 v d m V k Q 2 9 s d W 1 u c z E u e 0 F k Z H J l c 3 M s N X 0 m c X V v d D s s J n F 1 b 3 Q 7 U 2 V j d G l v b j E v T U l M R E V M b 3 N 0 L 0 F 1 d G 9 S Z W 1 v d m V k Q 2 9 s d W 1 u c z E u e 0 N 1 c 3 R M T m F t Z S w 2 f S Z x d W 9 0 O y w m c X V v d D t T Z W N 0 a W 9 u M S 9 N S U x E R U x v c 3 Q v Q X V 0 b 1 J l b W 9 2 Z W R D b 2 x 1 b W 5 z M S 5 7 Q 3 V z d E Z O Y W 1 l L D d 9 J n F 1 b 3 Q 7 L C Z x d W 9 0 O 1 N l Y 3 R p b 2 4 x L 0 1 J T E R F T G 9 z d C 9 B d X R v U m V t b 3 Z l Z E N v b H V t b n M x L n t S Z W Z l c l R v L D h 9 J n F 1 b 3 Q 7 L C Z x d W 9 0 O 1 N l Y 3 R p b 2 4 x L 0 1 J T E R F T G 9 z d C 9 B d X R v U m V t b 3 Z l Z E N v b H V t b n M x L n t T c G l m Z k Z v c i w 5 f S Z x d W 9 0 O y w m c X V v d D t T Z W N 0 a W 9 u M S 9 N S U x E R U x v c 3 Q v Q X V 0 b 1 J l b W 9 2 Z W R D b 2 x 1 b W 5 z M S 5 7 c 3 R h d H V z L D E w f S Z x d W 9 0 O y w m c X V v d D t T Z W N 0 a W 9 u M S 9 N S U x E R U x v c 3 Q v Q X V 0 b 1 J l b W 9 2 Z W R D b 2 x 1 b W 5 z M S 5 7 c G F p Z C w x M X 0 m c X V v d D s s J n F 1 b 3 Q 7 U 2 V j d G l v b j E v T U l M R E V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U l M R E V M b 3 N 0 L 0 F 1 d G 9 S Z W 1 v d m V k Q 2 9 s d W 1 u c z E u e 1 R l Y 2 h J R C w w f S Z x d W 9 0 O y w m c X V v d D t T Z W N 0 a W 9 u M S 9 N S U x E R U x v c 3 Q v Q X V 0 b 1 J l b W 9 2 Z W R D b 2 x 1 b W 5 z M S 5 7 V G V j a E x O Y W 1 l L D F 9 J n F 1 b 3 Q 7 L C Z x d W 9 0 O 1 N l Y 3 R p b 2 4 x L 0 1 J T E R F T G 9 z d C 9 B d X R v U m V t b 3 Z l Z E N v b H V t b n M x L n t U Z W N o R k 5 h b W U s M n 0 m c X V v d D s s J n F 1 b 3 Q 7 U 2 V j d G l v b j E v T U l M R E V M b 3 N 0 L 0 F 1 d G 9 S Z W 1 v d m V k Q 2 9 s d W 1 u c z E u e 0 R h d G U s M 3 0 m c X V v d D s s J n F 1 b 3 Q 7 U 2 V j d G l v b j E v T U l M R E V M b 3 N 0 L 0 F 1 d G 9 S Z W 1 v d m V k Q 2 9 s d W 1 u c z E u e 1 d P L D R 9 J n F 1 b 3 Q 7 L C Z x d W 9 0 O 1 N l Y 3 R p b 2 4 x L 0 1 J T E R F T G 9 z d C 9 B d X R v U m V t b 3 Z l Z E N v b H V t b n M x L n t B Z G R y Z X N z L D V 9 J n F 1 b 3 Q 7 L C Z x d W 9 0 O 1 N l Y 3 R p b 2 4 x L 0 1 J T E R F T G 9 z d C 9 B d X R v U m V t b 3 Z l Z E N v b H V t b n M x L n t D d X N 0 T E 5 h b W U s N n 0 m c X V v d D s s J n F 1 b 3 Q 7 U 2 V j d G l v b j E v T U l M R E V M b 3 N 0 L 0 F 1 d G 9 S Z W 1 v d m V k Q 2 9 s d W 1 u c z E u e 0 N 1 c 3 R G T m F t Z S w 3 f S Z x d W 9 0 O y w m c X V v d D t T Z W N 0 a W 9 u M S 9 N S U x E R U x v c 3 Q v Q X V 0 b 1 J l b W 9 2 Z W R D b 2 x 1 b W 5 z M S 5 7 U m V m Z X J U b y w 4 f S Z x d W 9 0 O y w m c X V v d D t T Z W N 0 a W 9 u M S 9 N S U x E R U x v c 3 Q v Q X V 0 b 1 J l b W 9 2 Z W R D b 2 x 1 b W 5 z M S 5 7 U 3 B p Z m Z G b 3 I s O X 0 m c X V v d D s s J n F 1 b 3 Q 7 U 2 V j d G l v b j E v T U l M R E V M b 3 N 0 L 0 F 1 d G 9 S Z W 1 v d m V k Q 2 9 s d W 1 u c z E u e 3 N 0 Y X R 1 c y w x M H 0 m c X V v d D s s J n F 1 b 3 Q 7 U 2 V j d G l v b j E v T U l M R E V M b 3 N 0 L 0 F 1 d G 9 S Z W 1 v d m V k Q 2 9 s d W 1 u c z E u e 3 B h a W Q s M T F 9 J n F 1 b 3 Q 7 L C Z x d W 9 0 O 1 N l Y 3 R p b 2 4 x L 0 1 J T E R F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U l M R E V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J T E R F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J T E R F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J T E R F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l M R E V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J T E R F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S U x E R U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k 6 M T E u N T U 0 N z Y y M F o i I C 8 + P E V u d H J 5 I F R 5 c G U 9 I l F 1 Z X J 5 S U Q i I F Z h b H V l P S J z Y W U x M z k 4 M W M t O G Y w Y i 0 0 Z j Y w L W I 3 N D Y t Z G M 0 O D Q w N z U x Y z k y I i A v P j x F b n R y e S B U e X B l P S J G a W x s R X J y b 3 J D b 3 V u d C I g V m F s d W U 9 I m w w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l M R E V B c H B y L 0 F 1 d G 9 S Z W 1 v d m V k Q 2 9 s d W 1 u c z E u e 1 R l Y 2 h J R C w w f S Z x d W 9 0 O y w m c X V v d D t T Z W N 0 a W 9 u M S 9 N S U x E R U F w c H I v Q X V 0 b 1 J l b W 9 2 Z W R D b 2 x 1 b W 5 z M S 5 7 V G V j a E x O Y W 1 l L D F 9 J n F 1 b 3 Q 7 L C Z x d W 9 0 O 1 N l Y 3 R p b 2 4 x L 0 1 J T E R F Q X B w c i 9 B d X R v U m V t b 3 Z l Z E N v b H V t b n M x L n t U Z W N o R k 5 h b W U s M n 0 m c X V v d D s s J n F 1 b 3 Q 7 U 2 V j d G l v b j E v T U l M R E V B c H B y L 0 F 1 d G 9 S Z W 1 v d m V k Q 2 9 s d W 1 u c z E u e 0 R h d G U s M 3 0 m c X V v d D s s J n F 1 b 3 Q 7 U 2 V j d G l v b j E v T U l M R E V B c H B y L 0 F 1 d G 9 S Z W 1 v d m V k Q 2 9 s d W 1 u c z E u e 1 d P L D R 9 J n F 1 b 3 Q 7 L C Z x d W 9 0 O 1 N l Y 3 R p b 2 4 x L 0 1 J T E R F Q X B w c i 9 B d X R v U m V t b 3 Z l Z E N v b H V t b n M x L n t B Z G R y Z X N z L D V 9 J n F 1 b 3 Q 7 L C Z x d W 9 0 O 1 N l Y 3 R p b 2 4 x L 0 1 J T E R F Q X B w c i 9 B d X R v U m V t b 3 Z l Z E N v b H V t b n M x L n t D d X N 0 T E 5 h b W U s N n 0 m c X V v d D s s J n F 1 b 3 Q 7 U 2 V j d G l v b j E v T U l M R E V B c H B y L 0 F 1 d G 9 S Z W 1 v d m V k Q 2 9 s d W 1 u c z E u e 0 N 1 c 3 R G T m F t Z S w 3 f S Z x d W 9 0 O y w m c X V v d D t T Z W N 0 a W 9 u M S 9 N S U x E R U F w c H I v Q X V 0 b 1 J l b W 9 2 Z W R D b 2 x 1 b W 5 z M S 5 7 U m V m Z X J U b y w 4 f S Z x d W 9 0 O y w m c X V v d D t T Z W N 0 a W 9 u M S 9 N S U x E R U F w c H I v Q X V 0 b 1 J l b W 9 2 Z W R D b 2 x 1 b W 5 z M S 5 7 U 3 B p Z m Z G b 3 I s O X 0 m c X V v d D s s J n F 1 b 3 Q 7 U 2 V j d G l v b j E v T U l M R E V B c H B y L 0 F 1 d G 9 S Z W 1 v d m V k Q 2 9 s d W 1 u c z E u e 3 N 0 Y X R 1 c y w x M H 0 m c X V v d D s s J n F 1 b 3 Q 7 U 2 V j d G l v b j E v T U l M R E V B c H B y L 0 F 1 d G 9 S Z W 1 v d m V k Q 2 9 s d W 1 u c z E u e 3 B h a W Q s M T F 9 J n F 1 b 3 Q 7 L C Z x d W 9 0 O 1 N l Y 3 R p b 2 4 x L 0 1 J T E R F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J T E R F Q X B w c i 9 B d X R v U m V t b 3 Z l Z E N v b H V t b n M x L n t U Z W N o S U Q s M H 0 m c X V v d D s s J n F 1 b 3 Q 7 U 2 V j d G l v b j E v T U l M R E V B c H B y L 0 F 1 d G 9 S Z W 1 v d m V k Q 2 9 s d W 1 u c z E u e 1 R l Y 2 h M T m F t Z S w x f S Z x d W 9 0 O y w m c X V v d D t T Z W N 0 a W 9 u M S 9 N S U x E R U F w c H I v Q X V 0 b 1 J l b W 9 2 Z W R D b 2 x 1 b W 5 z M S 5 7 V G V j a E Z O Y W 1 l L D J 9 J n F 1 b 3 Q 7 L C Z x d W 9 0 O 1 N l Y 3 R p b 2 4 x L 0 1 J T E R F Q X B w c i 9 B d X R v U m V t b 3 Z l Z E N v b H V t b n M x L n t E Y X R l L D N 9 J n F 1 b 3 Q 7 L C Z x d W 9 0 O 1 N l Y 3 R p b 2 4 x L 0 1 J T E R F Q X B w c i 9 B d X R v U m V t b 3 Z l Z E N v b H V t b n M x L n t X T y w 0 f S Z x d W 9 0 O y w m c X V v d D t T Z W N 0 a W 9 u M S 9 N S U x E R U F w c H I v Q X V 0 b 1 J l b W 9 2 Z W R D b 2 x 1 b W 5 z M S 5 7 Q W R k c m V z c y w 1 f S Z x d W 9 0 O y w m c X V v d D t T Z W N 0 a W 9 u M S 9 N S U x E R U F w c H I v Q X V 0 b 1 J l b W 9 2 Z W R D b 2 x 1 b W 5 z M S 5 7 Q 3 V z d E x O Y W 1 l L D Z 9 J n F 1 b 3 Q 7 L C Z x d W 9 0 O 1 N l Y 3 R p b 2 4 x L 0 1 J T E R F Q X B w c i 9 B d X R v U m V t b 3 Z l Z E N v b H V t b n M x L n t D d X N 0 R k 5 h b W U s N 3 0 m c X V v d D s s J n F 1 b 3 Q 7 U 2 V j d G l v b j E v T U l M R E V B c H B y L 0 F 1 d G 9 S Z W 1 v d m V k Q 2 9 s d W 1 u c z E u e 1 J l Z m V y V G 8 s O H 0 m c X V v d D s s J n F 1 b 3 Q 7 U 2 V j d G l v b j E v T U l M R E V B c H B y L 0 F 1 d G 9 S Z W 1 v d m V k Q 2 9 s d W 1 u c z E u e 1 N w a W Z m R m 9 y L D l 9 J n F 1 b 3 Q 7 L C Z x d W 9 0 O 1 N l Y 3 R p b 2 4 x L 0 1 J T E R F Q X B w c i 9 B d X R v U m V t b 3 Z l Z E N v b H V t b n M x L n t z d G F 0 d X M s M T B 9 J n F 1 b 3 Q 7 L C Z x d W 9 0 O 1 N l Y 3 R p b 2 4 x L 0 1 J T E R F Q X B w c i 9 B d X R v U m V t b 3 Z l Z E N v b H V t b n M x L n t w Y W l k L D E x f S Z x d W 9 0 O y w m c X V v d D t T Z W N 0 a W 9 u M S 9 N S U x E R U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J T E R F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U x E R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U x E R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U x E R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J T E R F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U x E R U 9 w Z W 4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U d D U U 1 H Q m d Z R 0 J n W U R C Z z 0 9 I i A v P j x F b n R y e S B U e X B l P S J G a W x s T G F z d F V w Z G F 0 Z W Q i I F Z h b H V l P S J k M j A y M i 0 w M y 0 z M F Q y M D o 0 O T o x M S 4 3 M D M y O T Q 1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R d W V y e U l E I i B W Y W x 1 Z T 0 i c z c 0 Y z Z j O T R i L W U 1 Z G E t N D F i M i 1 i Z m Z k L W U w Z D h l Z m J m M 2 Q x M S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U Y X J n Z X Q i I F Z h b H V l P S J z T U l M R E V P c G V u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l M R E V P c G V u L 0 F 1 d G 9 S Z W 1 v d m V k Q 2 9 s d W 1 u c z E u e 1 R l Y 2 h J R C w w f S Z x d W 9 0 O y w m c X V v d D t T Z W N 0 a W 9 u M S 9 N S U x E R U 9 w Z W 4 v Q X V 0 b 1 J l b W 9 2 Z W R D b 2 x 1 b W 5 z M S 5 7 V G V j a E x O Y W 1 l L D F 9 J n F 1 b 3 Q 7 L C Z x d W 9 0 O 1 N l Y 3 R p b 2 4 x L 0 1 J T E R F T 3 B l b i 9 B d X R v U m V t b 3 Z l Z E N v b H V t b n M x L n t U Z W N o R k 5 h b W U s M n 0 m c X V v d D s s J n F 1 b 3 Q 7 U 2 V j d G l v b j E v T U l M R E V P c G V u L 0 F 1 d G 9 S Z W 1 v d m V k Q 2 9 s d W 1 u c z E u e 0 R h d G U s M 3 0 m c X V v d D s s J n F 1 b 3 Q 7 U 2 V j d G l v b j E v T U l M R E V P c G V u L 0 F 1 d G 9 S Z W 1 v d m V k Q 2 9 s d W 1 u c z E u e 1 d P L D R 9 J n F 1 b 3 Q 7 L C Z x d W 9 0 O 1 N l Y 3 R p b 2 4 x L 0 1 J T E R F T 3 B l b i 9 B d X R v U m V t b 3 Z l Z E N v b H V t b n M x L n t B Z G R y Z X N z L D V 9 J n F 1 b 3 Q 7 L C Z x d W 9 0 O 1 N l Y 3 R p b 2 4 x L 0 1 J T E R F T 3 B l b i 9 B d X R v U m V t b 3 Z l Z E N v b H V t b n M x L n t D d X N 0 T E 5 h b W U s N n 0 m c X V v d D s s J n F 1 b 3 Q 7 U 2 V j d G l v b j E v T U l M R E V P c G V u L 0 F 1 d G 9 S Z W 1 v d m V k Q 2 9 s d W 1 u c z E u e 0 N 1 c 3 R G T m F t Z S w 3 f S Z x d W 9 0 O y w m c X V v d D t T Z W N 0 a W 9 u M S 9 N S U x E R U 9 w Z W 4 v Q X V 0 b 1 J l b W 9 2 Z W R D b 2 x 1 b W 5 z M S 5 7 U m V m Z X J U b y w 4 f S Z x d W 9 0 O y w m c X V v d D t T Z W N 0 a W 9 u M S 9 N S U x E R U 9 w Z W 4 v Q X V 0 b 1 J l b W 9 2 Z W R D b 2 x 1 b W 5 z M S 5 7 U 3 B p Z m Z G b 3 I s O X 0 m c X V v d D s s J n F 1 b 3 Q 7 U 2 V j d G l v b j E v T U l M R E V P c G V u L 0 F 1 d G 9 S Z W 1 v d m V k Q 2 9 s d W 1 u c z E u e 3 N 0 Y X R 1 c y w x M H 0 m c X V v d D s s J n F 1 b 3 Q 7 U 2 V j d G l v b j E v T U l M R E V P c G V u L 0 F 1 d G 9 S Z W 1 v d m V k Q 2 9 s d W 1 u c z E u e 3 B h a W Q s M T F 9 J n F 1 b 3 Q 7 L C Z x d W 9 0 O 1 N l Y 3 R p b 2 4 x L 0 1 J T E R F T 3 B l b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J T E R F T 3 B l b i 9 B d X R v U m V t b 3 Z l Z E N v b H V t b n M x L n t U Z W N o S U Q s M H 0 m c X V v d D s s J n F 1 b 3 Q 7 U 2 V j d G l v b j E v T U l M R E V P c G V u L 0 F 1 d G 9 S Z W 1 v d m V k Q 2 9 s d W 1 u c z E u e 1 R l Y 2 h M T m F t Z S w x f S Z x d W 9 0 O y w m c X V v d D t T Z W N 0 a W 9 u M S 9 N S U x E R U 9 w Z W 4 v Q X V 0 b 1 J l b W 9 2 Z W R D b 2 x 1 b W 5 z M S 5 7 V G V j a E Z O Y W 1 l L D J 9 J n F 1 b 3 Q 7 L C Z x d W 9 0 O 1 N l Y 3 R p b 2 4 x L 0 1 J T E R F T 3 B l b i 9 B d X R v U m V t b 3 Z l Z E N v b H V t b n M x L n t E Y X R l L D N 9 J n F 1 b 3 Q 7 L C Z x d W 9 0 O 1 N l Y 3 R p b 2 4 x L 0 1 J T E R F T 3 B l b i 9 B d X R v U m V t b 3 Z l Z E N v b H V t b n M x L n t X T y w 0 f S Z x d W 9 0 O y w m c X V v d D t T Z W N 0 a W 9 u M S 9 N S U x E R U 9 w Z W 4 v Q X V 0 b 1 J l b W 9 2 Z W R D b 2 x 1 b W 5 z M S 5 7 Q W R k c m V z c y w 1 f S Z x d W 9 0 O y w m c X V v d D t T Z W N 0 a W 9 u M S 9 N S U x E R U 9 w Z W 4 v Q X V 0 b 1 J l b W 9 2 Z W R D b 2 x 1 b W 5 z M S 5 7 Q 3 V z d E x O Y W 1 l L D Z 9 J n F 1 b 3 Q 7 L C Z x d W 9 0 O 1 N l Y 3 R p b 2 4 x L 0 1 J T E R F T 3 B l b i 9 B d X R v U m V t b 3 Z l Z E N v b H V t b n M x L n t D d X N 0 R k 5 h b W U s N 3 0 m c X V v d D s s J n F 1 b 3 Q 7 U 2 V j d G l v b j E v T U l M R E V P c G V u L 0 F 1 d G 9 S Z W 1 v d m V k Q 2 9 s d W 1 u c z E u e 1 J l Z m V y V G 8 s O H 0 m c X V v d D s s J n F 1 b 3 Q 7 U 2 V j d G l v b j E v T U l M R E V P c G V u L 0 F 1 d G 9 S Z W 1 v d m V k Q 2 9 s d W 1 u c z E u e 1 N w a W Z m R m 9 y L D l 9 J n F 1 b 3 Q 7 L C Z x d W 9 0 O 1 N l Y 3 R p b 2 4 x L 0 1 J T E R F T 3 B l b i 9 B d X R v U m V t b 3 Z l Z E N v b H V t b n M x L n t z d G F 0 d X M s M T B 9 J n F 1 b 3 Q 7 L C Z x d W 9 0 O 1 N l Y 3 R p b 2 4 x L 0 1 J T E R F T 3 B l b i 9 B d X R v U m V t b 3 Z l Z E N v b H V t b n M x L n t w Y W l k L D E x f S Z x d W 9 0 O y w m c X V v d D t T Z W N 0 a W 9 u M S 9 N S U x E R U 9 w Z W 4 v Q X V 0 b 1 J l b W 9 2 Z W R D b 2 x 1 b W 5 z M S 5 7 Y 2 9 t b W V u d H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S U x E R U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l M R E V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l M R E V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l M R E V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U x E R U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T E F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J Q 0 x B T G 9 z d C I g L z 4 8 R W 5 0 c n k g V H l w Z T 0 i R m l s b G V k Q 2 9 t c G x l d G V S Z X N 1 b H R U b 1 d v c m t z a G V l d C I g V m F s d W U 9 I m w x I i A v P j x F b n R y e S B U e X B l P S J R d W V y e U l E I i B W Y W x 1 Z T 0 i c z Y 2 O D E w O D Y y L T I y Y T Y t N G I y M S 1 i N 2 Y 4 L T A 3 M T Q w Z m I 1 O D k 5 O C I g L z 4 8 R W 5 0 c n k g V H l w Z T 0 i R m l s b E x h c 3 R V c G R h d G V k I i B W Y W x 1 Z T 0 i Z D I w M j I t M D M t M z B U M j A 6 N D k 6 M T U u N z U w N T E 0 M l o i I C 8 + P E V u d H J 5 I F R 5 c G U 9 I k Z p b G x D b 2 x 1 b W 5 U e X B l c y I g V m F s d W U 9 I n N C Z 1 l H Q 1 F N R 0 J n W U d C Z 1 l E Q m c 9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S U N M Q U x v c 3 Q v Q X V 0 b 1 J l b W 9 2 Z W R D b 2 x 1 b W 5 z M S 5 7 V G V j a E l E L D B 9 J n F 1 b 3 Q 7 L C Z x d W 9 0 O 1 N l Y 3 R p b 2 4 x L 0 x J Q 0 x B T G 9 z d C 9 B d X R v U m V t b 3 Z l Z E N v b H V t b n M x L n t U Z W N o T E 5 h b W U s M X 0 m c X V v d D s s J n F 1 b 3 Q 7 U 2 V j d G l v b j E v T E l D T E F M b 3 N 0 L 0 F 1 d G 9 S Z W 1 v d m V k Q 2 9 s d W 1 u c z E u e 1 R l Y 2 h G T m F t Z S w y f S Z x d W 9 0 O y w m c X V v d D t T Z W N 0 a W 9 u M S 9 M S U N M Q U x v c 3 Q v Q X V 0 b 1 J l b W 9 2 Z W R D b 2 x 1 b W 5 z M S 5 7 R G F 0 Z S w z f S Z x d W 9 0 O y w m c X V v d D t T Z W N 0 a W 9 u M S 9 M S U N M Q U x v c 3 Q v Q X V 0 b 1 J l b W 9 2 Z W R D b 2 x 1 b W 5 z M S 5 7 V 0 8 s N H 0 m c X V v d D s s J n F 1 b 3 Q 7 U 2 V j d G l v b j E v T E l D T E F M b 3 N 0 L 0 F 1 d G 9 S Z W 1 v d m V k Q 2 9 s d W 1 u c z E u e 0 F k Z H J l c 3 M s N X 0 m c X V v d D s s J n F 1 b 3 Q 7 U 2 V j d G l v b j E v T E l D T E F M b 3 N 0 L 0 F 1 d G 9 S Z W 1 v d m V k Q 2 9 s d W 1 u c z E u e 0 N 1 c 3 R M T m F t Z S w 2 f S Z x d W 9 0 O y w m c X V v d D t T Z W N 0 a W 9 u M S 9 M S U N M Q U x v c 3 Q v Q X V 0 b 1 J l b W 9 2 Z W R D b 2 x 1 b W 5 z M S 5 7 Q 3 V z d E Z O Y W 1 l L D d 9 J n F 1 b 3 Q 7 L C Z x d W 9 0 O 1 N l Y 3 R p b 2 4 x L 0 x J Q 0 x B T G 9 z d C 9 B d X R v U m V t b 3 Z l Z E N v b H V t b n M x L n t S Z W Z l c l R v L D h 9 J n F 1 b 3 Q 7 L C Z x d W 9 0 O 1 N l Y 3 R p b 2 4 x L 0 x J Q 0 x B T G 9 z d C 9 B d X R v U m V t b 3 Z l Z E N v b H V t b n M x L n t T c G l m Z k Z v c i w 5 f S Z x d W 9 0 O y w m c X V v d D t T Z W N 0 a W 9 u M S 9 M S U N M Q U x v c 3 Q v Q X V 0 b 1 J l b W 9 2 Z W R D b 2 x 1 b W 5 z M S 5 7 c 3 R h d H V z L D E w f S Z x d W 9 0 O y w m c X V v d D t T Z W N 0 a W 9 u M S 9 M S U N M Q U x v c 3 Q v Q X V 0 b 1 J l b W 9 2 Z W R D b 2 x 1 b W 5 z M S 5 7 c G F p Z C w x M X 0 m c X V v d D s s J n F 1 b 3 Q 7 U 2 V j d G l v b j E v T E l D T E F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E l D T E F M b 3 N 0 L 0 F 1 d G 9 S Z W 1 v d m V k Q 2 9 s d W 1 u c z E u e 1 R l Y 2 h J R C w w f S Z x d W 9 0 O y w m c X V v d D t T Z W N 0 a W 9 u M S 9 M S U N M Q U x v c 3 Q v Q X V 0 b 1 J l b W 9 2 Z W R D b 2 x 1 b W 5 z M S 5 7 V G V j a E x O Y W 1 l L D F 9 J n F 1 b 3 Q 7 L C Z x d W 9 0 O 1 N l Y 3 R p b 2 4 x L 0 x J Q 0 x B T G 9 z d C 9 B d X R v U m V t b 3 Z l Z E N v b H V t b n M x L n t U Z W N o R k 5 h b W U s M n 0 m c X V v d D s s J n F 1 b 3 Q 7 U 2 V j d G l v b j E v T E l D T E F M b 3 N 0 L 0 F 1 d G 9 S Z W 1 v d m V k Q 2 9 s d W 1 u c z E u e 0 R h d G U s M 3 0 m c X V v d D s s J n F 1 b 3 Q 7 U 2 V j d G l v b j E v T E l D T E F M b 3 N 0 L 0 F 1 d G 9 S Z W 1 v d m V k Q 2 9 s d W 1 u c z E u e 1 d P L D R 9 J n F 1 b 3 Q 7 L C Z x d W 9 0 O 1 N l Y 3 R p b 2 4 x L 0 x J Q 0 x B T G 9 z d C 9 B d X R v U m V t b 3 Z l Z E N v b H V t b n M x L n t B Z G R y Z X N z L D V 9 J n F 1 b 3 Q 7 L C Z x d W 9 0 O 1 N l Y 3 R p b 2 4 x L 0 x J Q 0 x B T G 9 z d C 9 B d X R v U m V t b 3 Z l Z E N v b H V t b n M x L n t D d X N 0 T E 5 h b W U s N n 0 m c X V v d D s s J n F 1 b 3 Q 7 U 2 V j d G l v b j E v T E l D T E F M b 3 N 0 L 0 F 1 d G 9 S Z W 1 v d m V k Q 2 9 s d W 1 u c z E u e 0 N 1 c 3 R G T m F t Z S w 3 f S Z x d W 9 0 O y w m c X V v d D t T Z W N 0 a W 9 u M S 9 M S U N M Q U x v c 3 Q v Q X V 0 b 1 J l b W 9 2 Z W R D b 2 x 1 b W 5 z M S 5 7 U m V m Z X J U b y w 4 f S Z x d W 9 0 O y w m c X V v d D t T Z W N 0 a W 9 u M S 9 M S U N M Q U x v c 3 Q v Q X V 0 b 1 J l b W 9 2 Z W R D b 2 x 1 b W 5 z M S 5 7 U 3 B p Z m Z G b 3 I s O X 0 m c X V v d D s s J n F 1 b 3 Q 7 U 2 V j d G l v b j E v T E l D T E F M b 3 N 0 L 0 F 1 d G 9 S Z W 1 v d m V k Q 2 9 s d W 1 u c z E u e 3 N 0 Y X R 1 c y w x M H 0 m c X V v d D s s J n F 1 b 3 Q 7 U 2 V j d G l v b j E v T E l D T E F M b 3 N 0 L 0 F 1 d G 9 S Z W 1 v d m V k Q 2 9 s d W 1 u c z E u e 3 B h a W Q s M T F 9 J n F 1 b 3 Q 7 L C Z x d W 9 0 O 1 N l Y 3 R p b 2 4 x L 0 x J Q 0 x B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l D T E F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0 x B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0 x B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0 x B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T E F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0 x B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S U N M Q U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k 6 M T E u M D k y M T c z O F o i I C 8 + P E V u d H J 5 I F R 5 c G U 9 I l F 1 Z X J 5 S U Q i I F Z h b H V l P S J z Z D B l Z m U z N T E t Z T Y w M i 0 0 Z j R j L W F i N W E t O W N i Z m Z m Y z h l O T h l I i A v P j x F b n R y e S B U e X B l P S J G a W x s R X J y b 3 J D b 3 V u d C I g V m F s d W U 9 I m w w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l D T E F B c H B y L 0 F 1 d G 9 S Z W 1 v d m V k Q 2 9 s d W 1 u c z E u e 1 R l Y 2 h J R C w w f S Z x d W 9 0 O y w m c X V v d D t T Z W N 0 a W 9 u M S 9 M S U N M Q U F w c H I v Q X V 0 b 1 J l b W 9 2 Z W R D b 2 x 1 b W 5 z M S 5 7 V G V j a E x O Y W 1 l L D F 9 J n F 1 b 3 Q 7 L C Z x d W 9 0 O 1 N l Y 3 R p b 2 4 x L 0 x J Q 0 x B Q X B w c i 9 B d X R v U m V t b 3 Z l Z E N v b H V t b n M x L n t U Z W N o R k 5 h b W U s M n 0 m c X V v d D s s J n F 1 b 3 Q 7 U 2 V j d G l v b j E v T E l D T E F B c H B y L 0 F 1 d G 9 S Z W 1 v d m V k Q 2 9 s d W 1 u c z E u e 0 R h d G U s M 3 0 m c X V v d D s s J n F 1 b 3 Q 7 U 2 V j d G l v b j E v T E l D T E F B c H B y L 0 F 1 d G 9 S Z W 1 v d m V k Q 2 9 s d W 1 u c z E u e 1 d P L D R 9 J n F 1 b 3 Q 7 L C Z x d W 9 0 O 1 N l Y 3 R p b 2 4 x L 0 x J Q 0 x B Q X B w c i 9 B d X R v U m V t b 3 Z l Z E N v b H V t b n M x L n t B Z G R y Z X N z L D V 9 J n F 1 b 3 Q 7 L C Z x d W 9 0 O 1 N l Y 3 R p b 2 4 x L 0 x J Q 0 x B Q X B w c i 9 B d X R v U m V t b 3 Z l Z E N v b H V t b n M x L n t D d X N 0 T E 5 h b W U s N n 0 m c X V v d D s s J n F 1 b 3 Q 7 U 2 V j d G l v b j E v T E l D T E F B c H B y L 0 F 1 d G 9 S Z W 1 v d m V k Q 2 9 s d W 1 u c z E u e 0 N 1 c 3 R G T m F t Z S w 3 f S Z x d W 9 0 O y w m c X V v d D t T Z W N 0 a W 9 u M S 9 M S U N M Q U F w c H I v Q X V 0 b 1 J l b W 9 2 Z W R D b 2 x 1 b W 5 z M S 5 7 U m V m Z X J U b y w 4 f S Z x d W 9 0 O y w m c X V v d D t T Z W N 0 a W 9 u M S 9 M S U N M Q U F w c H I v Q X V 0 b 1 J l b W 9 2 Z W R D b 2 x 1 b W 5 z M S 5 7 U 3 B p Z m Z G b 3 I s O X 0 m c X V v d D s s J n F 1 b 3 Q 7 U 2 V j d G l v b j E v T E l D T E F B c H B y L 0 F 1 d G 9 S Z W 1 v d m V k Q 2 9 s d W 1 u c z E u e 3 N 0 Y X R 1 c y w x M H 0 m c X V v d D s s J n F 1 b 3 Q 7 U 2 V j d G l v b j E v T E l D T E F B c H B y L 0 F 1 d G 9 S Z W 1 v d m V k Q 2 9 s d W 1 u c z E u e 3 B h a W Q s M T F 9 J n F 1 b 3 Q 7 L C Z x d W 9 0 O 1 N l Y 3 R p b 2 4 x L 0 x J Q 0 x B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J Q 0 x B Q X B w c i 9 B d X R v U m V t b 3 Z l Z E N v b H V t b n M x L n t U Z W N o S U Q s M H 0 m c X V v d D s s J n F 1 b 3 Q 7 U 2 V j d G l v b j E v T E l D T E F B c H B y L 0 F 1 d G 9 S Z W 1 v d m V k Q 2 9 s d W 1 u c z E u e 1 R l Y 2 h M T m F t Z S w x f S Z x d W 9 0 O y w m c X V v d D t T Z W N 0 a W 9 u M S 9 M S U N M Q U F w c H I v Q X V 0 b 1 J l b W 9 2 Z W R D b 2 x 1 b W 5 z M S 5 7 V G V j a E Z O Y W 1 l L D J 9 J n F 1 b 3 Q 7 L C Z x d W 9 0 O 1 N l Y 3 R p b 2 4 x L 0 x J Q 0 x B Q X B w c i 9 B d X R v U m V t b 3 Z l Z E N v b H V t b n M x L n t E Y X R l L D N 9 J n F 1 b 3 Q 7 L C Z x d W 9 0 O 1 N l Y 3 R p b 2 4 x L 0 x J Q 0 x B Q X B w c i 9 B d X R v U m V t b 3 Z l Z E N v b H V t b n M x L n t X T y w 0 f S Z x d W 9 0 O y w m c X V v d D t T Z W N 0 a W 9 u M S 9 M S U N M Q U F w c H I v Q X V 0 b 1 J l b W 9 2 Z W R D b 2 x 1 b W 5 z M S 5 7 Q W R k c m V z c y w 1 f S Z x d W 9 0 O y w m c X V v d D t T Z W N 0 a W 9 u M S 9 M S U N M Q U F w c H I v Q X V 0 b 1 J l b W 9 2 Z W R D b 2 x 1 b W 5 z M S 5 7 Q 3 V z d E x O Y W 1 l L D Z 9 J n F 1 b 3 Q 7 L C Z x d W 9 0 O 1 N l Y 3 R p b 2 4 x L 0 x J Q 0 x B Q X B w c i 9 B d X R v U m V t b 3 Z l Z E N v b H V t b n M x L n t D d X N 0 R k 5 h b W U s N 3 0 m c X V v d D s s J n F 1 b 3 Q 7 U 2 V j d G l v b j E v T E l D T E F B c H B y L 0 F 1 d G 9 S Z W 1 v d m V k Q 2 9 s d W 1 u c z E u e 1 J l Z m V y V G 8 s O H 0 m c X V v d D s s J n F 1 b 3 Q 7 U 2 V j d G l v b j E v T E l D T E F B c H B y L 0 F 1 d G 9 S Z W 1 v d m V k Q 2 9 s d W 1 u c z E u e 1 N w a W Z m R m 9 y L D l 9 J n F 1 b 3 Q 7 L C Z x d W 9 0 O 1 N l Y 3 R p b 2 4 x L 0 x J Q 0 x B Q X B w c i 9 B d X R v U m V t b 3 Z l Z E N v b H V t b n M x L n t z d G F 0 d X M s M T B 9 J n F 1 b 3 Q 7 L C Z x d W 9 0 O 1 N l Y 3 R p b 2 4 x L 0 x J Q 0 x B Q X B w c i 9 B d X R v U m V t b 3 Z l Z E N v b H V t b n M x L n t w Y W l k L D E x f S Z x d W 9 0 O y w m c X V v d D t T Z W N 0 a W 9 u M S 9 M S U N M Q U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Q 0 x B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M Q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M Q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M Q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0 x B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M Q U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E l D T E F P c G V u I i A v P j x F b n R y e S B U e X B l P S J G a W x s Z W R D b 2 1 w b G V 0 Z V J l c 3 V s d F R v V 2 9 y a 3 N o Z W V 0 I i B W Y W x 1 Z T 0 i b D E i I C 8 + P E V u d H J 5 I F R 5 c G U 9 I l F 1 Z X J 5 S U Q i I F Z h b H V l P S J z N D M w Z D N k O D I t N 2 Z j N S 0 0 Y 2 F m L T k 1 N m Y t N m M 2 Z D J l M T I 4 Y z c x I i A v P j x F b n R y e S B U e X B l P S J G a W x s T G F z d F V w Z G F 0 Z W Q i I F Z h b H V l P S J k M j A y M i 0 w M y 0 z M F Q y M D o 0 O T o x M S 4 y N j U 3 N D I 5 W i I g L z 4 8 R W 5 0 c n k g V H l w Z T 0 i R m l s b E N v b H V t b l R 5 c G V z I i B W Y W x 1 Z T 0 i c 0 J n W U d D U U 1 H Q m d Z R 0 J n W U R C Z z 0 9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U 3 R h d H V z I i B W Y W x 1 Z T 0 i c 0 N v b X B s Z X R l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Q 0 x B T 3 B l b i 9 B d X R v U m V t b 3 Z l Z E N v b H V t b n M x L n t U Z W N o S U Q s M H 0 m c X V v d D s s J n F 1 b 3 Q 7 U 2 V j d G l v b j E v T E l D T E F P c G V u L 0 F 1 d G 9 S Z W 1 v d m V k Q 2 9 s d W 1 u c z E u e 1 R l Y 2 h M T m F t Z S w x f S Z x d W 9 0 O y w m c X V v d D t T Z W N 0 a W 9 u M S 9 M S U N M Q U 9 w Z W 4 v Q X V 0 b 1 J l b W 9 2 Z W R D b 2 x 1 b W 5 z M S 5 7 V G V j a E Z O Y W 1 l L D J 9 J n F 1 b 3 Q 7 L C Z x d W 9 0 O 1 N l Y 3 R p b 2 4 x L 0 x J Q 0 x B T 3 B l b i 9 B d X R v U m V t b 3 Z l Z E N v b H V t b n M x L n t E Y X R l L D N 9 J n F 1 b 3 Q 7 L C Z x d W 9 0 O 1 N l Y 3 R p b 2 4 x L 0 x J Q 0 x B T 3 B l b i 9 B d X R v U m V t b 3 Z l Z E N v b H V t b n M x L n t X T y w 0 f S Z x d W 9 0 O y w m c X V v d D t T Z W N 0 a W 9 u M S 9 M S U N M Q U 9 w Z W 4 v Q X V 0 b 1 J l b W 9 2 Z W R D b 2 x 1 b W 5 z M S 5 7 Q W R k c m V z c y w 1 f S Z x d W 9 0 O y w m c X V v d D t T Z W N 0 a W 9 u M S 9 M S U N M Q U 9 w Z W 4 v Q X V 0 b 1 J l b W 9 2 Z W R D b 2 x 1 b W 5 z M S 5 7 Q 3 V z d E x O Y W 1 l L D Z 9 J n F 1 b 3 Q 7 L C Z x d W 9 0 O 1 N l Y 3 R p b 2 4 x L 0 x J Q 0 x B T 3 B l b i 9 B d X R v U m V t b 3 Z l Z E N v b H V t b n M x L n t D d X N 0 R k 5 h b W U s N 3 0 m c X V v d D s s J n F 1 b 3 Q 7 U 2 V j d G l v b j E v T E l D T E F P c G V u L 0 F 1 d G 9 S Z W 1 v d m V k Q 2 9 s d W 1 u c z E u e 1 J l Z m V y V G 8 s O H 0 m c X V v d D s s J n F 1 b 3 Q 7 U 2 V j d G l v b j E v T E l D T E F P c G V u L 0 F 1 d G 9 S Z W 1 v d m V k Q 2 9 s d W 1 u c z E u e 1 N w a W Z m R m 9 y L D l 9 J n F 1 b 3 Q 7 L C Z x d W 9 0 O 1 N l Y 3 R p b 2 4 x L 0 x J Q 0 x B T 3 B l b i 9 B d X R v U m V t b 3 Z l Z E N v b H V t b n M x L n t z d G F 0 d X M s M T B 9 J n F 1 b 3 Q 7 L C Z x d W 9 0 O 1 N l Y 3 R p b 2 4 x L 0 x J Q 0 x B T 3 B l b i 9 B d X R v U m V t b 3 Z l Z E N v b H V t b n M x L n t w Y W l k L D E x f S Z x d W 9 0 O y w m c X V v d D t T Z W N 0 a W 9 u M S 9 M S U N M Q U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S U N M Q U 9 w Z W 4 v Q X V 0 b 1 J l b W 9 2 Z W R D b 2 x 1 b W 5 z M S 5 7 V G V j a E l E L D B 9 J n F 1 b 3 Q 7 L C Z x d W 9 0 O 1 N l Y 3 R p b 2 4 x L 0 x J Q 0 x B T 3 B l b i 9 B d X R v U m V t b 3 Z l Z E N v b H V t b n M x L n t U Z W N o T E 5 h b W U s M X 0 m c X V v d D s s J n F 1 b 3 Q 7 U 2 V j d G l v b j E v T E l D T E F P c G V u L 0 F 1 d G 9 S Z W 1 v d m V k Q 2 9 s d W 1 u c z E u e 1 R l Y 2 h G T m F t Z S w y f S Z x d W 9 0 O y w m c X V v d D t T Z W N 0 a W 9 u M S 9 M S U N M Q U 9 w Z W 4 v Q X V 0 b 1 J l b W 9 2 Z W R D b 2 x 1 b W 5 z M S 5 7 R G F 0 Z S w z f S Z x d W 9 0 O y w m c X V v d D t T Z W N 0 a W 9 u M S 9 M S U N M Q U 9 w Z W 4 v Q X V 0 b 1 J l b W 9 2 Z W R D b 2 x 1 b W 5 z M S 5 7 V 0 8 s N H 0 m c X V v d D s s J n F 1 b 3 Q 7 U 2 V j d G l v b j E v T E l D T E F P c G V u L 0 F 1 d G 9 S Z W 1 v d m V k Q 2 9 s d W 1 u c z E u e 0 F k Z H J l c 3 M s N X 0 m c X V v d D s s J n F 1 b 3 Q 7 U 2 V j d G l v b j E v T E l D T E F P c G V u L 0 F 1 d G 9 S Z W 1 v d m V k Q 2 9 s d W 1 u c z E u e 0 N 1 c 3 R M T m F t Z S w 2 f S Z x d W 9 0 O y w m c X V v d D t T Z W N 0 a W 9 u M S 9 M S U N M Q U 9 w Z W 4 v Q X V 0 b 1 J l b W 9 2 Z W R D b 2 x 1 b W 5 z M S 5 7 Q 3 V z d E Z O Y W 1 l L D d 9 J n F 1 b 3 Q 7 L C Z x d W 9 0 O 1 N l Y 3 R p b 2 4 x L 0 x J Q 0 x B T 3 B l b i 9 B d X R v U m V t b 3 Z l Z E N v b H V t b n M x L n t S Z W Z l c l R v L D h 9 J n F 1 b 3 Q 7 L C Z x d W 9 0 O 1 N l Y 3 R p b 2 4 x L 0 x J Q 0 x B T 3 B l b i 9 B d X R v U m V t b 3 Z l Z E N v b H V t b n M x L n t T c G l m Z k Z v c i w 5 f S Z x d W 9 0 O y w m c X V v d D t T Z W N 0 a W 9 u M S 9 M S U N M Q U 9 w Z W 4 v Q X V 0 b 1 J l b W 9 2 Z W R D b 2 x 1 b W 5 z M S 5 7 c 3 R h d H V z L D E w f S Z x d W 9 0 O y w m c X V v d D t T Z W N 0 a W 9 u M S 9 M S U N M Q U 9 w Z W 4 v Q X V 0 b 1 J l b W 9 2 Z W R D b 2 x 1 b W 5 z M S 5 7 c G F p Z C w x M X 0 m c X V v d D s s J n F 1 b 3 Q 7 U 2 V j d G l v b j E v T E l D T E F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S U N M Q U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T E F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T E F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T E F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M Q U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x H T U l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M R 0 1 J T G 9 z d C I g L z 4 8 R W 5 0 c n k g V H l w Z T 0 i R m l s b G V k Q 2 9 t c G x l d G V S Z X N 1 b H R U b 1 d v c m t z a G V l d C I g V m F s d W U 9 I m w x I i A v P j x F b n R y e S B U e X B l P S J R d W V y e U l E I i B W Y W x 1 Z T 0 i c z F i O G V h Z T V j L T M 2 Z m Y t N D E 1 Z i 1 i Y W N h L T E 4 N G I 2 Z W R k M j k x M i I g L z 4 8 R W 5 0 c n k g V H l w Z T 0 i R m l s b E x h c 3 R V c G R h d G V k I i B W Y W x 1 Z T 0 i Z D I w M j I t M D M t M z B U M j A 6 N D k 6 M T Q u M T M x M D g 1 M l o i I C 8 + P E V u d H J 5 I F R 5 c G U 9 I k Z p b G x D b 2 x 1 b W 5 U e X B l c y I g V m F s d W U 9 I n N C Z 1 l H Q 1 F N R 0 J n W U d C Z 1 l E Q m c 9 P S I g L z 4 8 R W 5 0 c n k g V H l w Z T 0 i R m l s b E V y c m 9 y Q 2 9 1 b n Q i I F Z h b H V l P S J s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T E d N S U x v c 3 Q v Q X V 0 b 1 J l b W 9 2 Z W R D b 2 x 1 b W 5 z M S 5 7 V G V j a E l E L D B 9 J n F 1 b 3 Q 7 L C Z x d W 9 0 O 1 N l Y 3 R p b 2 4 x L 0 9 M R 0 1 J T G 9 z d C 9 B d X R v U m V t b 3 Z l Z E N v b H V t b n M x L n t U Z W N o T E 5 h b W U s M X 0 m c X V v d D s s J n F 1 b 3 Q 7 U 2 V j d G l v b j E v T 0 x H T U l M b 3 N 0 L 0 F 1 d G 9 S Z W 1 v d m V k Q 2 9 s d W 1 u c z E u e 1 R l Y 2 h G T m F t Z S w y f S Z x d W 9 0 O y w m c X V v d D t T Z W N 0 a W 9 u M S 9 P T E d N S U x v c 3 Q v Q X V 0 b 1 J l b W 9 2 Z W R D b 2 x 1 b W 5 z M S 5 7 R G F 0 Z S w z f S Z x d W 9 0 O y w m c X V v d D t T Z W N 0 a W 9 u M S 9 P T E d N S U x v c 3 Q v Q X V 0 b 1 J l b W 9 2 Z W R D b 2 x 1 b W 5 z M S 5 7 V 0 8 s N H 0 m c X V v d D s s J n F 1 b 3 Q 7 U 2 V j d G l v b j E v T 0 x H T U l M b 3 N 0 L 0 F 1 d G 9 S Z W 1 v d m V k Q 2 9 s d W 1 u c z E u e 0 F k Z H J l c 3 M s N X 0 m c X V v d D s s J n F 1 b 3 Q 7 U 2 V j d G l v b j E v T 0 x H T U l M b 3 N 0 L 0 F 1 d G 9 S Z W 1 v d m V k Q 2 9 s d W 1 u c z E u e 0 N 1 c 3 R M T m F t Z S w 2 f S Z x d W 9 0 O y w m c X V v d D t T Z W N 0 a W 9 u M S 9 P T E d N S U x v c 3 Q v Q X V 0 b 1 J l b W 9 2 Z W R D b 2 x 1 b W 5 z M S 5 7 Q 3 V z d E Z O Y W 1 l L D d 9 J n F 1 b 3 Q 7 L C Z x d W 9 0 O 1 N l Y 3 R p b 2 4 x L 0 9 M R 0 1 J T G 9 z d C 9 B d X R v U m V t b 3 Z l Z E N v b H V t b n M x L n t S Z W Z l c l R v L D h 9 J n F 1 b 3 Q 7 L C Z x d W 9 0 O 1 N l Y 3 R p b 2 4 x L 0 9 M R 0 1 J T G 9 z d C 9 B d X R v U m V t b 3 Z l Z E N v b H V t b n M x L n t T c G l m Z k Z v c i w 5 f S Z x d W 9 0 O y w m c X V v d D t T Z W N 0 a W 9 u M S 9 P T E d N S U x v c 3 Q v Q X V 0 b 1 J l b W 9 2 Z W R D b 2 x 1 b W 5 z M S 5 7 c 3 R h d H V z L D E w f S Z x d W 9 0 O y w m c X V v d D t T Z W N 0 a W 9 u M S 9 P T E d N S U x v c 3 Q v Q X V 0 b 1 J l b W 9 2 Z W R D b 2 x 1 b W 5 z M S 5 7 c G F p Z C w x M X 0 m c X V v d D s s J n F 1 b 3 Q 7 U 2 V j d G l v b j E v T 0 x H T U l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0 x H T U l M b 3 N 0 L 0 F 1 d G 9 S Z W 1 v d m V k Q 2 9 s d W 1 u c z E u e 1 R l Y 2 h J R C w w f S Z x d W 9 0 O y w m c X V v d D t T Z W N 0 a W 9 u M S 9 P T E d N S U x v c 3 Q v Q X V 0 b 1 J l b W 9 2 Z W R D b 2 x 1 b W 5 z M S 5 7 V G V j a E x O Y W 1 l L D F 9 J n F 1 b 3 Q 7 L C Z x d W 9 0 O 1 N l Y 3 R p b 2 4 x L 0 9 M R 0 1 J T G 9 z d C 9 B d X R v U m V t b 3 Z l Z E N v b H V t b n M x L n t U Z W N o R k 5 h b W U s M n 0 m c X V v d D s s J n F 1 b 3 Q 7 U 2 V j d G l v b j E v T 0 x H T U l M b 3 N 0 L 0 F 1 d G 9 S Z W 1 v d m V k Q 2 9 s d W 1 u c z E u e 0 R h d G U s M 3 0 m c X V v d D s s J n F 1 b 3 Q 7 U 2 V j d G l v b j E v T 0 x H T U l M b 3 N 0 L 0 F 1 d G 9 S Z W 1 v d m V k Q 2 9 s d W 1 u c z E u e 1 d P L D R 9 J n F 1 b 3 Q 7 L C Z x d W 9 0 O 1 N l Y 3 R p b 2 4 x L 0 9 M R 0 1 J T G 9 z d C 9 B d X R v U m V t b 3 Z l Z E N v b H V t b n M x L n t B Z G R y Z X N z L D V 9 J n F 1 b 3 Q 7 L C Z x d W 9 0 O 1 N l Y 3 R p b 2 4 x L 0 9 M R 0 1 J T G 9 z d C 9 B d X R v U m V t b 3 Z l Z E N v b H V t b n M x L n t D d X N 0 T E 5 h b W U s N n 0 m c X V v d D s s J n F 1 b 3 Q 7 U 2 V j d G l v b j E v T 0 x H T U l M b 3 N 0 L 0 F 1 d G 9 S Z W 1 v d m V k Q 2 9 s d W 1 u c z E u e 0 N 1 c 3 R G T m F t Z S w 3 f S Z x d W 9 0 O y w m c X V v d D t T Z W N 0 a W 9 u M S 9 P T E d N S U x v c 3 Q v Q X V 0 b 1 J l b W 9 2 Z W R D b 2 x 1 b W 5 z M S 5 7 U m V m Z X J U b y w 4 f S Z x d W 9 0 O y w m c X V v d D t T Z W N 0 a W 9 u M S 9 P T E d N S U x v c 3 Q v Q X V 0 b 1 J l b W 9 2 Z W R D b 2 x 1 b W 5 z M S 5 7 U 3 B p Z m Z G b 3 I s O X 0 m c X V v d D s s J n F 1 b 3 Q 7 U 2 V j d G l v b j E v T 0 x H T U l M b 3 N 0 L 0 F 1 d G 9 S Z W 1 v d m V k Q 2 9 s d W 1 u c z E u e 3 N 0 Y X R 1 c y w x M H 0 m c X V v d D s s J n F 1 b 3 Q 7 U 2 V j d G l v b j E v T 0 x H T U l M b 3 N 0 L 0 F 1 d G 9 S Z W 1 v d m V k Q 2 9 s d W 1 u c z E u e 3 B h a W Q s M T F 9 J n F 1 b 3 Q 7 L C Z x d W 9 0 O 1 N l Y 3 R p b 2 4 x L 0 9 M R 0 1 J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x H T U l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R 0 1 J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R 0 1 J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R 0 1 J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x H T U l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R 0 1 J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T E d N S U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k 6 M T Q u M z k z M T A x M 1 o i I C 8 + P E V u d H J 5 I F R 5 c G U 9 I l F 1 Z X J 5 S U Q i I F Z h b H V l P S J z Z T E z Z T I 1 M W E t N z E x N S 0 0 Y j J h L W E z Y z E t M j E 5 N m J l N z R j Y m J m I i A v P j x F b n R y e S B U e X B l P S J G a W x s R X J y b 3 J D b 3 V u d C I g V m F s d W U 9 I m w w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x H T U l B c H B y L 0 F 1 d G 9 S Z W 1 v d m V k Q 2 9 s d W 1 u c z E u e 1 R l Y 2 h J R C w w f S Z x d W 9 0 O y w m c X V v d D t T Z W N 0 a W 9 u M S 9 P T E d N S U F w c H I v Q X V 0 b 1 J l b W 9 2 Z W R D b 2 x 1 b W 5 z M S 5 7 V G V j a E x O Y W 1 l L D F 9 J n F 1 b 3 Q 7 L C Z x d W 9 0 O 1 N l Y 3 R p b 2 4 x L 0 9 M R 0 1 J Q X B w c i 9 B d X R v U m V t b 3 Z l Z E N v b H V t b n M x L n t U Z W N o R k 5 h b W U s M n 0 m c X V v d D s s J n F 1 b 3 Q 7 U 2 V j d G l v b j E v T 0 x H T U l B c H B y L 0 F 1 d G 9 S Z W 1 v d m V k Q 2 9 s d W 1 u c z E u e 0 R h d G U s M 3 0 m c X V v d D s s J n F 1 b 3 Q 7 U 2 V j d G l v b j E v T 0 x H T U l B c H B y L 0 F 1 d G 9 S Z W 1 v d m V k Q 2 9 s d W 1 u c z E u e 1 d P L D R 9 J n F 1 b 3 Q 7 L C Z x d W 9 0 O 1 N l Y 3 R p b 2 4 x L 0 9 M R 0 1 J Q X B w c i 9 B d X R v U m V t b 3 Z l Z E N v b H V t b n M x L n t B Z G R y Z X N z L D V 9 J n F 1 b 3 Q 7 L C Z x d W 9 0 O 1 N l Y 3 R p b 2 4 x L 0 9 M R 0 1 J Q X B w c i 9 B d X R v U m V t b 3 Z l Z E N v b H V t b n M x L n t D d X N 0 T E 5 h b W U s N n 0 m c X V v d D s s J n F 1 b 3 Q 7 U 2 V j d G l v b j E v T 0 x H T U l B c H B y L 0 F 1 d G 9 S Z W 1 v d m V k Q 2 9 s d W 1 u c z E u e 0 N 1 c 3 R G T m F t Z S w 3 f S Z x d W 9 0 O y w m c X V v d D t T Z W N 0 a W 9 u M S 9 P T E d N S U F w c H I v Q X V 0 b 1 J l b W 9 2 Z W R D b 2 x 1 b W 5 z M S 5 7 U m V m Z X J U b y w 4 f S Z x d W 9 0 O y w m c X V v d D t T Z W N 0 a W 9 u M S 9 P T E d N S U F w c H I v Q X V 0 b 1 J l b W 9 2 Z W R D b 2 x 1 b W 5 z M S 5 7 U 3 B p Z m Z G b 3 I s O X 0 m c X V v d D s s J n F 1 b 3 Q 7 U 2 V j d G l v b j E v T 0 x H T U l B c H B y L 0 F 1 d G 9 S Z W 1 v d m V k Q 2 9 s d W 1 u c z E u e 3 N 0 Y X R 1 c y w x M H 0 m c X V v d D s s J n F 1 b 3 Q 7 U 2 V j d G l v b j E v T 0 x H T U l B c H B y L 0 F 1 d G 9 S Z W 1 v d m V k Q 2 9 s d W 1 u c z E u e 3 B h a W Q s M T F 9 J n F 1 b 3 Q 7 L C Z x d W 9 0 O 1 N l Y 3 R p b 2 4 x L 0 9 M R 0 1 J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9 M R 0 1 J Q X B w c i 9 B d X R v U m V t b 3 Z l Z E N v b H V t b n M x L n t U Z W N o S U Q s M H 0 m c X V v d D s s J n F 1 b 3 Q 7 U 2 V j d G l v b j E v T 0 x H T U l B c H B y L 0 F 1 d G 9 S Z W 1 v d m V k Q 2 9 s d W 1 u c z E u e 1 R l Y 2 h M T m F t Z S w x f S Z x d W 9 0 O y w m c X V v d D t T Z W N 0 a W 9 u M S 9 P T E d N S U F w c H I v Q X V 0 b 1 J l b W 9 2 Z W R D b 2 x 1 b W 5 z M S 5 7 V G V j a E Z O Y W 1 l L D J 9 J n F 1 b 3 Q 7 L C Z x d W 9 0 O 1 N l Y 3 R p b 2 4 x L 0 9 M R 0 1 J Q X B w c i 9 B d X R v U m V t b 3 Z l Z E N v b H V t b n M x L n t E Y X R l L D N 9 J n F 1 b 3 Q 7 L C Z x d W 9 0 O 1 N l Y 3 R p b 2 4 x L 0 9 M R 0 1 J Q X B w c i 9 B d X R v U m V t b 3 Z l Z E N v b H V t b n M x L n t X T y w 0 f S Z x d W 9 0 O y w m c X V v d D t T Z W N 0 a W 9 u M S 9 P T E d N S U F w c H I v Q X V 0 b 1 J l b W 9 2 Z W R D b 2 x 1 b W 5 z M S 5 7 Q W R k c m V z c y w 1 f S Z x d W 9 0 O y w m c X V v d D t T Z W N 0 a W 9 u M S 9 P T E d N S U F w c H I v Q X V 0 b 1 J l b W 9 2 Z W R D b 2 x 1 b W 5 z M S 5 7 Q 3 V z d E x O Y W 1 l L D Z 9 J n F 1 b 3 Q 7 L C Z x d W 9 0 O 1 N l Y 3 R p b 2 4 x L 0 9 M R 0 1 J Q X B w c i 9 B d X R v U m V t b 3 Z l Z E N v b H V t b n M x L n t D d X N 0 R k 5 h b W U s N 3 0 m c X V v d D s s J n F 1 b 3 Q 7 U 2 V j d G l v b j E v T 0 x H T U l B c H B y L 0 F 1 d G 9 S Z W 1 v d m V k Q 2 9 s d W 1 u c z E u e 1 J l Z m V y V G 8 s O H 0 m c X V v d D s s J n F 1 b 3 Q 7 U 2 V j d G l v b j E v T 0 x H T U l B c H B y L 0 F 1 d G 9 S Z W 1 v d m V k Q 2 9 s d W 1 u c z E u e 1 N w a W Z m R m 9 y L D l 9 J n F 1 b 3 Q 7 L C Z x d W 9 0 O 1 N l Y 3 R p b 2 4 x L 0 9 M R 0 1 J Q X B w c i 9 B d X R v U m V t b 3 Z l Z E N v b H V t b n M x L n t z d G F 0 d X M s M T B 9 J n F 1 b 3 Q 7 L C Z x d W 9 0 O 1 N l Y 3 R p b 2 4 x L 0 9 M R 0 1 J Q X B w c i 9 B d X R v U m V t b 3 Z l Z E N v b H V t b n M x L n t w Y W l k L D E x f S Z x d W 9 0 O y w m c X V v d D t T Z W N 0 a W 9 u M S 9 P T E d N S U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M R 0 1 J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T E d N S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T E d N S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T E d N S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R 0 1 J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T E d N S U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0 x H T U l P c G V u I i A v P j x F b n R y e S B U e X B l P S J G a W x s Z W R D b 2 1 w b G V 0 Z V J l c 3 V s d F R v V 2 9 y a 3 N o Z W V 0 I i B W Y W x 1 Z T 0 i b D E i I C 8 + P E V u d H J 5 I F R 5 c G U 9 I l F 1 Z X J 5 S U Q i I F Z h b H V l P S J z N 2 J m Y j J m Y z I t M G J m O S 0 0 M m J k L T h j O D M t N m Q w Y z Q x Y T E z N G R k I i A v P j x F b n R y e S B U e X B l P S J G a W x s T G F z d F V w Z G F 0 Z W Q i I F Z h b H V l P S J k M j A y M i 0 w M y 0 z M F Q y M D o 0 O T o x N C 4 3 M D Y w M T M 0 W i I g L z 4 8 R W 5 0 c n k g V H l w Z T 0 i R m l s b E N v b H V t b l R 5 c G V z I i B W Y W x 1 Z T 0 i c 0 J n W U d D U U 1 H Q m d Z R 0 J n W U R C Z z 0 9 I i A v P j x F b n R y e S B U e X B l P S J G a W x s R X J y b 3 J D b 3 V u d C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M R 0 1 J T 3 B l b i 9 B d X R v U m V t b 3 Z l Z E N v b H V t b n M x L n t U Z W N o S U Q s M H 0 m c X V v d D s s J n F 1 b 3 Q 7 U 2 V j d G l v b j E v T 0 x H T U l P c G V u L 0 F 1 d G 9 S Z W 1 v d m V k Q 2 9 s d W 1 u c z E u e 1 R l Y 2 h M T m F t Z S w x f S Z x d W 9 0 O y w m c X V v d D t T Z W N 0 a W 9 u M S 9 P T E d N S U 9 w Z W 4 v Q X V 0 b 1 J l b W 9 2 Z W R D b 2 x 1 b W 5 z M S 5 7 V G V j a E Z O Y W 1 l L D J 9 J n F 1 b 3 Q 7 L C Z x d W 9 0 O 1 N l Y 3 R p b 2 4 x L 0 9 M R 0 1 J T 3 B l b i 9 B d X R v U m V t b 3 Z l Z E N v b H V t b n M x L n t E Y X R l L D N 9 J n F 1 b 3 Q 7 L C Z x d W 9 0 O 1 N l Y 3 R p b 2 4 x L 0 9 M R 0 1 J T 3 B l b i 9 B d X R v U m V t b 3 Z l Z E N v b H V t b n M x L n t X T y w 0 f S Z x d W 9 0 O y w m c X V v d D t T Z W N 0 a W 9 u M S 9 P T E d N S U 9 w Z W 4 v Q X V 0 b 1 J l b W 9 2 Z W R D b 2 x 1 b W 5 z M S 5 7 Q W R k c m V z c y w 1 f S Z x d W 9 0 O y w m c X V v d D t T Z W N 0 a W 9 u M S 9 P T E d N S U 9 w Z W 4 v Q X V 0 b 1 J l b W 9 2 Z W R D b 2 x 1 b W 5 z M S 5 7 Q 3 V z d E x O Y W 1 l L D Z 9 J n F 1 b 3 Q 7 L C Z x d W 9 0 O 1 N l Y 3 R p b 2 4 x L 0 9 M R 0 1 J T 3 B l b i 9 B d X R v U m V t b 3 Z l Z E N v b H V t b n M x L n t D d X N 0 R k 5 h b W U s N 3 0 m c X V v d D s s J n F 1 b 3 Q 7 U 2 V j d G l v b j E v T 0 x H T U l P c G V u L 0 F 1 d G 9 S Z W 1 v d m V k Q 2 9 s d W 1 u c z E u e 1 J l Z m V y V G 8 s O H 0 m c X V v d D s s J n F 1 b 3 Q 7 U 2 V j d G l v b j E v T 0 x H T U l P c G V u L 0 F 1 d G 9 S Z W 1 v d m V k Q 2 9 s d W 1 u c z E u e 1 N w a W Z m R m 9 y L D l 9 J n F 1 b 3 Q 7 L C Z x d W 9 0 O 1 N l Y 3 R p b 2 4 x L 0 9 M R 0 1 J T 3 B l b i 9 B d X R v U m V t b 3 Z l Z E N v b H V t b n M x L n t z d G F 0 d X M s M T B 9 J n F 1 b 3 Q 7 L C Z x d W 9 0 O 1 N l Y 3 R p b 2 4 x L 0 9 M R 0 1 J T 3 B l b i 9 B d X R v U m V t b 3 Z l Z E N v b H V t b n M x L n t w Y W l k L D E x f S Z x d W 9 0 O y w m c X V v d D t T Z W N 0 a W 9 u M S 9 P T E d N S U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P T E d N S U 9 w Z W 4 v Q X V 0 b 1 J l b W 9 2 Z W R D b 2 x 1 b W 5 z M S 5 7 V G V j a E l E L D B 9 J n F 1 b 3 Q 7 L C Z x d W 9 0 O 1 N l Y 3 R p b 2 4 x L 0 9 M R 0 1 J T 3 B l b i 9 B d X R v U m V t b 3 Z l Z E N v b H V t b n M x L n t U Z W N o T E 5 h b W U s M X 0 m c X V v d D s s J n F 1 b 3 Q 7 U 2 V j d G l v b j E v T 0 x H T U l P c G V u L 0 F 1 d G 9 S Z W 1 v d m V k Q 2 9 s d W 1 u c z E u e 1 R l Y 2 h G T m F t Z S w y f S Z x d W 9 0 O y w m c X V v d D t T Z W N 0 a W 9 u M S 9 P T E d N S U 9 w Z W 4 v Q X V 0 b 1 J l b W 9 2 Z W R D b 2 x 1 b W 5 z M S 5 7 R G F 0 Z S w z f S Z x d W 9 0 O y w m c X V v d D t T Z W N 0 a W 9 u M S 9 P T E d N S U 9 w Z W 4 v Q X V 0 b 1 J l b W 9 2 Z W R D b 2 x 1 b W 5 z M S 5 7 V 0 8 s N H 0 m c X V v d D s s J n F 1 b 3 Q 7 U 2 V j d G l v b j E v T 0 x H T U l P c G V u L 0 F 1 d G 9 S Z W 1 v d m V k Q 2 9 s d W 1 u c z E u e 0 F k Z H J l c 3 M s N X 0 m c X V v d D s s J n F 1 b 3 Q 7 U 2 V j d G l v b j E v T 0 x H T U l P c G V u L 0 F 1 d G 9 S Z W 1 v d m V k Q 2 9 s d W 1 u c z E u e 0 N 1 c 3 R M T m F t Z S w 2 f S Z x d W 9 0 O y w m c X V v d D t T Z W N 0 a W 9 u M S 9 P T E d N S U 9 w Z W 4 v Q X V 0 b 1 J l b W 9 2 Z W R D b 2 x 1 b W 5 z M S 5 7 Q 3 V z d E Z O Y W 1 l L D d 9 J n F 1 b 3 Q 7 L C Z x d W 9 0 O 1 N l Y 3 R p b 2 4 x L 0 9 M R 0 1 J T 3 B l b i 9 B d X R v U m V t b 3 Z l Z E N v b H V t b n M x L n t S Z W Z l c l R v L D h 9 J n F 1 b 3 Q 7 L C Z x d W 9 0 O 1 N l Y 3 R p b 2 4 x L 0 9 M R 0 1 J T 3 B l b i 9 B d X R v U m V t b 3 Z l Z E N v b H V t b n M x L n t T c G l m Z k Z v c i w 5 f S Z x d W 9 0 O y w m c X V v d D t T Z W N 0 a W 9 u M S 9 P T E d N S U 9 w Z W 4 v Q X V 0 b 1 J l b W 9 2 Z W R D b 2 x 1 b W 5 z M S 5 7 c 3 R h d H V z L D E w f S Z x d W 9 0 O y w m c X V v d D t T Z W N 0 a W 9 u M S 9 P T E d N S U 9 w Z W 4 v Q X V 0 b 1 J l b W 9 2 Z W R D b 2 x 1 b W 5 z M S 5 7 c G F p Z C w x M X 0 m c X V v d D s s J n F 1 b 3 Q 7 U 2 V j d G l v b j E v T 0 x H T U l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T E d N S U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x H T U l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x H T U l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x H T U l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T E d N S U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U k 9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J Q 1 J P T G 9 z d C I g L z 4 8 R W 5 0 c n k g V H l w Z T 0 i R m l s b G V k Q 2 9 t c G x l d G V S Z X N 1 b H R U b 1 d v c m t z a G V l d C I g V m F s d W U 9 I m w x I i A v P j x F b n R y e S B U e X B l P S J R d W V y e U l E I i B W Y W x 1 Z T 0 i c z J h O W R m N z N m L T F h M G E t N G I x O S 0 5 N z d k L T c w M j Q 1 Y 2 Q 2 M D A z N C I g L z 4 8 R W 5 0 c n k g V H l w Z T 0 i R m l s b E x h c 3 R V c G R h d G V k I i B W Y W x 1 Z T 0 i Z D I w M j I t M D M t M z B U M j A 6 N D k 6 M j I u N z k y M z g 2 N 1 o i I C 8 + P E V u d H J 5 I F R 5 c G U 9 I k Z p b G x D b 2 x 1 b W 5 U e X B l c y I g V m F s d W U 9 I n N C Z 1 l H Q 1 F N R 0 J n W U d C Z 1 l E Q m c 9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S U N S T 0 x v c 3 Q v Q X V 0 b 1 J l b W 9 2 Z W R D b 2 x 1 b W 5 z M S 5 7 V G V j a E l E L D B 9 J n F 1 b 3 Q 7 L C Z x d W 9 0 O 1 N l Y 3 R p b 2 4 x L 0 x J Q 1 J P T G 9 z d C 9 B d X R v U m V t b 3 Z l Z E N v b H V t b n M x L n t U Z W N o T E 5 h b W U s M X 0 m c X V v d D s s J n F 1 b 3 Q 7 U 2 V j d G l v b j E v T E l D U k 9 M b 3 N 0 L 0 F 1 d G 9 S Z W 1 v d m V k Q 2 9 s d W 1 u c z E u e 1 R l Y 2 h G T m F t Z S w y f S Z x d W 9 0 O y w m c X V v d D t T Z W N 0 a W 9 u M S 9 M S U N S T 0 x v c 3 Q v Q X V 0 b 1 J l b W 9 2 Z W R D b 2 x 1 b W 5 z M S 5 7 R G F 0 Z S w z f S Z x d W 9 0 O y w m c X V v d D t T Z W N 0 a W 9 u M S 9 M S U N S T 0 x v c 3 Q v Q X V 0 b 1 J l b W 9 2 Z W R D b 2 x 1 b W 5 z M S 5 7 V 0 8 s N H 0 m c X V v d D s s J n F 1 b 3 Q 7 U 2 V j d G l v b j E v T E l D U k 9 M b 3 N 0 L 0 F 1 d G 9 S Z W 1 v d m V k Q 2 9 s d W 1 u c z E u e 0 F k Z H J l c 3 M s N X 0 m c X V v d D s s J n F 1 b 3 Q 7 U 2 V j d G l v b j E v T E l D U k 9 M b 3 N 0 L 0 F 1 d G 9 S Z W 1 v d m V k Q 2 9 s d W 1 u c z E u e 0 N 1 c 3 R M T m F t Z S w 2 f S Z x d W 9 0 O y w m c X V v d D t T Z W N 0 a W 9 u M S 9 M S U N S T 0 x v c 3 Q v Q X V 0 b 1 J l b W 9 2 Z W R D b 2 x 1 b W 5 z M S 5 7 Q 3 V z d E Z O Y W 1 l L D d 9 J n F 1 b 3 Q 7 L C Z x d W 9 0 O 1 N l Y 3 R p b 2 4 x L 0 x J Q 1 J P T G 9 z d C 9 B d X R v U m V t b 3 Z l Z E N v b H V t b n M x L n t S Z W Z l c l R v L D h 9 J n F 1 b 3 Q 7 L C Z x d W 9 0 O 1 N l Y 3 R p b 2 4 x L 0 x J Q 1 J P T G 9 z d C 9 B d X R v U m V t b 3 Z l Z E N v b H V t b n M x L n t T c G l m Z k Z v c i w 5 f S Z x d W 9 0 O y w m c X V v d D t T Z W N 0 a W 9 u M S 9 M S U N S T 0 x v c 3 Q v Q X V 0 b 1 J l b W 9 2 Z W R D b 2 x 1 b W 5 z M S 5 7 c 3 R h d H V z L D E w f S Z x d W 9 0 O y w m c X V v d D t T Z W N 0 a W 9 u M S 9 M S U N S T 0 x v c 3 Q v Q X V 0 b 1 J l b W 9 2 Z W R D b 2 x 1 b W 5 z M S 5 7 c G F p Z C w x M X 0 m c X V v d D s s J n F 1 b 3 Q 7 U 2 V j d G l v b j E v T E l D U k 9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E l D U k 9 M b 3 N 0 L 0 F 1 d G 9 S Z W 1 v d m V k Q 2 9 s d W 1 u c z E u e 1 R l Y 2 h J R C w w f S Z x d W 9 0 O y w m c X V v d D t T Z W N 0 a W 9 u M S 9 M S U N S T 0 x v c 3 Q v Q X V 0 b 1 J l b W 9 2 Z W R D b 2 x 1 b W 5 z M S 5 7 V G V j a E x O Y W 1 l L D F 9 J n F 1 b 3 Q 7 L C Z x d W 9 0 O 1 N l Y 3 R p b 2 4 x L 0 x J Q 1 J P T G 9 z d C 9 B d X R v U m V t b 3 Z l Z E N v b H V t b n M x L n t U Z W N o R k 5 h b W U s M n 0 m c X V v d D s s J n F 1 b 3 Q 7 U 2 V j d G l v b j E v T E l D U k 9 M b 3 N 0 L 0 F 1 d G 9 S Z W 1 v d m V k Q 2 9 s d W 1 u c z E u e 0 R h d G U s M 3 0 m c X V v d D s s J n F 1 b 3 Q 7 U 2 V j d G l v b j E v T E l D U k 9 M b 3 N 0 L 0 F 1 d G 9 S Z W 1 v d m V k Q 2 9 s d W 1 u c z E u e 1 d P L D R 9 J n F 1 b 3 Q 7 L C Z x d W 9 0 O 1 N l Y 3 R p b 2 4 x L 0 x J Q 1 J P T G 9 z d C 9 B d X R v U m V t b 3 Z l Z E N v b H V t b n M x L n t B Z G R y Z X N z L D V 9 J n F 1 b 3 Q 7 L C Z x d W 9 0 O 1 N l Y 3 R p b 2 4 x L 0 x J Q 1 J P T G 9 z d C 9 B d X R v U m V t b 3 Z l Z E N v b H V t b n M x L n t D d X N 0 T E 5 h b W U s N n 0 m c X V v d D s s J n F 1 b 3 Q 7 U 2 V j d G l v b j E v T E l D U k 9 M b 3 N 0 L 0 F 1 d G 9 S Z W 1 v d m V k Q 2 9 s d W 1 u c z E u e 0 N 1 c 3 R G T m F t Z S w 3 f S Z x d W 9 0 O y w m c X V v d D t T Z W N 0 a W 9 u M S 9 M S U N S T 0 x v c 3 Q v Q X V 0 b 1 J l b W 9 2 Z W R D b 2 x 1 b W 5 z M S 5 7 U m V m Z X J U b y w 4 f S Z x d W 9 0 O y w m c X V v d D t T Z W N 0 a W 9 u M S 9 M S U N S T 0 x v c 3 Q v Q X V 0 b 1 J l b W 9 2 Z W R D b 2 x 1 b W 5 z M S 5 7 U 3 B p Z m Z G b 3 I s O X 0 m c X V v d D s s J n F 1 b 3 Q 7 U 2 V j d G l v b j E v T E l D U k 9 M b 3 N 0 L 0 F 1 d G 9 S Z W 1 v d m V k Q 2 9 s d W 1 u c z E u e 3 N 0 Y X R 1 c y w x M H 0 m c X V v d D s s J n F 1 b 3 Q 7 U 2 V j d G l v b j E v T E l D U k 9 M b 3 N 0 L 0 F 1 d G 9 S Z W 1 v d m V k Q 2 9 s d W 1 u c z E u e 3 B h a W Q s M T F 9 J n F 1 b 3 Q 7 L C Z x d W 9 0 O 1 N l Y 3 R p b 2 4 x L 0 x J Q 1 J P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l D U k 9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1 J P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1 J P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1 J P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U k 9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1 J P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S U N S T 0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D k 6 M j Q u M D k 2 M T E 3 M 1 o i I C 8 + P E V u d H J 5 I F R 5 c G U 9 I l F 1 Z X J 5 S U Q i I F Z h b H V l P S J z O G R h N j k 1 N D k t M j I 3 M S 0 0 N D g z L W I y N j c t O G Z i Y j Q x N 2 Z j Z m M 0 I i A v P j x F b n R y e S B U e X B l P S J G a W x s R X J y b 3 J D b 3 V u d C I g V m F s d W U 9 I m w w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l D U k 9 B c H B y L 0 F 1 d G 9 S Z W 1 v d m V k Q 2 9 s d W 1 u c z E u e 1 R l Y 2 h J R C w w f S Z x d W 9 0 O y w m c X V v d D t T Z W N 0 a W 9 u M S 9 M S U N S T 0 F w c H I v Q X V 0 b 1 J l b W 9 2 Z W R D b 2 x 1 b W 5 z M S 5 7 V G V j a E x O Y W 1 l L D F 9 J n F 1 b 3 Q 7 L C Z x d W 9 0 O 1 N l Y 3 R p b 2 4 x L 0 x J Q 1 J P Q X B w c i 9 B d X R v U m V t b 3 Z l Z E N v b H V t b n M x L n t U Z W N o R k 5 h b W U s M n 0 m c X V v d D s s J n F 1 b 3 Q 7 U 2 V j d G l v b j E v T E l D U k 9 B c H B y L 0 F 1 d G 9 S Z W 1 v d m V k Q 2 9 s d W 1 u c z E u e 0 R h d G U s M 3 0 m c X V v d D s s J n F 1 b 3 Q 7 U 2 V j d G l v b j E v T E l D U k 9 B c H B y L 0 F 1 d G 9 S Z W 1 v d m V k Q 2 9 s d W 1 u c z E u e 1 d P L D R 9 J n F 1 b 3 Q 7 L C Z x d W 9 0 O 1 N l Y 3 R p b 2 4 x L 0 x J Q 1 J P Q X B w c i 9 B d X R v U m V t b 3 Z l Z E N v b H V t b n M x L n t B Z G R y Z X N z L D V 9 J n F 1 b 3 Q 7 L C Z x d W 9 0 O 1 N l Y 3 R p b 2 4 x L 0 x J Q 1 J P Q X B w c i 9 B d X R v U m V t b 3 Z l Z E N v b H V t b n M x L n t D d X N 0 T E 5 h b W U s N n 0 m c X V v d D s s J n F 1 b 3 Q 7 U 2 V j d G l v b j E v T E l D U k 9 B c H B y L 0 F 1 d G 9 S Z W 1 v d m V k Q 2 9 s d W 1 u c z E u e 0 N 1 c 3 R G T m F t Z S w 3 f S Z x d W 9 0 O y w m c X V v d D t T Z W N 0 a W 9 u M S 9 M S U N S T 0 F w c H I v Q X V 0 b 1 J l b W 9 2 Z W R D b 2 x 1 b W 5 z M S 5 7 U m V m Z X J U b y w 4 f S Z x d W 9 0 O y w m c X V v d D t T Z W N 0 a W 9 u M S 9 M S U N S T 0 F w c H I v Q X V 0 b 1 J l b W 9 2 Z W R D b 2 x 1 b W 5 z M S 5 7 U 3 B p Z m Z G b 3 I s O X 0 m c X V v d D s s J n F 1 b 3 Q 7 U 2 V j d G l v b j E v T E l D U k 9 B c H B y L 0 F 1 d G 9 S Z W 1 v d m V k Q 2 9 s d W 1 u c z E u e 3 N 0 Y X R 1 c y w x M H 0 m c X V v d D s s J n F 1 b 3 Q 7 U 2 V j d G l v b j E v T E l D U k 9 B c H B y L 0 F 1 d G 9 S Z W 1 v d m V k Q 2 9 s d W 1 u c z E u e 3 B h a W Q s M T F 9 J n F 1 b 3 Q 7 L C Z x d W 9 0 O 1 N l Y 3 R p b 2 4 x L 0 x J Q 1 J P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J Q 1 J P Q X B w c i 9 B d X R v U m V t b 3 Z l Z E N v b H V t b n M x L n t U Z W N o S U Q s M H 0 m c X V v d D s s J n F 1 b 3 Q 7 U 2 V j d G l v b j E v T E l D U k 9 B c H B y L 0 F 1 d G 9 S Z W 1 v d m V k Q 2 9 s d W 1 u c z E u e 1 R l Y 2 h M T m F t Z S w x f S Z x d W 9 0 O y w m c X V v d D t T Z W N 0 a W 9 u M S 9 M S U N S T 0 F w c H I v Q X V 0 b 1 J l b W 9 2 Z W R D b 2 x 1 b W 5 z M S 5 7 V G V j a E Z O Y W 1 l L D J 9 J n F 1 b 3 Q 7 L C Z x d W 9 0 O 1 N l Y 3 R p b 2 4 x L 0 x J Q 1 J P Q X B w c i 9 B d X R v U m V t b 3 Z l Z E N v b H V t b n M x L n t E Y X R l L D N 9 J n F 1 b 3 Q 7 L C Z x d W 9 0 O 1 N l Y 3 R p b 2 4 x L 0 x J Q 1 J P Q X B w c i 9 B d X R v U m V t b 3 Z l Z E N v b H V t b n M x L n t X T y w 0 f S Z x d W 9 0 O y w m c X V v d D t T Z W N 0 a W 9 u M S 9 M S U N S T 0 F w c H I v Q X V 0 b 1 J l b W 9 2 Z W R D b 2 x 1 b W 5 z M S 5 7 Q W R k c m V z c y w 1 f S Z x d W 9 0 O y w m c X V v d D t T Z W N 0 a W 9 u M S 9 M S U N S T 0 F w c H I v Q X V 0 b 1 J l b W 9 2 Z W R D b 2 x 1 b W 5 z M S 5 7 Q 3 V z d E x O Y W 1 l L D Z 9 J n F 1 b 3 Q 7 L C Z x d W 9 0 O 1 N l Y 3 R p b 2 4 x L 0 x J Q 1 J P Q X B w c i 9 B d X R v U m V t b 3 Z l Z E N v b H V t b n M x L n t D d X N 0 R k 5 h b W U s N 3 0 m c X V v d D s s J n F 1 b 3 Q 7 U 2 V j d G l v b j E v T E l D U k 9 B c H B y L 0 F 1 d G 9 S Z W 1 v d m V k Q 2 9 s d W 1 u c z E u e 1 J l Z m V y V G 8 s O H 0 m c X V v d D s s J n F 1 b 3 Q 7 U 2 V j d G l v b j E v T E l D U k 9 B c H B y L 0 F 1 d G 9 S Z W 1 v d m V k Q 2 9 s d W 1 u c z E u e 1 N w a W Z m R m 9 y L D l 9 J n F 1 b 3 Q 7 L C Z x d W 9 0 O 1 N l Y 3 R p b 2 4 x L 0 x J Q 1 J P Q X B w c i 9 B d X R v U m V t b 3 Z l Z E N v b H V t b n M x L n t z d G F 0 d X M s M T B 9 J n F 1 b 3 Q 7 L C Z x d W 9 0 O 1 N l Y 3 R p b 2 4 x L 0 x J Q 1 J P Q X B w c i 9 B d X R v U m V t b 3 Z l Z E N v b H V t b n M x L n t w Y W l k L D E x f S Z x d W 9 0 O y w m c X V v d D t T Z W N 0 a W 9 u M S 9 M S U N S T 0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Q 1 J P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S T 0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S T 0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S T 0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J Q 1 J P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S T 0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E l D U k 9 P c G V u I i A v P j x F b n R y e S B U e X B l P S J G a W x s Z W R D b 2 1 w b G V 0 Z V J l c 3 V s d F R v V 2 9 y a 3 N o Z W V 0 I i B W Y W x 1 Z T 0 i b D E i I C 8 + P E V u d H J 5 I F R 5 c G U 9 I l F 1 Z X J 5 S U Q i I F Z h b H V l P S J z M T B m Y j h i N G Y t N W U 2 O S 0 0 M m N i L T k z N D c t M D c 5 M m M y Y j E 2 M m R k I i A v P j x F b n R y e S B U e X B l P S J G a W x s T G F z d F V w Z G F 0 Z W Q i I F Z h b H V l P S J k M j A y M i 0 w M y 0 z M F Q y M D o 0 O T o y N C 4 4 M j k 5 M z Q 5 W i I g L z 4 8 R W 5 0 c n k g V H l w Z T 0 i R m l s b E N v b H V t b l R 5 c G V z I i B W Y W x 1 Z T 0 i c 0 J n W U d D U U 1 H Q m d Z R 0 J n W U R C Z z 0 9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U 3 R h d H V z I i B W Y W x 1 Z T 0 i c 0 N v b X B s Z X R l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Q 1 J P T 3 B l b i 9 B d X R v U m V t b 3 Z l Z E N v b H V t b n M x L n t U Z W N o S U Q s M H 0 m c X V v d D s s J n F 1 b 3 Q 7 U 2 V j d G l v b j E v T E l D U k 9 P c G V u L 0 F 1 d G 9 S Z W 1 v d m V k Q 2 9 s d W 1 u c z E u e 1 R l Y 2 h M T m F t Z S w x f S Z x d W 9 0 O y w m c X V v d D t T Z W N 0 a W 9 u M S 9 M S U N S T 0 9 w Z W 4 v Q X V 0 b 1 J l b W 9 2 Z W R D b 2 x 1 b W 5 z M S 5 7 V G V j a E Z O Y W 1 l L D J 9 J n F 1 b 3 Q 7 L C Z x d W 9 0 O 1 N l Y 3 R p b 2 4 x L 0 x J Q 1 J P T 3 B l b i 9 B d X R v U m V t b 3 Z l Z E N v b H V t b n M x L n t E Y X R l L D N 9 J n F 1 b 3 Q 7 L C Z x d W 9 0 O 1 N l Y 3 R p b 2 4 x L 0 x J Q 1 J P T 3 B l b i 9 B d X R v U m V t b 3 Z l Z E N v b H V t b n M x L n t X T y w 0 f S Z x d W 9 0 O y w m c X V v d D t T Z W N 0 a W 9 u M S 9 M S U N S T 0 9 w Z W 4 v Q X V 0 b 1 J l b W 9 2 Z W R D b 2 x 1 b W 5 z M S 5 7 Q W R k c m V z c y w 1 f S Z x d W 9 0 O y w m c X V v d D t T Z W N 0 a W 9 u M S 9 M S U N S T 0 9 w Z W 4 v Q X V 0 b 1 J l b W 9 2 Z W R D b 2 x 1 b W 5 z M S 5 7 Q 3 V z d E x O Y W 1 l L D Z 9 J n F 1 b 3 Q 7 L C Z x d W 9 0 O 1 N l Y 3 R p b 2 4 x L 0 x J Q 1 J P T 3 B l b i 9 B d X R v U m V t b 3 Z l Z E N v b H V t b n M x L n t D d X N 0 R k 5 h b W U s N 3 0 m c X V v d D s s J n F 1 b 3 Q 7 U 2 V j d G l v b j E v T E l D U k 9 P c G V u L 0 F 1 d G 9 S Z W 1 v d m V k Q 2 9 s d W 1 u c z E u e 1 J l Z m V y V G 8 s O H 0 m c X V v d D s s J n F 1 b 3 Q 7 U 2 V j d G l v b j E v T E l D U k 9 P c G V u L 0 F 1 d G 9 S Z W 1 v d m V k Q 2 9 s d W 1 u c z E u e 1 N w a W Z m R m 9 y L D l 9 J n F 1 b 3 Q 7 L C Z x d W 9 0 O 1 N l Y 3 R p b 2 4 x L 0 x J Q 1 J P T 3 B l b i 9 B d X R v U m V t b 3 Z l Z E N v b H V t b n M x L n t z d G F 0 d X M s M T B 9 J n F 1 b 3 Q 7 L C Z x d W 9 0 O 1 N l Y 3 R p b 2 4 x L 0 x J Q 1 J P T 3 B l b i 9 B d X R v U m V t b 3 Z l Z E N v b H V t b n M x L n t w Y W l k L D E x f S Z x d W 9 0 O y w m c X V v d D t T Z W N 0 a W 9 u M S 9 M S U N S T 0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S U N S T 0 9 w Z W 4 v Q X V 0 b 1 J l b W 9 2 Z W R D b 2 x 1 b W 5 z M S 5 7 V G V j a E l E L D B 9 J n F 1 b 3 Q 7 L C Z x d W 9 0 O 1 N l Y 3 R p b 2 4 x L 0 x J Q 1 J P T 3 B l b i 9 B d X R v U m V t b 3 Z l Z E N v b H V t b n M x L n t U Z W N o T E 5 h b W U s M X 0 m c X V v d D s s J n F 1 b 3 Q 7 U 2 V j d G l v b j E v T E l D U k 9 P c G V u L 0 F 1 d G 9 S Z W 1 v d m V k Q 2 9 s d W 1 u c z E u e 1 R l Y 2 h G T m F t Z S w y f S Z x d W 9 0 O y w m c X V v d D t T Z W N 0 a W 9 u M S 9 M S U N S T 0 9 w Z W 4 v Q X V 0 b 1 J l b W 9 2 Z W R D b 2 x 1 b W 5 z M S 5 7 R G F 0 Z S w z f S Z x d W 9 0 O y w m c X V v d D t T Z W N 0 a W 9 u M S 9 M S U N S T 0 9 w Z W 4 v Q X V 0 b 1 J l b W 9 2 Z W R D b 2 x 1 b W 5 z M S 5 7 V 0 8 s N H 0 m c X V v d D s s J n F 1 b 3 Q 7 U 2 V j d G l v b j E v T E l D U k 9 P c G V u L 0 F 1 d G 9 S Z W 1 v d m V k Q 2 9 s d W 1 u c z E u e 0 F k Z H J l c 3 M s N X 0 m c X V v d D s s J n F 1 b 3 Q 7 U 2 V j d G l v b j E v T E l D U k 9 P c G V u L 0 F 1 d G 9 S Z W 1 v d m V k Q 2 9 s d W 1 u c z E u e 0 N 1 c 3 R M T m F t Z S w 2 f S Z x d W 9 0 O y w m c X V v d D t T Z W N 0 a W 9 u M S 9 M S U N S T 0 9 w Z W 4 v Q X V 0 b 1 J l b W 9 2 Z W R D b 2 x 1 b W 5 z M S 5 7 Q 3 V z d E Z O Y W 1 l L D d 9 J n F 1 b 3 Q 7 L C Z x d W 9 0 O 1 N l Y 3 R p b 2 4 x L 0 x J Q 1 J P T 3 B l b i 9 B d X R v U m V t b 3 Z l Z E N v b H V t b n M x L n t S Z W Z l c l R v L D h 9 J n F 1 b 3 Q 7 L C Z x d W 9 0 O 1 N l Y 3 R p b 2 4 x L 0 x J Q 1 J P T 3 B l b i 9 B d X R v U m V t b 3 Z l Z E N v b H V t b n M x L n t T c G l m Z k Z v c i w 5 f S Z x d W 9 0 O y w m c X V v d D t T Z W N 0 a W 9 u M S 9 M S U N S T 0 9 w Z W 4 v Q X V 0 b 1 J l b W 9 2 Z W R D b 2 x 1 b W 5 z M S 5 7 c 3 R h d H V z L D E w f S Z x d W 9 0 O y w m c X V v d D t T Z W N 0 a W 9 u M S 9 M S U N S T 0 9 w Z W 4 v Q X V 0 b 1 J l b W 9 2 Z W R D b 2 x 1 b W 5 z M S 5 7 c G F p Z C w x M X 0 m c X V v d D s s J n F 1 b 3 Q 7 U 2 V j d G l v b j E v T E l D U k 9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S U N S T 0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U k 9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U k 9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D U k 9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U N S T 0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V Q l J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P V U J S T G 9 z d C I g L z 4 8 R W 5 0 c n k g V H l w Z T 0 i R m l s b G V k Q 2 9 t c G x l d G V S Z X N 1 b H R U b 1 d v c m t z a G V l d C I g V m F s d W U 9 I m w x I i A v P j x F b n R y e S B U e X B l P S J R d W V y e U l E I i B W Y W x 1 Z T 0 i c 2 Y w Y 2 Q 0 Y j M 5 L T E z Z T I t N D I 0 N S 0 4 N T A w L W Q z Z W M x M G R m M G N i Z C I g L z 4 8 R W 5 0 c n k g V H l w Z T 0 i R m l s b E x h c 3 R V c G R h d G V k I i B W Y W x 1 Z T 0 i Z D I w M j I t M D M t M z B U M j A 6 N T A 6 M D U u N j Y z N z I 3 M l o i I C 8 + P E V u d H J 5 I F R 5 c G U 9 I k Z p b G x D b 2 x 1 b W 5 U e X B l c y I g V m F s d W U 9 I n N C Z 1 l H Q 1 F N R 0 J n W U d C Z 1 l E Q m c 9 P S I g L z 4 8 R W 5 0 c n k g V H l w Z T 0 i R m l s b E V y c m 9 y Q 2 9 1 b n Q i I F Z h b H V l P S J s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1 V C U k x v c 3 Q v Q X V 0 b 1 J l b W 9 2 Z W R D b 2 x 1 b W 5 z M S 5 7 V G V j a E l E L D B 9 J n F 1 b 3 Q 7 L C Z x d W 9 0 O 1 N l Y 3 R p b 2 4 x L 0 x P V U J S T G 9 z d C 9 B d X R v U m V t b 3 Z l Z E N v b H V t b n M x L n t U Z W N o T E 5 h b W U s M X 0 m c X V v d D s s J n F 1 b 3 Q 7 U 2 V j d G l v b j E v T E 9 V Q l J M b 3 N 0 L 0 F 1 d G 9 S Z W 1 v d m V k Q 2 9 s d W 1 u c z E u e 1 R l Y 2 h G T m F t Z S w y f S Z x d W 9 0 O y w m c X V v d D t T Z W N 0 a W 9 u M S 9 M T 1 V C U k x v c 3 Q v Q X V 0 b 1 J l b W 9 2 Z W R D b 2 x 1 b W 5 z M S 5 7 R G F 0 Z S w z f S Z x d W 9 0 O y w m c X V v d D t T Z W N 0 a W 9 u M S 9 M T 1 V C U k x v c 3 Q v Q X V 0 b 1 J l b W 9 2 Z W R D b 2 x 1 b W 5 z M S 5 7 V 0 8 s N H 0 m c X V v d D s s J n F 1 b 3 Q 7 U 2 V j d G l v b j E v T E 9 V Q l J M b 3 N 0 L 0 F 1 d G 9 S Z W 1 v d m V k Q 2 9 s d W 1 u c z E u e 0 F k Z H J l c 3 M s N X 0 m c X V v d D s s J n F 1 b 3 Q 7 U 2 V j d G l v b j E v T E 9 V Q l J M b 3 N 0 L 0 F 1 d G 9 S Z W 1 v d m V k Q 2 9 s d W 1 u c z E u e 0 N 1 c 3 R M T m F t Z S w 2 f S Z x d W 9 0 O y w m c X V v d D t T Z W N 0 a W 9 u M S 9 M T 1 V C U k x v c 3 Q v Q X V 0 b 1 J l b W 9 2 Z W R D b 2 x 1 b W 5 z M S 5 7 Q 3 V z d E Z O Y W 1 l L D d 9 J n F 1 b 3 Q 7 L C Z x d W 9 0 O 1 N l Y 3 R p b 2 4 x L 0 x P V U J S T G 9 z d C 9 B d X R v U m V t b 3 Z l Z E N v b H V t b n M x L n t S Z W Z l c l R v L D h 9 J n F 1 b 3 Q 7 L C Z x d W 9 0 O 1 N l Y 3 R p b 2 4 x L 0 x P V U J S T G 9 z d C 9 B d X R v U m V t b 3 Z l Z E N v b H V t b n M x L n t T c G l m Z k Z v c i w 5 f S Z x d W 9 0 O y w m c X V v d D t T Z W N 0 a W 9 u M S 9 M T 1 V C U k x v c 3 Q v Q X V 0 b 1 J l b W 9 2 Z W R D b 2 x 1 b W 5 z M S 5 7 c 3 R h d H V z L D E w f S Z x d W 9 0 O y w m c X V v d D t T Z W N 0 a W 9 u M S 9 M T 1 V C U k x v c 3 Q v Q X V 0 b 1 J l b W 9 2 Z W R D b 2 x 1 b W 5 z M S 5 7 c G F p Z C w x M X 0 m c X V v d D s s J n F 1 b 3 Q 7 U 2 V j d G l v b j E v T E 9 V Q l J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E 9 V Q l J M b 3 N 0 L 0 F 1 d G 9 S Z W 1 v d m V k Q 2 9 s d W 1 u c z E u e 1 R l Y 2 h J R C w w f S Z x d W 9 0 O y w m c X V v d D t T Z W N 0 a W 9 u M S 9 M T 1 V C U k x v c 3 Q v Q X V 0 b 1 J l b W 9 2 Z W R D b 2 x 1 b W 5 z M S 5 7 V G V j a E x O Y W 1 l L D F 9 J n F 1 b 3 Q 7 L C Z x d W 9 0 O 1 N l Y 3 R p b 2 4 x L 0 x P V U J S T G 9 z d C 9 B d X R v U m V t b 3 Z l Z E N v b H V t b n M x L n t U Z W N o R k 5 h b W U s M n 0 m c X V v d D s s J n F 1 b 3 Q 7 U 2 V j d G l v b j E v T E 9 V Q l J M b 3 N 0 L 0 F 1 d G 9 S Z W 1 v d m V k Q 2 9 s d W 1 u c z E u e 0 R h d G U s M 3 0 m c X V v d D s s J n F 1 b 3 Q 7 U 2 V j d G l v b j E v T E 9 V Q l J M b 3 N 0 L 0 F 1 d G 9 S Z W 1 v d m V k Q 2 9 s d W 1 u c z E u e 1 d P L D R 9 J n F 1 b 3 Q 7 L C Z x d W 9 0 O 1 N l Y 3 R p b 2 4 x L 0 x P V U J S T G 9 z d C 9 B d X R v U m V t b 3 Z l Z E N v b H V t b n M x L n t B Z G R y Z X N z L D V 9 J n F 1 b 3 Q 7 L C Z x d W 9 0 O 1 N l Y 3 R p b 2 4 x L 0 x P V U J S T G 9 z d C 9 B d X R v U m V t b 3 Z l Z E N v b H V t b n M x L n t D d X N 0 T E 5 h b W U s N n 0 m c X V v d D s s J n F 1 b 3 Q 7 U 2 V j d G l v b j E v T E 9 V Q l J M b 3 N 0 L 0 F 1 d G 9 S Z W 1 v d m V k Q 2 9 s d W 1 u c z E u e 0 N 1 c 3 R G T m F t Z S w 3 f S Z x d W 9 0 O y w m c X V v d D t T Z W N 0 a W 9 u M S 9 M T 1 V C U k x v c 3 Q v Q X V 0 b 1 J l b W 9 2 Z W R D b 2 x 1 b W 5 z M S 5 7 U m V m Z X J U b y w 4 f S Z x d W 9 0 O y w m c X V v d D t T Z W N 0 a W 9 u M S 9 M T 1 V C U k x v c 3 Q v Q X V 0 b 1 J l b W 9 2 Z W R D b 2 x 1 b W 5 z M S 5 7 U 3 B p Z m Z G b 3 I s O X 0 m c X V v d D s s J n F 1 b 3 Q 7 U 2 V j d G l v b j E v T E 9 V Q l J M b 3 N 0 L 0 F 1 d G 9 S Z W 1 v d m V k Q 2 9 s d W 1 u c z E u e 3 N 0 Y X R 1 c y w x M H 0 m c X V v d D s s J n F 1 b 3 Q 7 U 2 V j d G l v b j E v T E 9 V Q l J M b 3 N 0 L 0 F 1 d G 9 S Z W 1 v d m V k Q 2 9 s d W 1 u c z E u e 3 B h a W Q s M T F 9 J n F 1 b 3 Q 7 L C Z x d W 9 0 O 1 N l Y 3 R p b 2 4 x L 0 x P V U J S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9 V Q l J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V U J S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V U J S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V U J S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V Q l J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V U J S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T 1 V C U k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T A 6 M D U u N z M 1 N D A 0 N 1 o i I C 8 + P E V u d H J 5 I F R 5 c G U 9 I l F 1 Z X J 5 S U Q i I F Z h b H V l P S J z O T I 2 N z Y 2 Y z Y t M T E 1 Y i 0 0 O D Q z L T h h Y z g t Y W N m Y T R j Z T d l Z D Y y I i A v P j x F b n R y e S B U e X B l P S J G a W x s R X J y b 3 J D b 3 V u d C I g V m F s d W U 9 I m w w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9 V Q l J B c H B y L 0 F 1 d G 9 S Z W 1 v d m V k Q 2 9 s d W 1 u c z E u e 1 R l Y 2 h J R C w w f S Z x d W 9 0 O y w m c X V v d D t T Z W N 0 a W 9 u M S 9 M T 1 V C U k F w c H I v Q X V 0 b 1 J l b W 9 2 Z W R D b 2 x 1 b W 5 z M S 5 7 V G V j a E x O Y W 1 l L D F 9 J n F 1 b 3 Q 7 L C Z x d W 9 0 O 1 N l Y 3 R p b 2 4 x L 0 x P V U J S Q X B w c i 9 B d X R v U m V t b 3 Z l Z E N v b H V t b n M x L n t U Z W N o R k 5 h b W U s M n 0 m c X V v d D s s J n F 1 b 3 Q 7 U 2 V j d G l v b j E v T E 9 V Q l J B c H B y L 0 F 1 d G 9 S Z W 1 v d m V k Q 2 9 s d W 1 u c z E u e 0 R h d G U s M 3 0 m c X V v d D s s J n F 1 b 3 Q 7 U 2 V j d G l v b j E v T E 9 V Q l J B c H B y L 0 F 1 d G 9 S Z W 1 v d m V k Q 2 9 s d W 1 u c z E u e 1 d P L D R 9 J n F 1 b 3 Q 7 L C Z x d W 9 0 O 1 N l Y 3 R p b 2 4 x L 0 x P V U J S Q X B w c i 9 B d X R v U m V t b 3 Z l Z E N v b H V t b n M x L n t B Z G R y Z X N z L D V 9 J n F 1 b 3 Q 7 L C Z x d W 9 0 O 1 N l Y 3 R p b 2 4 x L 0 x P V U J S Q X B w c i 9 B d X R v U m V t b 3 Z l Z E N v b H V t b n M x L n t D d X N 0 T E 5 h b W U s N n 0 m c X V v d D s s J n F 1 b 3 Q 7 U 2 V j d G l v b j E v T E 9 V Q l J B c H B y L 0 F 1 d G 9 S Z W 1 v d m V k Q 2 9 s d W 1 u c z E u e 0 N 1 c 3 R G T m F t Z S w 3 f S Z x d W 9 0 O y w m c X V v d D t T Z W N 0 a W 9 u M S 9 M T 1 V C U k F w c H I v Q X V 0 b 1 J l b W 9 2 Z W R D b 2 x 1 b W 5 z M S 5 7 U m V m Z X J U b y w 4 f S Z x d W 9 0 O y w m c X V v d D t T Z W N 0 a W 9 u M S 9 M T 1 V C U k F w c H I v Q X V 0 b 1 J l b W 9 2 Z W R D b 2 x 1 b W 5 z M S 5 7 U 3 B p Z m Z G b 3 I s O X 0 m c X V v d D s s J n F 1 b 3 Q 7 U 2 V j d G l v b j E v T E 9 V Q l J B c H B y L 0 F 1 d G 9 S Z W 1 v d m V k Q 2 9 s d W 1 u c z E u e 3 N 0 Y X R 1 c y w x M H 0 m c X V v d D s s J n F 1 b 3 Q 7 U 2 V j d G l v b j E v T E 9 V Q l J B c H B y L 0 F 1 d G 9 S Z W 1 v d m V k Q 2 9 s d W 1 u c z E u e 3 B h a W Q s M T F 9 J n F 1 b 3 Q 7 L C Z x d W 9 0 O 1 N l Y 3 R p b 2 4 x L 0 x P V U J S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P V U J S Q X B w c i 9 B d X R v U m V t b 3 Z l Z E N v b H V t b n M x L n t U Z W N o S U Q s M H 0 m c X V v d D s s J n F 1 b 3 Q 7 U 2 V j d G l v b j E v T E 9 V Q l J B c H B y L 0 F 1 d G 9 S Z W 1 v d m V k Q 2 9 s d W 1 u c z E u e 1 R l Y 2 h M T m F t Z S w x f S Z x d W 9 0 O y w m c X V v d D t T Z W N 0 a W 9 u M S 9 M T 1 V C U k F w c H I v Q X V 0 b 1 J l b W 9 2 Z W R D b 2 x 1 b W 5 z M S 5 7 V G V j a E Z O Y W 1 l L D J 9 J n F 1 b 3 Q 7 L C Z x d W 9 0 O 1 N l Y 3 R p b 2 4 x L 0 x P V U J S Q X B w c i 9 B d X R v U m V t b 3 Z l Z E N v b H V t b n M x L n t E Y X R l L D N 9 J n F 1 b 3 Q 7 L C Z x d W 9 0 O 1 N l Y 3 R p b 2 4 x L 0 x P V U J S Q X B w c i 9 B d X R v U m V t b 3 Z l Z E N v b H V t b n M x L n t X T y w 0 f S Z x d W 9 0 O y w m c X V v d D t T Z W N 0 a W 9 u M S 9 M T 1 V C U k F w c H I v Q X V 0 b 1 J l b W 9 2 Z W R D b 2 x 1 b W 5 z M S 5 7 Q W R k c m V z c y w 1 f S Z x d W 9 0 O y w m c X V v d D t T Z W N 0 a W 9 u M S 9 M T 1 V C U k F w c H I v Q X V 0 b 1 J l b W 9 2 Z W R D b 2 x 1 b W 5 z M S 5 7 Q 3 V z d E x O Y W 1 l L D Z 9 J n F 1 b 3 Q 7 L C Z x d W 9 0 O 1 N l Y 3 R p b 2 4 x L 0 x P V U J S Q X B w c i 9 B d X R v U m V t b 3 Z l Z E N v b H V t b n M x L n t D d X N 0 R k 5 h b W U s N 3 0 m c X V v d D s s J n F 1 b 3 Q 7 U 2 V j d G l v b j E v T E 9 V Q l J B c H B y L 0 F 1 d G 9 S Z W 1 v d m V k Q 2 9 s d W 1 u c z E u e 1 J l Z m V y V G 8 s O H 0 m c X V v d D s s J n F 1 b 3 Q 7 U 2 V j d G l v b j E v T E 9 V Q l J B c H B y L 0 F 1 d G 9 S Z W 1 v d m V k Q 2 9 s d W 1 u c z E u e 1 N w a W Z m R m 9 y L D l 9 J n F 1 b 3 Q 7 L C Z x d W 9 0 O 1 N l Y 3 R p b 2 4 x L 0 x P V U J S Q X B w c i 9 B d X R v U m V t b 3 Z l Z E N v b H V t b n M x L n t z d G F 0 d X M s M T B 9 J n F 1 b 3 Q 7 L C Z x d W 9 0 O 1 N l Y 3 R p b 2 4 x L 0 x P V U J S Q X B w c i 9 B d X R v U m V t b 3 Z l Z E N v b H V t b n M x L n t w Y W l k L D E x f S Z x d W 9 0 O y w m c X V v d D t T Z W N 0 a W 9 u M S 9 M T 1 V C U k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V U J S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V C U k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V C U k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V C U k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V U J S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V C U k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E 9 V Q l J P c G V u I i A v P j x F b n R y e S B U e X B l P S J G a W x s Z W R D b 2 1 w b G V 0 Z V J l c 3 V s d F R v V 2 9 y a 3 N o Z W V 0 I i B W Y W x 1 Z T 0 i b D E i I C 8 + P E V u d H J 5 I F R 5 c G U 9 I l F 1 Z X J 5 S U Q i I F Z h b H V l P S J z Y T I y N T E w O G I t Z T I 3 Y S 0 0 M G I w L T h h M D Y t Y W R k O G U 0 N 2 E 5 M j J k I i A v P j x F b n R y e S B U e X B l P S J G a W x s T G F z d F V w Z G F 0 Z W Q i I F Z h b H V l P S J k M j A y M i 0 w M y 0 z M F Q y M D o 0 O T o y O C 4 z N j g 5 N j c w W i I g L z 4 8 R W 5 0 c n k g V H l w Z T 0 i R m l s b E N v b H V t b l R 5 c G V z I i B W Y W x 1 Z T 0 i c 0 J n W U d D U U 1 H Q m d Z R 0 J n W U R C Z z 0 9 I i A v P j x F b n R y e S B U e X B l P S J G a W x s R X J y b 3 J D b 3 V u d C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V U J S T 3 B l b i 9 B d X R v U m V t b 3 Z l Z E N v b H V t b n M x L n t U Z W N o S U Q s M H 0 m c X V v d D s s J n F 1 b 3 Q 7 U 2 V j d G l v b j E v T E 9 V Q l J P c G V u L 0 F 1 d G 9 S Z W 1 v d m V k Q 2 9 s d W 1 u c z E u e 1 R l Y 2 h M T m F t Z S w x f S Z x d W 9 0 O y w m c X V v d D t T Z W N 0 a W 9 u M S 9 M T 1 V C U k 9 w Z W 4 v Q X V 0 b 1 J l b W 9 2 Z W R D b 2 x 1 b W 5 z M S 5 7 V G V j a E Z O Y W 1 l L D J 9 J n F 1 b 3 Q 7 L C Z x d W 9 0 O 1 N l Y 3 R p b 2 4 x L 0 x P V U J S T 3 B l b i 9 B d X R v U m V t b 3 Z l Z E N v b H V t b n M x L n t E Y X R l L D N 9 J n F 1 b 3 Q 7 L C Z x d W 9 0 O 1 N l Y 3 R p b 2 4 x L 0 x P V U J S T 3 B l b i 9 B d X R v U m V t b 3 Z l Z E N v b H V t b n M x L n t X T y w 0 f S Z x d W 9 0 O y w m c X V v d D t T Z W N 0 a W 9 u M S 9 M T 1 V C U k 9 w Z W 4 v Q X V 0 b 1 J l b W 9 2 Z W R D b 2 x 1 b W 5 z M S 5 7 Q W R k c m V z c y w 1 f S Z x d W 9 0 O y w m c X V v d D t T Z W N 0 a W 9 u M S 9 M T 1 V C U k 9 w Z W 4 v Q X V 0 b 1 J l b W 9 2 Z W R D b 2 x 1 b W 5 z M S 5 7 Q 3 V z d E x O Y W 1 l L D Z 9 J n F 1 b 3 Q 7 L C Z x d W 9 0 O 1 N l Y 3 R p b 2 4 x L 0 x P V U J S T 3 B l b i 9 B d X R v U m V t b 3 Z l Z E N v b H V t b n M x L n t D d X N 0 R k 5 h b W U s N 3 0 m c X V v d D s s J n F 1 b 3 Q 7 U 2 V j d G l v b j E v T E 9 V Q l J P c G V u L 0 F 1 d G 9 S Z W 1 v d m V k Q 2 9 s d W 1 u c z E u e 1 J l Z m V y V G 8 s O H 0 m c X V v d D s s J n F 1 b 3 Q 7 U 2 V j d G l v b j E v T E 9 V Q l J P c G V u L 0 F 1 d G 9 S Z W 1 v d m V k Q 2 9 s d W 1 u c z E u e 1 N w a W Z m R m 9 y L D l 9 J n F 1 b 3 Q 7 L C Z x d W 9 0 O 1 N l Y 3 R p b 2 4 x L 0 x P V U J S T 3 B l b i 9 B d X R v U m V t b 3 Z l Z E N v b H V t b n M x L n t z d G F 0 d X M s M T B 9 J n F 1 b 3 Q 7 L C Z x d W 9 0 O 1 N l Y 3 R p b 2 4 x L 0 x P V U J S T 3 B l b i 9 B d X R v U m V t b 3 Z l Z E N v b H V t b n M x L n t w Y W l k L D E x f S Z x d W 9 0 O y w m c X V v d D t T Z W N 0 a W 9 u M S 9 M T 1 V C U k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T 1 V C U k 9 w Z W 4 v Q X V 0 b 1 J l b W 9 2 Z W R D b 2 x 1 b W 5 z M S 5 7 V G V j a E l E L D B 9 J n F 1 b 3 Q 7 L C Z x d W 9 0 O 1 N l Y 3 R p b 2 4 x L 0 x P V U J S T 3 B l b i 9 B d X R v U m V t b 3 Z l Z E N v b H V t b n M x L n t U Z W N o T E 5 h b W U s M X 0 m c X V v d D s s J n F 1 b 3 Q 7 U 2 V j d G l v b j E v T E 9 V Q l J P c G V u L 0 F 1 d G 9 S Z W 1 v d m V k Q 2 9 s d W 1 u c z E u e 1 R l Y 2 h G T m F t Z S w y f S Z x d W 9 0 O y w m c X V v d D t T Z W N 0 a W 9 u M S 9 M T 1 V C U k 9 w Z W 4 v Q X V 0 b 1 J l b W 9 2 Z W R D b 2 x 1 b W 5 z M S 5 7 R G F 0 Z S w z f S Z x d W 9 0 O y w m c X V v d D t T Z W N 0 a W 9 u M S 9 M T 1 V C U k 9 w Z W 4 v Q X V 0 b 1 J l b W 9 2 Z W R D b 2 x 1 b W 5 z M S 5 7 V 0 8 s N H 0 m c X V v d D s s J n F 1 b 3 Q 7 U 2 V j d G l v b j E v T E 9 V Q l J P c G V u L 0 F 1 d G 9 S Z W 1 v d m V k Q 2 9 s d W 1 u c z E u e 0 F k Z H J l c 3 M s N X 0 m c X V v d D s s J n F 1 b 3 Q 7 U 2 V j d G l v b j E v T E 9 V Q l J P c G V u L 0 F 1 d G 9 S Z W 1 v d m V k Q 2 9 s d W 1 u c z E u e 0 N 1 c 3 R M T m F t Z S w 2 f S Z x d W 9 0 O y w m c X V v d D t T Z W N 0 a W 9 u M S 9 M T 1 V C U k 9 w Z W 4 v Q X V 0 b 1 J l b W 9 2 Z W R D b 2 x 1 b W 5 z M S 5 7 Q 3 V z d E Z O Y W 1 l L D d 9 J n F 1 b 3 Q 7 L C Z x d W 9 0 O 1 N l Y 3 R p b 2 4 x L 0 x P V U J S T 3 B l b i 9 B d X R v U m V t b 3 Z l Z E N v b H V t b n M x L n t S Z W Z l c l R v L D h 9 J n F 1 b 3 Q 7 L C Z x d W 9 0 O 1 N l Y 3 R p b 2 4 x L 0 x P V U J S T 3 B l b i 9 B d X R v U m V t b 3 Z l Z E N v b H V t b n M x L n t T c G l m Z k Z v c i w 5 f S Z x d W 9 0 O y w m c X V v d D t T Z W N 0 a W 9 u M S 9 M T 1 V C U k 9 w Z W 4 v Q X V 0 b 1 J l b W 9 2 Z W R D b 2 x 1 b W 5 z M S 5 7 c 3 R h d H V z L D E w f S Z x d W 9 0 O y w m c X V v d D t T Z W N 0 a W 9 u M S 9 M T 1 V C U k 9 w Z W 4 v Q X V 0 b 1 J l b W 9 2 Z W R D b 2 x 1 b W 5 z M S 5 7 c G F p Z C w x M X 0 m c X V v d D s s J n F 1 b 3 Q 7 U 2 V j d G l v b j E v T E 9 V Q l J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T 1 V C U k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V Q l J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V Q l J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V Q l J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V C U k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E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t c E 9 w Z W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T A 6 M j Y u M T E y M D Y y O F o i I C 8 + P E V u d H J 5 I F R 5 c G U 9 I k Z p b G x D b 2 x 1 b W 5 U e X B l c y I g V m F s d W U 9 I n N C Z 1 l H Q 1 F N R 0 J n W U d C Z 1 l E Q m c 9 P S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F c n J v c k N v d W 5 0 I i B W Y W x 1 Z T 0 i b D A i I C 8 + P E V u d H J 5 I F R 5 c G U 9 I l F 1 Z X J 5 S U Q i I F Z h b H V l P S J z N W R m N j g z M z Q t O T Q 5 N C 0 0 Y W E w L W E 1 N 2 I t Z T k w N D l h M m V j Z T U 4 I i A v P j x F b n R y e S B U e X B l P S J G a W x s R X J y b 3 J D b 2 R l I i B W Y W x 1 Z T 0 i c 1 V u a 2 5 v d 2 4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E 9 w Z W 4 v Q X V 0 b 1 J l b W 9 2 Z W R D b 2 x 1 b W 5 z M S 5 7 V G V j a E l E L D B 9 J n F 1 b 3 Q 7 L C Z x d W 9 0 O 1 N l Y 3 R p b 2 4 x L 1 R l b X B P c G V u L 0 F 1 d G 9 S Z W 1 v d m V k Q 2 9 s d W 1 u c z E u e 1 R l Y 2 h M T m F t Z S w x f S Z x d W 9 0 O y w m c X V v d D t T Z W N 0 a W 9 u M S 9 U Z W 1 w T 3 B l b i 9 B d X R v U m V t b 3 Z l Z E N v b H V t b n M x L n t U Z W N o R k 5 h b W U s M n 0 m c X V v d D s s J n F 1 b 3 Q 7 U 2 V j d G l v b j E v V G V t c E 9 w Z W 4 v Q X V 0 b 1 J l b W 9 2 Z W R D b 2 x 1 b W 5 z M S 5 7 R G F 0 Z S w z f S Z x d W 9 0 O y w m c X V v d D t T Z W N 0 a W 9 u M S 9 U Z W 1 w T 3 B l b i 9 B d X R v U m V t b 3 Z l Z E N v b H V t b n M x L n t X T y w 0 f S Z x d W 9 0 O y w m c X V v d D t T Z W N 0 a W 9 u M S 9 U Z W 1 w T 3 B l b i 9 B d X R v U m V t b 3 Z l Z E N v b H V t b n M x L n t B Z G R y Z X N z L D V 9 J n F 1 b 3 Q 7 L C Z x d W 9 0 O 1 N l Y 3 R p b 2 4 x L 1 R l b X B P c G V u L 0 F 1 d G 9 S Z W 1 v d m V k Q 2 9 s d W 1 u c z E u e 0 N 1 c 3 R M T m F t Z S w 2 f S Z x d W 9 0 O y w m c X V v d D t T Z W N 0 a W 9 u M S 9 U Z W 1 w T 3 B l b i 9 B d X R v U m V t b 3 Z l Z E N v b H V t b n M x L n t D d X N 0 R k 5 h b W U s N 3 0 m c X V v d D s s J n F 1 b 3 Q 7 U 2 V j d G l v b j E v V G V t c E 9 w Z W 4 v Q X V 0 b 1 J l b W 9 2 Z W R D b 2 x 1 b W 5 z M S 5 7 U m V m Z X J U b y w 4 f S Z x d W 9 0 O y w m c X V v d D t T Z W N 0 a W 9 u M S 9 U Z W 1 w T 3 B l b i 9 B d X R v U m V t b 3 Z l Z E N v b H V t b n M x L n t T c G l m Z k Z v c i w 5 f S Z x d W 9 0 O y w m c X V v d D t T Z W N 0 a W 9 u M S 9 U Z W 1 w T 3 B l b i 9 B d X R v U m V t b 3 Z l Z E N v b H V t b n M x L n t z d G F 0 d X M s M T B 9 J n F 1 b 3 Q 7 L C Z x d W 9 0 O 1 N l Y 3 R p b 2 4 x L 1 R l b X B P c G V u L 0 F 1 d G 9 S Z W 1 v d m V k Q 2 9 s d W 1 u c z E u e 3 B h a W Q s M T F 9 J n F 1 b 3 Q 7 L C Z x d W 9 0 O 1 N l Y 3 R p b 2 4 x L 1 R l b X B P c G V u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V t c E 9 w Z W 4 v Q X V 0 b 1 J l b W 9 2 Z W R D b 2 x 1 b W 5 z M S 5 7 V G V j a E l E L D B 9 J n F 1 b 3 Q 7 L C Z x d W 9 0 O 1 N l Y 3 R p b 2 4 x L 1 R l b X B P c G V u L 0 F 1 d G 9 S Z W 1 v d m V k Q 2 9 s d W 1 u c z E u e 1 R l Y 2 h M T m F t Z S w x f S Z x d W 9 0 O y w m c X V v d D t T Z W N 0 a W 9 u M S 9 U Z W 1 w T 3 B l b i 9 B d X R v U m V t b 3 Z l Z E N v b H V t b n M x L n t U Z W N o R k 5 h b W U s M n 0 m c X V v d D s s J n F 1 b 3 Q 7 U 2 V j d G l v b j E v V G V t c E 9 w Z W 4 v Q X V 0 b 1 J l b W 9 2 Z W R D b 2 x 1 b W 5 z M S 5 7 R G F 0 Z S w z f S Z x d W 9 0 O y w m c X V v d D t T Z W N 0 a W 9 u M S 9 U Z W 1 w T 3 B l b i 9 B d X R v U m V t b 3 Z l Z E N v b H V t b n M x L n t X T y w 0 f S Z x d W 9 0 O y w m c X V v d D t T Z W N 0 a W 9 u M S 9 U Z W 1 w T 3 B l b i 9 B d X R v U m V t b 3 Z l Z E N v b H V t b n M x L n t B Z G R y Z X N z L D V 9 J n F 1 b 3 Q 7 L C Z x d W 9 0 O 1 N l Y 3 R p b 2 4 x L 1 R l b X B P c G V u L 0 F 1 d G 9 S Z W 1 v d m V k Q 2 9 s d W 1 u c z E u e 0 N 1 c 3 R M T m F t Z S w 2 f S Z x d W 9 0 O y w m c X V v d D t T Z W N 0 a W 9 u M S 9 U Z W 1 w T 3 B l b i 9 B d X R v U m V t b 3 Z l Z E N v b H V t b n M x L n t D d X N 0 R k 5 h b W U s N 3 0 m c X V v d D s s J n F 1 b 3 Q 7 U 2 V j d G l v b j E v V G V t c E 9 w Z W 4 v Q X V 0 b 1 J l b W 9 2 Z W R D b 2 x 1 b W 5 z M S 5 7 U m V m Z X J U b y w 4 f S Z x d W 9 0 O y w m c X V v d D t T Z W N 0 a W 9 u M S 9 U Z W 1 w T 3 B l b i 9 B d X R v U m V t b 3 Z l Z E N v b H V t b n M x L n t T c G l m Z k Z v c i w 5 f S Z x d W 9 0 O y w m c X V v d D t T Z W N 0 a W 9 u M S 9 U Z W 1 w T 3 B l b i 9 B d X R v U m V t b 3 Z l Z E N v b H V t b n M x L n t z d G F 0 d X M s M T B 9 J n F 1 b 3 Q 7 L C Z x d W 9 0 O 1 N l Y 3 R p b 2 4 x L 1 R l b X B P c G V u L 0 F 1 d G 9 S Z W 1 v d m V k Q 2 9 s d W 1 u c z E u e 3 B h a W Q s M T F 9 J n F 1 b 3 Q 7 L C Z x d W 9 0 O 1 N l Y 3 R p b 2 4 x L 1 R l b X B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1 w T 3 B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T 3 B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E 9 w Z W 4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P c G V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B c H B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b X B B c H B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U w O j M y L j A y N j k w M D Z a I i A v P j x F b n R y e S B U e X B l P S J G a W x s Q 2 9 s d W 1 u V H l w Z X M i I F Z h b H V l P S J z Q m d Z R 0 N R T U d C Z 1 l H Q m d Z R E J n P T 0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3 V u d C I g V m F s d W U 9 I m w w I i A v P j x F b n R y e S B U e X B l P S J R d W V y e U l E I i B W Y W x 1 Z T 0 i c 2 J k Y z Z k M z k 5 L W F m Z W E t N G V j N i 0 4 Z W Q 1 L T M 0 Z G E y Y T k 5 N W R k Y i I g L z 4 8 R W 5 0 c n k g V H l w Z T 0 i R m l s b E V y c m 9 y Q 2 9 k Z S I g V m F s d W U 9 I n N V b m t u b 3 d u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B c H B y L 0 F 1 d G 9 S Z W 1 v d m V k Q 2 9 s d W 1 u c z E u e 1 R l Y 2 h J R C w w f S Z x d W 9 0 O y w m c X V v d D t T Z W N 0 a W 9 u M S 9 U Z W 1 w Q X B w c i 9 B d X R v U m V t b 3 Z l Z E N v b H V t b n M x L n t U Z W N o T E 5 h b W U s M X 0 m c X V v d D s s J n F 1 b 3 Q 7 U 2 V j d G l v b j E v V G V t c E F w c H I v Q X V 0 b 1 J l b W 9 2 Z W R D b 2 x 1 b W 5 z M S 5 7 V G V j a E Z O Y W 1 l L D J 9 J n F 1 b 3 Q 7 L C Z x d W 9 0 O 1 N l Y 3 R p b 2 4 x L 1 R l b X B B c H B y L 0 F 1 d G 9 S Z W 1 v d m V k Q 2 9 s d W 1 u c z E u e 0 R h d G U s M 3 0 m c X V v d D s s J n F 1 b 3 Q 7 U 2 V j d G l v b j E v V G V t c E F w c H I v Q X V 0 b 1 J l b W 9 2 Z W R D b 2 x 1 b W 5 z M S 5 7 V 0 8 s N H 0 m c X V v d D s s J n F 1 b 3 Q 7 U 2 V j d G l v b j E v V G V t c E F w c H I v Q X V 0 b 1 J l b W 9 2 Z W R D b 2 x 1 b W 5 z M S 5 7 Q W R k c m V z c y w 1 f S Z x d W 9 0 O y w m c X V v d D t T Z W N 0 a W 9 u M S 9 U Z W 1 w Q X B w c i 9 B d X R v U m V t b 3 Z l Z E N v b H V t b n M x L n t D d X N 0 T E 5 h b W U s N n 0 m c X V v d D s s J n F 1 b 3 Q 7 U 2 V j d G l v b j E v V G V t c E F w c H I v Q X V 0 b 1 J l b W 9 2 Z W R D b 2 x 1 b W 5 z M S 5 7 Q 3 V z d E Z O Y W 1 l L D d 9 J n F 1 b 3 Q 7 L C Z x d W 9 0 O 1 N l Y 3 R p b 2 4 x L 1 R l b X B B c H B y L 0 F 1 d G 9 S Z W 1 v d m V k Q 2 9 s d W 1 u c z E u e 1 J l Z m V y V G 8 s O H 0 m c X V v d D s s J n F 1 b 3 Q 7 U 2 V j d G l v b j E v V G V t c E F w c H I v Q X V 0 b 1 J l b W 9 2 Z W R D b 2 x 1 b W 5 z M S 5 7 U 3 B p Z m Z G b 3 I s O X 0 m c X V v d D s s J n F 1 b 3 Q 7 U 2 V j d G l v b j E v V G V t c E F w c H I v Q X V 0 b 1 J l b W 9 2 Z W R D b 2 x 1 b W 5 z M S 5 7 c 3 R h d H V z L D E w f S Z x d W 9 0 O y w m c X V v d D t T Z W N 0 a W 9 u M S 9 U Z W 1 w Q X B w c i 9 B d X R v U m V t b 3 Z l Z E N v b H V t b n M x L n t w Y W l k L D E x f S Z x d W 9 0 O y w m c X V v d D t T Z W N 0 a W 9 u M S 9 U Z W 1 w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l b X B B c H B y L 0 F 1 d G 9 S Z W 1 v d m V k Q 2 9 s d W 1 u c z E u e 1 R l Y 2 h J R C w w f S Z x d W 9 0 O y w m c X V v d D t T Z W N 0 a W 9 u M S 9 U Z W 1 w Q X B w c i 9 B d X R v U m V t b 3 Z l Z E N v b H V t b n M x L n t U Z W N o T E 5 h b W U s M X 0 m c X V v d D s s J n F 1 b 3 Q 7 U 2 V j d G l v b j E v V G V t c E F w c H I v Q X V 0 b 1 J l b W 9 2 Z W R D b 2 x 1 b W 5 z M S 5 7 V G V j a E Z O Y W 1 l L D J 9 J n F 1 b 3 Q 7 L C Z x d W 9 0 O 1 N l Y 3 R p b 2 4 x L 1 R l b X B B c H B y L 0 F 1 d G 9 S Z W 1 v d m V k Q 2 9 s d W 1 u c z E u e 0 R h d G U s M 3 0 m c X V v d D s s J n F 1 b 3 Q 7 U 2 V j d G l v b j E v V G V t c E F w c H I v Q X V 0 b 1 J l b W 9 2 Z W R D b 2 x 1 b W 5 z M S 5 7 V 0 8 s N H 0 m c X V v d D s s J n F 1 b 3 Q 7 U 2 V j d G l v b j E v V G V t c E F w c H I v Q X V 0 b 1 J l b W 9 2 Z W R D b 2 x 1 b W 5 z M S 5 7 Q W R k c m V z c y w 1 f S Z x d W 9 0 O y w m c X V v d D t T Z W N 0 a W 9 u M S 9 U Z W 1 w Q X B w c i 9 B d X R v U m V t b 3 Z l Z E N v b H V t b n M x L n t D d X N 0 T E 5 h b W U s N n 0 m c X V v d D s s J n F 1 b 3 Q 7 U 2 V j d G l v b j E v V G V t c E F w c H I v Q X V 0 b 1 J l b W 9 2 Z W R D b 2 x 1 b W 5 z M S 5 7 Q 3 V z d E Z O Y W 1 l L D d 9 J n F 1 b 3 Q 7 L C Z x d W 9 0 O 1 N l Y 3 R p b 2 4 x L 1 R l b X B B c H B y L 0 F 1 d G 9 S Z W 1 v d m V k Q 2 9 s d W 1 u c z E u e 1 J l Z m V y V G 8 s O H 0 m c X V v d D s s J n F 1 b 3 Q 7 U 2 V j d G l v b j E v V G V t c E F w c H I v Q X V 0 b 1 J l b W 9 2 Z W R D b 2 x 1 b W 5 z M S 5 7 U 3 B p Z m Z G b 3 I s O X 0 m c X V v d D s s J n F 1 b 3 Q 7 U 2 V j d G l v b j E v V G V t c E F w c H I v Q X V 0 b 1 J l b W 9 2 Z W R D b 2 x 1 b W 5 z M S 5 7 c 3 R h d H V z L D E w f S Z x d W 9 0 O y w m c X V v d D t T Z W N 0 a W 9 u M S 9 U Z W 1 w Q X B w c i 9 B d X R v U m V t b 3 Z l Z E N v b H V t b n M x L n t w Y W l k L D E x f S Z x d W 9 0 O y w m c X V v d D t T Z W N 0 a W 9 u M S 9 U Z W 1 w Q X B w c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t c E F w c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E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Q X B w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B c H B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T G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T G 9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1 M D o z M C 4 4 N T E x N T E w W i I g L z 4 8 R W 5 0 c n k g V H l w Z T 0 i R m l s b E N v b H V t b l R 5 c G V z I i B W Y W x 1 Z T 0 i c 0 J n W U d D U U 1 H Q m d Z R 0 J n W U R C Z z 0 9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X V l c n l J R C I g V m F s d W U 9 I n M w Y j U 5 Y T M 4 N i 0 w Y T R i L T Q x N j M t Y T g w Z i 1 l Z T c w M D M 1 M T M y O T Y i I C 8 + P E V u d H J 5 I F R 5 c G U 9 I k Z p b G x F c n J v c k N v Z G U i I F Z h b H V l P S J z V W 5 r b m 9 3 b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T G 9 z d C 9 B d X R v U m V t b 3 Z l Z E N v b H V t b n M x L n t U Z W N o S U Q s M H 0 m c X V v d D s s J n F 1 b 3 Q 7 U 2 V j d G l v b j E v V G V t c E x v c 3 Q v Q X V 0 b 1 J l b W 9 2 Z W R D b 2 x 1 b W 5 z M S 5 7 V G V j a E x O Y W 1 l L D F 9 J n F 1 b 3 Q 7 L C Z x d W 9 0 O 1 N l Y 3 R p b 2 4 x L 1 R l b X B M b 3 N 0 L 0 F 1 d G 9 S Z W 1 v d m V k Q 2 9 s d W 1 u c z E u e 1 R l Y 2 h G T m F t Z S w y f S Z x d W 9 0 O y w m c X V v d D t T Z W N 0 a W 9 u M S 9 U Z W 1 w T G 9 z d C 9 B d X R v U m V t b 3 Z l Z E N v b H V t b n M x L n t E Y X R l L D N 9 J n F 1 b 3 Q 7 L C Z x d W 9 0 O 1 N l Y 3 R p b 2 4 x L 1 R l b X B M b 3 N 0 L 0 F 1 d G 9 S Z W 1 v d m V k Q 2 9 s d W 1 u c z E u e 1 d P L D R 9 J n F 1 b 3 Q 7 L C Z x d W 9 0 O 1 N l Y 3 R p b 2 4 x L 1 R l b X B M b 3 N 0 L 0 F 1 d G 9 S Z W 1 v d m V k Q 2 9 s d W 1 u c z E u e 0 F k Z H J l c 3 M s N X 0 m c X V v d D s s J n F 1 b 3 Q 7 U 2 V j d G l v b j E v V G V t c E x v c 3 Q v Q X V 0 b 1 J l b W 9 2 Z W R D b 2 x 1 b W 5 z M S 5 7 Q 3 V z d E x O Y W 1 l L D Z 9 J n F 1 b 3 Q 7 L C Z x d W 9 0 O 1 N l Y 3 R p b 2 4 x L 1 R l b X B M b 3 N 0 L 0 F 1 d G 9 S Z W 1 v d m V k Q 2 9 s d W 1 u c z E u e 0 N 1 c 3 R G T m F t Z S w 3 f S Z x d W 9 0 O y w m c X V v d D t T Z W N 0 a W 9 u M S 9 U Z W 1 w T G 9 z d C 9 B d X R v U m V t b 3 Z l Z E N v b H V t b n M x L n t S Z W Z l c l R v L D h 9 J n F 1 b 3 Q 7 L C Z x d W 9 0 O 1 N l Y 3 R p b 2 4 x L 1 R l b X B M b 3 N 0 L 0 F 1 d G 9 S Z W 1 v d m V k Q 2 9 s d W 1 u c z E u e 1 N w a W Z m R m 9 y L D l 9 J n F 1 b 3 Q 7 L C Z x d W 9 0 O 1 N l Y 3 R p b 2 4 x L 1 R l b X B M b 3 N 0 L 0 F 1 d G 9 S Z W 1 v d m V k Q 2 9 s d W 1 u c z E u e 3 N 0 Y X R 1 c y w x M H 0 m c X V v d D s s J n F 1 b 3 Q 7 U 2 V j d G l v b j E v V G V t c E x v c 3 Q v Q X V 0 b 1 J l b W 9 2 Z W R D b 2 x 1 b W 5 z M S 5 7 c G F p Z C w x M X 0 m c X V v d D s s J n F 1 b 3 Q 7 U 2 V j d G l v b j E v V G V t c E x v c 3 Q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Z W 1 w T G 9 z d C 9 B d X R v U m V t b 3 Z l Z E N v b H V t b n M x L n t U Z W N o S U Q s M H 0 m c X V v d D s s J n F 1 b 3 Q 7 U 2 V j d G l v b j E v V G V t c E x v c 3 Q v Q X V 0 b 1 J l b W 9 2 Z W R D b 2 x 1 b W 5 z M S 5 7 V G V j a E x O Y W 1 l L D F 9 J n F 1 b 3 Q 7 L C Z x d W 9 0 O 1 N l Y 3 R p b 2 4 x L 1 R l b X B M b 3 N 0 L 0 F 1 d G 9 S Z W 1 v d m V k Q 2 9 s d W 1 u c z E u e 1 R l Y 2 h G T m F t Z S w y f S Z x d W 9 0 O y w m c X V v d D t T Z W N 0 a W 9 u M S 9 U Z W 1 w T G 9 z d C 9 B d X R v U m V t b 3 Z l Z E N v b H V t b n M x L n t E Y X R l L D N 9 J n F 1 b 3 Q 7 L C Z x d W 9 0 O 1 N l Y 3 R p b 2 4 x L 1 R l b X B M b 3 N 0 L 0 F 1 d G 9 S Z W 1 v d m V k Q 2 9 s d W 1 u c z E u e 1 d P L D R 9 J n F 1 b 3 Q 7 L C Z x d W 9 0 O 1 N l Y 3 R p b 2 4 x L 1 R l b X B M b 3 N 0 L 0 F 1 d G 9 S Z W 1 v d m V k Q 2 9 s d W 1 u c z E u e 0 F k Z H J l c 3 M s N X 0 m c X V v d D s s J n F 1 b 3 Q 7 U 2 V j d G l v b j E v V G V t c E x v c 3 Q v Q X V 0 b 1 J l b W 9 2 Z W R D b 2 x 1 b W 5 z M S 5 7 Q 3 V z d E x O Y W 1 l L D Z 9 J n F 1 b 3 Q 7 L C Z x d W 9 0 O 1 N l Y 3 R p b 2 4 x L 1 R l b X B M b 3 N 0 L 0 F 1 d G 9 S Z W 1 v d m V k Q 2 9 s d W 1 u c z E u e 0 N 1 c 3 R G T m F t Z S w 3 f S Z x d W 9 0 O y w m c X V v d D t T Z W N 0 a W 9 u M S 9 U Z W 1 w T G 9 z d C 9 B d X R v U m V t b 3 Z l Z E N v b H V t b n M x L n t S Z W Z l c l R v L D h 9 J n F 1 b 3 Q 7 L C Z x d W 9 0 O 1 N l Y 3 R p b 2 4 x L 1 R l b X B M b 3 N 0 L 0 F 1 d G 9 S Z W 1 v d m V k Q 2 9 s d W 1 u c z E u e 1 N w a W Z m R m 9 y L D l 9 J n F 1 b 3 Q 7 L C Z x d W 9 0 O 1 N l Y 3 R p b 2 4 x L 1 R l b X B M b 3 N 0 L 0 F 1 d G 9 S Z W 1 v d m V k Q 2 9 s d W 1 u c z E u e 3 N 0 Y X R 1 c y w x M H 0 m c X V v d D s s J n F 1 b 3 Q 7 U 2 V j d G l v b j E v V G V t c E x v c 3 Q v Q X V 0 b 1 J l b W 9 2 Z W R D b 2 x 1 b W 5 z M S 5 7 c G F p Z C w x M X 0 m c X V v d D s s J n F 1 b 3 Q 7 U 2 V j d G l v b j E v V G V t c E x v c 3 Q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b X B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M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E x v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E x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h J R E F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1 B I S U R B T G 9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1 M D o w N y 4 x N z A 3 N D E 3 W i I g L z 4 8 R W 5 0 c n k g V H l w Z T 0 i R m l s b E N v b H V t b l R 5 c G V z I i B W Y W x 1 Z T 0 i c 0 J n W U d D U U 1 H Q m d Z R 0 J n W U R C Z z 0 9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X V l c n l J R C I g V m F s d W U 9 I n M 5 Y z Q y Z j l l M S 0 2 O T J j L T R k M D g t Y W Y 2 N S 0 z N z F k M m R k M z Q y M j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E l E Q U x v c 3 Q v Q X V 0 b 1 J l b W 9 2 Z W R D b 2 x 1 b W 5 z M S 5 7 V G V j a E l E L D B 9 J n F 1 b 3 Q 7 L C Z x d W 9 0 O 1 N l Y 3 R p b 2 4 x L 1 B I S U R B T G 9 z d C 9 B d X R v U m V t b 3 Z l Z E N v b H V t b n M x L n t U Z W N o T E 5 h b W U s M X 0 m c X V v d D s s J n F 1 b 3 Q 7 U 2 V j d G l v b j E v U E h J R E F M b 3 N 0 L 0 F 1 d G 9 S Z W 1 v d m V k Q 2 9 s d W 1 u c z E u e 1 R l Y 2 h G T m F t Z S w y f S Z x d W 9 0 O y w m c X V v d D t T Z W N 0 a W 9 u M S 9 Q S E l E Q U x v c 3 Q v Q X V 0 b 1 J l b W 9 2 Z W R D b 2 x 1 b W 5 z M S 5 7 R G F 0 Z S w z f S Z x d W 9 0 O y w m c X V v d D t T Z W N 0 a W 9 u M S 9 Q S E l E Q U x v c 3 Q v Q X V 0 b 1 J l b W 9 2 Z W R D b 2 x 1 b W 5 z M S 5 7 V 0 8 s N H 0 m c X V v d D s s J n F 1 b 3 Q 7 U 2 V j d G l v b j E v U E h J R E F M b 3 N 0 L 0 F 1 d G 9 S Z W 1 v d m V k Q 2 9 s d W 1 u c z E u e 0 F k Z H J l c 3 M s N X 0 m c X V v d D s s J n F 1 b 3 Q 7 U 2 V j d G l v b j E v U E h J R E F M b 3 N 0 L 0 F 1 d G 9 S Z W 1 v d m V k Q 2 9 s d W 1 u c z E u e 0 N 1 c 3 R M T m F t Z S w 2 f S Z x d W 9 0 O y w m c X V v d D t T Z W N 0 a W 9 u M S 9 Q S E l E Q U x v c 3 Q v Q X V 0 b 1 J l b W 9 2 Z W R D b 2 x 1 b W 5 z M S 5 7 Q 3 V z d E Z O Y W 1 l L D d 9 J n F 1 b 3 Q 7 L C Z x d W 9 0 O 1 N l Y 3 R p b 2 4 x L 1 B I S U R B T G 9 z d C 9 B d X R v U m V t b 3 Z l Z E N v b H V t b n M x L n t S Z W Z l c l R v L D h 9 J n F 1 b 3 Q 7 L C Z x d W 9 0 O 1 N l Y 3 R p b 2 4 x L 1 B I S U R B T G 9 z d C 9 B d X R v U m V t b 3 Z l Z E N v b H V t b n M x L n t T c G l m Z k Z v c i w 5 f S Z x d W 9 0 O y w m c X V v d D t T Z W N 0 a W 9 u M S 9 Q S E l E Q U x v c 3 Q v Q X V 0 b 1 J l b W 9 2 Z W R D b 2 x 1 b W 5 z M S 5 7 c 3 R h d H V z L D E w f S Z x d W 9 0 O y w m c X V v d D t T Z W N 0 a W 9 u M S 9 Q S E l E Q U x v c 3 Q v Q X V 0 b 1 J l b W 9 2 Z W R D b 2 x 1 b W 5 z M S 5 7 c G F p Z C w x M X 0 m c X V v d D s s J n F 1 b 3 Q 7 U 2 V j d G l v b j E v U E h J R E F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E h J R E F M b 3 N 0 L 0 F 1 d G 9 S Z W 1 v d m V k Q 2 9 s d W 1 u c z E u e 1 R l Y 2 h J R C w w f S Z x d W 9 0 O y w m c X V v d D t T Z W N 0 a W 9 u M S 9 Q S E l E Q U x v c 3 Q v Q X V 0 b 1 J l b W 9 2 Z W R D b 2 x 1 b W 5 z M S 5 7 V G V j a E x O Y W 1 l L D F 9 J n F 1 b 3 Q 7 L C Z x d W 9 0 O 1 N l Y 3 R p b 2 4 x L 1 B I S U R B T G 9 z d C 9 B d X R v U m V t b 3 Z l Z E N v b H V t b n M x L n t U Z W N o R k 5 h b W U s M n 0 m c X V v d D s s J n F 1 b 3 Q 7 U 2 V j d G l v b j E v U E h J R E F M b 3 N 0 L 0 F 1 d G 9 S Z W 1 v d m V k Q 2 9 s d W 1 u c z E u e 0 R h d G U s M 3 0 m c X V v d D s s J n F 1 b 3 Q 7 U 2 V j d G l v b j E v U E h J R E F M b 3 N 0 L 0 F 1 d G 9 S Z W 1 v d m V k Q 2 9 s d W 1 u c z E u e 1 d P L D R 9 J n F 1 b 3 Q 7 L C Z x d W 9 0 O 1 N l Y 3 R p b 2 4 x L 1 B I S U R B T G 9 z d C 9 B d X R v U m V t b 3 Z l Z E N v b H V t b n M x L n t B Z G R y Z X N z L D V 9 J n F 1 b 3 Q 7 L C Z x d W 9 0 O 1 N l Y 3 R p b 2 4 x L 1 B I S U R B T G 9 z d C 9 B d X R v U m V t b 3 Z l Z E N v b H V t b n M x L n t D d X N 0 T E 5 h b W U s N n 0 m c X V v d D s s J n F 1 b 3 Q 7 U 2 V j d G l v b j E v U E h J R E F M b 3 N 0 L 0 F 1 d G 9 S Z W 1 v d m V k Q 2 9 s d W 1 u c z E u e 0 N 1 c 3 R G T m F t Z S w 3 f S Z x d W 9 0 O y w m c X V v d D t T Z W N 0 a W 9 u M S 9 Q S E l E Q U x v c 3 Q v Q X V 0 b 1 J l b W 9 2 Z W R D b 2 x 1 b W 5 z M S 5 7 U m V m Z X J U b y w 4 f S Z x d W 9 0 O y w m c X V v d D t T Z W N 0 a W 9 u M S 9 Q S E l E Q U x v c 3 Q v Q X V 0 b 1 J l b W 9 2 Z W R D b 2 x 1 b W 5 z M S 5 7 U 3 B p Z m Z G b 3 I s O X 0 m c X V v d D s s J n F 1 b 3 Q 7 U 2 V j d G l v b j E v U E h J R E F M b 3 N 0 L 0 F 1 d G 9 S Z W 1 v d m V k Q 2 9 s d W 1 u c z E u e 3 N 0 Y X R 1 c y w x M H 0 m c X V v d D s s J n F 1 b 3 Q 7 U 2 V j d G l v b j E v U E h J R E F M b 3 N 0 L 0 F 1 d G 9 S Z W 1 v d m V k Q 2 9 s d W 1 u c z E u e 3 B h a W Q s M T F 9 J n F 1 b 3 Q 7 L C Z x d W 9 0 O 1 N l Y 3 R p b 2 4 x L 1 B I S U R B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h J R E F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I S U R B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I S U R B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I S U R B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h J R E F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I S U R B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Q S E l E Q U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T A 6 M D c u N T U 3 M z Y 1 M 1 o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F c n J v c k N v d W 5 0 I i B W Y W x 1 Z T 0 i b D A i I C 8 + P E V u d H J 5 I F R 5 c G U 9 I k J 1 Z m Z l c k 5 l e H R S Z W Z y Z X N o I i B W Y W x 1 Z T 0 i b D E i I C 8 + P E V u d H J 5 I F R 5 c G U 9 I l F 1 Z X J 5 S U Q i I F Z h b H V l P S J z Z j d m M D I 2 Z j Q t M D k 4 M C 0 0 N T N m L W F m Y T A t M T g x Z D I 5 O T Q z O T M 3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h J R E F B c H B y L 0 F 1 d G 9 S Z W 1 v d m V k Q 2 9 s d W 1 u c z E u e 1 R l Y 2 h J R C w w f S Z x d W 9 0 O y w m c X V v d D t T Z W N 0 a W 9 u M S 9 Q S E l E Q U F w c H I v Q X V 0 b 1 J l b W 9 2 Z W R D b 2 x 1 b W 5 z M S 5 7 V G V j a E x O Y W 1 l L D F 9 J n F 1 b 3 Q 7 L C Z x d W 9 0 O 1 N l Y 3 R p b 2 4 x L 1 B I S U R B Q X B w c i 9 B d X R v U m V t b 3 Z l Z E N v b H V t b n M x L n t U Z W N o R k 5 h b W U s M n 0 m c X V v d D s s J n F 1 b 3 Q 7 U 2 V j d G l v b j E v U E h J R E F B c H B y L 0 F 1 d G 9 S Z W 1 v d m V k Q 2 9 s d W 1 u c z E u e 0 R h d G U s M 3 0 m c X V v d D s s J n F 1 b 3 Q 7 U 2 V j d G l v b j E v U E h J R E F B c H B y L 0 F 1 d G 9 S Z W 1 v d m V k Q 2 9 s d W 1 u c z E u e 1 d P L D R 9 J n F 1 b 3 Q 7 L C Z x d W 9 0 O 1 N l Y 3 R p b 2 4 x L 1 B I S U R B Q X B w c i 9 B d X R v U m V t b 3 Z l Z E N v b H V t b n M x L n t B Z G R y Z X N z L D V 9 J n F 1 b 3 Q 7 L C Z x d W 9 0 O 1 N l Y 3 R p b 2 4 x L 1 B I S U R B Q X B w c i 9 B d X R v U m V t b 3 Z l Z E N v b H V t b n M x L n t D d X N 0 T E 5 h b W U s N n 0 m c X V v d D s s J n F 1 b 3 Q 7 U 2 V j d G l v b j E v U E h J R E F B c H B y L 0 F 1 d G 9 S Z W 1 v d m V k Q 2 9 s d W 1 u c z E u e 0 N 1 c 3 R G T m F t Z S w 3 f S Z x d W 9 0 O y w m c X V v d D t T Z W N 0 a W 9 u M S 9 Q S E l E Q U F w c H I v Q X V 0 b 1 J l b W 9 2 Z W R D b 2 x 1 b W 5 z M S 5 7 U m V m Z X J U b y w 4 f S Z x d W 9 0 O y w m c X V v d D t T Z W N 0 a W 9 u M S 9 Q S E l E Q U F w c H I v Q X V 0 b 1 J l b W 9 2 Z W R D b 2 x 1 b W 5 z M S 5 7 U 3 B p Z m Z G b 3 I s O X 0 m c X V v d D s s J n F 1 b 3 Q 7 U 2 V j d G l v b j E v U E h J R E F B c H B y L 0 F 1 d G 9 S Z W 1 v d m V k Q 2 9 s d W 1 u c z E u e 3 N 0 Y X R 1 c y w x M H 0 m c X V v d D s s J n F 1 b 3 Q 7 U 2 V j d G l v b j E v U E h J R E F B c H B y L 0 F 1 d G 9 S Z W 1 v d m V k Q 2 9 s d W 1 u c z E u e 3 B h a W Q s M T F 9 J n F 1 b 3 Q 7 L C Z x d W 9 0 O 1 N l Y 3 R p b 2 4 x L 1 B I S U R B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I S U R B Q X B w c i 9 B d X R v U m V t b 3 Z l Z E N v b H V t b n M x L n t U Z W N o S U Q s M H 0 m c X V v d D s s J n F 1 b 3 Q 7 U 2 V j d G l v b j E v U E h J R E F B c H B y L 0 F 1 d G 9 S Z W 1 v d m V k Q 2 9 s d W 1 u c z E u e 1 R l Y 2 h M T m F t Z S w x f S Z x d W 9 0 O y w m c X V v d D t T Z W N 0 a W 9 u M S 9 Q S E l E Q U F w c H I v Q X V 0 b 1 J l b W 9 2 Z W R D b 2 x 1 b W 5 z M S 5 7 V G V j a E Z O Y W 1 l L D J 9 J n F 1 b 3 Q 7 L C Z x d W 9 0 O 1 N l Y 3 R p b 2 4 x L 1 B I S U R B Q X B w c i 9 B d X R v U m V t b 3 Z l Z E N v b H V t b n M x L n t E Y X R l L D N 9 J n F 1 b 3 Q 7 L C Z x d W 9 0 O 1 N l Y 3 R p b 2 4 x L 1 B I S U R B Q X B w c i 9 B d X R v U m V t b 3 Z l Z E N v b H V t b n M x L n t X T y w 0 f S Z x d W 9 0 O y w m c X V v d D t T Z W N 0 a W 9 u M S 9 Q S E l E Q U F w c H I v Q X V 0 b 1 J l b W 9 2 Z W R D b 2 x 1 b W 5 z M S 5 7 Q W R k c m V z c y w 1 f S Z x d W 9 0 O y w m c X V v d D t T Z W N 0 a W 9 u M S 9 Q S E l E Q U F w c H I v Q X V 0 b 1 J l b W 9 2 Z W R D b 2 x 1 b W 5 z M S 5 7 Q 3 V z d E x O Y W 1 l L D Z 9 J n F 1 b 3 Q 7 L C Z x d W 9 0 O 1 N l Y 3 R p b 2 4 x L 1 B I S U R B Q X B w c i 9 B d X R v U m V t b 3 Z l Z E N v b H V t b n M x L n t D d X N 0 R k 5 h b W U s N 3 0 m c X V v d D s s J n F 1 b 3 Q 7 U 2 V j d G l v b j E v U E h J R E F B c H B y L 0 F 1 d G 9 S Z W 1 v d m V k Q 2 9 s d W 1 u c z E u e 1 J l Z m V y V G 8 s O H 0 m c X V v d D s s J n F 1 b 3 Q 7 U 2 V j d G l v b j E v U E h J R E F B c H B y L 0 F 1 d G 9 S Z W 1 v d m V k Q 2 9 s d W 1 u c z E u e 1 N w a W Z m R m 9 y L D l 9 J n F 1 b 3 Q 7 L C Z x d W 9 0 O 1 N l Y 3 R p b 2 4 x L 1 B I S U R B Q X B w c i 9 B d X R v U m V t b 3 Z l Z E N v b H V t b n M x L n t z d G F 0 d X M s M T B 9 J n F 1 b 3 Q 7 L C Z x d W 9 0 O 1 N l Y 3 R p b 2 4 x L 1 B I S U R B Q X B w c i 9 B d X R v U m V t b 3 Z l Z E N v b H V t b n M x L n t w Y W l k L D E x f S Z x d W 9 0 O y w m c X V v d D t T Z W N 0 a W 9 u M S 9 Q S E l E Q U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I S U R B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E l E Q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E l E Q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E l E Q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I S U R B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E l E Q U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U E h J R E F P c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U w O j A 1 L j M 4 O D M 5 O D R a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C d W Z m Z X J O Z X h 0 U m V m c m V z a C I g V m F s d W U 9 I m w x I i A v P j x F b n R y e S B U e X B l P S J R d W V y e U l E I i B W Y W x 1 Z T 0 i c 2 I 2 M D Q w M T g z L W E w M m Y t N D B j N i 0 5 N T E 5 L T d k M T E 3 N 2 Z l Y j V h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I S U R B T 3 B l b i 9 B d X R v U m V t b 3 Z l Z E N v b H V t b n M x L n t U Z W N o S U Q s M H 0 m c X V v d D s s J n F 1 b 3 Q 7 U 2 V j d G l v b j E v U E h J R E F P c G V u L 0 F 1 d G 9 S Z W 1 v d m V k Q 2 9 s d W 1 u c z E u e 1 R l Y 2 h M T m F t Z S w x f S Z x d W 9 0 O y w m c X V v d D t T Z W N 0 a W 9 u M S 9 Q S E l E Q U 9 w Z W 4 v Q X V 0 b 1 J l b W 9 2 Z W R D b 2 x 1 b W 5 z M S 5 7 V G V j a E Z O Y W 1 l L D J 9 J n F 1 b 3 Q 7 L C Z x d W 9 0 O 1 N l Y 3 R p b 2 4 x L 1 B I S U R B T 3 B l b i 9 B d X R v U m V t b 3 Z l Z E N v b H V t b n M x L n t E Y X R l L D N 9 J n F 1 b 3 Q 7 L C Z x d W 9 0 O 1 N l Y 3 R p b 2 4 x L 1 B I S U R B T 3 B l b i 9 B d X R v U m V t b 3 Z l Z E N v b H V t b n M x L n t X T y w 0 f S Z x d W 9 0 O y w m c X V v d D t T Z W N 0 a W 9 u M S 9 Q S E l E Q U 9 w Z W 4 v Q X V 0 b 1 J l b W 9 2 Z W R D b 2 x 1 b W 5 z M S 5 7 Q W R k c m V z c y w 1 f S Z x d W 9 0 O y w m c X V v d D t T Z W N 0 a W 9 u M S 9 Q S E l E Q U 9 w Z W 4 v Q X V 0 b 1 J l b W 9 2 Z W R D b 2 x 1 b W 5 z M S 5 7 Q 3 V z d E x O Y W 1 l L D Z 9 J n F 1 b 3 Q 7 L C Z x d W 9 0 O 1 N l Y 3 R p b 2 4 x L 1 B I S U R B T 3 B l b i 9 B d X R v U m V t b 3 Z l Z E N v b H V t b n M x L n t D d X N 0 R k 5 h b W U s N 3 0 m c X V v d D s s J n F 1 b 3 Q 7 U 2 V j d G l v b j E v U E h J R E F P c G V u L 0 F 1 d G 9 S Z W 1 v d m V k Q 2 9 s d W 1 u c z E u e 1 J l Z m V y V G 8 s O H 0 m c X V v d D s s J n F 1 b 3 Q 7 U 2 V j d G l v b j E v U E h J R E F P c G V u L 0 F 1 d G 9 S Z W 1 v d m V k Q 2 9 s d W 1 u c z E u e 1 N w a W Z m R m 9 y L D l 9 J n F 1 b 3 Q 7 L C Z x d W 9 0 O 1 N l Y 3 R p b 2 4 x L 1 B I S U R B T 3 B l b i 9 B d X R v U m V t b 3 Z l Z E N v b H V t b n M x L n t z d G F 0 d X M s M T B 9 J n F 1 b 3 Q 7 L C Z x d W 9 0 O 1 N l Y 3 R p b 2 4 x L 1 B I S U R B T 3 B l b i 9 B d X R v U m V t b 3 Z l Z E N v b H V t b n M x L n t w Y W l k L D E x f S Z x d W 9 0 O y w m c X V v d D t T Z W N 0 a W 9 u M S 9 Q S E l E Q U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S E l E Q U 9 w Z W 4 v Q X V 0 b 1 J l b W 9 2 Z W R D b 2 x 1 b W 5 z M S 5 7 V G V j a E l E L D B 9 J n F 1 b 3 Q 7 L C Z x d W 9 0 O 1 N l Y 3 R p b 2 4 x L 1 B I S U R B T 3 B l b i 9 B d X R v U m V t b 3 Z l Z E N v b H V t b n M x L n t U Z W N o T E 5 h b W U s M X 0 m c X V v d D s s J n F 1 b 3 Q 7 U 2 V j d G l v b j E v U E h J R E F P c G V u L 0 F 1 d G 9 S Z W 1 v d m V k Q 2 9 s d W 1 u c z E u e 1 R l Y 2 h G T m F t Z S w y f S Z x d W 9 0 O y w m c X V v d D t T Z W N 0 a W 9 u M S 9 Q S E l E Q U 9 w Z W 4 v Q X V 0 b 1 J l b W 9 2 Z W R D b 2 x 1 b W 5 z M S 5 7 R G F 0 Z S w z f S Z x d W 9 0 O y w m c X V v d D t T Z W N 0 a W 9 u M S 9 Q S E l E Q U 9 w Z W 4 v Q X V 0 b 1 J l b W 9 2 Z W R D b 2 x 1 b W 5 z M S 5 7 V 0 8 s N H 0 m c X V v d D s s J n F 1 b 3 Q 7 U 2 V j d G l v b j E v U E h J R E F P c G V u L 0 F 1 d G 9 S Z W 1 v d m V k Q 2 9 s d W 1 u c z E u e 0 F k Z H J l c 3 M s N X 0 m c X V v d D s s J n F 1 b 3 Q 7 U 2 V j d G l v b j E v U E h J R E F P c G V u L 0 F 1 d G 9 S Z W 1 v d m V k Q 2 9 s d W 1 u c z E u e 0 N 1 c 3 R M T m F t Z S w 2 f S Z x d W 9 0 O y w m c X V v d D t T Z W N 0 a W 9 u M S 9 Q S E l E Q U 9 w Z W 4 v Q X V 0 b 1 J l b W 9 2 Z W R D b 2 x 1 b W 5 z M S 5 7 Q 3 V z d E Z O Y W 1 l L D d 9 J n F 1 b 3 Q 7 L C Z x d W 9 0 O 1 N l Y 3 R p b 2 4 x L 1 B I S U R B T 3 B l b i 9 B d X R v U m V t b 3 Z l Z E N v b H V t b n M x L n t S Z W Z l c l R v L D h 9 J n F 1 b 3 Q 7 L C Z x d W 9 0 O 1 N l Y 3 R p b 2 4 x L 1 B I S U R B T 3 B l b i 9 B d X R v U m V t b 3 Z l Z E N v b H V t b n M x L n t T c G l m Z k Z v c i w 5 f S Z x d W 9 0 O y w m c X V v d D t T Z W N 0 a W 9 u M S 9 Q S E l E Q U 9 w Z W 4 v Q X V 0 b 1 J l b W 9 2 Z W R D b 2 x 1 b W 5 z M S 5 7 c 3 R h d H V z L D E w f S Z x d W 9 0 O y w m c X V v d D t T Z W N 0 a W 9 u M S 9 Q S E l E Q U 9 w Z W 4 v Q X V 0 b 1 J l b W 9 2 Z W R D b 2 x 1 b W 5 z M S 5 7 c G F p Z C w x M X 0 m c X V v d D s s J n F 1 b 3 Q 7 U 2 V j d G l v b j E v U E h J R E F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S E l E Q U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h J R E F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h J R E F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h J R E F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E l E Q U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O Q 0 9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1 Z P T k N P T G 9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1 M D o x M C 4 1 N D Y z M T Q 1 W i I g L z 4 8 R W 5 0 c n k g V H l w Z T 0 i R m l s b E N v b H V t b l R 5 c G V z I i B W Y W x 1 Z T 0 i c 0 J n W U d D U U 1 H Q m d Z R 0 J n W U R C Z z 0 9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X V l c n l J R C I g V m F s d W U 9 I n N j Y T k 3 Y T M 2 M C 1 m Y T E 4 L T R k N G M t Y m Q 2 Z C 1 h M G M 2 N m R m Y z k z N z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0 5 D T 0 x v c 3 Q v Q X V 0 b 1 J l b W 9 2 Z W R D b 2 x 1 b W 5 z M S 5 7 V G V j a E l E L D B 9 J n F 1 b 3 Q 7 L C Z x d W 9 0 O 1 N l Y 3 R p b 2 4 x L 1 Z P T k N P T G 9 z d C 9 B d X R v U m V t b 3 Z l Z E N v b H V t b n M x L n t U Z W N o T E 5 h b W U s M X 0 m c X V v d D s s J n F 1 b 3 Q 7 U 2 V j d G l v b j E v V k 9 O Q 0 9 M b 3 N 0 L 0 F 1 d G 9 S Z W 1 v d m V k Q 2 9 s d W 1 u c z E u e 1 R l Y 2 h G T m F t Z S w y f S Z x d W 9 0 O y w m c X V v d D t T Z W N 0 a W 9 u M S 9 W T 0 5 D T 0 x v c 3 Q v Q X V 0 b 1 J l b W 9 2 Z W R D b 2 x 1 b W 5 z M S 5 7 R G F 0 Z S w z f S Z x d W 9 0 O y w m c X V v d D t T Z W N 0 a W 9 u M S 9 W T 0 5 D T 0 x v c 3 Q v Q X V 0 b 1 J l b W 9 2 Z W R D b 2 x 1 b W 5 z M S 5 7 V 0 8 s N H 0 m c X V v d D s s J n F 1 b 3 Q 7 U 2 V j d G l v b j E v V k 9 O Q 0 9 M b 3 N 0 L 0 F 1 d G 9 S Z W 1 v d m V k Q 2 9 s d W 1 u c z E u e 0 F k Z H J l c 3 M s N X 0 m c X V v d D s s J n F 1 b 3 Q 7 U 2 V j d G l v b j E v V k 9 O Q 0 9 M b 3 N 0 L 0 F 1 d G 9 S Z W 1 v d m V k Q 2 9 s d W 1 u c z E u e 0 N 1 c 3 R M T m F t Z S w 2 f S Z x d W 9 0 O y w m c X V v d D t T Z W N 0 a W 9 u M S 9 W T 0 5 D T 0 x v c 3 Q v Q X V 0 b 1 J l b W 9 2 Z W R D b 2 x 1 b W 5 z M S 5 7 Q 3 V z d E Z O Y W 1 l L D d 9 J n F 1 b 3 Q 7 L C Z x d W 9 0 O 1 N l Y 3 R p b 2 4 x L 1 Z P T k N P T G 9 z d C 9 B d X R v U m V t b 3 Z l Z E N v b H V t b n M x L n t S Z W Z l c l R v L D h 9 J n F 1 b 3 Q 7 L C Z x d W 9 0 O 1 N l Y 3 R p b 2 4 x L 1 Z P T k N P T G 9 z d C 9 B d X R v U m V t b 3 Z l Z E N v b H V t b n M x L n t T c G l m Z k Z v c i w 5 f S Z x d W 9 0 O y w m c X V v d D t T Z W N 0 a W 9 u M S 9 W T 0 5 D T 0 x v c 3 Q v Q X V 0 b 1 J l b W 9 2 Z W R D b 2 x 1 b W 5 z M S 5 7 c 3 R h d H V z L D E w f S Z x d W 9 0 O y w m c X V v d D t T Z W N 0 a W 9 u M S 9 W T 0 5 D T 0 x v c 3 Q v Q X V 0 b 1 J l b W 9 2 Z W R D b 2 x 1 b W 5 z M S 5 7 c G F p Z C w x M X 0 m c X V v d D s s J n F 1 b 3 Q 7 U 2 V j d G l v b j E v V k 9 O Q 0 9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k 9 O Q 0 9 M b 3 N 0 L 0 F 1 d G 9 S Z W 1 v d m V k Q 2 9 s d W 1 u c z E u e 1 R l Y 2 h J R C w w f S Z x d W 9 0 O y w m c X V v d D t T Z W N 0 a W 9 u M S 9 W T 0 5 D T 0 x v c 3 Q v Q X V 0 b 1 J l b W 9 2 Z W R D b 2 x 1 b W 5 z M S 5 7 V G V j a E x O Y W 1 l L D F 9 J n F 1 b 3 Q 7 L C Z x d W 9 0 O 1 N l Y 3 R p b 2 4 x L 1 Z P T k N P T G 9 z d C 9 B d X R v U m V t b 3 Z l Z E N v b H V t b n M x L n t U Z W N o R k 5 h b W U s M n 0 m c X V v d D s s J n F 1 b 3 Q 7 U 2 V j d G l v b j E v V k 9 O Q 0 9 M b 3 N 0 L 0 F 1 d G 9 S Z W 1 v d m V k Q 2 9 s d W 1 u c z E u e 0 R h d G U s M 3 0 m c X V v d D s s J n F 1 b 3 Q 7 U 2 V j d G l v b j E v V k 9 O Q 0 9 M b 3 N 0 L 0 F 1 d G 9 S Z W 1 v d m V k Q 2 9 s d W 1 u c z E u e 1 d P L D R 9 J n F 1 b 3 Q 7 L C Z x d W 9 0 O 1 N l Y 3 R p b 2 4 x L 1 Z P T k N P T G 9 z d C 9 B d X R v U m V t b 3 Z l Z E N v b H V t b n M x L n t B Z G R y Z X N z L D V 9 J n F 1 b 3 Q 7 L C Z x d W 9 0 O 1 N l Y 3 R p b 2 4 x L 1 Z P T k N P T G 9 z d C 9 B d X R v U m V t b 3 Z l Z E N v b H V t b n M x L n t D d X N 0 T E 5 h b W U s N n 0 m c X V v d D s s J n F 1 b 3 Q 7 U 2 V j d G l v b j E v V k 9 O Q 0 9 M b 3 N 0 L 0 F 1 d G 9 S Z W 1 v d m V k Q 2 9 s d W 1 u c z E u e 0 N 1 c 3 R G T m F t Z S w 3 f S Z x d W 9 0 O y w m c X V v d D t T Z W N 0 a W 9 u M S 9 W T 0 5 D T 0 x v c 3 Q v Q X V 0 b 1 J l b W 9 2 Z W R D b 2 x 1 b W 5 z M S 5 7 U m V m Z X J U b y w 4 f S Z x d W 9 0 O y w m c X V v d D t T Z W N 0 a W 9 u M S 9 W T 0 5 D T 0 x v c 3 Q v Q X V 0 b 1 J l b W 9 2 Z W R D b 2 x 1 b W 5 z M S 5 7 U 3 B p Z m Z G b 3 I s O X 0 m c X V v d D s s J n F 1 b 3 Q 7 U 2 V j d G l v b j E v V k 9 O Q 0 9 M b 3 N 0 L 0 F 1 d G 9 S Z W 1 v d m V k Q 2 9 s d W 1 u c z E u e 3 N 0 Y X R 1 c y w x M H 0 m c X V v d D s s J n F 1 b 3 Q 7 U 2 V j d G l v b j E v V k 9 O Q 0 9 M b 3 N 0 L 0 F 1 d G 9 S Z W 1 v d m V k Q 2 9 s d W 1 u c z E u e 3 B h a W Q s M T F 9 J n F 1 b 3 Q 7 L C Z x d W 9 0 O 1 N l Y 3 R p b 2 4 x L 1 Z P T k N P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k 9 O Q 0 9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k N P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k N P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k N P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O Q 0 9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k N P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W T 0 5 D T 0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T A 6 M T E u M T c 4 M j U 3 M l o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F c n J v c k N v d W 5 0 I i B W Y W x 1 Z T 0 i b D A i I C 8 + P E V u d H J 5 I F R 5 c G U 9 I k J 1 Z m Z l c k 5 l e H R S Z W Z y Z X N o I i B W Y W x 1 Z T 0 i b D E i I C 8 + P E V u d H J 5 I F R 5 c G U 9 I l F 1 Z X J 5 S U Q i I F Z h b H V l P S J z Z T g w Y T B l M W U t Y 2 Q x Y S 0 0 Z W M 2 L T h h N z g t Z D I 5 N z g z N m I z Y z N h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9 O Q 0 9 B c H B y L 0 F 1 d G 9 S Z W 1 v d m V k Q 2 9 s d W 1 u c z E u e 1 R l Y 2 h J R C w w f S Z x d W 9 0 O y w m c X V v d D t T Z W N 0 a W 9 u M S 9 W T 0 5 D T 0 F w c H I v Q X V 0 b 1 J l b W 9 2 Z W R D b 2 x 1 b W 5 z M S 5 7 V G V j a E x O Y W 1 l L D F 9 J n F 1 b 3 Q 7 L C Z x d W 9 0 O 1 N l Y 3 R p b 2 4 x L 1 Z P T k N P Q X B w c i 9 B d X R v U m V t b 3 Z l Z E N v b H V t b n M x L n t U Z W N o R k 5 h b W U s M n 0 m c X V v d D s s J n F 1 b 3 Q 7 U 2 V j d G l v b j E v V k 9 O Q 0 9 B c H B y L 0 F 1 d G 9 S Z W 1 v d m V k Q 2 9 s d W 1 u c z E u e 0 R h d G U s M 3 0 m c X V v d D s s J n F 1 b 3 Q 7 U 2 V j d G l v b j E v V k 9 O Q 0 9 B c H B y L 0 F 1 d G 9 S Z W 1 v d m V k Q 2 9 s d W 1 u c z E u e 1 d P L D R 9 J n F 1 b 3 Q 7 L C Z x d W 9 0 O 1 N l Y 3 R p b 2 4 x L 1 Z P T k N P Q X B w c i 9 B d X R v U m V t b 3 Z l Z E N v b H V t b n M x L n t B Z G R y Z X N z L D V 9 J n F 1 b 3 Q 7 L C Z x d W 9 0 O 1 N l Y 3 R p b 2 4 x L 1 Z P T k N P Q X B w c i 9 B d X R v U m V t b 3 Z l Z E N v b H V t b n M x L n t D d X N 0 T E 5 h b W U s N n 0 m c X V v d D s s J n F 1 b 3 Q 7 U 2 V j d G l v b j E v V k 9 O Q 0 9 B c H B y L 0 F 1 d G 9 S Z W 1 v d m V k Q 2 9 s d W 1 u c z E u e 0 N 1 c 3 R G T m F t Z S w 3 f S Z x d W 9 0 O y w m c X V v d D t T Z W N 0 a W 9 u M S 9 W T 0 5 D T 0 F w c H I v Q X V 0 b 1 J l b W 9 2 Z W R D b 2 x 1 b W 5 z M S 5 7 U m V m Z X J U b y w 4 f S Z x d W 9 0 O y w m c X V v d D t T Z W N 0 a W 9 u M S 9 W T 0 5 D T 0 F w c H I v Q X V 0 b 1 J l b W 9 2 Z W R D b 2 x 1 b W 5 z M S 5 7 U 3 B p Z m Z G b 3 I s O X 0 m c X V v d D s s J n F 1 b 3 Q 7 U 2 V j d G l v b j E v V k 9 O Q 0 9 B c H B y L 0 F 1 d G 9 S Z W 1 v d m V k Q 2 9 s d W 1 u c z E u e 3 N 0 Y X R 1 c y w x M H 0 m c X V v d D s s J n F 1 b 3 Q 7 U 2 V j d G l v b j E v V k 9 O Q 0 9 B c H B y L 0 F 1 d G 9 S Z W 1 v d m V k Q 2 9 s d W 1 u c z E u e 3 B h a W Q s M T F 9 J n F 1 b 3 Q 7 L C Z x d W 9 0 O 1 N l Y 3 R p b 2 4 x L 1 Z P T k N P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Z P T k N P Q X B w c i 9 B d X R v U m V t b 3 Z l Z E N v b H V t b n M x L n t U Z W N o S U Q s M H 0 m c X V v d D s s J n F 1 b 3 Q 7 U 2 V j d G l v b j E v V k 9 O Q 0 9 B c H B y L 0 F 1 d G 9 S Z W 1 v d m V k Q 2 9 s d W 1 u c z E u e 1 R l Y 2 h M T m F t Z S w x f S Z x d W 9 0 O y w m c X V v d D t T Z W N 0 a W 9 u M S 9 W T 0 5 D T 0 F w c H I v Q X V 0 b 1 J l b W 9 2 Z W R D b 2 x 1 b W 5 z M S 5 7 V G V j a E Z O Y W 1 l L D J 9 J n F 1 b 3 Q 7 L C Z x d W 9 0 O 1 N l Y 3 R p b 2 4 x L 1 Z P T k N P Q X B w c i 9 B d X R v U m V t b 3 Z l Z E N v b H V t b n M x L n t E Y X R l L D N 9 J n F 1 b 3 Q 7 L C Z x d W 9 0 O 1 N l Y 3 R p b 2 4 x L 1 Z P T k N P Q X B w c i 9 B d X R v U m V t b 3 Z l Z E N v b H V t b n M x L n t X T y w 0 f S Z x d W 9 0 O y w m c X V v d D t T Z W N 0 a W 9 u M S 9 W T 0 5 D T 0 F w c H I v Q X V 0 b 1 J l b W 9 2 Z W R D b 2 x 1 b W 5 z M S 5 7 Q W R k c m V z c y w 1 f S Z x d W 9 0 O y w m c X V v d D t T Z W N 0 a W 9 u M S 9 W T 0 5 D T 0 F w c H I v Q X V 0 b 1 J l b W 9 2 Z W R D b 2 x 1 b W 5 z M S 5 7 Q 3 V z d E x O Y W 1 l L D Z 9 J n F 1 b 3 Q 7 L C Z x d W 9 0 O 1 N l Y 3 R p b 2 4 x L 1 Z P T k N P Q X B w c i 9 B d X R v U m V t b 3 Z l Z E N v b H V t b n M x L n t D d X N 0 R k 5 h b W U s N 3 0 m c X V v d D s s J n F 1 b 3 Q 7 U 2 V j d G l v b j E v V k 9 O Q 0 9 B c H B y L 0 F 1 d G 9 S Z W 1 v d m V k Q 2 9 s d W 1 u c z E u e 1 J l Z m V y V G 8 s O H 0 m c X V v d D s s J n F 1 b 3 Q 7 U 2 V j d G l v b j E v V k 9 O Q 0 9 B c H B y L 0 F 1 d G 9 S Z W 1 v d m V k Q 2 9 s d W 1 u c z E u e 1 N w a W Z m R m 9 y L D l 9 J n F 1 b 3 Q 7 L C Z x d W 9 0 O 1 N l Y 3 R p b 2 4 x L 1 Z P T k N P Q X B w c i 9 B d X R v U m V t b 3 Z l Z E N v b H V t b n M x L n t z d G F 0 d X M s M T B 9 J n F 1 b 3 Q 7 L C Z x d W 9 0 O 1 N l Y 3 R p b 2 4 x L 1 Z P T k N P Q X B w c i 9 B d X R v U m V t b 3 Z l Z E N v b H V t b n M x L n t w Y W l k L D E x f S Z x d W 9 0 O y w m c X V v d D t T Z W N 0 a W 9 u M S 9 W T 0 5 D T 0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P T k N P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5 D T 0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5 D T 0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5 D T 0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T k N P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5 D T 0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k 9 O Q 0 9 P c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U w O j E y L j A 3 M z I 0 O T d a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C d W Z m Z X J O Z X h 0 U m V m c m V z a C I g V m F s d W U 9 I m w x I i A v P j x F b n R y e S B U e X B l P S J R d W V y e U l E I i B W Y W x 1 Z T 0 i c z E 2 M D J l M z c x L T B m Y z k t N D M 0 M i 0 5 N T k w L T Q 1 Z T M w N T V i O T U x M y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T k N P T 3 B l b i 9 B d X R v U m V t b 3 Z l Z E N v b H V t b n M x L n t U Z W N o S U Q s M H 0 m c X V v d D s s J n F 1 b 3 Q 7 U 2 V j d G l v b j E v V k 9 O Q 0 9 P c G V u L 0 F 1 d G 9 S Z W 1 v d m V k Q 2 9 s d W 1 u c z E u e 1 R l Y 2 h M T m F t Z S w x f S Z x d W 9 0 O y w m c X V v d D t T Z W N 0 a W 9 u M S 9 W T 0 5 D T 0 9 w Z W 4 v Q X V 0 b 1 J l b W 9 2 Z W R D b 2 x 1 b W 5 z M S 5 7 V G V j a E Z O Y W 1 l L D J 9 J n F 1 b 3 Q 7 L C Z x d W 9 0 O 1 N l Y 3 R p b 2 4 x L 1 Z P T k N P T 3 B l b i 9 B d X R v U m V t b 3 Z l Z E N v b H V t b n M x L n t E Y X R l L D N 9 J n F 1 b 3 Q 7 L C Z x d W 9 0 O 1 N l Y 3 R p b 2 4 x L 1 Z P T k N P T 3 B l b i 9 B d X R v U m V t b 3 Z l Z E N v b H V t b n M x L n t X T y w 0 f S Z x d W 9 0 O y w m c X V v d D t T Z W N 0 a W 9 u M S 9 W T 0 5 D T 0 9 w Z W 4 v Q X V 0 b 1 J l b W 9 2 Z W R D b 2 x 1 b W 5 z M S 5 7 Q W R k c m V z c y w 1 f S Z x d W 9 0 O y w m c X V v d D t T Z W N 0 a W 9 u M S 9 W T 0 5 D T 0 9 w Z W 4 v Q X V 0 b 1 J l b W 9 2 Z W R D b 2 x 1 b W 5 z M S 5 7 Q 3 V z d E x O Y W 1 l L D Z 9 J n F 1 b 3 Q 7 L C Z x d W 9 0 O 1 N l Y 3 R p b 2 4 x L 1 Z P T k N P T 3 B l b i 9 B d X R v U m V t b 3 Z l Z E N v b H V t b n M x L n t D d X N 0 R k 5 h b W U s N 3 0 m c X V v d D s s J n F 1 b 3 Q 7 U 2 V j d G l v b j E v V k 9 O Q 0 9 P c G V u L 0 F 1 d G 9 S Z W 1 v d m V k Q 2 9 s d W 1 u c z E u e 1 J l Z m V y V G 8 s O H 0 m c X V v d D s s J n F 1 b 3 Q 7 U 2 V j d G l v b j E v V k 9 O Q 0 9 P c G V u L 0 F 1 d G 9 S Z W 1 v d m V k Q 2 9 s d W 1 u c z E u e 1 N w a W Z m R m 9 y L D l 9 J n F 1 b 3 Q 7 L C Z x d W 9 0 O 1 N l Y 3 R p b 2 4 x L 1 Z P T k N P T 3 B l b i 9 B d X R v U m V t b 3 Z l Z E N v b H V t b n M x L n t z d G F 0 d X M s M T B 9 J n F 1 b 3 Q 7 L C Z x d W 9 0 O 1 N l Y 3 R p b 2 4 x L 1 Z P T k N P T 3 B l b i 9 B d X R v U m V t b 3 Z l Z E N v b H V t b n M x L n t w Y W l k L D E x f S Z x d W 9 0 O y w m c X V v d D t T Z W N 0 a W 9 u M S 9 W T 0 5 D T 0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T 0 5 D T 0 9 w Z W 4 v Q X V 0 b 1 J l b W 9 2 Z W R D b 2 x 1 b W 5 z M S 5 7 V G V j a E l E L D B 9 J n F 1 b 3 Q 7 L C Z x d W 9 0 O 1 N l Y 3 R p b 2 4 x L 1 Z P T k N P T 3 B l b i 9 B d X R v U m V t b 3 Z l Z E N v b H V t b n M x L n t U Z W N o T E 5 h b W U s M X 0 m c X V v d D s s J n F 1 b 3 Q 7 U 2 V j d G l v b j E v V k 9 O Q 0 9 P c G V u L 0 F 1 d G 9 S Z W 1 v d m V k Q 2 9 s d W 1 u c z E u e 1 R l Y 2 h G T m F t Z S w y f S Z x d W 9 0 O y w m c X V v d D t T Z W N 0 a W 9 u M S 9 W T 0 5 D T 0 9 w Z W 4 v Q X V 0 b 1 J l b W 9 2 Z W R D b 2 x 1 b W 5 z M S 5 7 R G F 0 Z S w z f S Z x d W 9 0 O y w m c X V v d D t T Z W N 0 a W 9 u M S 9 W T 0 5 D T 0 9 w Z W 4 v Q X V 0 b 1 J l b W 9 2 Z W R D b 2 x 1 b W 5 z M S 5 7 V 0 8 s N H 0 m c X V v d D s s J n F 1 b 3 Q 7 U 2 V j d G l v b j E v V k 9 O Q 0 9 P c G V u L 0 F 1 d G 9 S Z W 1 v d m V k Q 2 9 s d W 1 u c z E u e 0 F k Z H J l c 3 M s N X 0 m c X V v d D s s J n F 1 b 3 Q 7 U 2 V j d G l v b j E v V k 9 O Q 0 9 P c G V u L 0 F 1 d G 9 S Z W 1 v d m V k Q 2 9 s d W 1 u c z E u e 0 N 1 c 3 R M T m F t Z S w 2 f S Z x d W 9 0 O y w m c X V v d D t T Z W N 0 a W 9 u M S 9 W T 0 5 D T 0 9 w Z W 4 v Q X V 0 b 1 J l b W 9 2 Z W R D b 2 x 1 b W 5 z M S 5 7 Q 3 V z d E Z O Y W 1 l L D d 9 J n F 1 b 3 Q 7 L C Z x d W 9 0 O 1 N l Y 3 R p b 2 4 x L 1 Z P T k N P T 3 B l b i 9 B d X R v U m V t b 3 Z l Z E N v b H V t b n M x L n t S Z W Z l c l R v L D h 9 J n F 1 b 3 Q 7 L C Z x d W 9 0 O 1 N l Y 3 R p b 2 4 x L 1 Z P T k N P T 3 B l b i 9 B d X R v U m V t b 3 Z l Z E N v b H V t b n M x L n t T c G l m Z k Z v c i w 5 f S Z x d W 9 0 O y w m c X V v d D t T Z W N 0 a W 9 u M S 9 W T 0 5 D T 0 9 w Z W 4 v Q X V 0 b 1 J l b W 9 2 Z W R D b 2 x 1 b W 5 z M S 5 7 c 3 R h d H V z L D E w f S Z x d W 9 0 O y w m c X V v d D t T Z W N 0 a W 9 u M S 9 W T 0 5 D T 0 9 w Z W 4 v Q X V 0 b 1 J l b W 9 2 Z W R D b 2 x 1 b W 5 z M S 5 7 c G F p Z C w x M X 0 m c X V v d D s s J n F 1 b 3 Q 7 U 2 V j d G l v b j E v V k 9 O Q 0 9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T 0 5 D T 0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O Q 0 9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O Q 0 9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O Q 0 9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5 D T 0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Z Q l J M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N M W U J S T G 9 z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1 M D o w O S 4 y M T I z M T A 2 W i I g L z 4 8 R W 5 0 c n k g V H l w Z T 0 i R m l s b E N v b H V t b l R 5 c G V z I i B W Y W x 1 Z T 0 i c 0 J n W U d D U U 1 H Q m d Z R 0 J n W U R C Z z 0 9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X V l c n l J R C I g V m F s d W U 9 I n M 5 N D E 5 N T U 5 M y 0 5 Z T J m L T Q y Y m E t Y T M 4 O S 1 m M j l h O G U 2 Z D I z M D c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F l C U k x v c 3 Q v Q X V 0 b 1 J l b W 9 2 Z W R D b 2 x 1 b W 5 z M S 5 7 V G V j a E l E L D B 9 J n F 1 b 3 Q 7 L C Z x d W 9 0 O 1 N l Y 3 R p b 2 4 x L 0 N M W U J S T G 9 z d C 9 B d X R v U m V t b 3 Z l Z E N v b H V t b n M x L n t U Z W N o T E 5 h b W U s M X 0 m c X V v d D s s J n F 1 b 3 Q 7 U 2 V j d G l v b j E v Q 0 x Z Q l J M b 3 N 0 L 0 F 1 d G 9 S Z W 1 v d m V k Q 2 9 s d W 1 u c z E u e 1 R l Y 2 h G T m F t Z S w y f S Z x d W 9 0 O y w m c X V v d D t T Z W N 0 a W 9 u M S 9 D T F l C U k x v c 3 Q v Q X V 0 b 1 J l b W 9 2 Z W R D b 2 x 1 b W 5 z M S 5 7 R G F 0 Z S w z f S Z x d W 9 0 O y w m c X V v d D t T Z W N 0 a W 9 u M S 9 D T F l C U k x v c 3 Q v Q X V 0 b 1 J l b W 9 2 Z W R D b 2 x 1 b W 5 z M S 5 7 V 0 8 s N H 0 m c X V v d D s s J n F 1 b 3 Q 7 U 2 V j d G l v b j E v Q 0 x Z Q l J M b 3 N 0 L 0 F 1 d G 9 S Z W 1 v d m V k Q 2 9 s d W 1 u c z E u e 0 F k Z H J l c 3 M s N X 0 m c X V v d D s s J n F 1 b 3 Q 7 U 2 V j d G l v b j E v Q 0 x Z Q l J M b 3 N 0 L 0 F 1 d G 9 S Z W 1 v d m V k Q 2 9 s d W 1 u c z E u e 0 N 1 c 3 R M T m F t Z S w 2 f S Z x d W 9 0 O y w m c X V v d D t T Z W N 0 a W 9 u M S 9 D T F l C U k x v c 3 Q v Q X V 0 b 1 J l b W 9 2 Z W R D b 2 x 1 b W 5 z M S 5 7 Q 3 V z d E Z O Y W 1 l L D d 9 J n F 1 b 3 Q 7 L C Z x d W 9 0 O 1 N l Y 3 R p b 2 4 x L 0 N M W U J S T G 9 z d C 9 B d X R v U m V t b 3 Z l Z E N v b H V t b n M x L n t S Z W Z l c l R v L D h 9 J n F 1 b 3 Q 7 L C Z x d W 9 0 O 1 N l Y 3 R p b 2 4 x L 0 N M W U J S T G 9 z d C 9 B d X R v U m V t b 3 Z l Z E N v b H V t b n M x L n t T c G l m Z k Z v c i w 5 f S Z x d W 9 0 O y w m c X V v d D t T Z W N 0 a W 9 u M S 9 D T F l C U k x v c 3 Q v Q X V 0 b 1 J l b W 9 2 Z W R D b 2 x 1 b W 5 z M S 5 7 c 3 R h d H V z L D E w f S Z x d W 9 0 O y w m c X V v d D t T Z W N 0 a W 9 u M S 9 D T F l C U k x v c 3 Q v Q X V 0 b 1 J l b W 9 2 Z W R D b 2 x 1 b W 5 z M S 5 7 c G F p Z C w x M X 0 m c X V v d D s s J n F 1 b 3 Q 7 U 2 V j d G l v b j E v Q 0 x Z Q l J M b 3 N 0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0 x Z Q l J M b 3 N 0 L 0 F 1 d G 9 S Z W 1 v d m V k Q 2 9 s d W 1 u c z E u e 1 R l Y 2 h J R C w w f S Z x d W 9 0 O y w m c X V v d D t T Z W N 0 a W 9 u M S 9 D T F l C U k x v c 3 Q v Q X V 0 b 1 J l b W 9 2 Z W R D b 2 x 1 b W 5 z M S 5 7 V G V j a E x O Y W 1 l L D F 9 J n F 1 b 3 Q 7 L C Z x d W 9 0 O 1 N l Y 3 R p b 2 4 x L 0 N M W U J S T G 9 z d C 9 B d X R v U m V t b 3 Z l Z E N v b H V t b n M x L n t U Z W N o R k 5 h b W U s M n 0 m c X V v d D s s J n F 1 b 3 Q 7 U 2 V j d G l v b j E v Q 0 x Z Q l J M b 3 N 0 L 0 F 1 d G 9 S Z W 1 v d m V k Q 2 9 s d W 1 u c z E u e 0 R h d G U s M 3 0 m c X V v d D s s J n F 1 b 3 Q 7 U 2 V j d G l v b j E v Q 0 x Z Q l J M b 3 N 0 L 0 F 1 d G 9 S Z W 1 v d m V k Q 2 9 s d W 1 u c z E u e 1 d P L D R 9 J n F 1 b 3 Q 7 L C Z x d W 9 0 O 1 N l Y 3 R p b 2 4 x L 0 N M W U J S T G 9 z d C 9 B d X R v U m V t b 3 Z l Z E N v b H V t b n M x L n t B Z G R y Z X N z L D V 9 J n F 1 b 3 Q 7 L C Z x d W 9 0 O 1 N l Y 3 R p b 2 4 x L 0 N M W U J S T G 9 z d C 9 B d X R v U m V t b 3 Z l Z E N v b H V t b n M x L n t D d X N 0 T E 5 h b W U s N n 0 m c X V v d D s s J n F 1 b 3 Q 7 U 2 V j d G l v b j E v Q 0 x Z Q l J M b 3 N 0 L 0 F 1 d G 9 S Z W 1 v d m V k Q 2 9 s d W 1 u c z E u e 0 N 1 c 3 R G T m F t Z S w 3 f S Z x d W 9 0 O y w m c X V v d D t T Z W N 0 a W 9 u M S 9 D T F l C U k x v c 3 Q v Q X V 0 b 1 J l b W 9 2 Z W R D b 2 x 1 b W 5 z M S 5 7 U m V m Z X J U b y w 4 f S Z x d W 9 0 O y w m c X V v d D t T Z W N 0 a W 9 u M S 9 D T F l C U k x v c 3 Q v Q X V 0 b 1 J l b W 9 2 Z W R D b 2 x 1 b W 5 z M S 5 7 U 3 B p Z m Z G b 3 I s O X 0 m c X V v d D s s J n F 1 b 3 Q 7 U 2 V j d G l v b j E v Q 0 x Z Q l J M b 3 N 0 L 0 F 1 d G 9 S Z W 1 v d m V k Q 2 9 s d W 1 u c z E u e 3 N 0 Y X R 1 c y w x M H 0 m c X V v d D s s J n F 1 b 3 Q 7 U 2 V j d G l v b j E v Q 0 x Z Q l J M b 3 N 0 L 0 F 1 d G 9 S Z W 1 v d m V k Q 2 9 s d W 1 u c z E u e 3 B h a W Q s M T F 9 J n F 1 b 3 Q 7 L C Z x d W 9 0 O 1 N l Y 3 R p b 2 4 x L 0 N M W U J S T G 9 z d C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x Z Q l J M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W U J S T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W U J S T G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W U J S T G 9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Z Q l J M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W U J S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D T F l C U k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T A 6 M D k u N T Y w N T U 4 M V o i I C 8 + P E V u d H J 5 I F R 5 c G U 9 I k Z p b G x D b 2 x 1 b W 5 U e X B l c y I g V m F s d W U 9 I n N C Z 1 l H Q 1 F N R 0 J n W U d C Z 1 l E Q m c 9 P S I g L z 4 8 R W 5 0 c n k g V H l w Z T 0 i T G 9 h Z G V k V G 9 B b m F s e X N p c 1 N l c n Z p Y 2 V z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k Z p b G x F c n J v c k N v d W 5 0 I i B W Y W x 1 Z T 0 i b D A i I C 8 + P E V u d H J 5 I F R 5 c G U 9 I k J 1 Z m Z l c k 5 l e H R S Z W Z y Z X N o I i B W Y W x 1 Z T 0 i b D E i I C 8 + P E V u d H J 5 I F R 5 c G U 9 I l F 1 Z X J 5 S U Q i I F Z h b H V l P S J z N 2 M y Y j Q w O T U t Z T k 4 M i 0 0 Y j g 0 L T g 5 M j c t M G M x M W I 2 N D F m M 2 N i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Z Q l J B c H B y L 0 F 1 d G 9 S Z W 1 v d m V k Q 2 9 s d W 1 u c z E u e 1 R l Y 2 h J R C w w f S Z x d W 9 0 O y w m c X V v d D t T Z W N 0 a W 9 u M S 9 D T F l C U k F w c H I v Q X V 0 b 1 J l b W 9 2 Z W R D b 2 x 1 b W 5 z M S 5 7 V G V j a E x O Y W 1 l L D F 9 J n F 1 b 3 Q 7 L C Z x d W 9 0 O 1 N l Y 3 R p b 2 4 x L 0 N M W U J S Q X B w c i 9 B d X R v U m V t b 3 Z l Z E N v b H V t b n M x L n t U Z W N o R k 5 h b W U s M n 0 m c X V v d D s s J n F 1 b 3 Q 7 U 2 V j d G l v b j E v Q 0 x Z Q l J B c H B y L 0 F 1 d G 9 S Z W 1 v d m V k Q 2 9 s d W 1 u c z E u e 0 R h d G U s M 3 0 m c X V v d D s s J n F 1 b 3 Q 7 U 2 V j d G l v b j E v Q 0 x Z Q l J B c H B y L 0 F 1 d G 9 S Z W 1 v d m V k Q 2 9 s d W 1 u c z E u e 1 d P L D R 9 J n F 1 b 3 Q 7 L C Z x d W 9 0 O 1 N l Y 3 R p b 2 4 x L 0 N M W U J S Q X B w c i 9 B d X R v U m V t b 3 Z l Z E N v b H V t b n M x L n t B Z G R y Z X N z L D V 9 J n F 1 b 3 Q 7 L C Z x d W 9 0 O 1 N l Y 3 R p b 2 4 x L 0 N M W U J S Q X B w c i 9 B d X R v U m V t b 3 Z l Z E N v b H V t b n M x L n t D d X N 0 T E 5 h b W U s N n 0 m c X V v d D s s J n F 1 b 3 Q 7 U 2 V j d G l v b j E v Q 0 x Z Q l J B c H B y L 0 F 1 d G 9 S Z W 1 v d m V k Q 2 9 s d W 1 u c z E u e 0 N 1 c 3 R G T m F t Z S w 3 f S Z x d W 9 0 O y w m c X V v d D t T Z W N 0 a W 9 u M S 9 D T F l C U k F w c H I v Q X V 0 b 1 J l b W 9 2 Z W R D b 2 x 1 b W 5 z M S 5 7 U m V m Z X J U b y w 4 f S Z x d W 9 0 O y w m c X V v d D t T Z W N 0 a W 9 u M S 9 D T F l C U k F w c H I v Q X V 0 b 1 J l b W 9 2 Z W R D b 2 x 1 b W 5 z M S 5 7 U 3 B p Z m Z G b 3 I s O X 0 m c X V v d D s s J n F 1 b 3 Q 7 U 2 V j d G l v b j E v Q 0 x Z Q l J B c H B y L 0 F 1 d G 9 S Z W 1 v d m V k Q 2 9 s d W 1 u c z E u e 3 N 0 Y X R 1 c y w x M H 0 m c X V v d D s s J n F 1 b 3 Q 7 U 2 V j d G l v b j E v Q 0 x Z Q l J B c H B y L 0 F 1 d G 9 S Z W 1 v d m V k Q 2 9 s d W 1 u c z E u e 3 B h a W Q s M T F 9 J n F 1 b 3 Q 7 L C Z x d W 9 0 O 1 N l Y 3 R p b 2 4 x L 0 N M W U J S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M W U J S Q X B w c i 9 B d X R v U m V t b 3 Z l Z E N v b H V t b n M x L n t U Z W N o S U Q s M H 0 m c X V v d D s s J n F 1 b 3 Q 7 U 2 V j d G l v b j E v Q 0 x Z Q l J B c H B y L 0 F 1 d G 9 S Z W 1 v d m V k Q 2 9 s d W 1 u c z E u e 1 R l Y 2 h M T m F t Z S w x f S Z x d W 9 0 O y w m c X V v d D t T Z W N 0 a W 9 u M S 9 D T F l C U k F w c H I v Q X V 0 b 1 J l b W 9 2 Z W R D b 2 x 1 b W 5 z M S 5 7 V G V j a E Z O Y W 1 l L D J 9 J n F 1 b 3 Q 7 L C Z x d W 9 0 O 1 N l Y 3 R p b 2 4 x L 0 N M W U J S Q X B w c i 9 B d X R v U m V t b 3 Z l Z E N v b H V t b n M x L n t E Y X R l L D N 9 J n F 1 b 3 Q 7 L C Z x d W 9 0 O 1 N l Y 3 R p b 2 4 x L 0 N M W U J S Q X B w c i 9 B d X R v U m V t b 3 Z l Z E N v b H V t b n M x L n t X T y w 0 f S Z x d W 9 0 O y w m c X V v d D t T Z W N 0 a W 9 u M S 9 D T F l C U k F w c H I v Q X V 0 b 1 J l b W 9 2 Z W R D b 2 x 1 b W 5 z M S 5 7 Q W R k c m V z c y w 1 f S Z x d W 9 0 O y w m c X V v d D t T Z W N 0 a W 9 u M S 9 D T F l C U k F w c H I v Q X V 0 b 1 J l b W 9 2 Z W R D b 2 x 1 b W 5 z M S 5 7 Q 3 V z d E x O Y W 1 l L D Z 9 J n F 1 b 3 Q 7 L C Z x d W 9 0 O 1 N l Y 3 R p b 2 4 x L 0 N M W U J S Q X B w c i 9 B d X R v U m V t b 3 Z l Z E N v b H V t b n M x L n t D d X N 0 R k 5 h b W U s N 3 0 m c X V v d D s s J n F 1 b 3 Q 7 U 2 V j d G l v b j E v Q 0 x Z Q l J B c H B y L 0 F 1 d G 9 S Z W 1 v d m V k Q 2 9 s d W 1 u c z E u e 1 J l Z m V y V G 8 s O H 0 m c X V v d D s s J n F 1 b 3 Q 7 U 2 V j d G l v b j E v Q 0 x Z Q l J B c H B y L 0 F 1 d G 9 S Z W 1 v d m V k Q 2 9 s d W 1 u c z E u e 1 N w a W Z m R m 9 y L D l 9 J n F 1 b 3 Q 7 L C Z x d W 9 0 O 1 N l Y 3 R p b 2 4 x L 0 N M W U J S Q X B w c i 9 B d X R v U m V t b 3 Z l Z E N v b H V t b n M x L n t z d G F 0 d X M s M T B 9 J n F 1 b 3 Q 7 L C Z x d W 9 0 O 1 N l Y 3 R p b 2 4 x L 0 N M W U J S Q X B w c i 9 B d X R v U m V t b 3 Z l Z E N v b H V t b n M x L n t w Y W l k L D E x f S Z x d W 9 0 O y w m c X V v d D t T Z W N 0 a W 9 u M S 9 D T F l C U k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M W U J S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F l C U k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F l C U k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F l C U k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W U J S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F l C U k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Q 0 x Z Q l J P c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U w O j A 5 L j g 2 N D U 2 N D V a I i A v P j x F b n R y e S B U e X B l P S J G a W x s Q 2 9 s d W 1 u V H l w Z X M i I F Z h b H V l P S J z Q m d Z R 0 N R T U d C Z 1 l H Q m d Z R E J n P T 0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G a W x s R X J y b 3 J D b 3 V u d C I g V m F s d W U 9 I m w w I i A v P j x F b n R y e S B U e X B l P S J C d W Z m Z X J O Z X h 0 U m V m c m V z a C I g V m F s d W U 9 I m w x I i A v P j x F b n R y e S B U e X B l P S J R d W V y e U l E I i B W Y W x 1 Z T 0 i c z N j N D Q w M D N j L T d j N T Y t N G Q 5 O S 0 5 Y 2 N m L T Z j M z k 0 O D F l Z T F k Z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W U J S T 3 B l b i 9 B d X R v U m V t b 3 Z l Z E N v b H V t b n M x L n t U Z W N o S U Q s M H 0 m c X V v d D s s J n F 1 b 3 Q 7 U 2 V j d G l v b j E v Q 0 x Z Q l J P c G V u L 0 F 1 d G 9 S Z W 1 v d m V k Q 2 9 s d W 1 u c z E u e 1 R l Y 2 h M T m F t Z S w x f S Z x d W 9 0 O y w m c X V v d D t T Z W N 0 a W 9 u M S 9 D T F l C U k 9 w Z W 4 v Q X V 0 b 1 J l b W 9 2 Z W R D b 2 x 1 b W 5 z M S 5 7 V G V j a E Z O Y W 1 l L D J 9 J n F 1 b 3 Q 7 L C Z x d W 9 0 O 1 N l Y 3 R p b 2 4 x L 0 N M W U J S T 3 B l b i 9 B d X R v U m V t b 3 Z l Z E N v b H V t b n M x L n t E Y X R l L D N 9 J n F 1 b 3 Q 7 L C Z x d W 9 0 O 1 N l Y 3 R p b 2 4 x L 0 N M W U J S T 3 B l b i 9 B d X R v U m V t b 3 Z l Z E N v b H V t b n M x L n t X T y w 0 f S Z x d W 9 0 O y w m c X V v d D t T Z W N 0 a W 9 u M S 9 D T F l C U k 9 w Z W 4 v Q X V 0 b 1 J l b W 9 2 Z W R D b 2 x 1 b W 5 z M S 5 7 Q W R k c m V z c y w 1 f S Z x d W 9 0 O y w m c X V v d D t T Z W N 0 a W 9 u M S 9 D T F l C U k 9 w Z W 4 v Q X V 0 b 1 J l b W 9 2 Z W R D b 2 x 1 b W 5 z M S 5 7 Q 3 V z d E x O Y W 1 l L D Z 9 J n F 1 b 3 Q 7 L C Z x d W 9 0 O 1 N l Y 3 R p b 2 4 x L 0 N M W U J S T 3 B l b i 9 B d X R v U m V t b 3 Z l Z E N v b H V t b n M x L n t D d X N 0 R k 5 h b W U s N 3 0 m c X V v d D s s J n F 1 b 3 Q 7 U 2 V j d G l v b j E v Q 0 x Z Q l J P c G V u L 0 F 1 d G 9 S Z W 1 v d m V k Q 2 9 s d W 1 u c z E u e 1 J l Z m V y V G 8 s O H 0 m c X V v d D s s J n F 1 b 3 Q 7 U 2 V j d G l v b j E v Q 0 x Z Q l J P c G V u L 0 F 1 d G 9 S Z W 1 v d m V k Q 2 9 s d W 1 u c z E u e 1 N w a W Z m R m 9 y L D l 9 J n F 1 b 3 Q 7 L C Z x d W 9 0 O 1 N l Y 3 R p b 2 4 x L 0 N M W U J S T 3 B l b i 9 B d X R v U m V t b 3 Z l Z E N v b H V t b n M x L n t z d G F 0 d X M s M T B 9 J n F 1 b 3 Q 7 L C Z x d W 9 0 O 1 N l Y 3 R p b 2 4 x L 0 N M W U J S T 3 B l b i 9 B d X R v U m V t b 3 Z l Z E N v b H V t b n M x L n t w Y W l k L D E x f S Z x d W 9 0 O y w m c X V v d D t T Z W N 0 a W 9 u M S 9 D T F l C U k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T F l C U k 9 w Z W 4 v Q X V 0 b 1 J l b W 9 2 Z W R D b 2 x 1 b W 5 z M S 5 7 V G V j a E l E L D B 9 J n F 1 b 3 Q 7 L C Z x d W 9 0 O 1 N l Y 3 R p b 2 4 x L 0 N M W U J S T 3 B l b i 9 B d X R v U m V t b 3 Z l Z E N v b H V t b n M x L n t U Z W N o T E 5 h b W U s M X 0 m c X V v d D s s J n F 1 b 3 Q 7 U 2 V j d G l v b j E v Q 0 x Z Q l J P c G V u L 0 F 1 d G 9 S Z W 1 v d m V k Q 2 9 s d W 1 u c z E u e 1 R l Y 2 h G T m F t Z S w y f S Z x d W 9 0 O y w m c X V v d D t T Z W N 0 a W 9 u M S 9 D T F l C U k 9 w Z W 4 v Q X V 0 b 1 J l b W 9 2 Z W R D b 2 x 1 b W 5 z M S 5 7 R G F 0 Z S w z f S Z x d W 9 0 O y w m c X V v d D t T Z W N 0 a W 9 u M S 9 D T F l C U k 9 w Z W 4 v Q X V 0 b 1 J l b W 9 2 Z W R D b 2 x 1 b W 5 z M S 5 7 V 0 8 s N H 0 m c X V v d D s s J n F 1 b 3 Q 7 U 2 V j d G l v b j E v Q 0 x Z Q l J P c G V u L 0 F 1 d G 9 S Z W 1 v d m V k Q 2 9 s d W 1 u c z E u e 0 F k Z H J l c 3 M s N X 0 m c X V v d D s s J n F 1 b 3 Q 7 U 2 V j d G l v b j E v Q 0 x Z Q l J P c G V u L 0 F 1 d G 9 S Z W 1 v d m V k Q 2 9 s d W 1 u c z E u e 0 N 1 c 3 R M T m F t Z S w 2 f S Z x d W 9 0 O y w m c X V v d D t T Z W N 0 a W 9 u M S 9 D T F l C U k 9 w Z W 4 v Q X V 0 b 1 J l b W 9 2 Z W R D b 2 x 1 b W 5 z M S 5 7 Q 3 V z d E Z O Y W 1 l L D d 9 J n F 1 b 3 Q 7 L C Z x d W 9 0 O 1 N l Y 3 R p b 2 4 x L 0 N M W U J S T 3 B l b i 9 B d X R v U m V t b 3 Z l Z E N v b H V t b n M x L n t S Z W Z l c l R v L D h 9 J n F 1 b 3 Q 7 L C Z x d W 9 0 O 1 N l Y 3 R p b 2 4 x L 0 N M W U J S T 3 B l b i 9 B d X R v U m V t b 3 Z l Z E N v b H V t b n M x L n t T c G l m Z k Z v c i w 5 f S Z x d W 9 0 O y w m c X V v d D t T Z W N 0 a W 9 u M S 9 D T F l C U k 9 w Z W 4 v Q X V 0 b 1 J l b W 9 2 Z W R D b 2 x 1 b W 5 z M S 5 7 c 3 R h d H V z L D E w f S Z x d W 9 0 O y w m c X V v d D t T Z W N 0 a W 9 u M S 9 D T F l C U k 9 w Z W 4 v Q X V 0 b 1 J l b W 9 2 Z W R D b 2 x 1 b W 5 z M S 5 7 c G F p Z C w x M X 0 m c X V v d D s s J n F 1 b 3 Q 7 U 2 V j d G l v b j E v Q 0 x Z Q l J P c G V u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F l C U k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Z Q l J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Z Q l J P c G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Z Q l J P c G V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F l C U k 9 w Z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S 0 x P c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M S U t M T 3 B l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F Q y M D o 1 M D o x N i 4 w M j U 3 N D U 5 W i I g L z 4 8 R W 5 0 c n k g V H l w Z T 0 i R m l s b E N v b H V t b l R 5 c G V z I i B W Y W x 1 Z T 0 i c 0 J n W U d D U U 1 H Q m d Z R 0 J n W U R C Z z 0 9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U X V l c n l J R C I g V m F s d W U 9 I n M w M W M y Z T B l N i 1 k O D J j L T R m M D I t Y j A 4 N y 1 j N G I 5 Y W M 1 M G U y Y j g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l L T E 9 w Z W 4 v Q X V 0 b 1 J l b W 9 2 Z W R D b 2 x 1 b W 5 z M S 5 7 V G V j a E l E L D B 9 J n F 1 b 3 Q 7 L C Z x d W 9 0 O 1 N l Y 3 R p b 2 4 x L 0 F M S U t M T 3 B l b i 9 B d X R v U m V t b 3 Z l Z E N v b H V t b n M x L n t U Z W N o T E 5 h b W U s M X 0 m c X V v d D s s J n F 1 b 3 Q 7 U 2 V j d G l v b j E v Q U x J S 0 x P c G V u L 0 F 1 d G 9 S Z W 1 v d m V k Q 2 9 s d W 1 u c z E u e 1 R l Y 2 h G T m F t Z S w y f S Z x d W 9 0 O y w m c X V v d D t T Z W N 0 a W 9 u M S 9 B T E l L T E 9 w Z W 4 v Q X V 0 b 1 J l b W 9 2 Z W R D b 2 x 1 b W 5 z M S 5 7 R G F 0 Z S w z f S Z x d W 9 0 O y w m c X V v d D t T Z W N 0 a W 9 u M S 9 B T E l L T E 9 w Z W 4 v Q X V 0 b 1 J l b W 9 2 Z W R D b 2 x 1 b W 5 z M S 5 7 V 0 8 s N H 0 m c X V v d D s s J n F 1 b 3 Q 7 U 2 V j d G l v b j E v Q U x J S 0 x P c G V u L 0 F 1 d G 9 S Z W 1 v d m V k Q 2 9 s d W 1 u c z E u e 0 F k Z H J l c 3 M s N X 0 m c X V v d D s s J n F 1 b 3 Q 7 U 2 V j d G l v b j E v Q U x J S 0 x P c G V u L 0 F 1 d G 9 S Z W 1 v d m V k Q 2 9 s d W 1 u c z E u e 0 N 1 c 3 R M T m F t Z S w 2 f S Z x d W 9 0 O y w m c X V v d D t T Z W N 0 a W 9 u M S 9 B T E l L T E 9 w Z W 4 v Q X V 0 b 1 J l b W 9 2 Z W R D b 2 x 1 b W 5 z M S 5 7 Q 3 V z d E Z O Y W 1 l L D d 9 J n F 1 b 3 Q 7 L C Z x d W 9 0 O 1 N l Y 3 R p b 2 4 x L 0 F M S U t M T 3 B l b i 9 B d X R v U m V t b 3 Z l Z E N v b H V t b n M x L n t S Z W Z l c l R v L D h 9 J n F 1 b 3 Q 7 L C Z x d W 9 0 O 1 N l Y 3 R p b 2 4 x L 0 F M S U t M T 3 B l b i 9 B d X R v U m V t b 3 Z l Z E N v b H V t b n M x L n t T c G l m Z k Z v c i w 5 f S Z x d W 9 0 O y w m c X V v d D t T Z W N 0 a W 9 u M S 9 B T E l L T E 9 w Z W 4 v Q X V 0 b 1 J l b W 9 2 Z W R D b 2 x 1 b W 5 z M S 5 7 c 3 R h d H V z L D E w f S Z x d W 9 0 O y w m c X V v d D t T Z W N 0 a W 9 u M S 9 B T E l L T E 9 w Z W 4 v Q X V 0 b 1 J l b W 9 2 Z W R D b 2 x 1 b W 5 z M S 5 7 c G F p Z C w x M X 0 m c X V v d D s s J n F 1 b 3 Q 7 U 2 V j d G l v b j E v Q U x J S 0 x P c G V u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U x J S 0 x P c G V u L 0 F 1 d G 9 S Z W 1 v d m V k Q 2 9 s d W 1 u c z E u e 1 R l Y 2 h J R C w w f S Z x d W 9 0 O y w m c X V v d D t T Z W N 0 a W 9 u M S 9 B T E l L T E 9 w Z W 4 v Q X V 0 b 1 J l b W 9 2 Z W R D b 2 x 1 b W 5 z M S 5 7 V G V j a E x O Y W 1 l L D F 9 J n F 1 b 3 Q 7 L C Z x d W 9 0 O 1 N l Y 3 R p b 2 4 x L 0 F M S U t M T 3 B l b i 9 B d X R v U m V t b 3 Z l Z E N v b H V t b n M x L n t U Z W N o R k 5 h b W U s M n 0 m c X V v d D s s J n F 1 b 3 Q 7 U 2 V j d G l v b j E v Q U x J S 0 x P c G V u L 0 F 1 d G 9 S Z W 1 v d m V k Q 2 9 s d W 1 u c z E u e 0 R h d G U s M 3 0 m c X V v d D s s J n F 1 b 3 Q 7 U 2 V j d G l v b j E v Q U x J S 0 x P c G V u L 0 F 1 d G 9 S Z W 1 v d m V k Q 2 9 s d W 1 u c z E u e 1 d P L D R 9 J n F 1 b 3 Q 7 L C Z x d W 9 0 O 1 N l Y 3 R p b 2 4 x L 0 F M S U t M T 3 B l b i 9 B d X R v U m V t b 3 Z l Z E N v b H V t b n M x L n t B Z G R y Z X N z L D V 9 J n F 1 b 3 Q 7 L C Z x d W 9 0 O 1 N l Y 3 R p b 2 4 x L 0 F M S U t M T 3 B l b i 9 B d X R v U m V t b 3 Z l Z E N v b H V t b n M x L n t D d X N 0 T E 5 h b W U s N n 0 m c X V v d D s s J n F 1 b 3 Q 7 U 2 V j d G l v b j E v Q U x J S 0 x P c G V u L 0 F 1 d G 9 S Z W 1 v d m V k Q 2 9 s d W 1 u c z E u e 0 N 1 c 3 R G T m F t Z S w 3 f S Z x d W 9 0 O y w m c X V v d D t T Z W N 0 a W 9 u M S 9 B T E l L T E 9 w Z W 4 v Q X V 0 b 1 J l b W 9 2 Z W R D b 2 x 1 b W 5 z M S 5 7 U m V m Z X J U b y w 4 f S Z x d W 9 0 O y w m c X V v d D t T Z W N 0 a W 9 u M S 9 B T E l L T E 9 w Z W 4 v Q X V 0 b 1 J l b W 9 2 Z W R D b 2 x 1 b W 5 z M S 5 7 U 3 B p Z m Z G b 3 I s O X 0 m c X V v d D s s J n F 1 b 3 Q 7 U 2 V j d G l v b j E v Q U x J S 0 x P c G V u L 0 F 1 d G 9 S Z W 1 v d m V k Q 2 9 s d W 1 u c z E u e 3 N 0 Y X R 1 c y w x M H 0 m c X V v d D s s J n F 1 b 3 Q 7 U 2 V j d G l v b j E v Q U x J S 0 x P c G V u L 0 F 1 d G 9 S Z W 1 v d m V k Q 2 9 s d W 1 u c z E u e 3 B h a W Q s M T F 9 J n F 1 b 3 Q 7 L C Z x d W 9 0 O 1 N l Y 3 R p b 2 4 x L 0 F M S U t M T 3 B l b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J S 0 x P c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U t M T 3 B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U t M T 3 B l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U t M T 3 B l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S 0 x P c G V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U t M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T E l L T E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B U M j A 6 N T A 6 M T Q u O T k 5 M T U y N V o i I C 8 + P E V u d H J 5 I F R 5 c G U 9 I k Z p b G x D b 2 x 1 b W 5 U e X B l c y I g V m F s d W U 9 I n N C Z 1 l H Q 1 F N R 0 J n W U d C Z 1 l E Q m c 9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l F 1 Z X J 5 S U Q i I F Z h b H V l P S J z N z U w M T Z l N D Y t M 2 Z k N y 0 0 N W M y L T g z Z T Q t Z W Z m M W N h N z Y 3 Z D A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J S 0 x B c H B y L 0 F 1 d G 9 S Z W 1 v d m V k Q 2 9 s d W 1 u c z E u e 1 R l Y 2 h J R C w w f S Z x d W 9 0 O y w m c X V v d D t T Z W N 0 a W 9 u M S 9 B T E l L T E F w c H I v Q X V 0 b 1 J l b W 9 2 Z W R D b 2 x 1 b W 5 z M S 5 7 V G V j a E x O Y W 1 l L D F 9 J n F 1 b 3 Q 7 L C Z x d W 9 0 O 1 N l Y 3 R p b 2 4 x L 0 F M S U t M Q X B w c i 9 B d X R v U m V t b 3 Z l Z E N v b H V t b n M x L n t U Z W N o R k 5 h b W U s M n 0 m c X V v d D s s J n F 1 b 3 Q 7 U 2 V j d G l v b j E v Q U x J S 0 x B c H B y L 0 F 1 d G 9 S Z W 1 v d m V k Q 2 9 s d W 1 u c z E u e 0 R h d G U s M 3 0 m c X V v d D s s J n F 1 b 3 Q 7 U 2 V j d G l v b j E v Q U x J S 0 x B c H B y L 0 F 1 d G 9 S Z W 1 v d m V k Q 2 9 s d W 1 u c z E u e 1 d P L D R 9 J n F 1 b 3 Q 7 L C Z x d W 9 0 O 1 N l Y 3 R p b 2 4 x L 0 F M S U t M Q X B w c i 9 B d X R v U m V t b 3 Z l Z E N v b H V t b n M x L n t B Z G R y Z X N z L D V 9 J n F 1 b 3 Q 7 L C Z x d W 9 0 O 1 N l Y 3 R p b 2 4 x L 0 F M S U t M Q X B w c i 9 B d X R v U m V t b 3 Z l Z E N v b H V t b n M x L n t D d X N 0 T E 5 h b W U s N n 0 m c X V v d D s s J n F 1 b 3 Q 7 U 2 V j d G l v b j E v Q U x J S 0 x B c H B y L 0 F 1 d G 9 S Z W 1 v d m V k Q 2 9 s d W 1 u c z E u e 0 N 1 c 3 R G T m F t Z S w 3 f S Z x d W 9 0 O y w m c X V v d D t T Z W N 0 a W 9 u M S 9 B T E l L T E F w c H I v Q X V 0 b 1 J l b W 9 2 Z W R D b 2 x 1 b W 5 z M S 5 7 U m V m Z X J U b y w 4 f S Z x d W 9 0 O y w m c X V v d D t T Z W N 0 a W 9 u M S 9 B T E l L T E F w c H I v Q X V 0 b 1 J l b W 9 2 Z W R D b 2 x 1 b W 5 z M S 5 7 U 3 B p Z m Z G b 3 I s O X 0 m c X V v d D s s J n F 1 b 3 Q 7 U 2 V j d G l v b j E v Q U x J S 0 x B c H B y L 0 F 1 d G 9 S Z W 1 v d m V k Q 2 9 s d W 1 u c z E u e 3 N 0 Y X R 1 c y w x M H 0 m c X V v d D s s J n F 1 b 3 Q 7 U 2 V j d G l v b j E v Q U x J S 0 x B c H B y L 0 F 1 d G 9 S Z W 1 v d m V k Q 2 9 s d W 1 u c z E u e 3 B h a W Q s M T F 9 J n F 1 b 3 Q 7 L C Z x d W 9 0 O 1 N l Y 3 R p b 2 4 x L 0 F M S U t M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M S U t M Q X B w c i 9 B d X R v U m V t b 3 Z l Z E N v b H V t b n M x L n t U Z W N o S U Q s M H 0 m c X V v d D s s J n F 1 b 3 Q 7 U 2 V j d G l v b j E v Q U x J S 0 x B c H B y L 0 F 1 d G 9 S Z W 1 v d m V k Q 2 9 s d W 1 u c z E u e 1 R l Y 2 h M T m F t Z S w x f S Z x d W 9 0 O y w m c X V v d D t T Z W N 0 a W 9 u M S 9 B T E l L T E F w c H I v Q X V 0 b 1 J l b W 9 2 Z W R D b 2 x 1 b W 5 z M S 5 7 V G V j a E Z O Y W 1 l L D J 9 J n F 1 b 3 Q 7 L C Z x d W 9 0 O 1 N l Y 3 R p b 2 4 x L 0 F M S U t M Q X B w c i 9 B d X R v U m V t b 3 Z l Z E N v b H V t b n M x L n t E Y X R l L D N 9 J n F 1 b 3 Q 7 L C Z x d W 9 0 O 1 N l Y 3 R p b 2 4 x L 0 F M S U t M Q X B w c i 9 B d X R v U m V t b 3 Z l Z E N v b H V t b n M x L n t X T y w 0 f S Z x d W 9 0 O y w m c X V v d D t T Z W N 0 a W 9 u M S 9 B T E l L T E F w c H I v Q X V 0 b 1 J l b W 9 2 Z W R D b 2 x 1 b W 5 z M S 5 7 Q W R k c m V z c y w 1 f S Z x d W 9 0 O y w m c X V v d D t T Z W N 0 a W 9 u M S 9 B T E l L T E F w c H I v Q X V 0 b 1 J l b W 9 2 Z W R D b 2 x 1 b W 5 z M S 5 7 Q 3 V z d E x O Y W 1 l L D Z 9 J n F 1 b 3 Q 7 L C Z x d W 9 0 O 1 N l Y 3 R p b 2 4 x L 0 F M S U t M Q X B w c i 9 B d X R v U m V t b 3 Z l Z E N v b H V t b n M x L n t D d X N 0 R k 5 h b W U s N 3 0 m c X V v d D s s J n F 1 b 3 Q 7 U 2 V j d G l v b j E v Q U x J S 0 x B c H B y L 0 F 1 d G 9 S Z W 1 v d m V k Q 2 9 s d W 1 u c z E u e 1 J l Z m V y V G 8 s O H 0 m c X V v d D s s J n F 1 b 3 Q 7 U 2 V j d G l v b j E v Q U x J S 0 x B c H B y L 0 F 1 d G 9 S Z W 1 v d m V k Q 2 9 s d W 1 u c z E u e 1 N w a W Z m R m 9 y L D l 9 J n F 1 b 3 Q 7 L C Z x d W 9 0 O 1 N l Y 3 R p b 2 4 x L 0 F M S U t M Q X B w c i 9 B d X R v U m V t b 3 Z l Z E N v b H V t b n M x L n t z d G F 0 d X M s M T B 9 J n F 1 b 3 Q 7 L C Z x d W 9 0 O 1 N l Y 3 R p b 2 4 x L 0 F M S U t M Q X B w c i 9 B d X R v U m V t b 3 Z l Z E N v b H V t b n M x L n t w Y W l k L D E x f S Z x d W 9 0 O y w m c X V v d D t T Z W N 0 a W 9 u M S 9 B T E l L T E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M S U t M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L T E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L T E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L T E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U t M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L T E x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U x J S 0 x M b 3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w V D I w O j U w O j E 5 L j g 2 M D Q 5 N D R a I i A v P j x F b n R y e S B U e X B l P S J G a W x s Q 2 9 s d W 1 u V H l w Z X M i I F Z h b H V l P S J z Q m d Z R 0 N R T U d C Z 1 l H Q m d Z R E J n P T 0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R d W V y e U l E I i B W Y W x 1 Z T 0 i c 2 Y z Y T J l M 2 F k L W E y N j Q t N D J i N i 0 5 O T A 5 L W Y 4 Y 2 U z N 2 F k O W F j Z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S U t M T G 9 z d C 9 B d X R v U m V t b 3 Z l Z E N v b H V t b n M x L n t U Z W N o S U Q s M H 0 m c X V v d D s s J n F 1 b 3 Q 7 U 2 V j d G l v b j E v Q U x J S 0 x M b 3 N 0 L 0 F 1 d G 9 S Z W 1 v d m V k Q 2 9 s d W 1 u c z E u e 1 R l Y 2 h M T m F t Z S w x f S Z x d W 9 0 O y w m c X V v d D t T Z W N 0 a W 9 u M S 9 B T E l L T E x v c 3 Q v Q X V 0 b 1 J l b W 9 2 Z W R D b 2 x 1 b W 5 z M S 5 7 V G V j a E Z O Y W 1 l L D J 9 J n F 1 b 3 Q 7 L C Z x d W 9 0 O 1 N l Y 3 R p b 2 4 x L 0 F M S U t M T G 9 z d C 9 B d X R v U m V t b 3 Z l Z E N v b H V t b n M x L n t E Y X R l L D N 9 J n F 1 b 3 Q 7 L C Z x d W 9 0 O 1 N l Y 3 R p b 2 4 x L 0 F M S U t M T G 9 z d C 9 B d X R v U m V t b 3 Z l Z E N v b H V t b n M x L n t X T y w 0 f S Z x d W 9 0 O y w m c X V v d D t T Z W N 0 a W 9 u M S 9 B T E l L T E x v c 3 Q v Q X V 0 b 1 J l b W 9 2 Z W R D b 2 x 1 b W 5 z M S 5 7 Q W R k c m V z c y w 1 f S Z x d W 9 0 O y w m c X V v d D t T Z W N 0 a W 9 u M S 9 B T E l L T E x v c 3 Q v Q X V 0 b 1 J l b W 9 2 Z W R D b 2 x 1 b W 5 z M S 5 7 Q 3 V z d E x O Y W 1 l L D Z 9 J n F 1 b 3 Q 7 L C Z x d W 9 0 O 1 N l Y 3 R p b 2 4 x L 0 F M S U t M T G 9 z d C 9 B d X R v U m V t b 3 Z l Z E N v b H V t b n M x L n t D d X N 0 R k 5 h b W U s N 3 0 m c X V v d D s s J n F 1 b 3 Q 7 U 2 V j d G l v b j E v Q U x J S 0 x M b 3 N 0 L 0 F 1 d G 9 S Z W 1 v d m V k Q 2 9 s d W 1 u c z E u e 1 J l Z m V y V G 8 s O H 0 m c X V v d D s s J n F 1 b 3 Q 7 U 2 V j d G l v b j E v Q U x J S 0 x M b 3 N 0 L 0 F 1 d G 9 S Z W 1 v d m V k Q 2 9 s d W 1 u c z E u e 1 N w a W Z m R m 9 y L D l 9 J n F 1 b 3 Q 7 L C Z x d W 9 0 O 1 N l Y 3 R p b 2 4 x L 0 F M S U t M T G 9 z d C 9 B d X R v U m V t b 3 Z l Z E N v b H V t b n M x L n t z d G F 0 d X M s M T B 9 J n F 1 b 3 Q 7 L C Z x d W 9 0 O 1 N l Y 3 R p b 2 4 x L 0 F M S U t M T G 9 z d C 9 B d X R v U m V t b 3 Z l Z E N v b H V t b n M x L n t w Y W l k L D E x f S Z x d W 9 0 O y w m c X V v d D t T Z W N 0 a W 9 u M S 9 B T E l L T E x v c 3 Q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T E l L T E x v c 3 Q v Q X V 0 b 1 J l b W 9 2 Z W R D b 2 x 1 b W 5 z M S 5 7 V G V j a E l E L D B 9 J n F 1 b 3 Q 7 L C Z x d W 9 0 O 1 N l Y 3 R p b 2 4 x L 0 F M S U t M T G 9 z d C 9 B d X R v U m V t b 3 Z l Z E N v b H V t b n M x L n t U Z W N o T E 5 h b W U s M X 0 m c X V v d D s s J n F 1 b 3 Q 7 U 2 V j d G l v b j E v Q U x J S 0 x M b 3 N 0 L 0 F 1 d G 9 S Z W 1 v d m V k Q 2 9 s d W 1 u c z E u e 1 R l Y 2 h G T m F t Z S w y f S Z x d W 9 0 O y w m c X V v d D t T Z W N 0 a W 9 u M S 9 B T E l L T E x v c 3 Q v Q X V 0 b 1 J l b W 9 2 Z W R D b 2 x 1 b W 5 z M S 5 7 R G F 0 Z S w z f S Z x d W 9 0 O y w m c X V v d D t T Z W N 0 a W 9 u M S 9 B T E l L T E x v c 3 Q v Q X V 0 b 1 J l b W 9 2 Z W R D b 2 x 1 b W 5 z M S 5 7 V 0 8 s N H 0 m c X V v d D s s J n F 1 b 3 Q 7 U 2 V j d G l v b j E v Q U x J S 0 x M b 3 N 0 L 0 F 1 d G 9 S Z W 1 v d m V k Q 2 9 s d W 1 u c z E u e 0 F k Z H J l c 3 M s N X 0 m c X V v d D s s J n F 1 b 3 Q 7 U 2 V j d G l v b j E v Q U x J S 0 x M b 3 N 0 L 0 F 1 d G 9 S Z W 1 v d m V k Q 2 9 s d W 1 u c z E u e 0 N 1 c 3 R M T m F t Z S w 2 f S Z x d W 9 0 O y w m c X V v d D t T Z W N 0 a W 9 u M S 9 B T E l L T E x v c 3 Q v Q X V 0 b 1 J l b W 9 2 Z W R D b 2 x 1 b W 5 z M S 5 7 Q 3 V z d E Z O Y W 1 l L D d 9 J n F 1 b 3 Q 7 L C Z x d W 9 0 O 1 N l Y 3 R p b 2 4 x L 0 F M S U t M T G 9 z d C 9 B d X R v U m V t b 3 Z l Z E N v b H V t b n M x L n t S Z W Z l c l R v L D h 9 J n F 1 b 3 Q 7 L C Z x d W 9 0 O 1 N l Y 3 R p b 2 4 x L 0 F M S U t M T G 9 z d C 9 B d X R v U m V t b 3 Z l Z E N v b H V t b n M x L n t T c G l m Z k Z v c i w 5 f S Z x d W 9 0 O y w m c X V v d D t T Z W N 0 a W 9 u M S 9 B T E l L T E x v c 3 Q v Q X V 0 b 1 J l b W 9 2 Z W R D b 2 x 1 b W 5 z M S 5 7 c 3 R h d H V z L D E w f S Z x d W 9 0 O y w m c X V v d D t T Z W N 0 a W 9 u M S 9 B T E l L T E x v c 3 Q v Q X V 0 b 1 J l b W 9 2 Z W R D b 2 x 1 b W 5 z M S 5 7 c G F p Z C w x M X 0 m c X V v d D s s J n F 1 b 3 Q 7 U 2 V j d G l v b j E v Q U x J S 0 x M b 3 N 0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T E l L T E x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S 0 x M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S 0 x M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S 0 x M b 3 N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L T E x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T S E V P c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V U 0 h F T 3 B l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y 0 z M V Q x N z o x N z o 0 N i 4 z M z E 2 N T E 4 W i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D b 2 x 1 b W 5 U e X B l c y I g V m F s d W U 9 I n N C Z 1 l H Q 1 F N R 0 J n W U d C Z 1 l E Q m c 9 P S I g L z 4 8 R W 5 0 c n k g V H l w Z T 0 i U X V l c n l J R C I g V m F s d W U 9 I n M 1 M j J k Z D Z m Y y 1 j N G V l L T R j N T Y t O D U x N C 1 m M 2 U 2 M z I 5 Z j Z h Z j I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U 0 h F T 3 B l b i 9 B d X R v U m V t b 3 Z l Z E N v b H V t b n M x L n t U Z W N o S U Q s M H 0 m c X V v d D s s J n F 1 b 3 Q 7 U 2 V j d G l v b j E v R F V T S E V P c G V u L 0 F 1 d G 9 S Z W 1 v d m V k Q 2 9 s d W 1 u c z E u e 1 R l Y 2 h M T m F t Z S w x f S Z x d W 9 0 O y w m c X V v d D t T Z W N 0 a W 9 u M S 9 E V V N I R U 9 w Z W 4 v Q X V 0 b 1 J l b W 9 2 Z W R D b 2 x 1 b W 5 z M S 5 7 V G V j a E Z O Y W 1 l L D J 9 J n F 1 b 3 Q 7 L C Z x d W 9 0 O 1 N l Y 3 R p b 2 4 x L 0 R V U 0 h F T 3 B l b i 9 B d X R v U m V t b 3 Z l Z E N v b H V t b n M x L n t E Y X R l L D N 9 J n F 1 b 3 Q 7 L C Z x d W 9 0 O 1 N l Y 3 R p b 2 4 x L 0 R V U 0 h F T 3 B l b i 9 B d X R v U m V t b 3 Z l Z E N v b H V t b n M x L n t X T y w 0 f S Z x d W 9 0 O y w m c X V v d D t T Z W N 0 a W 9 u M S 9 E V V N I R U 9 w Z W 4 v Q X V 0 b 1 J l b W 9 2 Z W R D b 2 x 1 b W 5 z M S 5 7 Q W R k c m V z c y w 1 f S Z x d W 9 0 O y w m c X V v d D t T Z W N 0 a W 9 u M S 9 E V V N I R U 9 w Z W 4 v Q X V 0 b 1 J l b W 9 2 Z W R D b 2 x 1 b W 5 z M S 5 7 Q 3 V z d E x O Y W 1 l L D Z 9 J n F 1 b 3 Q 7 L C Z x d W 9 0 O 1 N l Y 3 R p b 2 4 x L 0 R V U 0 h F T 3 B l b i 9 B d X R v U m V t b 3 Z l Z E N v b H V t b n M x L n t D d X N 0 R k 5 h b W U s N 3 0 m c X V v d D s s J n F 1 b 3 Q 7 U 2 V j d G l v b j E v R F V T S E V P c G V u L 0 F 1 d G 9 S Z W 1 v d m V k Q 2 9 s d W 1 u c z E u e 1 J l Z m V y V G 8 s O H 0 m c X V v d D s s J n F 1 b 3 Q 7 U 2 V j d G l v b j E v R F V T S E V P c G V u L 0 F 1 d G 9 S Z W 1 v d m V k Q 2 9 s d W 1 u c z E u e 1 N w a W Z m R m 9 y L D l 9 J n F 1 b 3 Q 7 L C Z x d W 9 0 O 1 N l Y 3 R p b 2 4 x L 0 R V U 0 h F T 3 B l b i 9 B d X R v U m V t b 3 Z l Z E N v b H V t b n M x L n t z d G F 0 d X M s M T B 9 J n F 1 b 3 Q 7 L C Z x d W 9 0 O 1 N l Y 3 R p b 2 4 x L 0 R V U 0 h F T 3 B l b i 9 B d X R v U m V t b 3 Z l Z E N v b H V t b n M x L n t w Y W l k L D E x f S Z x d W 9 0 O y w m c X V v d D t T Z W N 0 a W 9 u M S 9 E V V N I R U 9 w Z W 4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V V N I R U 9 w Z W 4 v Q X V 0 b 1 J l b W 9 2 Z W R D b 2 x 1 b W 5 z M S 5 7 V G V j a E l E L D B 9 J n F 1 b 3 Q 7 L C Z x d W 9 0 O 1 N l Y 3 R p b 2 4 x L 0 R V U 0 h F T 3 B l b i 9 B d X R v U m V t b 3 Z l Z E N v b H V t b n M x L n t U Z W N o T E 5 h b W U s M X 0 m c X V v d D s s J n F 1 b 3 Q 7 U 2 V j d G l v b j E v R F V T S E V P c G V u L 0 F 1 d G 9 S Z W 1 v d m V k Q 2 9 s d W 1 u c z E u e 1 R l Y 2 h G T m F t Z S w y f S Z x d W 9 0 O y w m c X V v d D t T Z W N 0 a W 9 u M S 9 E V V N I R U 9 w Z W 4 v Q X V 0 b 1 J l b W 9 2 Z W R D b 2 x 1 b W 5 z M S 5 7 R G F 0 Z S w z f S Z x d W 9 0 O y w m c X V v d D t T Z W N 0 a W 9 u M S 9 E V V N I R U 9 w Z W 4 v Q X V 0 b 1 J l b W 9 2 Z W R D b 2 x 1 b W 5 z M S 5 7 V 0 8 s N H 0 m c X V v d D s s J n F 1 b 3 Q 7 U 2 V j d G l v b j E v R F V T S E V P c G V u L 0 F 1 d G 9 S Z W 1 v d m V k Q 2 9 s d W 1 u c z E u e 0 F k Z H J l c 3 M s N X 0 m c X V v d D s s J n F 1 b 3 Q 7 U 2 V j d G l v b j E v R F V T S E V P c G V u L 0 F 1 d G 9 S Z W 1 v d m V k Q 2 9 s d W 1 u c z E u e 0 N 1 c 3 R M T m F t Z S w 2 f S Z x d W 9 0 O y w m c X V v d D t T Z W N 0 a W 9 u M S 9 E V V N I R U 9 w Z W 4 v Q X V 0 b 1 J l b W 9 2 Z W R D b 2 x 1 b W 5 z M S 5 7 Q 3 V z d E Z O Y W 1 l L D d 9 J n F 1 b 3 Q 7 L C Z x d W 9 0 O 1 N l Y 3 R p b 2 4 x L 0 R V U 0 h F T 3 B l b i 9 B d X R v U m V t b 3 Z l Z E N v b H V t b n M x L n t S Z W Z l c l R v L D h 9 J n F 1 b 3 Q 7 L C Z x d W 9 0 O 1 N l Y 3 R p b 2 4 x L 0 R V U 0 h F T 3 B l b i 9 B d X R v U m V t b 3 Z l Z E N v b H V t b n M x L n t T c G l m Z k Z v c i w 5 f S Z x d W 9 0 O y w m c X V v d D t T Z W N 0 a W 9 u M S 9 E V V N I R U 9 w Z W 4 v Q X V 0 b 1 J l b W 9 2 Z W R D b 2 x 1 b W 5 z M S 5 7 c 3 R h d H V z L D E w f S Z x d W 9 0 O y w m c X V v d D t T Z W N 0 a W 9 u M S 9 E V V N I R U 9 w Z W 4 v Q X V 0 b 1 J l b W 9 2 Z W R D b 2 x 1 b W 5 z M S 5 7 c G F p Z C w x M X 0 m c X V v d D s s J n F 1 b 3 Q 7 U 2 V j d G l v b j E v R F V T S E V P c G V u L 0 F 1 d G 9 S Z W 1 v d m V k Q 2 9 s d W 1 u c z E u e 2 N v b W 1 l b n R z L D E y f S Z x d W 9 0 O 1 0 s J n F 1 b 3 Q 7 U m V s Y X R p b 2 5 z a G l w S W 5 m b y Z x d W 9 0 O z p b X X 0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V T S E V P c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U 0 h F T 3 B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U 0 h F T 3 B l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U 0 h F T 3 B l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T S E V P c G V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U 0 h F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V V N I R U F w c H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M t M z F U M T c 6 M T c 6 N D Y u M j g y N D E x N l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D b 2 x 1 b W 5 U e X B l c y I g V m F s d W U 9 I n N C Z 1 l H Q 1 F N R 0 J n W U d C Z 1 l E Q m c 9 P S I g L z 4 8 R W 5 0 c n k g V H l w Z T 0 i R m l s b E V y c m 9 y Q 2 9 1 b n Q i I F Z h b H V l P S J s M S I g L z 4 8 R W 5 0 c n k g V H l w Z T 0 i U X V l c n l J R C I g V m F s d W U 9 I n M 1 Y j M 5 N j I x M i 1 m M T R m L T R j Z D Y t O D k w M y 0 3 M D I x O T F k M m Y x Z D Y i I C 8 + P E V u d H J 5 I F R 5 c G U 9 I k Z p b G x D b 3 V u d C I g V m F s d W U 9 I m w 3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V V N I R U F w c H I v Q X V 0 b 1 J l b W 9 2 Z W R D b 2 x 1 b W 5 z M S 5 7 V G V j a E l E L D B 9 J n F 1 b 3 Q 7 L C Z x d W 9 0 O 1 N l Y 3 R p b 2 4 x L 0 R V U 0 h F Q X B w c i 9 B d X R v U m V t b 3 Z l Z E N v b H V t b n M x L n t U Z W N o T E 5 h b W U s M X 0 m c X V v d D s s J n F 1 b 3 Q 7 U 2 V j d G l v b j E v R F V T S E V B c H B y L 0 F 1 d G 9 S Z W 1 v d m V k Q 2 9 s d W 1 u c z E u e 1 R l Y 2 h G T m F t Z S w y f S Z x d W 9 0 O y w m c X V v d D t T Z W N 0 a W 9 u M S 9 E V V N I R U F w c H I v Q X V 0 b 1 J l b W 9 2 Z W R D b 2 x 1 b W 5 z M S 5 7 R G F 0 Z S w z f S Z x d W 9 0 O y w m c X V v d D t T Z W N 0 a W 9 u M S 9 E V V N I R U F w c H I v Q X V 0 b 1 J l b W 9 2 Z W R D b 2 x 1 b W 5 z M S 5 7 V 0 8 s N H 0 m c X V v d D s s J n F 1 b 3 Q 7 U 2 V j d G l v b j E v R F V T S E V B c H B y L 0 F 1 d G 9 S Z W 1 v d m V k Q 2 9 s d W 1 u c z E u e 0 F k Z H J l c 3 M s N X 0 m c X V v d D s s J n F 1 b 3 Q 7 U 2 V j d G l v b j E v R F V T S E V B c H B y L 0 F 1 d G 9 S Z W 1 v d m V k Q 2 9 s d W 1 u c z E u e 0 N 1 c 3 R M T m F t Z S w 2 f S Z x d W 9 0 O y w m c X V v d D t T Z W N 0 a W 9 u M S 9 E V V N I R U F w c H I v Q X V 0 b 1 J l b W 9 2 Z W R D b 2 x 1 b W 5 z M S 5 7 Q 3 V z d E Z O Y W 1 l L D d 9 J n F 1 b 3 Q 7 L C Z x d W 9 0 O 1 N l Y 3 R p b 2 4 x L 0 R V U 0 h F Q X B w c i 9 B d X R v U m V t b 3 Z l Z E N v b H V t b n M x L n t S Z W Z l c l R v L D h 9 J n F 1 b 3 Q 7 L C Z x d W 9 0 O 1 N l Y 3 R p b 2 4 x L 0 R V U 0 h F Q X B w c i 9 B d X R v U m V t b 3 Z l Z E N v b H V t b n M x L n t T c G l m Z k Z v c i w 5 f S Z x d W 9 0 O y w m c X V v d D t T Z W N 0 a W 9 u M S 9 E V V N I R U F w c H I v Q X V 0 b 1 J l b W 9 2 Z W R D b 2 x 1 b W 5 z M S 5 7 c 3 R h d H V z L D E w f S Z x d W 9 0 O y w m c X V v d D t T Z W N 0 a W 9 u M S 9 E V V N I R U F w c H I v Q X V 0 b 1 J l b W 9 2 Z W R D b 2 x 1 b W 5 z M S 5 7 c G F p Z C w x M X 0 m c X V v d D s s J n F 1 b 3 Q 7 U 2 V j d G l v b j E v R F V T S E V B c H B y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F V T S E V B c H B y L 0 F 1 d G 9 S Z W 1 v d m V k Q 2 9 s d W 1 u c z E u e 1 R l Y 2 h J R C w w f S Z x d W 9 0 O y w m c X V v d D t T Z W N 0 a W 9 u M S 9 E V V N I R U F w c H I v Q X V 0 b 1 J l b W 9 2 Z W R D b 2 x 1 b W 5 z M S 5 7 V G V j a E x O Y W 1 l L D F 9 J n F 1 b 3 Q 7 L C Z x d W 9 0 O 1 N l Y 3 R p b 2 4 x L 0 R V U 0 h F Q X B w c i 9 B d X R v U m V t b 3 Z l Z E N v b H V t b n M x L n t U Z W N o R k 5 h b W U s M n 0 m c X V v d D s s J n F 1 b 3 Q 7 U 2 V j d G l v b j E v R F V T S E V B c H B y L 0 F 1 d G 9 S Z W 1 v d m V k Q 2 9 s d W 1 u c z E u e 0 R h d G U s M 3 0 m c X V v d D s s J n F 1 b 3 Q 7 U 2 V j d G l v b j E v R F V T S E V B c H B y L 0 F 1 d G 9 S Z W 1 v d m V k Q 2 9 s d W 1 u c z E u e 1 d P L D R 9 J n F 1 b 3 Q 7 L C Z x d W 9 0 O 1 N l Y 3 R p b 2 4 x L 0 R V U 0 h F Q X B w c i 9 B d X R v U m V t b 3 Z l Z E N v b H V t b n M x L n t B Z G R y Z X N z L D V 9 J n F 1 b 3 Q 7 L C Z x d W 9 0 O 1 N l Y 3 R p b 2 4 x L 0 R V U 0 h F Q X B w c i 9 B d X R v U m V t b 3 Z l Z E N v b H V t b n M x L n t D d X N 0 T E 5 h b W U s N n 0 m c X V v d D s s J n F 1 b 3 Q 7 U 2 V j d G l v b j E v R F V T S E V B c H B y L 0 F 1 d G 9 S Z W 1 v d m V k Q 2 9 s d W 1 u c z E u e 0 N 1 c 3 R G T m F t Z S w 3 f S Z x d W 9 0 O y w m c X V v d D t T Z W N 0 a W 9 u M S 9 E V V N I R U F w c H I v Q X V 0 b 1 J l b W 9 2 Z W R D b 2 x 1 b W 5 z M S 5 7 U m V m Z X J U b y w 4 f S Z x d W 9 0 O y w m c X V v d D t T Z W N 0 a W 9 u M S 9 E V V N I R U F w c H I v Q X V 0 b 1 J l b W 9 2 Z W R D b 2 x 1 b W 5 z M S 5 7 U 3 B p Z m Z G b 3 I s O X 0 m c X V v d D s s J n F 1 b 3 Q 7 U 2 V j d G l v b j E v R F V T S E V B c H B y L 0 F 1 d G 9 S Z W 1 v d m V k Q 2 9 s d W 1 u c z E u e 3 N 0 Y X R 1 c y w x M H 0 m c X V v d D s s J n F 1 b 3 Q 7 U 2 V j d G l v b j E v R F V T S E V B c H B y L 0 F 1 d G 9 S Z W 1 v d m V k Q 2 9 s d W 1 u c z E u e 3 B h a W Q s M T F 9 J n F 1 b 3 Q 7 L C Z x d W 9 0 O 1 N l Y 3 R p b 2 4 x L 0 R V U 0 h F Q X B w c i 9 B d X R v U m V t b 3 Z l Z E N v b H V t b n M x L n t j b 2 1 t Z W 5 0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U 0 h F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V N I R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V N I R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V N I R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U 0 h F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V N I R U x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F V T S E V M b 3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M x V D E 3 O j E 3 O j Q 2 L j M 4 O T c 4 N D R a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N v b H V t b l R 5 c G V z I i B W Y W x 1 Z T 0 i c 0 J n W U d D U U 1 H Q m d Z R 0 J n W U R C Z z 0 9 I i A v P j x F b n R y e S B U e X B l P S J R d W V y e U l E I i B W Y W x 1 Z T 0 i c 2 R h O W Y 2 N T M 3 L T M 4 Z G I t N D R k M y 1 i N m M 0 L T l h Y m U 0 N 2 F h M 2 Z k O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V T S E V M b 3 N 0 L 0 F 1 d G 9 S Z W 1 v d m V k Q 2 9 s d W 1 u c z E u e 1 R l Y 2 h J R C w w f S Z x d W 9 0 O y w m c X V v d D t T Z W N 0 a W 9 u M S 9 E V V N I R U x v c 3 Q v Q X V 0 b 1 J l b W 9 2 Z W R D b 2 x 1 b W 5 z M S 5 7 V G V j a E x O Y W 1 l L D F 9 J n F 1 b 3 Q 7 L C Z x d W 9 0 O 1 N l Y 3 R p b 2 4 x L 0 R V U 0 h F T G 9 z d C 9 B d X R v U m V t b 3 Z l Z E N v b H V t b n M x L n t U Z W N o R k 5 h b W U s M n 0 m c X V v d D s s J n F 1 b 3 Q 7 U 2 V j d G l v b j E v R F V T S E V M b 3 N 0 L 0 F 1 d G 9 S Z W 1 v d m V k Q 2 9 s d W 1 u c z E u e 0 R h d G U s M 3 0 m c X V v d D s s J n F 1 b 3 Q 7 U 2 V j d G l v b j E v R F V T S E V M b 3 N 0 L 0 F 1 d G 9 S Z W 1 v d m V k Q 2 9 s d W 1 u c z E u e 1 d P L D R 9 J n F 1 b 3 Q 7 L C Z x d W 9 0 O 1 N l Y 3 R p b 2 4 x L 0 R V U 0 h F T G 9 z d C 9 B d X R v U m V t b 3 Z l Z E N v b H V t b n M x L n t B Z G R y Z X N z L D V 9 J n F 1 b 3 Q 7 L C Z x d W 9 0 O 1 N l Y 3 R p b 2 4 x L 0 R V U 0 h F T G 9 z d C 9 B d X R v U m V t b 3 Z l Z E N v b H V t b n M x L n t D d X N 0 T E 5 h b W U s N n 0 m c X V v d D s s J n F 1 b 3 Q 7 U 2 V j d G l v b j E v R F V T S E V M b 3 N 0 L 0 F 1 d G 9 S Z W 1 v d m V k Q 2 9 s d W 1 u c z E u e 0 N 1 c 3 R G T m F t Z S w 3 f S Z x d W 9 0 O y w m c X V v d D t T Z W N 0 a W 9 u M S 9 E V V N I R U x v c 3 Q v Q X V 0 b 1 J l b W 9 2 Z W R D b 2 x 1 b W 5 z M S 5 7 U m V m Z X J U b y w 4 f S Z x d W 9 0 O y w m c X V v d D t T Z W N 0 a W 9 u M S 9 E V V N I R U x v c 3 Q v Q X V 0 b 1 J l b W 9 2 Z W R D b 2 x 1 b W 5 z M S 5 7 U 3 B p Z m Z G b 3 I s O X 0 m c X V v d D s s J n F 1 b 3 Q 7 U 2 V j d G l v b j E v R F V T S E V M b 3 N 0 L 0 F 1 d G 9 S Z W 1 v d m V k Q 2 9 s d W 1 u c z E u e 3 N 0 Y X R 1 c y w x M H 0 m c X V v d D s s J n F 1 b 3 Q 7 U 2 V j d G l v b j E v R F V T S E V M b 3 N 0 L 0 F 1 d G 9 S Z W 1 v d m V k Q 2 9 s d W 1 u c z E u e 3 B h a W Q s M T F 9 J n F 1 b 3 Q 7 L C Z x d W 9 0 O 1 N l Y 3 R p b 2 4 x L 0 R V U 0 h F T G 9 z d C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V U 0 h F T G 9 z d C 9 B d X R v U m V t b 3 Z l Z E N v b H V t b n M x L n t U Z W N o S U Q s M H 0 m c X V v d D s s J n F 1 b 3 Q 7 U 2 V j d G l v b j E v R F V T S E V M b 3 N 0 L 0 F 1 d G 9 S Z W 1 v d m V k Q 2 9 s d W 1 u c z E u e 1 R l Y 2 h M T m F t Z S w x f S Z x d W 9 0 O y w m c X V v d D t T Z W N 0 a W 9 u M S 9 E V V N I R U x v c 3 Q v Q X V 0 b 1 J l b W 9 2 Z W R D b 2 x 1 b W 5 z M S 5 7 V G V j a E Z O Y W 1 l L D J 9 J n F 1 b 3 Q 7 L C Z x d W 9 0 O 1 N l Y 3 R p b 2 4 x L 0 R V U 0 h F T G 9 z d C 9 B d X R v U m V t b 3 Z l Z E N v b H V t b n M x L n t E Y X R l L D N 9 J n F 1 b 3 Q 7 L C Z x d W 9 0 O 1 N l Y 3 R p b 2 4 x L 0 R V U 0 h F T G 9 z d C 9 B d X R v U m V t b 3 Z l Z E N v b H V t b n M x L n t X T y w 0 f S Z x d W 9 0 O y w m c X V v d D t T Z W N 0 a W 9 u M S 9 E V V N I R U x v c 3 Q v Q X V 0 b 1 J l b W 9 2 Z W R D b 2 x 1 b W 5 z M S 5 7 Q W R k c m V z c y w 1 f S Z x d W 9 0 O y w m c X V v d D t T Z W N 0 a W 9 u M S 9 E V V N I R U x v c 3 Q v Q X V 0 b 1 J l b W 9 2 Z W R D b 2 x 1 b W 5 z M S 5 7 Q 3 V z d E x O Y W 1 l L D Z 9 J n F 1 b 3 Q 7 L C Z x d W 9 0 O 1 N l Y 3 R p b 2 4 x L 0 R V U 0 h F T G 9 z d C 9 B d X R v U m V t b 3 Z l Z E N v b H V t b n M x L n t D d X N 0 R k 5 h b W U s N 3 0 m c X V v d D s s J n F 1 b 3 Q 7 U 2 V j d G l v b j E v R F V T S E V M b 3 N 0 L 0 F 1 d G 9 S Z W 1 v d m V k Q 2 9 s d W 1 u c z E u e 1 J l Z m V y V G 8 s O H 0 m c X V v d D s s J n F 1 b 3 Q 7 U 2 V j d G l v b j E v R F V T S E V M b 3 N 0 L 0 F 1 d G 9 S Z W 1 v d m V k Q 2 9 s d W 1 u c z E u e 1 N w a W Z m R m 9 y L D l 9 J n F 1 b 3 Q 7 L C Z x d W 9 0 O 1 N l Y 3 R p b 2 4 x L 0 R V U 0 h F T G 9 z d C 9 B d X R v U m V t b 3 Z l Z E N v b H V t b n M x L n t z d G F 0 d X M s M T B 9 J n F 1 b 3 Q 7 L C Z x d W 9 0 O 1 N l Y 3 R p b 2 4 x L 0 R V U 0 h F T G 9 z d C 9 B d X R v U m V t b 3 Z l Z E N v b H V t b n M x L n t w Y W l k L D E x f S Z x d W 9 0 O y w m c X V v d D t T Z W N 0 a W 9 u M S 9 E V V N I R U x v c 3 Q v Q X V 0 b 1 J l b W 9 2 Z W R D b 2 x 1 b W 5 z M S 5 7 Y 2 9 t b W V u d H M s M T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V V N I R U x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T S E V M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T S E V M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T S E V M b 3 N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V N I R U x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V S S U F P c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V U k l B T 3 B l b i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N R T U d C Z 1 l H Q m d Z R E J n P T 0 i I C 8 + P E V u d H J 5 I F R 5 c G U 9 I k Z p b G x M Y X N 0 V X B k Y X R l Z C I g V m F s d W U 9 I m Q y M D I y L T A z L T M w V D I w O j U w O j I z L j A 2 M z c 5 O T h a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N v b H V t b k 5 h b W V z I i B W Y W x 1 Z T 0 i c 1 s m c X V v d D t U Z W N o S U Q m c X V v d D s s J n F 1 b 3 Q 7 V G V j a E x O Y W 1 l J n F 1 b 3 Q 7 L C Z x d W 9 0 O 1 R l Y 2 h G T m F t Z S Z x d W 9 0 O y w m c X V v d D t E Y X R l J n F 1 b 3 Q 7 L C Z x d W 9 0 O 1 d P J n F 1 b 3 Q 7 L C Z x d W 9 0 O 0 F k Z H J l c 3 M m c X V v d D s s J n F 1 b 3 Q 7 Q 3 V z d E x O Y W 1 l J n F 1 b 3 Q 7 L C Z x d W 9 0 O 0 N 1 c 3 R G T m F t Z S Z x d W 9 0 O y w m c X V v d D t S Z W Z l c l R v J n F 1 b 3 Q 7 L C Z x d W 9 0 O 1 N w a W Z m R m 9 y J n F 1 b 3 Q 7 L C Z x d W 9 0 O 3 N 0 Y X R 1 c y Z x d W 9 0 O y w m c X V v d D t w Y W l k J n F 1 b 3 Q 7 L C Z x d W 9 0 O 2 N v b W 1 l b n R z J n F 1 b 3 Q 7 X S I g L z 4 8 R W 5 0 c n k g V H l w Z T 0 i U X V l c n l J R C I g V m F s d W U 9 I n M 3 O T R k M m Z m M S 1 m Y j I w L T R l M W I t O G U w O S 0 0 O D Y y Z G Y x M 2 E x O W I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V J J Q U 9 w Z W 4 v Q X V 0 b 1 J l b W 9 2 Z W R D b 2 x 1 b W 5 z M S 5 7 V G V j a E l E L D B 9 J n F 1 b 3 Q 7 L C Z x d W 9 0 O 1 N l Y 3 R p b 2 4 x L 0 J V U k l B T 3 B l b i 9 B d X R v U m V t b 3 Z l Z E N v b H V t b n M x L n t U Z W N o T E 5 h b W U s M X 0 m c X V v d D s s J n F 1 b 3 Q 7 U 2 V j d G l v b j E v Q l V S S U F P c G V u L 0 F 1 d G 9 S Z W 1 v d m V k Q 2 9 s d W 1 u c z E u e 1 R l Y 2 h G T m F t Z S w y f S Z x d W 9 0 O y w m c X V v d D t T Z W N 0 a W 9 u M S 9 C V V J J Q U 9 w Z W 4 v Q X V 0 b 1 J l b W 9 2 Z W R D b 2 x 1 b W 5 z M S 5 7 R G F 0 Z S w z f S Z x d W 9 0 O y w m c X V v d D t T Z W N 0 a W 9 u M S 9 C V V J J Q U 9 w Z W 4 v Q X V 0 b 1 J l b W 9 2 Z W R D b 2 x 1 b W 5 z M S 5 7 V 0 8 s N H 0 m c X V v d D s s J n F 1 b 3 Q 7 U 2 V j d G l v b j E v Q l V S S U F P c G V u L 0 F 1 d G 9 S Z W 1 v d m V k Q 2 9 s d W 1 u c z E u e 0 F k Z H J l c 3 M s N X 0 m c X V v d D s s J n F 1 b 3 Q 7 U 2 V j d G l v b j E v Q l V S S U F P c G V u L 0 F 1 d G 9 S Z W 1 v d m V k Q 2 9 s d W 1 u c z E u e 0 N 1 c 3 R M T m F t Z S w 2 f S Z x d W 9 0 O y w m c X V v d D t T Z W N 0 a W 9 u M S 9 C V V J J Q U 9 w Z W 4 v Q X V 0 b 1 J l b W 9 2 Z W R D b 2 x 1 b W 5 z M S 5 7 Q 3 V z d E Z O Y W 1 l L D d 9 J n F 1 b 3 Q 7 L C Z x d W 9 0 O 1 N l Y 3 R p b 2 4 x L 0 J V U k l B T 3 B l b i 9 B d X R v U m V t b 3 Z l Z E N v b H V t b n M x L n t S Z W Z l c l R v L D h 9 J n F 1 b 3 Q 7 L C Z x d W 9 0 O 1 N l Y 3 R p b 2 4 x L 0 J V U k l B T 3 B l b i 9 B d X R v U m V t b 3 Z l Z E N v b H V t b n M x L n t T c G l m Z k Z v c i w 5 f S Z x d W 9 0 O y w m c X V v d D t T Z W N 0 a W 9 u M S 9 C V V J J Q U 9 w Z W 4 v Q X V 0 b 1 J l b W 9 2 Z W R D b 2 x 1 b W 5 z M S 5 7 c 3 R h d H V z L D E w f S Z x d W 9 0 O y w m c X V v d D t T Z W N 0 a W 9 u M S 9 C V V J J Q U 9 w Z W 4 v Q X V 0 b 1 J l b W 9 2 Z W R D b 2 x 1 b W 5 z M S 5 7 c G F p Z C w x M X 0 m c X V v d D s s J n F 1 b 3 Q 7 U 2 V j d G l v b j E v Q l V S S U F P c G V u L 0 F 1 d G 9 S Z W 1 v d m V k Q 2 9 s d W 1 u c z E u e 2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l V S S U F P c G V u L 0 F 1 d G 9 S Z W 1 v d m V k Q 2 9 s d W 1 u c z E u e 1 R l Y 2 h J R C w w f S Z x d W 9 0 O y w m c X V v d D t T Z W N 0 a W 9 u M S 9 C V V J J Q U 9 w Z W 4 v Q X V 0 b 1 J l b W 9 2 Z W R D b 2 x 1 b W 5 z M S 5 7 V G V j a E x O Y W 1 l L D F 9 J n F 1 b 3 Q 7 L C Z x d W 9 0 O 1 N l Y 3 R p b 2 4 x L 0 J V U k l B T 3 B l b i 9 B d X R v U m V t b 3 Z l Z E N v b H V t b n M x L n t U Z W N o R k 5 h b W U s M n 0 m c X V v d D s s J n F 1 b 3 Q 7 U 2 V j d G l v b j E v Q l V S S U F P c G V u L 0 F 1 d G 9 S Z W 1 v d m V k Q 2 9 s d W 1 u c z E u e 0 R h d G U s M 3 0 m c X V v d D s s J n F 1 b 3 Q 7 U 2 V j d G l v b j E v Q l V S S U F P c G V u L 0 F 1 d G 9 S Z W 1 v d m V k Q 2 9 s d W 1 u c z E u e 1 d P L D R 9 J n F 1 b 3 Q 7 L C Z x d W 9 0 O 1 N l Y 3 R p b 2 4 x L 0 J V U k l B T 3 B l b i 9 B d X R v U m V t b 3 Z l Z E N v b H V t b n M x L n t B Z G R y Z X N z L D V 9 J n F 1 b 3 Q 7 L C Z x d W 9 0 O 1 N l Y 3 R p b 2 4 x L 0 J V U k l B T 3 B l b i 9 B d X R v U m V t b 3 Z l Z E N v b H V t b n M x L n t D d X N 0 T E 5 h b W U s N n 0 m c X V v d D s s J n F 1 b 3 Q 7 U 2 V j d G l v b j E v Q l V S S U F P c G V u L 0 F 1 d G 9 S Z W 1 v d m V k Q 2 9 s d W 1 u c z E u e 0 N 1 c 3 R G T m F t Z S w 3 f S Z x d W 9 0 O y w m c X V v d D t T Z W N 0 a W 9 u M S 9 C V V J J Q U 9 w Z W 4 v Q X V 0 b 1 J l b W 9 2 Z W R D b 2 x 1 b W 5 z M S 5 7 U m V m Z X J U b y w 4 f S Z x d W 9 0 O y w m c X V v d D t T Z W N 0 a W 9 u M S 9 C V V J J Q U 9 w Z W 4 v Q X V 0 b 1 J l b W 9 2 Z W R D b 2 x 1 b W 5 z M S 5 7 U 3 B p Z m Z G b 3 I s O X 0 m c X V v d D s s J n F 1 b 3 Q 7 U 2 V j d G l v b j E v Q l V S S U F P c G V u L 0 F 1 d G 9 S Z W 1 v d m V k Q 2 9 s d W 1 u c z E u e 3 N 0 Y X R 1 c y w x M H 0 m c X V v d D s s J n F 1 b 3 Q 7 U 2 V j d G l v b j E v Q l V S S U F P c G V u L 0 F 1 d G 9 S Z W 1 v d m V k Q 2 9 s d W 1 u c z E u e 3 B h a W Q s M T F 9 J n F 1 b 3 Q 7 L C Z x d W 9 0 O 1 N l Y 3 R p b 2 4 x L 0 J V U k l B T 3 B l b i 9 B d X R v U m V t b 3 Z l Z E N v b H V t b n M x L n t j b 2 1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V S S U F P c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k l B T 3 B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k l B T 3 B l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k l B T 3 B l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V S S U F P c G V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k l B Q X B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V V J J Q U F w c H I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D U U 1 H Q m d Z R 0 J n W U R C Z z 0 9 I i A v P j x F b n R y e S B U e X B l P S J G a W x s T G F z d F V w Z G F 0 Z W Q i I F Z h b H V l P S J k M j A y M i 0 w M y 0 z M F Q y M D o 1 M D o y M i 4 2 M T E y O T Q 5 W i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D b 2 x 1 b W 5 O Y W 1 l c y I g V m F s d W U 9 I n N b J n F 1 b 3 Q 7 V G V j a E l E J n F 1 b 3 Q 7 L C Z x d W 9 0 O 1 R l Y 2 h M T m F t Z S Z x d W 9 0 O y w m c X V v d D t U Z W N o R k 5 h b W U m c X V v d D s s J n F 1 b 3 Q 7 R G F 0 Z S Z x d W 9 0 O y w m c X V v d D t X T y Z x d W 9 0 O y w m c X V v d D t B Z G R y Z X N z J n F 1 b 3 Q 7 L C Z x d W 9 0 O 0 N 1 c 3 R M T m F t Z S Z x d W 9 0 O y w m c X V v d D t D d X N 0 R k 5 h b W U m c X V v d D s s J n F 1 b 3 Q 7 U m V m Z X J U b y Z x d W 9 0 O y w m c X V v d D t T c G l m Z k Z v c i Z x d W 9 0 O y w m c X V v d D t z d G F 0 d X M m c X V v d D s s J n F 1 b 3 Q 7 c G F p Z C Z x d W 9 0 O y w m c X V v d D t j b 2 1 t Z W 5 0 c y Z x d W 9 0 O 1 0 i I C 8 + P E V u d H J 5 I F R 5 c G U 9 I l F 1 Z X J 5 S U Q i I F Z h b H V l P S J z O T k 3 O T c y Z D A t Z W J m M S 0 0 Y z k y L W E 2 O T Q t Y j d i Z j E z M W M y N G U 3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V S S U F B c H B y L 0 F 1 d G 9 S Z W 1 v d m V k Q 2 9 s d W 1 u c z E u e 1 R l Y 2 h J R C w w f S Z x d W 9 0 O y w m c X V v d D t T Z W N 0 a W 9 u M S 9 C V V J J Q U F w c H I v Q X V 0 b 1 J l b W 9 2 Z W R D b 2 x 1 b W 5 z M S 5 7 V G V j a E x O Y W 1 l L D F 9 J n F 1 b 3 Q 7 L C Z x d W 9 0 O 1 N l Y 3 R p b 2 4 x L 0 J V U k l B Q X B w c i 9 B d X R v U m V t b 3 Z l Z E N v b H V t b n M x L n t U Z W N o R k 5 h b W U s M n 0 m c X V v d D s s J n F 1 b 3 Q 7 U 2 V j d G l v b j E v Q l V S S U F B c H B y L 0 F 1 d G 9 S Z W 1 v d m V k Q 2 9 s d W 1 u c z E u e 0 R h d G U s M 3 0 m c X V v d D s s J n F 1 b 3 Q 7 U 2 V j d G l v b j E v Q l V S S U F B c H B y L 0 F 1 d G 9 S Z W 1 v d m V k Q 2 9 s d W 1 u c z E u e 1 d P L D R 9 J n F 1 b 3 Q 7 L C Z x d W 9 0 O 1 N l Y 3 R p b 2 4 x L 0 J V U k l B Q X B w c i 9 B d X R v U m V t b 3 Z l Z E N v b H V t b n M x L n t B Z G R y Z X N z L D V 9 J n F 1 b 3 Q 7 L C Z x d W 9 0 O 1 N l Y 3 R p b 2 4 x L 0 J V U k l B Q X B w c i 9 B d X R v U m V t b 3 Z l Z E N v b H V t b n M x L n t D d X N 0 T E 5 h b W U s N n 0 m c X V v d D s s J n F 1 b 3 Q 7 U 2 V j d G l v b j E v Q l V S S U F B c H B y L 0 F 1 d G 9 S Z W 1 v d m V k Q 2 9 s d W 1 u c z E u e 0 N 1 c 3 R G T m F t Z S w 3 f S Z x d W 9 0 O y w m c X V v d D t T Z W N 0 a W 9 u M S 9 C V V J J Q U F w c H I v Q X V 0 b 1 J l b W 9 2 Z W R D b 2 x 1 b W 5 z M S 5 7 U m V m Z X J U b y w 4 f S Z x d W 9 0 O y w m c X V v d D t T Z W N 0 a W 9 u M S 9 C V V J J Q U F w c H I v Q X V 0 b 1 J l b W 9 2 Z W R D b 2 x 1 b W 5 z M S 5 7 U 3 B p Z m Z G b 3 I s O X 0 m c X V v d D s s J n F 1 b 3 Q 7 U 2 V j d G l v b j E v Q l V S S U F B c H B y L 0 F 1 d G 9 S Z W 1 v d m V k Q 2 9 s d W 1 u c z E u e 3 N 0 Y X R 1 c y w x M H 0 m c X V v d D s s J n F 1 b 3 Q 7 U 2 V j d G l v b j E v Q l V S S U F B c H B y L 0 F 1 d G 9 S Z W 1 v d m V k Q 2 9 s d W 1 u c z E u e 3 B h a W Q s M T F 9 J n F 1 b 3 Q 7 L C Z x d W 9 0 O 1 N l Y 3 R p b 2 4 x L 0 J V U k l B Q X B w c i 9 B d X R v U m V t b 3 Z l Z E N v b H V t b n M x L n t j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J V U k l B Q X B w c i 9 B d X R v U m V t b 3 Z l Z E N v b H V t b n M x L n t U Z W N o S U Q s M H 0 m c X V v d D s s J n F 1 b 3 Q 7 U 2 V j d G l v b j E v Q l V S S U F B c H B y L 0 F 1 d G 9 S Z W 1 v d m V k Q 2 9 s d W 1 u c z E u e 1 R l Y 2 h M T m F t Z S w x f S Z x d W 9 0 O y w m c X V v d D t T Z W N 0 a W 9 u M S 9 C V V J J Q U F w c H I v Q X V 0 b 1 J l b W 9 2 Z W R D b 2 x 1 b W 5 z M S 5 7 V G V j a E Z O Y W 1 l L D J 9 J n F 1 b 3 Q 7 L C Z x d W 9 0 O 1 N l Y 3 R p b 2 4 x L 0 J V U k l B Q X B w c i 9 B d X R v U m V t b 3 Z l Z E N v b H V t b n M x L n t E Y X R l L D N 9 J n F 1 b 3 Q 7 L C Z x d W 9 0 O 1 N l Y 3 R p b 2 4 x L 0 J V U k l B Q X B w c i 9 B d X R v U m V t b 3 Z l Z E N v b H V t b n M x L n t X T y w 0 f S Z x d W 9 0 O y w m c X V v d D t T Z W N 0 a W 9 u M S 9 C V V J J Q U F w c H I v Q X V 0 b 1 J l b W 9 2 Z W R D b 2 x 1 b W 5 z M S 5 7 Q W R k c m V z c y w 1 f S Z x d W 9 0 O y w m c X V v d D t T Z W N 0 a W 9 u M S 9 C V V J J Q U F w c H I v Q X V 0 b 1 J l b W 9 2 Z W R D b 2 x 1 b W 5 z M S 5 7 Q 3 V z d E x O Y W 1 l L D Z 9 J n F 1 b 3 Q 7 L C Z x d W 9 0 O 1 N l Y 3 R p b 2 4 x L 0 J V U k l B Q X B w c i 9 B d X R v U m V t b 3 Z l Z E N v b H V t b n M x L n t D d X N 0 R k 5 h b W U s N 3 0 m c X V v d D s s J n F 1 b 3 Q 7 U 2 V j d G l v b j E v Q l V S S U F B c H B y L 0 F 1 d G 9 S Z W 1 v d m V k Q 2 9 s d W 1 u c z E u e 1 J l Z m V y V G 8 s O H 0 m c X V v d D s s J n F 1 b 3 Q 7 U 2 V j d G l v b j E v Q l V S S U F B c H B y L 0 F 1 d G 9 S Z W 1 v d m V k Q 2 9 s d W 1 u c z E u e 1 N w a W Z m R m 9 y L D l 9 J n F 1 b 3 Q 7 L C Z x d W 9 0 O 1 N l Y 3 R p b 2 4 x L 0 J V U k l B Q X B w c i 9 B d X R v U m V t b 3 Z l Z E N v b H V t b n M x L n t z d G F 0 d X M s M T B 9 J n F 1 b 3 Q 7 L C Z x d W 9 0 O 1 N l Y 3 R p b 2 4 x L 0 J V U k l B Q X B w c i 9 B d X R v U m V t b 3 Z l Z E N v b H V t b n M x L n t w Y W l k L D E x f S Z x d W 9 0 O y w m c X V v d D t T Z W N 0 a W 9 u M S 9 C V V J J Q U F w c H I v Q X V 0 b 1 J l b W 9 2 Z W R D b 2 x 1 b W 5 z M S 5 7 Y 2 9 t b W V u d H M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V U k l B Q X B w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V J J Q U F w c H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V J J Q U F w c H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V J J Q U F w c H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k l B Q X B w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V J J Q U x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l V S S U F M b 3 N 0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1 F N R 0 J n W U d C Z 1 l E Q m c 9 P S I g L z 4 8 R W 5 0 c n k g V H l w Z T 0 i R m l s b E x h c 3 R V c G R h d G V k I i B W Y W x 1 Z T 0 i Z D I w M j I t M D M t M z B U M j A 6 N T A 6 M j I u M j A 5 M z g 1 N F o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T m F t Z X M i I F Z h b H V l P S J z W y Z x d W 9 0 O 1 R l Y 2 h J R C Z x d W 9 0 O y w m c X V v d D t U Z W N o T E 5 h b W U m c X V v d D s s J n F 1 b 3 Q 7 V G V j a E Z O Y W 1 l J n F 1 b 3 Q 7 L C Z x d W 9 0 O 0 R h d G U m c X V v d D s s J n F 1 b 3 Q 7 V 0 8 m c X V v d D s s J n F 1 b 3 Q 7 Q W R k c m V z c y Z x d W 9 0 O y w m c X V v d D t D d X N 0 T E 5 h b W U m c X V v d D s s J n F 1 b 3 Q 7 Q 3 V z d E Z O Y W 1 l J n F 1 b 3 Q 7 L C Z x d W 9 0 O 1 J l Z m V y V G 8 m c X V v d D s s J n F 1 b 3 Q 7 U 3 B p Z m Z G b 3 I m c X V v d D s s J n F 1 b 3 Q 7 c 3 R h d H V z J n F 1 b 3 Q 7 L C Z x d W 9 0 O 3 B h a W Q m c X V v d D s s J n F 1 b 3 Q 7 Y 2 9 t b W V u d H M m c X V v d D t d I i A v P j x F b n R y e S B U e X B l P S J R d W V y e U l E I i B W Y W x 1 Z T 0 i c z U 1 Y 2 N k Z D J j L T E 1 N G E t N D N k O C 0 4 Y j c 2 L T E z N m Q 2 M G I x Z W F k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U k l B T G 9 z d C 9 B d X R v U m V t b 3 Z l Z E N v b H V t b n M x L n t U Z W N o S U Q s M H 0 m c X V v d D s s J n F 1 b 3 Q 7 U 2 V j d G l v b j E v Q l V S S U F M b 3 N 0 L 0 F 1 d G 9 S Z W 1 v d m V k Q 2 9 s d W 1 u c z E u e 1 R l Y 2 h M T m F t Z S w x f S Z x d W 9 0 O y w m c X V v d D t T Z W N 0 a W 9 u M S 9 C V V J J Q U x v c 3 Q v Q X V 0 b 1 J l b W 9 2 Z W R D b 2 x 1 b W 5 z M S 5 7 V G V j a E Z O Y W 1 l L D J 9 J n F 1 b 3 Q 7 L C Z x d W 9 0 O 1 N l Y 3 R p b 2 4 x L 0 J V U k l B T G 9 z d C 9 B d X R v U m V t b 3 Z l Z E N v b H V t b n M x L n t E Y X R l L D N 9 J n F 1 b 3 Q 7 L C Z x d W 9 0 O 1 N l Y 3 R p b 2 4 x L 0 J V U k l B T G 9 z d C 9 B d X R v U m V t b 3 Z l Z E N v b H V t b n M x L n t X T y w 0 f S Z x d W 9 0 O y w m c X V v d D t T Z W N 0 a W 9 u M S 9 C V V J J Q U x v c 3 Q v Q X V 0 b 1 J l b W 9 2 Z W R D b 2 x 1 b W 5 z M S 5 7 Q W R k c m V z c y w 1 f S Z x d W 9 0 O y w m c X V v d D t T Z W N 0 a W 9 u M S 9 C V V J J Q U x v c 3 Q v Q X V 0 b 1 J l b W 9 2 Z W R D b 2 x 1 b W 5 z M S 5 7 Q 3 V z d E x O Y W 1 l L D Z 9 J n F 1 b 3 Q 7 L C Z x d W 9 0 O 1 N l Y 3 R p b 2 4 x L 0 J V U k l B T G 9 z d C 9 B d X R v U m V t b 3 Z l Z E N v b H V t b n M x L n t D d X N 0 R k 5 h b W U s N 3 0 m c X V v d D s s J n F 1 b 3 Q 7 U 2 V j d G l v b j E v Q l V S S U F M b 3 N 0 L 0 F 1 d G 9 S Z W 1 v d m V k Q 2 9 s d W 1 u c z E u e 1 J l Z m V y V G 8 s O H 0 m c X V v d D s s J n F 1 b 3 Q 7 U 2 V j d G l v b j E v Q l V S S U F M b 3 N 0 L 0 F 1 d G 9 S Z W 1 v d m V k Q 2 9 s d W 1 u c z E u e 1 N w a W Z m R m 9 y L D l 9 J n F 1 b 3 Q 7 L C Z x d W 9 0 O 1 N l Y 3 R p b 2 4 x L 0 J V U k l B T G 9 z d C 9 B d X R v U m V t b 3 Z l Z E N v b H V t b n M x L n t z d G F 0 d X M s M T B 9 J n F 1 b 3 Q 7 L C Z x d W 9 0 O 1 N l Y 3 R p b 2 4 x L 0 J V U k l B T G 9 z d C 9 B d X R v U m V t b 3 Z l Z E N v b H V t b n M x L n t w Y W l k L D E x f S Z x d W 9 0 O y w m c X V v d D t T Z W N 0 a W 9 u M S 9 C V V J J Q U x v c 3 Q v Q X V 0 b 1 J l b W 9 2 Z W R D b 2 x 1 b W 5 z M S 5 7 Y 2 9 t b W V u d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V V J J Q U x v c 3 Q v Q X V 0 b 1 J l b W 9 2 Z W R D b 2 x 1 b W 5 z M S 5 7 V G V j a E l E L D B 9 J n F 1 b 3 Q 7 L C Z x d W 9 0 O 1 N l Y 3 R p b 2 4 x L 0 J V U k l B T G 9 z d C 9 B d X R v U m V t b 3 Z l Z E N v b H V t b n M x L n t U Z W N o T E 5 h b W U s M X 0 m c X V v d D s s J n F 1 b 3 Q 7 U 2 V j d G l v b j E v Q l V S S U F M b 3 N 0 L 0 F 1 d G 9 S Z W 1 v d m V k Q 2 9 s d W 1 u c z E u e 1 R l Y 2 h G T m F t Z S w y f S Z x d W 9 0 O y w m c X V v d D t T Z W N 0 a W 9 u M S 9 C V V J J Q U x v c 3 Q v Q X V 0 b 1 J l b W 9 2 Z W R D b 2 x 1 b W 5 z M S 5 7 R G F 0 Z S w z f S Z x d W 9 0 O y w m c X V v d D t T Z W N 0 a W 9 u M S 9 C V V J J Q U x v c 3 Q v Q X V 0 b 1 J l b W 9 2 Z W R D b 2 x 1 b W 5 z M S 5 7 V 0 8 s N H 0 m c X V v d D s s J n F 1 b 3 Q 7 U 2 V j d G l v b j E v Q l V S S U F M b 3 N 0 L 0 F 1 d G 9 S Z W 1 v d m V k Q 2 9 s d W 1 u c z E u e 0 F k Z H J l c 3 M s N X 0 m c X V v d D s s J n F 1 b 3 Q 7 U 2 V j d G l v b j E v Q l V S S U F M b 3 N 0 L 0 F 1 d G 9 S Z W 1 v d m V k Q 2 9 s d W 1 u c z E u e 0 N 1 c 3 R M T m F t Z S w 2 f S Z x d W 9 0 O y w m c X V v d D t T Z W N 0 a W 9 u M S 9 C V V J J Q U x v c 3 Q v Q X V 0 b 1 J l b W 9 2 Z W R D b 2 x 1 b W 5 z M S 5 7 Q 3 V z d E Z O Y W 1 l L D d 9 J n F 1 b 3 Q 7 L C Z x d W 9 0 O 1 N l Y 3 R p b 2 4 x L 0 J V U k l B T G 9 z d C 9 B d X R v U m V t b 3 Z l Z E N v b H V t b n M x L n t S Z W Z l c l R v L D h 9 J n F 1 b 3 Q 7 L C Z x d W 9 0 O 1 N l Y 3 R p b 2 4 x L 0 J V U k l B T G 9 z d C 9 B d X R v U m V t b 3 Z l Z E N v b H V t b n M x L n t T c G l m Z k Z v c i w 5 f S Z x d W 9 0 O y w m c X V v d D t T Z W N 0 a W 9 u M S 9 C V V J J Q U x v c 3 Q v Q X V 0 b 1 J l b W 9 2 Z W R D b 2 x 1 b W 5 z M S 5 7 c 3 R h d H V z L D E w f S Z x d W 9 0 O y w m c X V v d D t T Z W N 0 a W 9 u M S 9 C V V J J Q U x v c 3 Q v Q X V 0 b 1 J l b W 9 2 Z W R D b 2 x 1 b W 5 z M S 5 7 c G F p Z C w x M X 0 m c X V v d D s s J n F 1 b 3 Q 7 U 2 V j d G l v b j E v Q l V S S U F M b 3 N 0 L 0 F 1 d G 9 S Z W 1 v d m V k Q 2 9 s d W 1 u c z E u e 2 N v b W 1 l b n R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V V J J Q U x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V S S U F M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V S S U F M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V S S U F M b 3 N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V J J Q U x v c 3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l e u v j G v s l M t 6 C M 6 q i T W j E A A A A A A g A A A A A A A 2 Y A A M A A A A A Q A A A A 5 v H 9 J f z z p r X t F Z p d / q L s h Q A A A A A E g A A A o A A A A B A A A A A 5 W h Y l 0 Y 2 F T o t L p Y K R w 8 S Y U A A A A G + 3 + P Q y J Z H g B p k J w T l X H 8 C M y X v Y w s H 1 M I a f O j 3 2 3 c c s Z H P I S x F 6 b q Q X W E d 4 l M O O 7 d p h Z f A M S P 7 H b S 5 z q V J 5 4 v 2 h C t S f U I b K 0 w c v 4 r l c 9 I t 7 F A A A A G 6 7 C d y 2 J p D K j A y Q 0 9 w C P 7 Z p s 8 t 2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1FA98FC0914FAC64676AFD073C6D" ma:contentTypeVersion="12" ma:contentTypeDescription="Create a new document." ma:contentTypeScope="" ma:versionID="f4f274096e4ee0de1dead68b7185a1ed">
  <xsd:schema xmlns:xsd="http://www.w3.org/2001/XMLSchema" xmlns:xs="http://www.w3.org/2001/XMLSchema" xmlns:p="http://schemas.microsoft.com/office/2006/metadata/properties" xmlns:ns2="e071b727-ac56-4a93-9ed5-ceff46d0439e" xmlns:ns3="d3ee5abd-a5ad-414a-bda2-f9db4211ae68" targetNamespace="http://schemas.microsoft.com/office/2006/metadata/properties" ma:root="true" ma:fieldsID="2b29508050397c57ae070907bb0fe02b" ns2:_="" ns3:_="">
    <xsd:import namespace="e071b727-ac56-4a93-9ed5-ceff46d0439e"/>
    <xsd:import namespace="d3ee5abd-a5ad-414a-bda2-f9db4211ae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1b727-ac56-4a93-9ed5-ceff46d04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e5abd-a5ad-414a-bda2-f9db4211ae6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26E6B6-375C-4DCA-A126-2D5B569BE0A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7F74910-1344-425E-BC4B-942C19E3DD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F62F6-0049-4512-B1F1-72CC7B46F6D5}"/>
</file>

<file path=customXml/itemProps4.xml><?xml version="1.0" encoding="utf-8"?>
<ds:datastoreItem xmlns:ds="http://schemas.openxmlformats.org/officeDocument/2006/customXml" ds:itemID="{22BA36BE-6EEA-4721-B330-002FB841A5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DATA</vt:lpstr>
      <vt:lpstr>Report</vt:lpstr>
      <vt:lpstr>BARRI</vt:lpstr>
      <vt:lpstr>SMIPA</vt:lpstr>
      <vt:lpstr>HABJE</vt:lpstr>
      <vt:lpstr>COUGR</vt:lpstr>
      <vt:lpstr>VOLMI</vt:lpstr>
      <vt:lpstr>HENTO</vt:lpstr>
      <vt:lpstr>KEHGR</vt:lpstr>
      <vt:lpstr>BLADY</vt:lpstr>
      <vt:lpstr>HEGRO</vt:lpstr>
      <vt:lpstr>PETER</vt:lpstr>
      <vt:lpstr>WARST</vt:lpstr>
      <vt:lpstr>SUECH</vt:lpstr>
      <vt:lpstr>MILDE</vt:lpstr>
      <vt:lpstr>LICLA</vt:lpstr>
      <vt:lpstr>OLGMI</vt:lpstr>
      <vt:lpstr>LICRO</vt:lpstr>
      <vt:lpstr>LOUBR</vt:lpstr>
      <vt:lpstr>PHIDA</vt:lpstr>
      <vt:lpstr>VONCO</vt:lpstr>
      <vt:lpstr>CLYBR</vt:lpstr>
      <vt:lpstr>KLEAL</vt:lpstr>
      <vt:lpstr>DUSHE</vt:lpstr>
      <vt:lpstr>BURIA</vt:lpstr>
      <vt:lpstr>Temp</vt:lpstr>
      <vt:lpstr>BARRI!Print_Area</vt:lpstr>
      <vt:lpstr>BLADY!Print_Area</vt:lpstr>
      <vt:lpstr>BURIA!Print_Area</vt:lpstr>
      <vt:lpstr>CLYBR!Print_Area</vt:lpstr>
      <vt:lpstr>COUGR!Print_Area</vt:lpstr>
      <vt:lpstr>DUSHE!Print_Area</vt:lpstr>
      <vt:lpstr>HABJE!Print_Area</vt:lpstr>
      <vt:lpstr>HEGRO!Print_Area</vt:lpstr>
      <vt:lpstr>HENTO!Print_Area</vt:lpstr>
      <vt:lpstr>KEHGR!Print_Area</vt:lpstr>
      <vt:lpstr>KLEAL!Print_Area</vt:lpstr>
      <vt:lpstr>LICLA!Print_Area</vt:lpstr>
      <vt:lpstr>LICRO!Print_Area</vt:lpstr>
      <vt:lpstr>LOUBR!Print_Area</vt:lpstr>
      <vt:lpstr>MILDE!Print_Area</vt:lpstr>
      <vt:lpstr>OLGMI!Print_Area</vt:lpstr>
      <vt:lpstr>PETER!Print_Area</vt:lpstr>
      <vt:lpstr>PHIDA!Print_Area</vt:lpstr>
      <vt:lpstr>SMIPA!Print_Area</vt:lpstr>
      <vt:lpstr>SUECH!Print_Area</vt:lpstr>
      <vt:lpstr>Temp!Print_Area</vt:lpstr>
      <vt:lpstr>VOLMI!Print_Area</vt:lpstr>
      <vt:lpstr>VONCO!Print_Area</vt:lpstr>
      <vt:lpstr>WARST!Print_Area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Vogel</dc:creator>
  <cp:lastModifiedBy>Christian Vogel</cp:lastModifiedBy>
  <cp:lastPrinted>2022-04-01T12:27:25Z</cp:lastPrinted>
  <dcterms:created xsi:type="dcterms:W3CDTF">2022-01-28T20:10:49Z</dcterms:created>
  <dcterms:modified xsi:type="dcterms:W3CDTF">2022-04-01T15:40:17Z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0x0101006DE31FA98FC0914FAC64676AFD073C6D</vt:lpwstr>
  </property>
</Properties>
</file>