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eet\Documents\analytixlabs\R prog\BA\time series\"/>
    </mc:Choice>
  </mc:AlternateContent>
  <bookViews>
    <workbookView xWindow="360" yWindow="15" windowWidth="5865" windowHeight="3525" firstSheet="8" activeTab="12"/>
  </bookViews>
  <sheets>
    <sheet name="Outward UK Passengers Movement" sheetId="2" r:id="rId1"/>
    <sheet name="Ireland" sheetId="3" r:id="rId2"/>
    <sheet name="deseaosanalized- Ireland" sheetId="4" r:id="rId3"/>
    <sheet name="other EU- not Ireland" sheetId="5" r:id="rId4"/>
    <sheet name="deseasonalized - other EU" sheetId="7" r:id="rId5"/>
    <sheet name="UK_passenger" sheetId="6" state="hidden" r:id="rId6"/>
    <sheet name="rest of EU" sheetId="8" r:id="rId7"/>
    <sheet name="deseasonalized - rest of EU" sheetId="9" r:id="rId8"/>
    <sheet name="rest of world" sheetId="10" r:id="rId9"/>
    <sheet name="deseasonalized - rest of world" sheetId="11" r:id="rId10"/>
    <sheet name="total" sheetId="12" r:id="rId11"/>
    <sheet name="deseasonalized - total" sheetId="13" r:id="rId12"/>
    <sheet name="Final sheet" sheetId="14" r:id="rId13"/>
  </sheets>
  <definedNames>
    <definedName name="x">#REF!</definedName>
  </definedNames>
  <calcPr calcId="171027"/>
</workbook>
</file>

<file path=xl/calcChain.xml><?xml version="1.0" encoding="utf-8"?>
<calcChain xmlns="http://schemas.openxmlformats.org/spreadsheetml/2006/main">
  <c r="H47" i="14" l="1"/>
  <c r="H48" i="14"/>
  <c r="H44" i="9"/>
  <c r="H45" i="9"/>
  <c r="G44" i="9"/>
  <c r="G45" i="9"/>
  <c r="D4" i="11"/>
  <c r="H44" i="4"/>
  <c r="H45" i="4"/>
  <c r="G44" i="4"/>
  <c r="G45" i="4"/>
  <c r="H44" i="7"/>
  <c r="H45" i="7"/>
  <c r="G44" i="7"/>
  <c r="G45" i="7"/>
  <c r="H44" i="11"/>
  <c r="H45" i="11"/>
  <c r="G44" i="11"/>
  <c r="G45" i="11"/>
  <c r="H44" i="13"/>
  <c r="H45" i="13"/>
  <c r="H43" i="13"/>
  <c r="G45" i="13"/>
  <c r="G44" i="13"/>
  <c r="G43" i="13"/>
  <c r="H46" i="14" l="1"/>
  <c r="H45" i="14"/>
  <c r="D4" i="13"/>
  <c r="D2" i="13"/>
  <c r="H42" i="13"/>
  <c r="G46" i="6" l="1"/>
  <c r="G45" i="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2" i="13"/>
  <c r="D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C41" i="12"/>
  <c r="D39" i="12" s="1"/>
  <c r="E39" i="12" s="1"/>
  <c r="C6" i="12"/>
  <c r="C7" i="12"/>
  <c r="D6" i="12" s="1"/>
  <c r="E6" i="12" s="1"/>
  <c r="C8" i="12"/>
  <c r="C9" i="12"/>
  <c r="C10" i="12"/>
  <c r="C11" i="12"/>
  <c r="D10" i="12" s="1"/>
  <c r="E10" i="12" s="1"/>
  <c r="C12" i="12"/>
  <c r="C13" i="12"/>
  <c r="C14" i="12"/>
  <c r="C15" i="12"/>
  <c r="D14" i="12" s="1"/>
  <c r="E14" i="12" s="1"/>
  <c r="C16" i="12"/>
  <c r="C17" i="12"/>
  <c r="C18" i="12"/>
  <c r="C19" i="12"/>
  <c r="D18" i="12" s="1"/>
  <c r="E18" i="12" s="1"/>
  <c r="C20" i="12"/>
  <c r="C21" i="12"/>
  <c r="C22" i="12"/>
  <c r="C23" i="12"/>
  <c r="D22" i="12" s="1"/>
  <c r="E22" i="12" s="1"/>
  <c r="C24" i="12"/>
  <c r="C25" i="12"/>
  <c r="C26" i="12"/>
  <c r="C27" i="12"/>
  <c r="D26" i="12" s="1"/>
  <c r="E26" i="12" s="1"/>
  <c r="C28" i="12"/>
  <c r="C29" i="12"/>
  <c r="C30" i="12"/>
  <c r="C31" i="12"/>
  <c r="D30" i="12" s="1"/>
  <c r="E30" i="12" s="1"/>
  <c r="C32" i="12"/>
  <c r="C33" i="12"/>
  <c r="C34" i="12"/>
  <c r="C35" i="12"/>
  <c r="D34" i="12" s="1"/>
  <c r="E34" i="12" s="1"/>
  <c r="C36" i="12"/>
  <c r="C37" i="12"/>
  <c r="C38" i="12"/>
  <c r="C39" i="12"/>
  <c r="D38" i="12" s="1"/>
  <c r="E38" i="12" s="1"/>
  <c r="C40" i="12"/>
  <c r="C5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2" i="11"/>
  <c r="D3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2" i="11"/>
  <c r="H5" i="10"/>
  <c r="H4" i="10"/>
  <c r="H3" i="10"/>
  <c r="H2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" i="10"/>
  <c r="D37" i="12" l="1"/>
  <c r="E37" i="12" s="1"/>
  <c r="D33" i="12"/>
  <c r="E33" i="12" s="1"/>
  <c r="D29" i="12"/>
  <c r="E29" i="12" s="1"/>
  <c r="D25" i="12"/>
  <c r="E25" i="12" s="1"/>
  <c r="D21" i="12"/>
  <c r="E21" i="12" s="1"/>
  <c r="D17" i="12"/>
  <c r="E17" i="12" s="1"/>
  <c r="D13" i="12"/>
  <c r="E13" i="12" s="1"/>
  <c r="D9" i="12"/>
  <c r="E9" i="12" s="1"/>
  <c r="D5" i="12"/>
  <c r="E5" i="12" s="1"/>
  <c r="D4" i="12"/>
  <c r="E4" i="12" s="1"/>
  <c r="D36" i="12"/>
  <c r="E36" i="12" s="1"/>
  <c r="D32" i="12"/>
  <c r="E32" i="12" s="1"/>
  <c r="D28" i="12"/>
  <c r="E28" i="12" s="1"/>
  <c r="D24" i="12"/>
  <c r="E24" i="12" s="1"/>
  <c r="D20" i="12"/>
  <c r="E20" i="12" s="1"/>
  <c r="D16" i="12"/>
  <c r="E16" i="12" s="1"/>
  <c r="D12" i="12"/>
  <c r="E12" i="12" s="1"/>
  <c r="D8" i="12"/>
  <c r="E8" i="12" s="1"/>
  <c r="D35" i="12"/>
  <c r="E35" i="12" s="1"/>
  <c r="D31" i="12"/>
  <c r="E31" i="12" s="1"/>
  <c r="D27" i="12"/>
  <c r="E27" i="12" s="1"/>
  <c r="D23" i="12"/>
  <c r="E23" i="12" s="1"/>
  <c r="D19" i="12"/>
  <c r="E19" i="12" s="1"/>
  <c r="D15" i="12"/>
  <c r="E15" i="12" s="1"/>
  <c r="D11" i="12"/>
  <c r="E11" i="12" s="1"/>
  <c r="D7" i="12"/>
  <c r="E7" i="12" s="1"/>
  <c r="H2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5" i="10"/>
  <c r="H16" i="7"/>
  <c r="D37" i="9"/>
  <c r="H3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8" i="9"/>
  <c r="H39" i="9"/>
  <c r="H40" i="9"/>
  <c r="H41" i="9"/>
  <c r="H42" i="9"/>
  <c r="H4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8" i="9"/>
  <c r="D39" i="9"/>
  <c r="D40" i="9"/>
  <c r="D41" i="9"/>
  <c r="D2" i="9"/>
  <c r="H5" i="8"/>
  <c r="H4" i="8"/>
  <c r="H3" i="8"/>
  <c r="H2" i="8"/>
  <c r="C5" i="8"/>
  <c r="E39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" i="5"/>
  <c r="D39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C40" i="8"/>
  <c r="C6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1" i="8"/>
  <c r="H3" i="12" l="1"/>
  <c r="H5" i="12"/>
  <c r="H4" i="12"/>
  <c r="D4" i="8"/>
  <c r="E4" i="8" s="1"/>
  <c r="C8" i="8"/>
  <c r="D7" i="8" s="1"/>
  <c r="E7" i="8" s="1"/>
  <c r="C7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H5" i="5"/>
  <c r="H4" i="5"/>
  <c r="H3" i="5"/>
  <c r="H2" i="5"/>
  <c r="E3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" i="5"/>
  <c r="D6" i="8" l="1"/>
  <c r="E6" i="8" s="1"/>
  <c r="D5" i="8"/>
  <c r="E5" i="8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5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3" i="3"/>
  <c r="C5" i="3"/>
  <c r="D4" i="3" s="1"/>
  <c r="E4" i="3" s="1"/>
  <c r="C6" i="3"/>
  <c r="C41" i="3"/>
  <c r="C40" i="3"/>
  <c r="D38" i="3" s="1"/>
  <c r="E38" i="3" s="1"/>
  <c r="C39" i="3"/>
  <c r="C38" i="3"/>
  <c r="C37" i="3"/>
  <c r="C36" i="3"/>
  <c r="D35" i="3" s="1"/>
  <c r="E35" i="3" s="1"/>
  <c r="C35" i="3"/>
  <c r="C34" i="3"/>
  <c r="C33" i="3"/>
  <c r="C32" i="3"/>
  <c r="D31" i="3" s="1"/>
  <c r="E31" i="3" s="1"/>
  <c r="C31" i="3"/>
  <c r="C30" i="3"/>
  <c r="C29" i="3"/>
  <c r="C28" i="3"/>
  <c r="D26" i="3" s="1"/>
  <c r="E26" i="3" s="1"/>
  <c r="C27" i="3"/>
  <c r="C26" i="3"/>
  <c r="C25" i="3"/>
  <c r="C24" i="3"/>
  <c r="D23" i="3" s="1"/>
  <c r="E23" i="3" s="1"/>
  <c r="C23" i="3"/>
  <c r="C22" i="3"/>
  <c r="C21" i="3"/>
  <c r="C20" i="3"/>
  <c r="D18" i="3" s="1"/>
  <c r="E18" i="3" s="1"/>
  <c r="C19" i="3"/>
  <c r="C18" i="3"/>
  <c r="D17" i="3" s="1"/>
  <c r="E17" i="3" s="1"/>
  <c r="C17" i="3"/>
  <c r="C16" i="3"/>
  <c r="D15" i="3" s="1"/>
  <c r="E15" i="3" s="1"/>
  <c r="C15" i="3"/>
  <c r="C14" i="3"/>
  <c r="D13" i="3" s="1"/>
  <c r="E13" i="3" s="1"/>
  <c r="C13" i="3"/>
  <c r="C12" i="3"/>
  <c r="D10" i="3" s="1"/>
  <c r="E10" i="3" s="1"/>
  <c r="C11" i="3"/>
  <c r="C10" i="3"/>
  <c r="D9" i="3" s="1"/>
  <c r="E9" i="3" s="1"/>
  <c r="C9" i="3"/>
  <c r="C8" i="3"/>
  <c r="D7" i="3" s="1"/>
  <c r="E7" i="3" s="1"/>
  <c r="C7" i="3"/>
  <c r="D5" i="3" s="1"/>
  <c r="E5" i="3" s="1"/>
  <c r="D21" i="3" l="1"/>
  <c r="E21" i="3" s="1"/>
  <c r="H5" i="3" s="1"/>
  <c r="D25" i="3"/>
  <c r="E25" i="3" s="1"/>
  <c r="D29" i="3"/>
  <c r="E29" i="3" s="1"/>
  <c r="D33" i="3"/>
  <c r="E33" i="3" s="1"/>
  <c r="D37" i="3"/>
  <c r="E37" i="3" s="1"/>
  <c r="D8" i="3"/>
  <c r="E8" i="3" s="1"/>
  <c r="D12" i="3"/>
  <c r="E12" i="3" s="1"/>
  <c r="D16" i="3"/>
  <c r="E16" i="3" s="1"/>
  <c r="D20" i="3"/>
  <c r="E20" i="3" s="1"/>
  <c r="D24" i="3"/>
  <c r="E24" i="3" s="1"/>
  <c r="D28" i="3"/>
  <c r="E28" i="3" s="1"/>
  <c r="D32" i="3"/>
  <c r="E32" i="3" s="1"/>
  <c r="D36" i="3"/>
  <c r="E36" i="3" s="1"/>
  <c r="D14" i="3"/>
  <c r="E14" i="3" s="1"/>
  <c r="D22" i="3"/>
  <c r="E22" i="3" s="1"/>
  <c r="D34" i="3"/>
  <c r="E34" i="3" s="1"/>
  <c r="D11" i="3"/>
  <c r="E11" i="3" s="1"/>
  <c r="D19" i="3"/>
  <c r="E19" i="3" s="1"/>
  <c r="D27" i="3"/>
  <c r="E27" i="3" s="1"/>
  <c r="D39" i="3"/>
  <c r="E39" i="3" s="1"/>
  <c r="D6" i="3"/>
  <c r="E6" i="3" s="1"/>
  <c r="D30" i="3"/>
  <c r="E30" i="3" s="1"/>
  <c r="H4" i="3" l="1"/>
  <c r="H2" i="3"/>
</calcChain>
</file>

<file path=xl/sharedStrings.xml><?xml version="1.0" encoding="utf-8"?>
<sst xmlns="http://schemas.openxmlformats.org/spreadsheetml/2006/main" count="541" uniqueCount="73">
  <si>
    <t>Year</t>
  </si>
  <si>
    <t>Quarter</t>
  </si>
  <si>
    <t>Rest of Europe</t>
  </si>
  <si>
    <t>and Med</t>
  </si>
  <si>
    <t>Total</t>
  </si>
  <si>
    <t>Air</t>
  </si>
  <si>
    <t>Ireland</t>
  </si>
  <si>
    <t xml:space="preserve">not Ireland </t>
  </si>
  <si>
    <t>World</t>
  </si>
  <si>
    <t xml:space="preserve">Rest of </t>
  </si>
  <si>
    <t>Other EU</t>
  </si>
  <si>
    <t>Sources: Department for Transport; Monthly Digest of Statistics.</t>
  </si>
  <si>
    <t>Moving avg</t>
  </si>
  <si>
    <t>Centered Moving Avg</t>
  </si>
  <si>
    <t>Seasonal-Irregular Value</t>
  </si>
  <si>
    <t>Seasonal Index</t>
  </si>
  <si>
    <t>Q1</t>
  </si>
  <si>
    <t>Q2</t>
  </si>
  <si>
    <t>Q3</t>
  </si>
  <si>
    <t>Q4</t>
  </si>
  <si>
    <t>Year-quarter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</si>
  <si>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</si>
  <si>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</si>
  <si>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</si>
  <si>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</si>
  <si>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</si>
  <si>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</si>
  <si>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</si>
  <si>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</si>
  <si>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</si>
  <si>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</si>
  <si>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</si>
  <si>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</si>
  <si>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</si>
  <si>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</si>
  <si>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</si>
  <si>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</si>
  <si>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</si>
  <si>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</si>
  <si>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</si>
  <si>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</si>
  <si>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</si>
  <si>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</si>
  <si>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</si>
  <si>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</si>
  <si>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</si>
  <si>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</si>
  <si>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</si>
  <si>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</si>
  <si>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</si>
  <si>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</si>
  <si>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</si>
  <si>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</si>
  <si>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</si>
  <si>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</si>
  <si>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</si>
  <si>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</si>
  <si>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</si>
  <si>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</si>
  <si>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</si>
  <si>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</si>
  <si>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</si>
  <si>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</si>
  <si>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Deseasonalized Sales
(sales/seas.Index)</t>
  </si>
  <si>
    <t>#</t>
  </si>
  <si>
    <t>Predicted Values</t>
  </si>
  <si>
    <t>final forecast</t>
  </si>
  <si>
    <t>Ireland - passenger</t>
  </si>
  <si>
    <t xml:space="preserve">Other EU not Ireland </t>
  </si>
  <si>
    <t>Rest of World</t>
  </si>
  <si>
    <t>Outward UK passenger movement air (Thousands)</t>
  </si>
  <si>
    <t>2006-Q3</t>
  </si>
  <si>
    <t>2006-Q4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</si>
</sst>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4"/>
      <name val="GE Inspir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4" fillId="0" borderId="0" xfId="0" applyFont="1"/>
    <xf numFmtId="0" fontId="5" fillId="0" borderId="1" xfId="1" applyFont="1" applyBorder="1"/>
    <xf numFmtId="0" fontId="3" fillId="0" borderId="1" xfId="0" applyFont="1" applyBorder="1"/>
    <xf numFmtId="0" fontId="4" fillId="2" borderId="0" xfId="0" applyFont="1" applyFill="1"/>
    <xf numFmtId="0" fontId="4" fillId="2" borderId="2" xfId="0" applyFont="1" applyFill="1" applyBorder="1"/>
    <xf numFmtId="0" fontId="6" fillId="2" borderId="0" xfId="1" applyFill="1"/>
    <xf numFmtId="0" fontId="5" fillId="2" borderId="1" xfId="1" applyFont="1" applyFill="1" applyBorder="1"/>
    <xf numFmtId="0" fontId="0" fillId="2" borderId="0" xfId="0" applyFill="1"/>
    <xf numFmtId="0" fontId="7" fillId="0" borderId="0" xfId="0" applyFont="1"/>
    <xf numFmtId="0" fontId="8" fillId="0" borderId="0" xfId="1" applyFont="1"/>
    <xf numFmtId="0" fontId="8" fillId="0" borderId="0" xfId="1" applyFont="1" applyAlignment="1">
      <alignment wrapText="1"/>
    </xf>
    <xf numFmtId="0" fontId="9" fillId="0" borderId="0" xfId="1" applyFont="1"/>
    <xf numFmtId="0" fontId="10" fillId="0" borderId="1" xfId="0" applyFont="1" applyBorder="1" applyAlignment="1">
      <alignment horizontal="center"/>
    </xf>
    <xf numFmtId="0" fontId="7" fillId="0" borderId="1" xfId="0" applyFont="1" applyBorder="1"/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0" xfId="0" applyFont="1"/>
    <xf numFmtId="0" fontId="11" fillId="2" borderId="1" xfId="0" applyFont="1" applyFill="1" applyBorder="1"/>
    <xf numFmtId="0" fontId="8" fillId="2" borderId="1" xfId="1" applyFont="1" applyFill="1" applyBorder="1"/>
    <xf numFmtId="0" fontId="8" fillId="2" borderId="1" xfId="1" applyFont="1" applyFill="1" applyBorder="1" applyAlignment="1">
      <alignment wrapText="1"/>
    </xf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5" fillId="2" borderId="0" xfId="1" applyFont="1" applyFill="1"/>
    <xf numFmtId="0" fontId="7" fillId="0" borderId="4" xfId="0" applyFont="1" applyBorder="1"/>
    <xf numFmtId="0" fontId="1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11" fillId="0" borderId="1" xfId="0" applyFont="1" applyBorder="1"/>
    <xf numFmtId="0" fontId="12" fillId="0" borderId="2" xfId="0" applyFont="1" applyBorder="1"/>
    <xf numFmtId="0" fontId="12" fillId="0" borderId="3" xfId="0" applyFont="1" applyBorder="1" applyAlignment="1">
      <alignment horizontal="center"/>
    </xf>
    <xf numFmtId="0" fontId="13" fillId="0" borderId="0" xfId="0" applyFont="1"/>
    <xf numFmtId="0" fontId="0" fillId="0" borderId="6" xfId="0" applyFill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/>
  </cellXfs>
  <cellStyles count="2">
    <cellStyle name="Normal" xfId="0" builtinId="0"/>
    <cellStyle name="Normal_Time Series Analysis excerci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Ireland!$B$2:$B$41</c:f>
              <c:numCache>
                <c:formatCode>General</c:formatCode>
                <c:ptCount val="40"/>
                <c:pt idx="0">
                  <c:v>708</c:v>
                </c:pt>
                <c:pt idx="1">
                  <c:v>845</c:v>
                </c:pt>
                <c:pt idx="2">
                  <c:v>1053</c:v>
                </c:pt>
                <c:pt idx="3">
                  <c:v>853</c:v>
                </c:pt>
                <c:pt idx="4">
                  <c:v>794</c:v>
                </c:pt>
                <c:pt idx="5">
                  <c:v>1010</c:v>
                </c:pt>
                <c:pt idx="6">
                  <c:v>1135</c:v>
                </c:pt>
                <c:pt idx="7">
                  <c:v>946</c:v>
                </c:pt>
                <c:pt idx="8">
                  <c:v>853</c:v>
                </c:pt>
                <c:pt idx="9">
                  <c:v>1091</c:v>
                </c:pt>
                <c:pt idx="10">
                  <c:v>1269</c:v>
                </c:pt>
                <c:pt idx="11">
                  <c:v>1050</c:v>
                </c:pt>
                <c:pt idx="12">
                  <c:v>972</c:v>
                </c:pt>
                <c:pt idx="13">
                  <c:v>1156</c:v>
                </c:pt>
                <c:pt idx="14">
                  <c:v>1298</c:v>
                </c:pt>
                <c:pt idx="15">
                  <c:v>1062</c:v>
                </c:pt>
                <c:pt idx="16">
                  <c:v>969</c:v>
                </c:pt>
                <c:pt idx="17">
                  <c:v>1184</c:v>
                </c:pt>
                <c:pt idx="18">
                  <c:v>1370</c:v>
                </c:pt>
                <c:pt idx="19">
                  <c:v>1122</c:v>
                </c:pt>
                <c:pt idx="20">
                  <c:v>954</c:v>
                </c:pt>
                <c:pt idx="21">
                  <c:v>1111</c:v>
                </c:pt>
                <c:pt idx="22">
                  <c:v>1365</c:v>
                </c:pt>
                <c:pt idx="23">
                  <c:v>1160</c:v>
                </c:pt>
                <c:pt idx="24">
                  <c:v>1093</c:v>
                </c:pt>
                <c:pt idx="25">
                  <c:v>1190</c:v>
                </c:pt>
                <c:pt idx="26">
                  <c:v>1405</c:v>
                </c:pt>
                <c:pt idx="27">
                  <c:v>1214</c:v>
                </c:pt>
                <c:pt idx="28">
                  <c:v>1091</c:v>
                </c:pt>
                <c:pt idx="29">
                  <c:v>1242</c:v>
                </c:pt>
                <c:pt idx="30">
                  <c:v>1442</c:v>
                </c:pt>
                <c:pt idx="31">
                  <c:v>1296</c:v>
                </c:pt>
                <c:pt idx="32">
                  <c:v>1199</c:v>
                </c:pt>
                <c:pt idx="33">
                  <c:v>1347</c:v>
                </c:pt>
                <c:pt idx="34">
                  <c:v>1507</c:v>
                </c:pt>
                <c:pt idx="35">
                  <c:v>1350</c:v>
                </c:pt>
                <c:pt idx="36">
                  <c:v>1300</c:v>
                </c:pt>
                <c:pt idx="37">
                  <c:v>1472</c:v>
                </c:pt>
                <c:pt idx="38">
                  <c:v>1656</c:v>
                </c:pt>
                <c:pt idx="39">
                  <c:v>1466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Ireland!#REF!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2D-4A44-88C8-73748E48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35080"/>
        <c:axId val="346633440"/>
      </c:lineChart>
      <c:catAx>
        <c:axId val="3466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3440"/>
        <c:crosses val="autoZero"/>
        <c:auto val="1"/>
        <c:lblAlgn val="ctr"/>
        <c:lblOffset val="100"/>
        <c:noMultiLvlLbl val="0"/>
      </c:catAx>
      <c:valAx>
        <c:axId val="346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rest of world'!$D$1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805336832895889E-2"/>
                  <c:y val="-0.232314814814814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y = 39.03x + 4871.6</a:t>
                    </a:r>
                    <a:br>
                      <a:rPr lang="en-US" sz="1200" b="1" baseline="0">
                        <a:solidFill>
                          <a:schemeClr val="bg1"/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R² = 0.4378</a:t>
                    </a:r>
                    <a:endParaRPr lang="en-US" sz="12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- rest of world'!$A$2:$A$45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world'!$D$2:$D$45</c:f>
              <c:numCache>
                <c:formatCode>General</c:formatCode>
                <c:ptCount val="44"/>
                <c:pt idx="0">
                  <c:v>4643.8901235785161</c:v>
                </c:pt>
                <c:pt idx="1">
                  <c:v>4892.9541425735661</c:v>
                </c:pt>
                <c:pt idx="2">
                  <c:v>2589.253216045614</c:v>
                </c:pt>
                <c:pt idx="3">
                  <c:v>4958.6672556368439</c:v>
                </c:pt>
                <c:pt idx="4">
                  <c:v>5015.578327847782</c:v>
                </c:pt>
                <c:pt idx="5">
                  <c:v>5418.6520508782087</c:v>
                </c:pt>
                <c:pt idx="6">
                  <c:v>5762.3664402816312</c:v>
                </c:pt>
                <c:pt idx="7">
                  <c:v>5338.4031192168131</c:v>
                </c:pt>
                <c:pt idx="8">
                  <c:v>5399.4348959472927</c:v>
                </c:pt>
                <c:pt idx="9">
                  <c:v>5943.3069077774853</c:v>
                </c:pt>
                <c:pt idx="10">
                  <c:v>6301.3831298706209</c:v>
                </c:pt>
                <c:pt idx="11">
                  <c:v>5333.3801580583477</c:v>
                </c:pt>
                <c:pt idx="12">
                  <c:v>5444.789706587293</c:v>
                </c:pt>
                <c:pt idx="13">
                  <c:v>5607.4443552495186</c:v>
                </c:pt>
                <c:pt idx="14">
                  <c:v>5897.7932624578998</c:v>
                </c:pt>
                <c:pt idx="15">
                  <c:v>5546.3537111772721</c:v>
                </c:pt>
                <c:pt idx="16">
                  <c:v>5628.4213789346086</c:v>
                </c:pt>
                <c:pt idx="17">
                  <c:v>6093.5063101502401</c:v>
                </c:pt>
                <c:pt idx="18">
                  <c:v>6256.5398112692083</c:v>
                </c:pt>
                <c:pt idx="19">
                  <c:v>5893.942623343064</c:v>
                </c:pt>
                <c:pt idx="20">
                  <c:v>5812.053051281925</c:v>
                </c:pt>
                <c:pt idx="21">
                  <c:v>5431.1686677426051</c:v>
                </c:pt>
                <c:pt idx="22">
                  <c:v>5933.6679173390312</c:v>
                </c:pt>
                <c:pt idx="23">
                  <c:v>5074.1953622815436</c:v>
                </c:pt>
                <c:pt idx="24">
                  <c:v>5625.1027342536336</c:v>
                </c:pt>
                <c:pt idx="25">
                  <c:v>5532.3446540631412</c:v>
                </c:pt>
                <c:pt idx="26">
                  <c:v>5807.2097588830447</c:v>
                </c:pt>
                <c:pt idx="27">
                  <c:v>5773.3915555398989</c:v>
                </c:pt>
                <c:pt idx="28">
                  <c:v>5588.5976427629021</c:v>
                </c:pt>
                <c:pt idx="29">
                  <c:v>5429.0825649318722</c:v>
                </c:pt>
                <c:pt idx="30">
                  <c:v>5838.6000819040346</c:v>
                </c:pt>
                <c:pt idx="31">
                  <c:v>6067.7370794259596</c:v>
                </c:pt>
                <c:pt idx="32">
                  <c:v>6173.785321508265</c:v>
                </c:pt>
                <c:pt idx="33">
                  <c:v>6183.2087310117467</c:v>
                </c:pt>
                <c:pt idx="34">
                  <c:v>6304.9705953587345</c:v>
                </c:pt>
                <c:pt idx="35">
                  <c:v>6370.1193411655649</c:v>
                </c:pt>
                <c:pt idx="36">
                  <c:v>6553.2170300331418</c:v>
                </c:pt>
                <c:pt idx="37">
                  <c:v>6353.2261100864616</c:v>
                </c:pt>
                <c:pt idx="38">
                  <c:v>6525.5997228776887</c:v>
                </c:pt>
                <c:pt idx="39">
                  <c:v>6526.8357293096788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1-494D-8A1D-70ED84D3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76024"/>
        <c:axId val="299276352"/>
      </c:lineChart>
      <c:catAx>
        <c:axId val="299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6352"/>
        <c:crosses val="autoZero"/>
        <c:auto val="1"/>
        <c:lblAlgn val="ctr"/>
        <c:lblOffset val="100"/>
        <c:noMultiLvlLbl val="0"/>
      </c:catAx>
      <c:valAx>
        <c:axId val="2992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</a:t>
            </a:r>
            <a:r>
              <a:rPr lang="en-IN" b="1" baseline="0"/>
              <a:t> Vs Predicted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rest of world'!$B$1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rest of world'!$A$2:$A$45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world'!$B$2:$B$45</c:f>
              <c:numCache>
                <c:formatCode>General</c:formatCode>
                <c:ptCount val="44"/>
                <c:pt idx="0">
                  <c:v>4198</c:v>
                </c:pt>
                <c:pt idx="1">
                  <c:v>4691</c:v>
                </c:pt>
                <c:pt idx="2">
                  <c:v>2887</c:v>
                </c:pt>
                <c:pt idx="3">
                  <c:v>4936</c:v>
                </c:pt>
                <c:pt idx="4">
                  <c:v>4534</c:v>
                </c:pt>
                <c:pt idx="5">
                  <c:v>5195</c:v>
                </c:pt>
                <c:pt idx="6">
                  <c:v>6425</c:v>
                </c:pt>
                <c:pt idx="7">
                  <c:v>5314</c:v>
                </c:pt>
                <c:pt idx="8">
                  <c:v>4881</c:v>
                </c:pt>
                <c:pt idx="9">
                  <c:v>5698</c:v>
                </c:pt>
                <c:pt idx="10">
                  <c:v>7026</c:v>
                </c:pt>
                <c:pt idx="11">
                  <c:v>5309</c:v>
                </c:pt>
                <c:pt idx="12">
                  <c:v>4922</c:v>
                </c:pt>
                <c:pt idx="13">
                  <c:v>5376</c:v>
                </c:pt>
                <c:pt idx="14">
                  <c:v>6576</c:v>
                </c:pt>
                <c:pt idx="15">
                  <c:v>5521</c:v>
                </c:pt>
                <c:pt idx="16">
                  <c:v>5088</c:v>
                </c:pt>
                <c:pt idx="17">
                  <c:v>5842</c:v>
                </c:pt>
                <c:pt idx="18">
                  <c:v>6976</c:v>
                </c:pt>
                <c:pt idx="19">
                  <c:v>5867</c:v>
                </c:pt>
                <c:pt idx="20">
                  <c:v>5254</c:v>
                </c:pt>
                <c:pt idx="21">
                  <c:v>5207</c:v>
                </c:pt>
                <c:pt idx="22">
                  <c:v>6616</c:v>
                </c:pt>
                <c:pt idx="23">
                  <c:v>5051</c:v>
                </c:pt>
                <c:pt idx="24">
                  <c:v>5085</c:v>
                </c:pt>
                <c:pt idx="25">
                  <c:v>5304</c:v>
                </c:pt>
                <c:pt idx="26">
                  <c:v>6475</c:v>
                </c:pt>
                <c:pt idx="27">
                  <c:v>5747</c:v>
                </c:pt>
                <c:pt idx="28">
                  <c:v>5052</c:v>
                </c:pt>
                <c:pt idx="29">
                  <c:v>5205</c:v>
                </c:pt>
                <c:pt idx="30">
                  <c:v>6510</c:v>
                </c:pt>
                <c:pt idx="31">
                  <c:v>6040</c:v>
                </c:pt>
                <c:pt idx="32">
                  <c:v>5581</c:v>
                </c:pt>
                <c:pt idx="33">
                  <c:v>5928</c:v>
                </c:pt>
                <c:pt idx="34">
                  <c:v>7030</c:v>
                </c:pt>
                <c:pt idx="35">
                  <c:v>6341</c:v>
                </c:pt>
                <c:pt idx="36">
                  <c:v>5924</c:v>
                </c:pt>
                <c:pt idx="37">
                  <c:v>6091</c:v>
                </c:pt>
                <c:pt idx="38">
                  <c:v>7276</c:v>
                </c:pt>
                <c:pt idx="39">
                  <c:v>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E-41B2-B24F-3657495DB09D}"/>
            </c:ext>
          </c:extLst>
        </c:ser>
        <c:ser>
          <c:idx val="1"/>
          <c:order val="1"/>
          <c:tx>
            <c:strRef>
              <c:f>'deseasonalized - rest of world'!$H$1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rest of world'!$A$2:$A$45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world'!$H$2:$H$45</c:f>
              <c:numCache>
                <c:formatCode>General</c:formatCode>
                <c:ptCount val="44"/>
                <c:pt idx="0">
                  <c:v>4439.1284443471086</c:v>
                </c:pt>
                <c:pt idx="1">
                  <c:v>4745.3653525940244</c:v>
                </c:pt>
                <c:pt idx="2">
                  <c:v>5562.3559491009164</c:v>
                </c:pt>
                <c:pt idx="3">
                  <c:v>5004.7370877303938</c:v>
                </c:pt>
                <c:pt idx="4">
                  <c:v>4580.2583467692975</c:v>
                </c:pt>
                <c:pt idx="5">
                  <c:v>4895.0415806272586</c:v>
                </c:pt>
                <c:pt idx="6">
                  <c:v>5736.428703826833</c:v>
                </c:pt>
                <c:pt idx="7">
                  <c:v>5160.1434258193221</c:v>
                </c:pt>
                <c:pt idx="8">
                  <c:v>4721.3882491914865</c:v>
                </c:pt>
                <c:pt idx="9">
                  <c:v>5044.7178086604927</c:v>
                </c:pt>
                <c:pt idx="10">
                  <c:v>5910.5014585527506</c:v>
                </c:pt>
                <c:pt idx="11">
                  <c:v>5315.5497639082505</c:v>
                </c:pt>
                <c:pt idx="12">
                  <c:v>4862.5181516136745</c:v>
                </c:pt>
                <c:pt idx="13">
                  <c:v>5194.3940366937268</c:v>
                </c:pt>
                <c:pt idx="14">
                  <c:v>6084.5742132786672</c:v>
                </c:pt>
                <c:pt idx="15">
                  <c:v>5470.9561019971798</c:v>
                </c:pt>
                <c:pt idx="16">
                  <c:v>5003.6480540358625</c:v>
                </c:pt>
                <c:pt idx="17">
                  <c:v>5344.0702647269609</c:v>
                </c:pt>
                <c:pt idx="18">
                  <c:v>6258.6469680045839</c:v>
                </c:pt>
                <c:pt idx="19">
                  <c:v>5626.362440086109</c:v>
                </c:pt>
                <c:pt idx="20">
                  <c:v>5144.7779564580505</c:v>
                </c:pt>
                <c:pt idx="21">
                  <c:v>5493.7464927601959</c:v>
                </c:pt>
                <c:pt idx="22">
                  <c:v>6432.7197227305023</c:v>
                </c:pt>
                <c:pt idx="23">
                  <c:v>5781.7687781750383</c:v>
                </c:pt>
                <c:pt idx="24">
                  <c:v>5285.9078588802395</c:v>
                </c:pt>
                <c:pt idx="25">
                  <c:v>5643.42272079343</c:v>
                </c:pt>
                <c:pt idx="26">
                  <c:v>6606.7924774564181</c:v>
                </c:pt>
                <c:pt idx="27">
                  <c:v>5937.1751162639666</c:v>
                </c:pt>
                <c:pt idx="28">
                  <c:v>5427.0377613024275</c:v>
                </c:pt>
                <c:pt idx="29">
                  <c:v>5793.0989488266641</c:v>
                </c:pt>
                <c:pt idx="30">
                  <c:v>6780.8652321823356</c:v>
                </c:pt>
                <c:pt idx="31">
                  <c:v>6092.581454352895</c:v>
                </c:pt>
                <c:pt idx="32">
                  <c:v>5568.1676637246155</c:v>
                </c:pt>
                <c:pt idx="33">
                  <c:v>5942.7751768598991</c:v>
                </c:pt>
                <c:pt idx="34">
                  <c:v>6954.9379869082522</c:v>
                </c:pt>
                <c:pt idx="35">
                  <c:v>6247.9877924418242</c:v>
                </c:pt>
                <c:pt idx="36">
                  <c:v>5709.2975661468045</c:v>
                </c:pt>
                <c:pt idx="37">
                  <c:v>6092.4514048931333</c:v>
                </c:pt>
                <c:pt idx="38">
                  <c:v>7129.0107416341698</c:v>
                </c:pt>
                <c:pt idx="39">
                  <c:v>6403.3941305307526</c:v>
                </c:pt>
                <c:pt idx="40">
                  <c:v>5850.4274685689916</c:v>
                </c:pt>
                <c:pt idx="41">
                  <c:v>6242.1276329263683</c:v>
                </c:pt>
                <c:pt idx="42">
                  <c:v>7303.0834963600864</c:v>
                </c:pt>
                <c:pt idx="43">
                  <c:v>6558.8004686196809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E-41B2-B24F-3657495D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02248"/>
        <c:axId val="369801920"/>
      </c:lineChart>
      <c:catAx>
        <c:axId val="3698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01920"/>
        <c:crosses val="autoZero"/>
        <c:auto val="1"/>
        <c:lblAlgn val="ctr"/>
        <c:lblOffset val="100"/>
        <c:noMultiLvlLbl val="0"/>
      </c:catAx>
      <c:valAx>
        <c:axId val="369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total!$A$2:$A$45</c:f>
              <c:strCache>
                <c:ptCount val="42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</c:strCache>
            </c:strRef>
          </c:cat>
          <c:val>
            <c:numRef>
              <c:f>total!$B$2:$B$45</c:f>
              <c:numCache>
                <c:formatCode>General</c:formatCode>
                <c:ptCount val="44"/>
                <c:pt idx="0">
                  <c:v>10223</c:v>
                </c:pt>
                <c:pt idx="1">
                  <c:v>13549</c:v>
                </c:pt>
                <c:pt idx="2">
                  <c:v>13632</c:v>
                </c:pt>
                <c:pt idx="3">
                  <c:v>11983</c:v>
                </c:pt>
                <c:pt idx="4">
                  <c:v>11007</c:v>
                </c:pt>
                <c:pt idx="5">
                  <c:v>14872</c:v>
                </c:pt>
                <c:pt idx="6">
                  <c:v>18108</c:v>
                </c:pt>
                <c:pt idx="7">
                  <c:v>12977</c:v>
                </c:pt>
                <c:pt idx="8">
                  <c:v>11696</c:v>
                </c:pt>
                <c:pt idx="9">
                  <c:v>16378</c:v>
                </c:pt>
                <c:pt idx="10">
                  <c:v>19966</c:v>
                </c:pt>
                <c:pt idx="11">
                  <c:v>14095</c:v>
                </c:pt>
                <c:pt idx="12">
                  <c:v>13032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13524</c:v>
                </c:pt>
                <c:pt idx="17">
                  <c:v>18876</c:v>
                </c:pt>
                <c:pt idx="18">
                  <c:v>22726</c:v>
                </c:pt>
                <c:pt idx="19">
                  <c:v>15953</c:v>
                </c:pt>
                <c:pt idx="20">
                  <c:v>14044</c:v>
                </c:pt>
                <c:pt idx="21">
                  <c:v>17869</c:v>
                </c:pt>
                <c:pt idx="22">
                  <c:v>22813</c:v>
                </c:pt>
                <c:pt idx="23">
                  <c:v>14668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14694</c:v>
                </c:pt>
                <c:pt idx="29">
                  <c:v>19753</c:v>
                </c:pt>
                <c:pt idx="30">
                  <c:v>24362</c:v>
                </c:pt>
                <c:pt idx="31">
                  <c:v>17943</c:v>
                </c:pt>
                <c:pt idx="32">
                  <c:v>16084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27625</c:v>
                </c:pt>
                <c:pt idx="39">
                  <c:v>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E-4462-B106-24B45DF2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6792"/>
        <c:axId val="299247120"/>
      </c:lineChart>
      <c:catAx>
        <c:axId val="2992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7120"/>
        <c:crosses val="autoZero"/>
        <c:auto val="1"/>
        <c:lblAlgn val="ctr"/>
        <c:lblOffset val="100"/>
        <c:noMultiLvlLbl val="0"/>
      </c:catAx>
      <c:valAx>
        <c:axId val="2992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5597112860892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total'!$D$1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157917760279964E-2"/>
                  <c:y val="-0.262232793817439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228.56x + 12811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0.6143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- total'!$A$2:$A$45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total'!$D$2:$D$45</c:f>
              <c:numCache>
                <c:formatCode>General</c:formatCode>
                <c:ptCount val="44"/>
                <c:pt idx="0">
                  <c:v>12803.397792916108</c:v>
                </c:pt>
                <c:pt idx="1">
                  <c:v>12929.740260110537</c:v>
                </c:pt>
                <c:pt idx="2">
                  <c:v>10896.001132850142</c:v>
                </c:pt>
                <c:pt idx="3">
                  <c:v>13414.332840088329</c:v>
                </c:pt>
                <c:pt idx="4">
                  <c:v>13785.288027646249</c:v>
                </c:pt>
                <c:pt idx="5">
                  <c:v>14192.272281966485</c:v>
                </c:pt>
                <c:pt idx="6">
                  <c:v>14473.649392139845</c:v>
                </c:pt>
                <c:pt idx="7">
                  <c:v>14527.063111560232</c:v>
                </c:pt>
                <c:pt idx="8">
                  <c:v>14648.199216076182</c:v>
                </c:pt>
                <c:pt idx="9">
                  <c:v>15629.440252423823</c:v>
                </c:pt>
                <c:pt idx="10">
                  <c:v>15958.741095839638</c:v>
                </c:pt>
                <c:pt idx="11">
                  <c:v>15778.604805227824</c:v>
                </c:pt>
                <c:pt idx="12">
                  <c:v>16321.420330361218</c:v>
                </c:pt>
                <c:pt idx="13">
                  <c:v>16491.168457817566</c:v>
                </c:pt>
                <c:pt idx="14">
                  <c:v>16879.529923967817</c:v>
                </c:pt>
                <c:pt idx="15">
                  <c:v>16676.401261687046</c:v>
                </c:pt>
                <c:pt idx="16">
                  <c:v>16937.60654909493</c:v>
                </c:pt>
                <c:pt idx="17">
                  <c:v>18013.268665572847</c:v>
                </c:pt>
                <c:pt idx="18">
                  <c:v>18164.797663230071</c:v>
                </c:pt>
                <c:pt idx="19">
                  <c:v>17858.53724425679</c:v>
                </c:pt>
                <c:pt idx="20">
                  <c:v>17588.860276211857</c:v>
                </c:pt>
                <c:pt idx="21">
                  <c:v>17052.293800864652</c:v>
                </c:pt>
                <c:pt idx="22">
                  <c:v>18234.336402854333</c:v>
                </c:pt>
                <c:pt idx="23">
                  <c:v>16420.047909406294</c:v>
                </c:pt>
                <c:pt idx="24">
                  <c:v>17813.041847661723</c:v>
                </c:pt>
                <c:pt idx="25">
                  <c:v>17893.981815435287</c:v>
                </c:pt>
                <c:pt idx="26">
                  <c:v>18562.047704531898</c:v>
                </c:pt>
                <c:pt idx="27">
                  <c:v>18712.67526954156</c:v>
                </c:pt>
                <c:pt idx="28">
                  <c:v>18402.92743510802</c:v>
                </c:pt>
                <c:pt idx="29">
                  <c:v>18850.185206137976</c:v>
                </c:pt>
                <c:pt idx="30">
                  <c:v>19472.445686509327</c:v>
                </c:pt>
                <c:pt idx="31">
                  <c:v>20086.236681106977</c:v>
                </c:pt>
                <c:pt idx="32">
                  <c:v>20143.778744132123</c:v>
                </c:pt>
                <c:pt idx="33">
                  <c:v>20664.299623030009</c:v>
                </c:pt>
                <c:pt idx="34">
                  <c:v>20872.012733429852</c:v>
                </c:pt>
                <c:pt idx="35">
                  <c:v>21460.917539625585</c:v>
                </c:pt>
                <c:pt idx="36">
                  <c:v>22436.943310191928</c:v>
                </c:pt>
                <c:pt idx="37">
                  <c:v>21921.105876079353</c:v>
                </c:pt>
                <c:pt idx="38">
                  <c:v>22080.54807034809</c:v>
                </c:pt>
                <c:pt idx="39">
                  <c:v>22531.108826876225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D-4796-ABC9-BC5C5BDC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93320"/>
        <c:axId val="295993648"/>
      </c:lineChart>
      <c:catAx>
        <c:axId val="29599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3648"/>
        <c:crosses val="autoZero"/>
        <c:auto val="1"/>
        <c:lblAlgn val="ctr"/>
        <c:lblOffset val="100"/>
        <c:noMultiLvlLbl val="0"/>
      </c:catAx>
      <c:valAx>
        <c:axId val="2959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total'!$B$1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total'!$A$2:$A$45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total'!$B$2:$B$45</c:f>
              <c:numCache>
                <c:formatCode>General</c:formatCode>
                <c:ptCount val="44"/>
                <c:pt idx="0">
                  <c:v>10223</c:v>
                </c:pt>
                <c:pt idx="1">
                  <c:v>13549</c:v>
                </c:pt>
                <c:pt idx="2">
                  <c:v>13632</c:v>
                </c:pt>
                <c:pt idx="3">
                  <c:v>11983</c:v>
                </c:pt>
                <c:pt idx="4">
                  <c:v>11007</c:v>
                </c:pt>
                <c:pt idx="5">
                  <c:v>14872</c:v>
                </c:pt>
                <c:pt idx="6">
                  <c:v>18108</c:v>
                </c:pt>
                <c:pt idx="7">
                  <c:v>12977</c:v>
                </c:pt>
                <c:pt idx="8">
                  <c:v>11696</c:v>
                </c:pt>
                <c:pt idx="9">
                  <c:v>16378</c:v>
                </c:pt>
                <c:pt idx="10">
                  <c:v>19966</c:v>
                </c:pt>
                <c:pt idx="11">
                  <c:v>14095</c:v>
                </c:pt>
                <c:pt idx="12">
                  <c:v>13032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13524</c:v>
                </c:pt>
                <c:pt idx="17">
                  <c:v>18876</c:v>
                </c:pt>
                <c:pt idx="18">
                  <c:v>22726</c:v>
                </c:pt>
                <c:pt idx="19">
                  <c:v>15953</c:v>
                </c:pt>
                <c:pt idx="20">
                  <c:v>14044</c:v>
                </c:pt>
                <c:pt idx="21">
                  <c:v>17869</c:v>
                </c:pt>
                <c:pt idx="22">
                  <c:v>22813</c:v>
                </c:pt>
                <c:pt idx="23">
                  <c:v>14668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14694</c:v>
                </c:pt>
                <c:pt idx="29">
                  <c:v>19753</c:v>
                </c:pt>
                <c:pt idx="30">
                  <c:v>24362</c:v>
                </c:pt>
                <c:pt idx="31">
                  <c:v>17943</c:v>
                </c:pt>
                <c:pt idx="32">
                  <c:v>16084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27625</c:v>
                </c:pt>
                <c:pt idx="39">
                  <c:v>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3A3-80E9-C631273E3356}"/>
            </c:ext>
          </c:extLst>
        </c:ser>
        <c:ser>
          <c:idx val="1"/>
          <c:order val="1"/>
          <c:tx>
            <c:strRef>
              <c:f>'deseasonalized - total'!$H$1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total'!$A$2:$A$45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total'!$H$2:$H$45</c:f>
              <c:numCache>
                <c:formatCode>General</c:formatCode>
                <c:ptCount val="44"/>
                <c:pt idx="0">
                  <c:v>10411.566057390984</c:v>
                </c:pt>
                <c:pt idx="1">
                  <c:v>13903.586171379373</c:v>
                </c:pt>
                <c:pt idx="2">
                  <c:v>16885.712429425319</c:v>
                </c:pt>
                <c:pt idx="3">
                  <c:v>12260.732820680258</c:v>
                </c:pt>
                <c:pt idx="4">
                  <c:v>11141.550056261278</c:v>
                </c:pt>
                <c:pt idx="5">
                  <c:v>14861.612977085222</c:v>
                </c:pt>
                <c:pt idx="6">
                  <c:v>18029.519182751159</c:v>
                </c:pt>
                <c:pt idx="7">
                  <c:v>13077.421809286556</c:v>
                </c:pt>
                <c:pt idx="8">
                  <c:v>11871.534055131573</c:v>
                </c:pt>
                <c:pt idx="9">
                  <c:v>15819.63978279107</c:v>
                </c:pt>
                <c:pt idx="10">
                  <c:v>19173.325936076999</c:v>
                </c:pt>
                <c:pt idx="11">
                  <c:v>13894.110797892856</c:v>
                </c:pt>
                <c:pt idx="12">
                  <c:v>12601.518054001868</c:v>
                </c:pt>
                <c:pt idx="13">
                  <c:v>16777.666588496919</c:v>
                </c:pt>
                <c:pt idx="14">
                  <c:v>20317.132689402839</c:v>
                </c:pt>
                <c:pt idx="15">
                  <c:v>14710.799786499154</c:v>
                </c:pt>
                <c:pt idx="16">
                  <c:v>13331.502052872162</c:v>
                </c:pt>
                <c:pt idx="17">
                  <c:v>17735.693394202768</c:v>
                </c:pt>
                <c:pt idx="18">
                  <c:v>21460.939442728679</c:v>
                </c:pt>
                <c:pt idx="19">
                  <c:v>15527.488775105454</c:v>
                </c:pt>
                <c:pt idx="20">
                  <c:v>14061.486051742457</c:v>
                </c:pt>
                <c:pt idx="21">
                  <c:v>18693.720199908614</c:v>
                </c:pt>
                <c:pt idx="22">
                  <c:v>22604.746196054522</c:v>
                </c:pt>
                <c:pt idx="23">
                  <c:v>16344.177763711754</c:v>
                </c:pt>
                <c:pt idx="24">
                  <c:v>14791.47005061275</c:v>
                </c:pt>
                <c:pt idx="25">
                  <c:v>19651.747005614463</c:v>
                </c:pt>
                <c:pt idx="26">
                  <c:v>23748.552949380359</c:v>
                </c:pt>
                <c:pt idx="27">
                  <c:v>17160.866752318052</c:v>
                </c:pt>
                <c:pt idx="28">
                  <c:v>15521.454049483042</c:v>
                </c:pt>
                <c:pt idx="29">
                  <c:v>20609.773811320309</c:v>
                </c:pt>
                <c:pt idx="30">
                  <c:v>24892.359702706202</c:v>
                </c:pt>
                <c:pt idx="31">
                  <c:v>17977.555740924348</c:v>
                </c:pt>
                <c:pt idx="32">
                  <c:v>16251.438048353337</c:v>
                </c:pt>
                <c:pt idx="33">
                  <c:v>21567.800617026158</c:v>
                </c:pt>
                <c:pt idx="34">
                  <c:v>26036.166456032042</c:v>
                </c:pt>
                <c:pt idx="35">
                  <c:v>18794.244729530648</c:v>
                </c:pt>
                <c:pt idx="36">
                  <c:v>16981.422047223634</c:v>
                </c:pt>
                <c:pt idx="37">
                  <c:v>22525.827422732003</c:v>
                </c:pt>
                <c:pt idx="38">
                  <c:v>27179.973209357882</c:v>
                </c:pt>
                <c:pt idx="39">
                  <c:v>19610.933718136948</c:v>
                </c:pt>
                <c:pt idx="40">
                  <c:v>17711.406046093925</c:v>
                </c:pt>
                <c:pt idx="41">
                  <c:v>23483.854228437853</c:v>
                </c:pt>
                <c:pt idx="42">
                  <c:v>28323.779962683726</c:v>
                </c:pt>
                <c:pt idx="43">
                  <c:v>20427.622706743248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C-43A3-80E9-C631273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79176"/>
        <c:axId val="371679504"/>
      </c:lineChart>
      <c:catAx>
        <c:axId val="3716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9504"/>
        <c:crosses val="autoZero"/>
        <c:auto val="1"/>
        <c:lblAlgn val="ctr"/>
        <c:lblOffset val="100"/>
        <c:noMultiLvlLbl val="0"/>
      </c:catAx>
      <c:valAx>
        <c:axId val="371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'deseaosanalized- Ireland'!$D$1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147856517935258E-5"/>
                  <c:y val="-0.250833333333333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cap="none" spc="0" baseline="0">
                        <a:ln w="0"/>
                        <a:solidFill>
                          <a:schemeClr val="accent1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cap="none" spc="0" baseline="0">
                        <a:ln w="0"/>
                        <a:solidFill>
                          <a:schemeClr val="accent1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</a:rPr>
                      <a:t>y = 15.314x + 882.38</a:t>
                    </a:r>
                    <a:br>
                      <a:rPr lang="en-US" sz="1100" b="0" cap="none" spc="0" baseline="0">
                        <a:ln w="0"/>
                        <a:solidFill>
                          <a:schemeClr val="accent1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</a:rPr>
                    </a:br>
                    <a:r>
                      <a:rPr lang="en-US" sz="1100" b="0" cap="none" spc="0" baseline="0">
                        <a:ln w="0"/>
                        <a:solidFill>
                          <a:schemeClr val="accent1"/>
                        </a:solidFill>
                        <a:effectLst>
                          <a:outerShdw blurRad="38100" dist="25400" dir="5400000" algn="ctr" rotWithShape="0">
                            <a:srgbClr val="6E747A">
                              <a:alpha val="43000"/>
                            </a:srgbClr>
                          </a:outerShdw>
                        </a:effectLst>
                      </a:rPr>
                      <a:t>R² = 0.8288</a:t>
                    </a:r>
                    <a:endParaRPr lang="en-US" sz="1100" b="0" cap="none" spc="0">
                      <a:ln w="0"/>
                      <a:solidFill>
                        <a:schemeClr val="accent1"/>
                      </a:solidFill>
                      <a:effectLst>
                        <a:outerShdw blurRad="38100" dist="25400" dir="5400000" algn="ctr" rotWithShape="0">
                          <a:srgbClr val="6E747A">
                            <a:alpha val="43000"/>
                          </a:srgbClr>
                        </a:outerShdw>
                      </a:effectLst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accent1"/>
                      </a:solidFill>
                      <a:effectLst>
                        <a:outerShdw blurRad="38100" dist="25400" dir="5400000" algn="ctr" rotWithShape="0">
                          <a:srgbClr val="6E747A">
                            <a:alpha val="43000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'deseaosanalized- Ireland'!$A$2:$A$43</c:f>
              <c:strCache>
                <c:ptCount val="42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</c:strCache>
            </c:strRef>
          </c:cat>
          <c:val>
            <c:numRef>
              <c:f>'deseaosanalized- Ireland'!$D$2:$D$43</c:f>
              <c:numCache>
                <c:formatCode>General</c:formatCode>
                <c:ptCount val="42"/>
                <c:pt idx="0">
                  <c:v>812.83362262284356</c:v>
                </c:pt>
                <c:pt idx="1">
                  <c:v>836.24987839753067</c:v>
                </c:pt>
                <c:pt idx="2">
                  <c:v>909.05726435761551</c:v>
                </c:pt>
                <c:pt idx="3">
                  <c:v>982.40462193374185</c:v>
                </c:pt>
                <c:pt idx="4">
                  <c:v>911.56765022957325</c:v>
                </c:pt>
                <c:pt idx="5">
                  <c:v>999.54127477101292</c:v>
                </c:pt>
                <c:pt idx="6">
                  <c:v>979.84804847663213</c:v>
                </c:pt>
                <c:pt idx="7">
                  <c:v>1089.5132149464475</c:v>
                </c:pt>
                <c:pt idx="8">
                  <c:v>979.30378544814346</c:v>
                </c:pt>
                <c:pt idx="9">
                  <c:v>1079.7025057179951</c:v>
                </c:pt>
                <c:pt idx="10">
                  <c:v>1095.5305493540495</c:v>
                </c:pt>
                <c:pt idx="11">
                  <c:v>1209.2905662724841</c:v>
                </c:pt>
                <c:pt idx="12">
                  <c:v>1115.9241259737344</c:v>
                </c:pt>
                <c:pt idx="13">
                  <c:v>1144.0294194408821</c:v>
                </c:pt>
                <c:pt idx="14">
                  <c:v>1120.5663144693115</c:v>
                </c:pt>
                <c:pt idx="15">
                  <c:v>1223.1110298870267</c:v>
                </c:pt>
                <c:pt idx="16">
                  <c:v>1112.4799157083835</c:v>
                </c:pt>
                <c:pt idx="17">
                  <c:v>1171.7394745830488</c:v>
                </c:pt>
                <c:pt idx="18">
                  <c:v>1182.7240761347896</c:v>
                </c:pt>
                <c:pt idx="19">
                  <c:v>1292.2133479597401</c:v>
                </c:pt>
                <c:pt idx="20">
                  <c:v>1095.2588643816282</c:v>
                </c:pt>
                <c:pt idx="21">
                  <c:v>1099.4954022481143</c:v>
                </c:pt>
                <c:pt idx="22">
                  <c:v>1178.4075649080203</c:v>
                </c:pt>
                <c:pt idx="23">
                  <c:v>1335.978149405792</c:v>
                </c:pt>
                <c:pt idx="24">
                  <c:v>1254.8406066762261</c:v>
                </c:pt>
                <c:pt idx="25">
                  <c:v>1177.6773435420846</c:v>
                </c:pt>
                <c:pt idx="26">
                  <c:v>1212.9396547221745</c:v>
                </c:pt>
                <c:pt idx="27">
                  <c:v>1398.170235671234</c:v>
                </c:pt>
                <c:pt idx="28">
                  <c:v>1252.5444664993254</c:v>
                </c:pt>
                <c:pt idx="29">
                  <c:v>1229.1388745203942</c:v>
                </c:pt>
                <c:pt idx="30">
                  <c:v>1244.8818378002675</c:v>
                </c:pt>
                <c:pt idx="31">
                  <c:v>1492.6100703706088</c:v>
                </c:pt>
                <c:pt idx="32">
                  <c:v>1376.5360360519626</c:v>
                </c:pt>
                <c:pt idx="33">
                  <c:v>1333.0515813035192</c:v>
                </c:pt>
                <c:pt idx="34">
                  <c:v>1300.9964837482685</c:v>
                </c:pt>
                <c:pt idx="35">
                  <c:v>1554.802156636051</c:v>
                </c:pt>
                <c:pt idx="36">
                  <c:v>1492.4911149854472</c:v>
                </c:pt>
                <c:pt idx="37">
                  <c:v>1456.7571846167634</c:v>
                </c:pt>
                <c:pt idx="38">
                  <c:v>1429.6285183059938</c:v>
                </c:pt>
                <c:pt idx="39">
                  <c:v>1688.3999715766302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5-4353-A62A-92F52F8A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325088"/>
        <c:axId val="277322792"/>
      </c:lineChart>
      <c:catAx>
        <c:axId val="2773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2792"/>
        <c:crosses val="autoZero"/>
        <c:auto val="1"/>
        <c:lblAlgn val="ctr"/>
        <c:lblOffset val="100"/>
        <c:noMultiLvlLbl val="0"/>
      </c:catAx>
      <c:valAx>
        <c:axId val="2773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</a:t>
            </a:r>
            <a:r>
              <a:rPr lang="en-IN" b="1" baseline="0"/>
              <a:t> vs Predicted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'deseaosanalized- Ireland'!$B$1</c:f>
              <c:strCache>
                <c:ptCount val="1"/>
                <c:pt idx="0">
                  <c:v>Ireland - passenger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'deseaosanalized- Ireland'!$A$2:$A$45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'deseaosanalized- Ireland'!$B$2:$B$45</c:f>
              <c:numCache>
                <c:formatCode>General</c:formatCode>
                <c:ptCount val="44"/>
                <c:pt idx="0">
                  <c:v>708</c:v>
                </c:pt>
                <c:pt idx="1">
                  <c:v>845</c:v>
                </c:pt>
                <c:pt idx="2">
                  <c:v>1053</c:v>
                </c:pt>
                <c:pt idx="3">
                  <c:v>853</c:v>
                </c:pt>
                <c:pt idx="4">
                  <c:v>794</c:v>
                </c:pt>
                <c:pt idx="5">
                  <c:v>1010</c:v>
                </c:pt>
                <c:pt idx="6">
                  <c:v>1135</c:v>
                </c:pt>
                <c:pt idx="7">
                  <c:v>946</c:v>
                </c:pt>
                <c:pt idx="8">
                  <c:v>853</c:v>
                </c:pt>
                <c:pt idx="9">
                  <c:v>1091</c:v>
                </c:pt>
                <c:pt idx="10">
                  <c:v>1269</c:v>
                </c:pt>
                <c:pt idx="11">
                  <c:v>1050</c:v>
                </c:pt>
                <c:pt idx="12">
                  <c:v>972</c:v>
                </c:pt>
                <c:pt idx="13">
                  <c:v>1156</c:v>
                </c:pt>
                <c:pt idx="14">
                  <c:v>1298</c:v>
                </c:pt>
                <c:pt idx="15">
                  <c:v>1062</c:v>
                </c:pt>
                <c:pt idx="16">
                  <c:v>969</c:v>
                </c:pt>
                <c:pt idx="17">
                  <c:v>1184</c:v>
                </c:pt>
                <c:pt idx="18">
                  <c:v>1370</c:v>
                </c:pt>
                <c:pt idx="19">
                  <c:v>1122</c:v>
                </c:pt>
                <c:pt idx="20">
                  <c:v>954</c:v>
                </c:pt>
                <c:pt idx="21">
                  <c:v>1111</c:v>
                </c:pt>
                <c:pt idx="22">
                  <c:v>1365</c:v>
                </c:pt>
                <c:pt idx="23">
                  <c:v>1160</c:v>
                </c:pt>
                <c:pt idx="24">
                  <c:v>1093</c:v>
                </c:pt>
                <c:pt idx="25">
                  <c:v>1190</c:v>
                </c:pt>
                <c:pt idx="26">
                  <c:v>1405</c:v>
                </c:pt>
                <c:pt idx="27">
                  <c:v>1214</c:v>
                </c:pt>
                <c:pt idx="28">
                  <c:v>1091</c:v>
                </c:pt>
                <c:pt idx="29">
                  <c:v>1242</c:v>
                </c:pt>
                <c:pt idx="30">
                  <c:v>1442</c:v>
                </c:pt>
                <c:pt idx="31">
                  <c:v>1296</c:v>
                </c:pt>
                <c:pt idx="32">
                  <c:v>1199</c:v>
                </c:pt>
                <c:pt idx="33">
                  <c:v>1347</c:v>
                </c:pt>
                <c:pt idx="34">
                  <c:v>1507</c:v>
                </c:pt>
                <c:pt idx="35">
                  <c:v>1350</c:v>
                </c:pt>
                <c:pt idx="36">
                  <c:v>1300</c:v>
                </c:pt>
                <c:pt idx="37">
                  <c:v>1472</c:v>
                </c:pt>
                <c:pt idx="38">
                  <c:v>1656</c:v>
                </c:pt>
                <c:pt idx="39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F-4A29-8098-0138FCC89A77}"/>
            </c:ext>
          </c:extLst>
        </c:ser>
        <c:ser>
          <c:idx val="1"/>
          <c:order val="1"/>
          <c:tx>
            <c:strRef>
              <c:f>'deseaosanalized- Ireland'!$H$1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'deseaosanalized- Ireland'!$A$2:$A$45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'deseaosanalized- Ireland'!$H$2:$H$45</c:f>
              <c:numCache>
                <c:formatCode>General</c:formatCode>
                <c:ptCount val="44"/>
                <c:pt idx="0">
                  <c:v>781.91567660446606</c:v>
                </c:pt>
                <c:pt idx="1">
                  <c:v>922.56128213540217</c:v>
                </c:pt>
                <c:pt idx="2">
                  <c:v>1075.3151691612802</c:v>
                </c:pt>
                <c:pt idx="3">
                  <c:v>819.33807112553245</c:v>
                </c:pt>
                <c:pt idx="4">
                  <c:v>835.27130411905705</c:v>
                </c:pt>
                <c:pt idx="5">
                  <c:v>984.4582358296592</c:v>
                </c:pt>
                <c:pt idx="6">
                  <c:v>1146.27061996622</c:v>
                </c:pt>
                <c:pt idx="7">
                  <c:v>872.52528832036785</c:v>
                </c:pt>
                <c:pt idx="8">
                  <c:v>888.62693163364793</c:v>
                </c:pt>
                <c:pt idx="9">
                  <c:v>1046.3551895239161</c:v>
                </c:pt>
                <c:pt idx="10">
                  <c:v>1217.22607077116</c:v>
                </c:pt>
                <c:pt idx="11">
                  <c:v>925.71250551520302</c:v>
                </c:pt>
                <c:pt idx="12">
                  <c:v>941.98255914823881</c:v>
                </c:pt>
                <c:pt idx="13">
                  <c:v>1108.2521432181732</c:v>
                </c:pt>
                <c:pt idx="14">
                  <c:v>1288.1815215760996</c:v>
                </c:pt>
                <c:pt idx="15">
                  <c:v>978.89972271003842</c:v>
                </c:pt>
                <c:pt idx="16">
                  <c:v>995.3381866628298</c:v>
                </c:pt>
                <c:pt idx="17">
                  <c:v>1170.14909691243</c:v>
                </c:pt>
                <c:pt idx="18">
                  <c:v>1359.1369723810396</c:v>
                </c:pt>
                <c:pt idx="19">
                  <c:v>1032.0869399048736</c:v>
                </c:pt>
                <c:pt idx="20">
                  <c:v>1048.6938141774206</c:v>
                </c:pt>
                <c:pt idx="21">
                  <c:v>1232.0460506066872</c:v>
                </c:pt>
                <c:pt idx="22">
                  <c:v>1430.0924231859794</c:v>
                </c:pt>
                <c:pt idx="23">
                  <c:v>1085.2741570997091</c:v>
                </c:pt>
                <c:pt idx="24">
                  <c:v>1102.0494416920117</c:v>
                </c:pt>
                <c:pt idx="25">
                  <c:v>1293.943004300944</c:v>
                </c:pt>
                <c:pt idx="26">
                  <c:v>1501.0478739909192</c:v>
                </c:pt>
                <c:pt idx="27">
                  <c:v>1138.4613742945444</c:v>
                </c:pt>
                <c:pt idx="28">
                  <c:v>1155.4050692066023</c:v>
                </c:pt>
                <c:pt idx="29">
                  <c:v>1355.8399579952011</c:v>
                </c:pt>
                <c:pt idx="30">
                  <c:v>1572.0033247958593</c:v>
                </c:pt>
                <c:pt idx="31">
                  <c:v>1191.6485914893797</c:v>
                </c:pt>
                <c:pt idx="32">
                  <c:v>1208.7606967211934</c:v>
                </c:pt>
                <c:pt idx="33">
                  <c:v>1417.7369116894581</c:v>
                </c:pt>
                <c:pt idx="34">
                  <c:v>1642.9587756007991</c:v>
                </c:pt>
                <c:pt idx="35">
                  <c:v>1244.835808684215</c:v>
                </c:pt>
                <c:pt idx="36">
                  <c:v>1262.1163242357843</c:v>
                </c:pt>
                <c:pt idx="37">
                  <c:v>1479.6338653837151</c:v>
                </c:pt>
                <c:pt idx="38">
                  <c:v>1713.9142264057389</c:v>
                </c:pt>
                <c:pt idx="39">
                  <c:v>1298.0230258790505</c:v>
                </c:pt>
                <c:pt idx="40">
                  <c:v>1315.4719517503752</c:v>
                </c:pt>
                <c:pt idx="41">
                  <c:v>1541.5308190779722</c:v>
                </c:pt>
                <c:pt idx="42">
                  <c:v>1784.8696772106789</c:v>
                </c:pt>
                <c:pt idx="43">
                  <c:v>1351.2102430738855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F-4A29-8098-0138FCC8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88992"/>
        <c:axId val="298985056"/>
      </c:lineChart>
      <c:catAx>
        <c:axId val="2989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5056"/>
        <c:crosses val="autoZero"/>
        <c:auto val="1"/>
        <c:lblAlgn val="ctr"/>
        <c:lblOffset val="100"/>
        <c:noMultiLvlLbl val="0"/>
      </c:catAx>
      <c:valAx>
        <c:axId val="298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other EU'!$D$1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5533391659376"/>
                  <c:y val="-0.190233505294596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1" baseline="0"/>
                      <a:t>y = 145x + 5423</a:t>
                    </a:r>
                    <a:br>
                      <a:rPr lang="en-US" sz="1200" b="1" i="1" baseline="0"/>
                    </a:br>
                    <a:r>
                      <a:rPr lang="en-US" sz="1200" b="1" i="1" baseline="0"/>
                      <a:t>R² = 0.975</a:t>
                    </a:r>
                    <a:endParaRPr lang="en-US" sz="1200" b="1" i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- other EU'!$A$2:$A$43</c:f>
              <c:strCache>
                <c:ptCount val="42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</c:strCache>
            </c:strRef>
          </c:cat>
          <c:val>
            <c:numRef>
              <c:f>'deseasonalized - other EU'!$D$2:$D$43</c:f>
              <c:numCache>
                <c:formatCode>General</c:formatCode>
                <c:ptCount val="42"/>
                <c:pt idx="0">
                  <c:v>5684.2606262587124</c:v>
                </c:pt>
                <c:pt idx="1">
                  <c:v>5684.5423362172814</c:v>
                </c:pt>
                <c:pt idx="2">
                  <c:v>5670.8923442183077</c:v>
                </c:pt>
                <c:pt idx="3">
                  <c:v>5806.5642687282289</c:v>
                </c:pt>
                <c:pt idx="4">
                  <c:v>6000.2075317828858</c:v>
                </c:pt>
                <c:pt idx="5">
                  <c:v>6129.1383950618938</c:v>
                </c:pt>
                <c:pt idx="6">
                  <c:v>6154.8204030002298</c:v>
                </c:pt>
                <c:pt idx="7">
                  <c:v>6306.2101498301581</c:v>
                </c:pt>
                <c:pt idx="8">
                  <c:v>6279.966686013543</c:v>
                </c:pt>
                <c:pt idx="9">
                  <c:v>6839.5939153570225</c:v>
                </c:pt>
                <c:pt idx="10">
                  <c:v>6895.6025852894791</c:v>
                </c:pt>
                <c:pt idx="11">
                  <c:v>7431.6261150306173</c:v>
                </c:pt>
                <c:pt idx="12">
                  <c:v>7724.6930645778284</c:v>
                </c:pt>
                <c:pt idx="13">
                  <c:v>7797.0472461213803</c:v>
                </c:pt>
                <c:pt idx="14">
                  <c:v>7896.2169099093308</c:v>
                </c:pt>
                <c:pt idx="15">
                  <c:v>7948.2502542282418</c:v>
                </c:pt>
                <c:pt idx="16">
                  <c:v>8087.9624141012182</c:v>
                </c:pt>
                <c:pt idx="17">
                  <c:v>8586.5420657666618</c:v>
                </c:pt>
                <c:pt idx="18">
                  <c:v>8625.087016905487</c:v>
                </c:pt>
                <c:pt idx="19">
                  <c:v>8611.6150526815291</c:v>
                </c:pt>
                <c:pt idx="20">
                  <c:v>8537.525632093766</c:v>
                </c:pt>
                <c:pt idx="21">
                  <c:v>8414.9908592225802</c:v>
                </c:pt>
                <c:pt idx="22">
                  <c:v>8914.6993474688225</c:v>
                </c:pt>
                <c:pt idx="23">
                  <c:v>8228.3915128072349</c:v>
                </c:pt>
                <c:pt idx="24">
                  <c:v>8874.3500864411235</c:v>
                </c:pt>
                <c:pt idx="25">
                  <c:v>9014.0728213424918</c:v>
                </c:pt>
                <c:pt idx="26">
                  <c:v>9279.5066533198096</c:v>
                </c:pt>
                <c:pt idx="27">
                  <c:v>9511.4627317534487</c:v>
                </c:pt>
                <c:pt idx="28">
                  <c:v>9510.4194072541086</c:v>
                </c:pt>
                <c:pt idx="29">
                  <c:v>9878.1160710566692</c:v>
                </c:pt>
                <c:pt idx="30">
                  <c:v>9919.780700323583</c:v>
                </c:pt>
                <c:pt idx="31">
                  <c:v>10293.675336876611</c:v>
                </c:pt>
                <c:pt idx="32">
                  <c:v>10234.174433124464</c:v>
                </c:pt>
                <c:pt idx="33">
                  <c:v>10333.490216176302</c:v>
                </c:pt>
                <c:pt idx="34">
                  <c:v>10321.813241465486</c:v>
                </c:pt>
                <c:pt idx="35">
                  <c:v>10747.237374575934</c:v>
                </c:pt>
                <c:pt idx="36">
                  <c:v>11276.660037695417</c:v>
                </c:pt>
                <c:pt idx="37">
                  <c:v>10704.436018808272</c:v>
                </c:pt>
                <c:pt idx="38">
                  <c:v>10637.483236732463</c:v>
                </c:pt>
                <c:pt idx="39">
                  <c:v>11026.165900433807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807-B805-88288D6B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55928"/>
        <c:axId val="290658224"/>
      </c:lineChart>
      <c:catAx>
        <c:axId val="290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58224"/>
        <c:crosses val="autoZero"/>
        <c:auto val="1"/>
        <c:lblAlgn val="ctr"/>
        <c:lblOffset val="100"/>
        <c:noMultiLvlLbl val="0"/>
      </c:catAx>
      <c:valAx>
        <c:axId val="290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5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</a:t>
            </a:r>
            <a:r>
              <a:rPr lang="en-IN" b="1" baseline="0"/>
              <a:t> vs Predicted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other EU'!$B$1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other EU'!$A$2:$A$45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other EU'!$B$2:$B$45</c:f>
              <c:numCache>
                <c:formatCode>General</c:formatCode>
                <c:ptCount val="44"/>
                <c:pt idx="0">
                  <c:v>4084</c:v>
                </c:pt>
                <c:pt idx="1">
                  <c:v>6329</c:v>
                </c:pt>
                <c:pt idx="2">
                  <c:v>7617</c:v>
                </c:pt>
                <c:pt idx="3">
                  <c:v>4788</c:v>
                </c:pt>
                <c:pt idx="4">
                  <c:v>4311</c:v>
                </c:pt>
                <c:pt idx="5">
                  <c:v>6824</c:v>
                </c:pt>
                <c:pt idx="6">
                  <c:v>8267</c:v>
                </c:pt>
                <c:pt idx="7">
                  <c:v>5200</c:v>
                </c:pt>
                <c:pt idx="8">
                  <c:v>4512</c:v>
                </c:pt>
                <c:pt idx="9">
                  <c:v>7615</c:v>
                </c:pt>
                <c:pt idx="10">
                  <c:v>9262</c:v>
                </c:pt>
                <c:pt idx="11">
                  <c:v>6128</c:v>
                </c:pt>
                <c:pt idx="12">
                  <c:v>5550</c:v>
                </c:pt>
                <c:pt idx="13">
                  <c:v>8681</c:v>
                </c:pt>
                <c:pt idx="14">
                  <c:v>10606</c:v>
                </c:pt>
                <c:pt idx="15">
                  <c:v>6554</c:v>
                </c:pt>
                <c:pt idx="16">
                  <c:v>5811</c:v>
                </c:pt>
                <c:pt idx="17">
                  <c:v>9560</c:v>
                </c:pt>
                <c:pt idx="18">
                  <c:v>11585</c:v>
                </c:pt>
                <c:pt idx="19">
                  <c:v>7101</c:v>
                </c:pt>
                <c:pt idx="20">
                  <c:v>6134</c:v>
                </c:pt>
                <c:pt idx="21">
                  <c:v>9369</c:v>
                </c:pt>
                <c:pt idx="22">
                  <c:v>11974</c:v>
                </c:pt>
                <c:pt idx="23">
                  <c:v>6785</c:v>
                </c:pt>
                <c:pt idx="24">
                  <c:v>6376</c:v>
                </c:pt>
                <c:pt idx="25">
                  <c:v>10036</c:v>
                </c:pt>
                <c:pt idx="26">
                  <c:v>12464</c:v>
                </c:pt>
                <c:pt idx="27">
                  <c:v>7843</c:v>
                </c:pt>
                <c:pt idx="28">
                  <c:v>6833</c:v>
                </c:pt>
                <c:pt idx="29">
                  <c:v>10998</c:v>
                </c:pt>
                <c:pt idx="30">
                  <c:v>13324</c:v>
                </c:pt>
                <c:pt idx="31">
                  <c:v>8488</c:v>
                </c:pt>
                <c:pt idx="32">
                  <c:v>7353</c:v>
                </c:pt>
                <c:pt idx="33">
                  <c:v>11505</c:v>
                </c:pt>
                <c:pt idx="34">
                  <c:v>13864</c:v>
                </c:pt>
                <c:pt idx="35">
                  <c:v>8862</c:v>
                </c:pt>
                <c:pt idx="36">
                  <c:v>8102</c:v>
                </c:pt>
                <c:pt idx="37">
                  <c:v>11918</c:v>
                </c:pt>
                <c:pt idx="38">
                  <c:v>14288</c:v>
                </c:pt>
                <c:pt idx="39">
                  <c:v>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AEF-8C53-17D9F3BF1123}"/>
            </c:ext>
          </c:extLst>
        </c:ser>
        <c:ser>
          <c:idx val="1"/>
          <c:order val="1"/>
          <c:tx>
            <c:strRef>
              <c:f>'deseasonalized - other EU'!$H$1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other EU'!$A$2:$A$45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other EU'!$H$2:$H$45</c:f>
              <c:numCache>
                <c:formatCode>General</c:formatCode>
                <c:ptCount val="44"/>
                <c:pt idx="0">
                  <c:v>4000.4696292342437</c:v>
                </c:pt>
                <c:pt idx="1">
                  <c:v>6360.6839146281527</c:v>
                </c:pt>
                <c:pt idx="2">
                  <c:v>7868.3182983524975</c:v>
                </c:pt>
                <c:pt idx="3">
                  <c:v>4949.9777613406559</c:v>
                </c:pt>
                <c:pt idx="4">
                  <c:v>4417.1852156128107</c:v>
                </c:pt>
                <c:pt idx="5">
                  <c:v>7006.4386267731425</c:v>
                </c:pt>
                <c:pt idx="6">
                  <c:v>8647.359714030963</c:v>
                </c:pt>
                <c:pt idx="7">
                  <c:v>5428.2364822431337</c:v>
                </c:pt>
                <c:pt idx="8">
                  <c:v>4833.9008019913781</c:v>
                </c:pt>
                <c:pt idx="9">
                  <c:v>7652.1933389181331</c:v>
                </c:pt>
                <c:pt idx="10">
                  <c:v>9426.4011297094276</c:v>
                </c:pt>
                <c:pt idx="11">
                  <c:v>5906.4952031456123</c:v>
                </c:pt>
                <c:pt idx="12">
                  <c:v>5250.6163883699446</c:v>
                </c:pt>
                <c:pt idx="13">
                  <c:v>8297.9480510631238</c:v>
                </c:pt>
                <c:pt idx="14">
                  <c:v>10205.442545387894</c:v>
                </c:pt>
                <c:pt idx="15">
                  <c:v>6384.753924048091</c:v>
                </c:pt>
                <c:pt idx="16">
                  <c:v>5667.331974748512</c:v>
                </c:pt>
                <c:pt idx="17">
                  <c:v>8943.7027632081135</c:v>
                </c:pt>
                <c:pt idx="18">
                  <c:v>10984.483961066358</c:v>
                </c:pt>
                <c:pt idx="19">
                  <c:v>6863.0126449505697</c:v>
                </c:pt>
                <c:pt idx="20">
                  <c:v>6084.0475611270795</c:v>
                </c:pt>
                <c:pt idx="21">
                  <c:v>9589.4574753531033</c:v>
                </c:pt>
                <c:pt idx="22">
                  <c:v>11763.525376744823</c:v>
                </c:pt>
                <c:pt idx="23">
                  <c:v>7341.2713658530483</c:v>
                </c:pt>
                <c:pt idx="24">
                  <c:v>6500.763147505646</c:v>
                </c:pt>
                <c:pt idx="25">
                  <c:v>10235.212187498093</c:v>
                </c:pt>
                <c:pt idx="26">
                  <c:v>12542.566792423288</c:v>
                </c:pt>
                <c:pt idx="27">
                  <c:v>7819.530086755527</c:v>
                </c:pt>
                <c:pt idx="28">
                  <c:v>6917.4787338842134</c:v>
                </c:pt>
                <c:pt idx="29">
                  <c:v>10880.966899643083</c:v>
                </c:pt>
                <c:pt idx="30">
                  <c:v>13321.608208101754</c:v>
                </c:pt>
                <c:pt idx="31">
                  <c:v>8297.7888076580057</c:v>
                </c:pt>
                <c:pt idx="32">
                  <c:v>7334.1943202627799</c:v>
                </c:pt>
                <c:pt idx="33">
                  <c:v>11526.721611788074</c:v>
                </c:pt>
                <c:pt idx="34">
                  <c:v>14100.649623780218</c:v>
                </c:pt>
                <c:pt idx="35">
                  <c:v>8776.0475285604844</c:v>
                </c:pt>
                <c:pt idx="36">
                  <c:v>7750.9099066413473</c:v>
                </c:pt>
                <c:pt idx="37">
                  <c:v>12172.476323933064</c:v>
                </c:pt>
                <c:pt idx="38">
                  <c:v>14879.691039458683</c:v>
                </c:pt>
                <c:pt idx="39">
                  <c:v>9254.306249462963</c:v>
                </c:pt>
                <c:pt idx="40">
                  <c:v>8167.6254930199148</c:v>
                </c:pt>
                <c:pt idx="41">
                  <c:v>12818.231036078054</c:v>
                </c:pt>
                <c:pt idx="42">
                  <c:v>15658.732455137149</c:v>
                </c:pt>
                <c:pt idx="43">
                  <c:v>9732.5649703654417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F-4AEF-8C53-17D9F3BF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66960"/>
        <c:axId val="295844328"/>
      </c:lineChart>
      <c:catAx>
        <c:axId val="2958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4328"/>
        <c:crosses val="autoZero"/>
        <c:auto val="1"/>
        <c:lblAlgn val="ctr"/>
        <c:lblOffset val="100"/>
        <c:noMultiLvlLbl val="0"/>
      </c:catAx>
      <c:valAx>
        <c:axId val="2958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 of EU'!$B$1</c:f>
              <c:strCache>
                <c:ptCount val="1"/>
                <c:pt idx="0">
                  <c:v>Rest of 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 of EU'!$A$2:$A$43</c:f>
              <c:strCache>
                <c:ptCount val="42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</c:strCache>
            </c:strRef>
          </c:cat>
          <c:val>
            <c:numRef>
              <c:f>'rest of EU'!$B$2:$B$43</c:f>
              <c:numCache>
                <c:formatCode>General</c:formatCode>
                <c:ptCount val="42"/>
                <c:pt idx="0">
                  <c:v>1233</c:v>
                </c:pt>
                <c:pt idx="1">
                  <c:v>1684</c:v>
                </c:pt>
                <c:pt idx="2">
                  <c:v>2075</c:v>
                </c:pt>
                <c:pt idx="3">
                  <c:v>1406</c:v>
                </c:pt>
                <c:pt idx="4">
                  <c:v>1368</c:v>
                </c:pt>
                <c:pt idx="5">
                  <c:v>1843</c:v>
                </c:pt>
                <c:pt idx="6">
                  <c:v>2281</c:v>
                </c:pt>
                <c:pt idx="7">
                  <c:v>1517</c:v>
                </c:pt>
                <c:pt idx="8">
                  <c:v>1450</c:v>
                </c:pt>
                <c:pt idx="9">
                  <c:v>1974</c:v>
                </c:pt>
                <c:pt idx="10">
                  <c:v>2409</c:v>
                </c:pt>
                <c:pt idx="11">
                  <c:v>1608</c:v>
                </c:pt>
                <c:pt idx="12">
                  <c:v>1588</c:v>
                </c:pt>
                <c:pt idx="13">
                  <c:v>2068</c:v>
                </c:pt>
                <c:pt idx="14">
                  <c:v>2638</c:v>
                </c:pt>
                <c:pt idx="15">
                  <c:v>1760</c:v>
                </c:pt>
                <c:pt idx="16">
                  <c:v>1656</c:v>
                </c:pt>
                <c:pt idx="17">
                  <c:v>2290</c:v>
                </c:pt>
                <c:pt idx="18">
                  <c:v>2795</c:v>
                </c:pt>
                <c:pt idx="19">
                  <c:v>1863</c:v>
                </c:pt>
                <c:pt idx="20">
                  <c:v>1702</c:v>
                </c:pt>
                <c:pt idx="21">
                  <c:v>2182</c:v>
                </c:pt>
                <c:pt idx="22">
                  <c:v>2858</c:v>
                </c:pt>
                <c:pt idx="23">
                  <c:v>1672</c:v>
                </c:pt>
                <c:pt idx="24">
                  <c:v>1669</c:v>
                </c:pt>
                <c:pt idx="25">
                  <c:v>2221</c:v>
                </c:pt>
                <c:pt idx="26">
                  <c:v>2879</c:v>
                </c:pt>
                <c:pt idx="27">
                  <c:v>1912</c:v>
                </c:pt>
                <c:pt idx="28">
                  <c:v>1718</c:v>
                </c:pt>
                <c:pt idx="29">
                  <c:v>2308</c:v>
                </c:pt>
                <c:pt idx="30">
                  <c:v>3086</c:v>
                </c:pt>
                <c:pt idx="31">
                  <c:v>2119</c:v>
                </c:pt>
                <c:pt idx="32">
                  <c:v>1951</c:v>
                </c:pt>
                <c:pt idx="33">
                  <c:v>2874</c:v>
                </c:pt>
                <c:pt idx="34">
                  <c:v>3712</c:v>
                </c:pt>
                <c:pt idx="35">
                  <c:v>2618</c:v>
                </c:pt>
                <c:pt idx="36">
                  <c:v>2589</c:v>
                </c:pt>
                <c:pt idx="37">
                  <c:v>3490</c:v>
                </c:pt>
                <c:pt idx="38">
                  <c:v>4405</c:v>
                </c:pt>
                <c:pt idx="39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9-41B4-9386-840B6060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08336"/>
        <c:axId val="374908008"/>
      </c:lineChart>
      <c:catAx>
        <c:axId val="3749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8008"/>
        <c:crosses val="autoZero"/>
        <c:auto val="1"/>
        <c:lblAlgn val="ctr"/>
        <c:lblOffset val="100"/>
        <c:noMultiLvlLbl val="0"/>
      </c:catAx>
      <c:valAx>
        <c:axId val="3749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rest of EU'!$D$1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29259719728018E-2"/>
                  <c:y val="-0.21760470850234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39.451x + 1405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0.8002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- rest of EU'!$A$2:$A$47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EU'!$D$2:$D$47</c:f>
              <c:numCache>
                <c:formatCode>General</c:formatCode>
                <c:ptCount val="46"/>
                <c:pt idx="0">
                  <c:v>1557.2107630561429</c:v>
                </c:pt>
                <c:pt idx="1">
                  <c:v>1610.2697340657389</c:v>
                </c:pt>
                <c:pt idx="2">
                  <c:v>1587.9544149226665</c:v>
                </c:pt>
                <c:pt idx="3">
                  <c:v>1650.5157583443652</c:v>
                </c:pt>
                <c:pt idx="4">
                  <c:v>1727.7082918579106</c:v>
                </c:pt>
                <c:pt idx="5">
                  <c:v>1762.3082659638696</c:v>
                </c:pt>
                <c:pt idx="6">
                  <c:v>1745.6019375607721</c:v>
                </c:pt>
                <c:pt idx="7">
                  <c:v>1780.8196340031309</c:v>
                </c:pt>
                <c:pt idx="8">
                  <c:v>1831.269753796762</c:v>
                </c:pt>
                <c:pt idx="9">
                  <c:v>1887.5727167730217</c:v>
                </c:pt>
                <c:pt idx="10">
                  <c:v>1843.5576797825076</c:v>
                </c:pt>
                <c:pt idx="11">
                  <c:v>1887.6453338675244</c:v>
                </c:pt>
                <c:pt idx="12">
                  <c:v>2005.5561165719021</c:v>
                </c:pt>
                <c:pt idx="13">
                  <c:v>1977.4571318574513</c:v>
                </c:pt>
                <c:pt idx="14">
                  <c:v>2018.8066248510816</c:v>
                </c:pt>
                <c:pt idx="15">
                  <c:v>2066.0794699047528</c:v>
                </c:pt>
                <c:pt idx="16">
                  <c:v>2091.4363533016813</c:v>
                </c:pt>
                <c:pt idx="17">
                  <c:v>2189.7373462057849</c:v>
                </c:pt>
                <c:pt idx="18">
                  <c:v>2138.955464919929</c:v>
                </c:pt>
                <c:pt idx="19">
                  <c:v>2186.9920752457697</c:v>
                </c:pt>
                <c:pt idx="20">
                  <c:v>2149.5318075600612</c:v>
                </c:pt>
                <c:pt idx="21">
                  <c:v>2086.4658905768661</c:v>
                </c:pt>
                <c:pt idx="22">
                  <c:v>2187.1680567946896</c:v>
                </c:pt>
                <c:pt idx="23">
                  <c:v>1962.7754964095154</c:v>
                </c:pt>
                <c:pt idx="24">
                  <c:v>2107.8546338529623</c:v>
                </c:pt>
                <c:pt idx="25">
                  <c:v>2123.7583606650865</c:v>
                </c:pt>
                <c:pt idx="26">
                  <c:v>2203.2389207529432</c:v>
                </c:pt>
                <c:pt idx="27">
                  <c:v>2244.5136059419815</c:v>
                </c:pt>
                <c:pt idx="28">
                  <c:v>2169.7389220847149</c:v>
                </c:pt>
                <c:pt idx="29">
                  <c:v>2206.9492554772714</c:v>
                </c:pt>
                <c:pt idx="30">
                  <c:v>2361.6517226271558</c:v>
                </c:pt>
                <c:pt idx="31">
                  <c:v>2487.5127254137337</c:v>
                </c:pt>
                <c:pt idx="32">
                  <c:v>2464.0050273499878</c:v>
                </c:pt>
                <c:pt idx="33">
                  <c:v>2748.1681803473475</c:v>
                </c:pt>
                <c:pt idx="34">
                  <c:v>2840.7165244303314</c:v>
                </c:pt>
                <c:pt idx="35">
                  <c:v>3073.2932114833202</c:v>
                </c:pt>
                <c:pt idx="36">
                  <c:v>3269.7637190205633</c:v>
                </c:pt>
                <c:pt idx="37">
                  <c:v>3337.1979643048862</c:v>
                </c:pt>
                <c:pt idx="38">
                  <c:v>3371.0550350526969</c:v>
                </c:pt>
                <c:pt idx="39">
                  <c:v>3606.2478020155691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E-4F3B-B798-2044DEB0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55456"/>
        <c:axId val="374056768"/>
      </c:lineChart>
      <c:catAx>
        <c:axId val="3740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6768"/>
        <c:crosses val="autoZero"/>
        <c:auto val="1"/>
        <c:lblAlgn val="ctr"/>
        <c:lblOffset val="100"/>
        <c:noMultiLvlLbl val="0"/>
      </c:catAx>
      <c:valAx>
        <c:axId val="3740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</a:t>
            </a:r>
            <a:r>
              <a:rPr lang="en-IN" b="1" baseline="0"/>
              <a:t> Vs Predicted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- rest of EU'!$B$1</c:f>
              <c:strCache>
                <c:ptCount val="1"/>
                <c:pt idx="0">
                  <c:v>Rest of 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rest of EU'!$A$2:$A$45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EU'!$B$2:$B$45</c:f>
              <c:numCache>
                <c:formatCode>General</c:formatCode>
                <c:ptCount val="44"/>
                <c:pt idx="0">
                  <c:v>1233</c:v>
                </c:pt>
                <c:pt idx="1">
                  <c:v>1684</c:v>
                </c:pt>
                <c:pt idx="2">
                  <c:v>2075</c:v>
                </c:pt>
                <c:pt idx="3">
                  <c:v>1406</c:v>
                </c:pt>
                <c:pt idx="4">
                  <c:v>1368</c:v>
                </c:pt>
                <c:pt idx="5">
                  <c:v>1843</c:v>
                </c:pt>
                <c:pt idx="6">
                  <c:v>2281</c:v>
                </c:pt>
                <c:pt idx="7">
                  <c:v>1517</c:v>
                </c:pt>
                <c:pt idx="8">
                  <c:v>1450</c:v>
                </c:pt>
                <c:pt idx="9">
                  <c:v>1974</c:v>
                </c:pt>
                <c:pt idx="10">
                  <c:v>2409</c:v>
                </c:pt>
                <c:pt idx="11">
                  <c:v>1608</c:v>
                </c:pt>
                <c:pt idx="12">
                  <c:v>1588</c:v>
                </c:pt>
                <c:pt idx="13">
                  <c:v>2068</c:v>
                </c:pt>
                <c:pt idx="14">
                  <c:v>2638</c:v>
                </c:pt>
                <c:pt idx="15">
                  <c:v>1760</c:v>
                </c:pt>
                <c:pt idx="16">
                  <c:v>1656</c:v>
                </c:pt>
                <c:pt idx="17">
                  <c:v>2290</c:v>
                </c:pt>
                <c:pt idx="18">
                  <c:v>2795</c:v>
                </c:pt>
                <c:pt idx="19">
                  <c:v>1863</c:v>
                </c:pt>
                <c:pt idx="20">
                  <c:v>1702</c:v>
                </c:pt>
                <c:pt idx="21">
                  <c:v>2182</c:v>
                </c:pt>
                <c:pt idx="22">
                  <c:v>2858</c:v>
                </c:pt>
                <c:pt idx="23">
                  <c:v>1672</c:v>
                </c:pt>
                <c:pt idx="24">
                  <c:v>1669</c:v>
                </c:pt>
                <c:pt idx="25">
                  <c:v>2221</c:v>
                </c:pt>
                <c:pt idx="26">
                  <c:v>2879</c:v>
                </c:pt>
                <c:pt idx="27">
                  <c:v>1912</c:v>
                </c:pt>
                <c:pt idx="28">
                  <c:v>1718</c:v>
                </c:pt>
                <c:pt idx="29">
                  <c:v>2308</c:v>
                </c:pt>
                <c:pt idx="30">
                  <c:v>3086</c:v>
                </c:pt>
                <c:pt idx="31">
                  <c:v>2119</c:v>
                </c:pt>
                <c:pt idx="32">
                  <c:v>1951</c:v>
                </c:pt>
                <c:pt idx="33">
                  <c:v>2874</c:v>
                </c:pt>
                <c:pt idx="34">
                  <c:v>3712</c:v>
                </c:pt>
                <c:pt idx="35">
                  <c:v>2618</c:v>
                </c:pt>
                <c:pt idx="36">
                  <c:v>2589</c:v>
                </c:pt>
                <c:pt idx="37">
                  <c:v>3490</c:v>
                </c:pt>
                <c:pt idx="38">
                  <c:v>4405</c:v>
                </c:pt>
                <c:pt idx="39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E-4C74-A34F-B10DAF22C30B}"/>
            </c:ext>
          </c:extLst>
        </c:ser>
        <c:ser>
          <c:idx val="1"/>
          <c:order val="1"/>
          <c:tx>
            <c:strRef>
              <c:f>'deseasonalized - rest of EU'!$H$1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'deseasonalized - rest of EU'!$A$2:$A$45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'deseasonalized - rest of EU'!$H$2:$H$45</c:f>
              <c:numCache>
                <c:formatCode>General</c:formatCode>
                <c:ptCount val="44"/>
                <c:pt idx="0">
                  <c:v>1143.7167821166597</c:v>
                </c:pt>
                <c:pt idx="1">
                  <c:v>1551.8462001335631</c:v>
                </c:pt>
                <c:pt idx="2">
                  <c:v>1990.5845188597175</c:v>
                </c:pt>
                <c:pt idx="3">
                  <c:v>1331.2823054801472</c:v>
                </c:pt>
                <c:pt idx="4">
                  <c:v>1268.6660417904993</c:v>
                </c:pt>
                <c:pt idx="5">
                  <c:v>1716.8756547511032</c:v>
                </c:pt>
                <c:pt idx="6">
                  <c:v>2196.7889897959603</c:v>
                </c:pt>
                <c:pt idx="7">
                  <c:v>1465.7084222126286</c:v>
                </c:pt>
                <c:pt idx="8">
                  <c:v>1393.6153014643389</c:v>
                </c:pt>
                <c:pt idx="9">
                  <c:v>1881.905109368643</c:v>
                </c:pt>
                <c:pt idx="10">
                  <c:v>2402.9934607322039</c:v>
                </c:pt>
                <c:pt idx="11">
                  <c:v>1600.1345389451103</c:v>
                </c:pt>
                <c:pt idx="12">
                  <c:v>1518.5645611381785</c:v>
                </c:pt>
                <c:pt idx="13">
                  <c:v>2046.9345639861829</c:v>
                </c:pt>
                <c:pt idx="14">
                  <c:v>2609.1979316684465</c:v>
                </c:pt>
                <c:pt idx="15">
                  <c:v>1734.5606556775917</c:v>
                </c:pt>
                <c:pt idx="16">
                  <c:v>1643.5138208120181</c:v>
                </c:pt>
                <c:pt idx="17">
                  <c:v>2211.9640186037232</c:v>
                </c:pt>
                <c:pt idx="18">
                  <c:v>2815.40240260469</c:v>
                </c:pt>
                <c:pt idx="19">
                  <c:v>1868.9867724100734</c:v>
                </c:pt>
                <c:pt idx="20">
                  <c:v>1768.463080485858</c:v>
                </c:pt>
                <c:pt idx="21">
                  <c:v>2376.9934732212628</c:v>
                </c:pt>
                <c:pt idx="22">
                  <c:v>3021.6068735409331</c:v>
                </c:pt>
                <c:pt idx="23">
                  <c:v>2003.4128891425551</c:v>
                </c:pt>
                <c:pt idx="24">
                  <c:v>1893.4123401596976</c:v>
                </c:pt>
                <c:pt idx="25">
                  <c:v>2542.0229278388028</c:v>
                </c:pt>
                <c:pt idx="26">
                  <c:v>3227.8113444771761</c:v>
                </c:pt>
                <c:pt idx="27">
                  <c:v>2137.8390058750365</c:v>
                </c:pt>
                <c:pt idx="28">
                  <c:v>2018.361599833537</c:v>
                </c:pt>
                <c:pt idx="29">
                  <c:v>2707.0523824563425</c:v>
                </c:pt>
                <c:pt idx="30">
                  <c:v>3434.0158154134192</c:v>
                </c:pt>
                <c:pt idx="31">
                  <c:v>2272.2651226075182</c:v>
                </c:pt>
                <c:pt idx="32">
                  <c:v>2143.3108595073768</c:v>
                </c:pt>
                <c:pt idx="33">
                  <c:v>2872.0818370738825</c:v>
                </c:pt>
                <c:pt idx="34">
                  <c:v>3640.2202863496627</c:v>
                </c:pt>
                <c:pt idx="35">
                  <c:v>2406.6912393399998</c:v>
                </c:pt>
                <c:pt idx="36">
                  <c:v>2268.2601191812164</c:v>
                </c:pt>
                <c:pt idx="37">
                  <c:v>3037.1112916914226</c:v>
                </c:pt>
                <c:pt idx="38">
                  <c:v>3846.4247572859058</c:v>
                </c:pt>
                <c:pt idx="39">
                  <c:v>2541.1173560724815</c:v>
                </c:pt>
                <c:pt idx="40">
                  <c:v>2393.209378855056</c:v>
                </c:pt>
                <c:pt idx="41">
                  <c:v>3202.1407463089627</c:v>
                </c:pt>
                <c:pt idx="42">
                  <c:v>4052.6292282221489</c:v>
                </c:pt>
                <c:pt idx="43">
                  <c:v>2675.5434728049631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E-4C74-A34F-B10DAF22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95184"/>
        <c:axId val="371496496"/>
      </c:lineChart>
      <c:catAx>
        <c:axId val="3714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6496"/>
        <c:crosses val="autoZero"/>
        <c:auto val="1"/>
        <c:lblAlgn val="ctr"/>
        <c:lblOffset val="100"/>
        <c:noMultiLvlLbl val="0"/>
      </c:catAx>
      <c:valAx>
        <c:axId val="3714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'rest of world'!$B$1</c:f>
              <c:strCache>
                <c:ptCount val="1"/>
                <c:pt idx="0">
                  <c:v>Rest of 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 of world'!$A$2:$A$43</c:f>
              <c:strCache>
                <c:ptCount val="42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</c:strCache>
            </c:strRef>
          </c:cat>
          <c:val>
            <c:numRef>
              <c:f>'rest of world'!$B$2:$B$43</c:f>
              <c:numCache>
                <c:formatCode>General</c:formatCode>
                <c:ptCount val="42"/>
                <c:pt idx="0">
                  <c:v>4198</c:v>
                </c:pt>
                <c:pt idx="1">
                  <c:v>4691</c:v>
                </c:pt>
                <c:pt idx="2">
                  <c:v>2887</c:v>
                </c:pt>
                <c:pt idx="3">
                  <c:v>4936</c:v>
                </c:pt>
                <c:pt idx="4">
                  <c:v>4534</c:v>
                </c:pt>
                <c:pt idx="5">
                  <c:v>5195</c:v>
                </c:pt>
                <c:pt idx="6">
                  <c:v>6425</c:v>
                </c:pt>
                <c:pt idx="7">
                  <c:v>5314</c:v>
                </c:pt>
                <c:pt idx="8">
                  <c:v>4881</c:v>
                </c:pt>
                <c:pt idx="9">
                  <c:v>5698</c:v>
                </c:pt>
                <c:pt idx="10">
                  <c:v>7026</c:v>
                </c:pt>
                <c:pt idx="11">
                  <c:v>5309</c:v>
                </c:pt>
                <c:pt idx="12">
                  <c:v>4922</c:v>
                </c:pt>
                <c:pt idx="13">
                  <c:v>5376</c:v>
                </c:pt>
                <c:pt idx="14">
                  <c:v>6576</c:v>
                </c:pt>
                <c:pt idx="15">
                  <c:v>5521</c:v>
                </c:pt>
                <c:pt idx="16">
                  <c:v>5088</c:v>
                </c:pt>
                <c:pt idx="17">
                  <c:v>5842</c:v>
                </c:pt>
                <c:pt idx="18">
                  <c:v>6976</c:v>
                </c:pt>
                <c:pt idx="19">
                  <c:v>5867</c:v>
                </c:pt>
                <c:pt idx="20">
                  <c:v>5254</c:v>
                </c:pt>
                <c:pt idx="21">
                  <c:v>5207</c:v>
                </c:pt>
                <c:pt idx="22">
                  <c:v>6616</c:v>
                </c:pt>
                <c:pt idx="23">
                  <c:v>5051</c:v>
                </c:pt>
                <c:pt idx="24">
                  <c:v>5085</c:v>
                </c:pt>
                <c:pt idx="25">
                  <c:v>5304</c:v>
                </c:pt>
                <c:pt idx="26">
                  <c:v>6475</c:v>
                </c:pt>
                <c:pt idx="27">
                  <c:v>5747</c:v>
                </c:pt>
                <c:pt idx="28">
                  <c:v>5052</c:v>
                </c:pt>
                <c:pt idx="29">
                  <c:v>5205</c:v>
                </c:pt>
                <c:pt idx="30">
                  <c:v>6510</c:v>
                </c:pt>
                <c:pt idx="31">
                  <c:v>6040</c:v>
                </c:pt>
                <c:pt idx="32">
                  <c:v>5581</c:v>
                </c:pt>
                <c:pt idx="33">
                  <c:v>5928</c:v>
                </c:pt>
                <c:pt idx="34">
                  <c:v>7030</c:v>
                </c:pt>
                <c:pt idx="35">
                  <c:v>6341</c:v>
                </c:pt>
                <c:pt idx="36">
                  <c:v>5924</c:v>
                </c:pt>
                <c:pt idx="37">
                  <c:v>6091</c:v>
                </c:pt>
                <c:pt idx="38">
                  <c:v>7276</c:v>
                </c:pt>
                <c:pt idx="39">
                  <c:v>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EB2-840D-31547EF6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94440"/>
        <c:axId val="414494112"/>
      </c:lineChart>
      <c:catAx>
        <c:axId val="4144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4112"/>
        <c:crosses val="autoZero"/>
        <c:auto val="1"/>
        <c:lblAlgn val="ctr"/>
        <c:lblOffset val="100"/>
        <c:noMultiLvlLbl val="0"/>
      </c:catAx>
      <c:valAx>
        <c:axId val="4144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212149</xdr:colOff>
      <xdr:row>1</xdr:row>
      <xdr:rowOff>126423</xdr:rowOff>
    </xdr:from>
    <xdr:to>
      <xdr:col>15</xdr:col>
      <xdr:colOff>541195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9B933-83EC-49C8-BD67-EDF620D1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104775</xdr:rowOff>
    </xdr:from>
    <xdr:to>
      <xdr:col>15</xdr:col>
      <xdr:colOff>600075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9E9D-3301-4CA8-811F-9F1658C81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19</xdr:row>
      <xdr:rowOff>95249</xdr:rowOff>
    </xdr:from>
    <xdr:to>
      <xdr:col>19</xdr:col>
      <xdr:colOff>104775</xdr:colOff>
      <xdr:row>34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5B990-9DB4-4A7A-A73B-03B79A084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333375</xdr:rowOff>
    </xdr:from>
    <xdr:to>
      <xdr:col>23</xdr:col>
      <xdr:colOff>247650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AD8CB-0A70-4809-BC8C-BFEC1BA9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19</xdr:row>
      <xdr:rowOff>85725</xdr:rowOff>
    </xdr:from>
    <xdr:to>
      <xdr:col>24</xdr:col>
      <xdr:colOff>200025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322D3-4F6F-444B-A929-B32DF7DD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108240</xdr:colOff>
      <xdr:row>3</xdr:row>
      <xdr:rowOff>83128</xdr:rowOff>
    </xdr:from>
    <xdr:to>
      <xdr:col>15</xdr:col>
      <xdr:colOff>437285</xdr:colOff>
      <xdr:row>17</xdr:row>
      <xdr:rowOff>159328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435D8-39CB-4B34-B092-1900A8C44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57150</xdr:rowOff>
    </xdr:from>
    <xdr:to>
      <xdr:col>18</xdr:col>
      <xdr:colOff>561975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77F0E-F18C-48F0-AE3E-09E2000F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20</xdr:row>
      <xdr:rowOff>28574</xdr:rowOff>
    </xdr:from>
    <xdr:to>
      <xdr:col>23</xdr:col>
      <xdr:colOff>476250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7BADA-3718-45A0-9E80-3A7D76BC9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376671</xdr:colOff>
      <xdr:row>5</xdr:row>
      <xdr:rowOff>39831</xdr:rowOff>
    </xdr:from>
    <xdr:to>
      <xdr:col>16</xdr:col>
      <xdr:colOff>99580</xdr:colOff>
      <xdr:row>19</xdr:row>
      <xdr:rowOff>116031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E599-2AEA-4B7E-BC08-F443584D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9525</xdr:rowOff>
    </xdr:from>
    <xdr:to>
      <xdr:col>16</xdr:col>
      <xdr:colOff>266700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ED4E7-CA63-4EE8-86C6-2883D70E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20</xdr:row>
      <xdr:rowOff>171449</xdr:rowOff>
    </xdr:from>
    <xdr:to>
      <xdr:col>21</xdr:col>
      <xdr:colOff>476250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A0CAA-FA3B-4673-9D6D-DB5552DAF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114300</xdr:rowOff>
    </xdr:from>
    <xdr:to>
      <xdr:col>16</xdr:col>
      <xdr:colOff>9525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A499D-A69B-49BA-BA48-D72FD72F2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180975</xdr:rowOff>
    </xdr:from>
    <xdr:to>
      <xdr:col>18</xdr:col>
      <xdr:colOff>133350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656F1-A813-4C4A-BC1D-16FBD7EF5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19</xdr:row>
      <xdr:rowOff>57150</xdr:rowOff>
    </xdr:from>
    <xdr:to>
      <xdr:col>22</xdr:col>
      <xdr:colOff>219075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8EBFE-DB89-4607-ABF8-F71CB0E6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120" zoomScaleNormal="120" workbookViewId="0">
      <pane ySplit="6" topLeftCell="A7" activePane="bottomLeft" state="frozen"/>
      <selection pane="bottomLeft" activeCell="F9" sqref="F9"/>
    </sheetView>
  </sheetViews>
  <sheetFormatPr defaultRowHeight="12.75"/>
  <cols>
    <col min="4" max="4" width="9.85546875" customWidth="1"/>
    <col min="5" max="5" width="11.28515625" bestFit="1" customWidth="1"/>
    <col min="7" max="7" width="8.7109375" customWidth="1"/>
    <col min="8" max="8" width="6.42578125" bestFit="1" customWidth="1"/>
  </cols>
  <sheetData>
    <row r="1" spans="1:7">
      <c r="A1" s="3" t="s">
        <v>70</v>
      </c>
      <c r="B1" s="3"/>
      <c r="C1" s="3"/>
      <c r="D1" s="3"/>
      <c r="E1" s="3"/>
      <c r="F1" s="3"/>
      <c r="G1" s="3"/>
    </row>
    <row r="2" spans="1:7">
      <c r="A2" s="37" t="s">
        <v>11</v>
      </c>
      <c r="B2" s="3"/>
      <c r="C2" s="3"/>
      <c r="D2" s="3"/>
      <c r="E2" s="3"/>
      <c r="F2" s="3"/>
      <c r="G2" s="3"/>
    </row>
    <row r="3" spans="1:7">
      <c r="A3" s="1"/>
    </row>
    <row r="4" spans="1:7">
      <c r="A4" s="1"/>
      <c r="C4" s="3" t="s">
        <v>5</v>
      </c>
    </row>
    <row r="5" spans="1:7">
      <c r="A5" s="4"/>
      <c r="B5" s="4"/>
      <c r="C5" s="4" t="s">
        <v>6</v>
      </c>
      <c r="D5" s="4" t="s">
        <v>10</v>
      </c>
      <c r="E5" s="4" t="s">
        <v>2</v>
      </c>
      <c r="F5" s="4" t="s">
        <v>9</v>
      </c>
      <c r="G5" s="4" t="s">
        <v>4</v>
      </c>
    </row>
    <row r="6" spans="1:7">
      <c r="A6" s="5" t="s">
        <v>0</v>
      </c>
      <c r="B6" s="5" t="s">
        <v>1</v>
      </c>
      <c r="C6" s="5"/>
      <c r="D6" s="5" t="s">
        <v>7</v>
      </c>
      <c r="E6" s="5" t="s">
        <v>3</v>
      </c>
      <c r="F6" s="5" t="s">
        <v>8</v>
      </c>
      <c r="G6" s="5"/>
    </row>
    <row r="7" spans="1:7">
      <c r="A7" s="2">
        <v>1996</v>
      </c>
      <c r="B7" s="2">
        <v>1</v>
      </c>
      <c r="C7" s="2">
        <v>708</v>
      </c>
      <c r="D7" s="2">
        <v>4084</v>
      </c>
      <c r="E7" s="2">
        <v>1233</v>
      </c>
      <c r="F7" s="2">
        <v>4198</v>
      </c>
      <c r="G7">
        <v>10223</v>
      </c>
    </row>
    <row r="8" spans="1:7">
      <c r="A8" s="2">
        <v>1996</v>
      </c>
      <c r="B8" s="2">
        <v>2</v>
      </c>
      <c r="C8" s="2">
        <v>845</v>
      </c>
      <c r="D8" s="2">
        <v>6329</v>
      </c>
      <c r="E8" s="2">
        <v>1684</v>
      </c>
      <c r="F8" s="2">
        <v>4691</v>
      </c>
      <c r="G8">
        <v>13549</v>
      </c>
    </row>
    <row r="9" spans="1:7">
      <c r="A9" s="2">
        <v>1996</v>
      </c>
      <c r="B9" s="2">
        <v>3</v>
      </c>
      <c r="C9" s="2">
        <v>1053</v>
      </c>
      <c r="D9" s="2">
        <v>7617</v>
      </c>
      <c r="E9" s="2">
        <v>2075</v>
      </c>
      <c r="F9" s="2">
        <v>2887</v>
      </c>
      <c r="G9">
        <v>13632</v>
      </c>
    </row>
    <row r="10" spans="1:7">
      <c r="A10" s="2">
        <v>1996</v>
      </c>
      <c r="B10" s="2">
        <v>4</v>
      </c>
      <c r="C10" s="2">
        <v>853</v>
      </c>
      <c r="D10" s="2">
        <v>4788</v>
      </c>
      <c r="E10" s="2">
        <v>1406</v>
      </c>
      <c r="F10" s="2">
        <v>4936</v>
      </c>
      <c r="G10">
        <v>11983</v>
      </c>
    </row>
    <row r="11" spans="1:7">
      <c r="A11" s="2">
        <v>1997</v>
      </c>
      <c r="B11" s="2">
        <v>1</v>
      </c>
      <c r="C11" s="2">
        <v>794</v>
      </c>
      <c r="D11" s="2">
        <v>4311</v>
      </c>
      <c r="E11" s="2">
        <v>1368</v>
      </c>
      <c r="F11" s="2">
        <v>4534</v>
      </c>
      <c r="G11">
        <v>11007</v>
      </c>
    </row>
    <row r="12" spans="1:7">
      <c r="A12" s="2">
        <v>1997</v>
      </c>
      <c r="B12" s="2">
        <v>2</v>
      </c>
      <c r="C12" s="2">
        <v>1010</v>
      </c>
      <c r="D12" s="2">
        <v>6824</v>
      </c>
      <c r="E12" s="2">
        <v>1843</v>
      </c>
      <c r="F12" s="2">
        <v>5195</v>
      </c>
      <c r="G12">
        <v>14872</v>
      </c>
    </row>
    <row r="13" spans="1:7">
      <c r="A13" s="2">
        <v>1997</v>
      </c>
      <c r="B13" s="2">
        <v>3</v>
      </c>
      <c r="C13" s="2">
        <v>1135</v>
      </c>
      <c r="D13" s="2">
        <v>8267</v>
      </c>
      <c r="E13" s="2">
        <v>2281</v>
      </c>
      <c r="F13" s="2">
        <v>6425</v>
      </c>
      <c r="G13">
        <v>18108</v>
      </c>
    </row>
    <row r="14" spans="1:7">
      <c r="A14" s="2">
        <v>1997</v>
      </c>
      <c r="B14" s="2">
        <v>4</v>
      </c>
      <c r="C14" s="2">
        <v>946</v>
      </c>
      <c r="D14" s="2">
        <v>5200</v>
      </c>
      <c r="E14" s="2">
        <v>1517</v>
      </c>
      <c r="F14" s="2">
        <v>5314</v>
      </c>
      <c r="G14">
        <v>12977</v>
      </c>
    </row>
    <row r="15" spans="1:7">
      <c r="A15" s="2">
        <v>1998</v>
      </c>
      <c r="B15" s="2">
        <v>1</v>
      </c>
      <c r="C15" s="2">
        <v>853</v>
      </c>
      <c r="D15" s="2">
        <v>4512</v>
      </c>
      <c r="E15" s="2">
        <v>1450</v>
      </c>
      <c r="F15" s="2">
        <v>4881</v>
      </c>
      <c r="G15">
        <v>11696</v>
      </c>
    </row>
    <row r="16" spans="1:7">
      <c r="A16" s="2">
        <v>1998</v>
      </c>
      <c r="B16" s="2">
        <v>2</v>
      </c>
      <c r="C16" s="2">
        <v>1091</v>
      </c>
      <c r="D16" s="2">
        <v>7615</v>
      </c>
      <c r="E16" s="2">
        <v>1974</v>
      </c>
      <c r="F16" s="2">
        <v>5698</v>
      </c>
      <c r="G16">
        <v>16378</v>
      </c>
    </row>
    <row r="17" spans="1:7">
      <c r="A17" s="2">
        <v>1998</v>
      </c>
      <c r="B17" s="2">
        <v>3</v>
      </c>
      <c r="C17" s="2">
        <v>1269</v>
      </c>
      <c r="D17" s="2">
        <v>9262</v>
      </c>
      <c r="E17" s="2">
        <v>2409</v>
      </c>
      <c r="F17" s="2">
        <v>7026</v>
      </c>
      <c r="G17">
        <v>19966</v>
      </c>
    </row>
    <row r="18" spans="1:7">
      <c r="A18" s="2">
        <v>1998</v>
      </c>
      <c r="B18" s="2">
        <v>4</v>
      </c>
      <c r="C18" s="2">
        <v>1050</v>
      </c>
      <c r="D18" s="2">
        <v>6128</v>
      </c>
      <c r="E18" s="2">
        <v>1608</v>
      </c>
      <c r="F18" s="2">
        <v>5309</v>
      </c>
      <c r="G18">
        <v>14095</v>
      </c>
    </row>
    <row r="19" spans="1:7">
      <c r="A19" s="2">
        <v>1999</v>
      </c>
      <c r="B19" s="2">
        <v>1</v>
      </c>
      <c r="C19" s="2">
        <v>972</v>
      </c>
      <c r="D19" s="2">
        <v>5550</v>
      </c>
      <c r="E19" s="2">
        <v>1588</v>
      </c>
      <c r="F19" s="2">
        <v>4922</v>
      </c>
      <c r="G19">
        <v>13032</v>
      </c>
    </row>
    <row r="20" spans="1:7">
      <c r="A20" s="2">
        <v>1999</v>
      </c>
      <c r="B20" s="2">
        <v>2</v>
      </c>
      <c r="C20" s="2">
        <v>1156</v>
      </c>
      <c r="D20" s="2">
        <v>8681</v>
      </c>
      <c r="E20" s="2">
        <v>2068</v>
      </c>
      <c r="F20" s="2">
        <v>5376</v>
      </c>
      <c r="G20">
        <v>17281</v>
      </c>
    </row>
    <row r="21" spans="1:7">
      <c r="A21" s="2">
        <v>1999</v>
      </c>
      <c r="B21" s="2">
        <v>3</v>
      </c>
      <c r="C21" s="2">
        <v>1298</v>
      </c>
      <c r="D21" s="2">
        <v>10606</v>
      </c>
      <c r="E21" s="2">
        <v>2638</v>
      </c>
      <c r="F21" s="2">
        <v>6576</v>
      </c>
      <c r="G21">
        <v>21118</v>
      </c>
    </row>
    <row r="22" spans="1:7">
      <c r="A22" s="2">
        <v>1999</v>
      </c>
      <c r="B22" s="2">
        <v>4</v>
      </c>
      <c r="C22" s="2">
        <v>1062</v>
      </c>
      <c r="D22" s="2">
        <v>6554</v>
      </c>
      <c r="E22" s="2">
        <v>1760</v>
      </c>
      <c r="F22" s="2">
        <v>5521</v>
      </c>
      <c r="G22">
        <v>14897</v>
      </c>
    </row>
    <row r="23" spans="1:7">
      <c r="A23" s="2">
        <v>2000</v>
      </c>
      <c r="B23" s="2">
        <v>1</v>
      </c>
      <c r="C23" s="2">
        <v>969</v>
      </c>
      <c r="D23" s="2">
        <v>5811</v>
      </c>
      <c r="E23" s="2">
        <v>1656</v>
      </c>
      <c r="F23" s="2">
        <v>5088</v>
      </c>
      <c r="G23">
        <v>13524</v>
      </c>
    </row>
    <row r="24" spans="1:7">
      <c r="A24" s="2">
        <v>2000</v>
      </c>
      <c r="B24" s="2">
        <v>2</v>
      </c>
      <c r="C24" s="2">
        <v>1184</v>
      </c>
      <c r="D24" s="2">
        <v>9560</v>
      </c>
      <c r="E24" s="2">
        <v>2290</v>
      </c>
      <c r="F24" s="2">
        <v>5842</v>
      </c>
      <c r="G24">
        <v>18876</v>
      </c>
    </row>
    <row r="25" spans="1:7">
      <c r="A25" s="2">
        <v>2000</v>
      </c>
      <c r="B25" s="2">
        <v>3</v>
      </c>
      <c r="C25" s="2">
        <v>1370</v>
      </c>
      <c r="D25" s="2">
        <v>11585</v>
      </c>
      <c r="E25" s="2">
        <v>2795</v>
      </c>
      <c r="F25" s="2">
        <v>6976</v>
      </c>
      <c r="G25">
        <v>22726</v>
      </c>
    </row>
    <row r="26" spans="1:7">
      <c r="A26" s="2">
        <v>2000</v>
      </c>
      <c r="B26" s="2">
        <v>4</v>
      </c>
      <c r="C26" s="2">
        <v>1122</v>
      </c>
      <c r="D26" s="2">
        <v>7101</v>
      </c>
      <c r="E26" s="2">
        <v>1863</v>
      </c>
      <c r="F26" s="2">
        <v>5867</v>
      </c>
      <c r="G26">
        <v>15953</v>
      </c>
    </row>
    <row r="27" spans="1:7">
      <c r="A27" s="2">
        <v>2001</v>
      </c>
      <c r="B27" s="2">
        <v>1</v>
      </c>
      <c r="C27" s="2">
        <v>954</v>
      </c>
      <c r="D27" s="2">
        <v>6134</v>
      </c>
      <c r="E27" s="2">
        <v>1702</v>
      </c>
      <c r="F27" s="2">
        <v>5254</v>
      </c>
      <c r="G27">
        <v>14044</v>
      </c>
    </row>
    <row r="28" spans="1:7">
      <c r="A28" s="2">
        <v>2001</v>
      </c>
      <c r="B28" s="2">
        <v>2</v>
      </c>
      <c r="C28" s="2">
        <v>1111</v>
      </c>
      <c r="D28" s="2">
        <v>9369</v>
      </c>
      <c r="E28" s="2">
        <v>2182</v>
      </c>
      <c r="F28" s="2">
        <v>5207</v>
      </c>
      <c r="G28">
        <v>17869</v>
      </c>
    </row>
    <row r="29" spans="1:7">
      <c r="A29" s="2">
        <v>2001</v>
      </c>
      <c r="B29" s="2">
        <v>3</v>
      </c>
      <c r="C29" s="2">
        <v>1365</v>
      </c>
      <c r="D29" s="2">
        <v>11974</v>
      </c>
      <c r="E29" s="2">
        <v>2858</v>
      </c>
      <c r="F29" s="2">
        <v>6616</v>
      </c>
      <c r="G29">
        <v>22813</v>
      </c>
    </row>
    <row r="30" spans="1:7">
      <c r="A30" s="2">
        <v>2001</v>
      </c>
      <c r="B30" s="2">
        <v>4</v>
      </c>
      <c r="C30" s="2">
        <v>1160</v>
      </c>
      <c r="D30" s="2">
        <v>6785</v>
      </c>
      <c r="E30" s="2">
        <v>1672</v>
      </c>
      <c r="F30" s="2">
        <v>5051</v>
      </c>
      <c r="G30">
        <v>14668</v>
      </c>
    </row>
    <row r="31" spans="1:7">
      <c r="A31" s="2">
        <v>2002</v>
      </c>
      <c r="B31" s="2">
        <v>1</v>
      </c>
      <c r="C31" s="2">
        <v>1093</v>
      </c>
      <c r="D31" s="2">
        <v>6376</v>
      </c>
      <c r="E31" s="2">
        <v>1669</v>
      </c>
      <c r="F31" s="2">
        <v>5085</v>
      </c>
      <c r="G31">
        <v>14223</v>
      </c>
    </row>
    <row r="32" spans="1:7">
      <c r="A32" s="2">
        <v>2002</v>
      </c>
      <c r="B32" s="2">
        <v>2</v>
      </c>
      <c r="C32" s="2">
        <v>1190</v>
      </c>
      <c r="D32" s="2">
        <v>10036</v>
      </c>
      <c r="E32" s="2">
        <v>2221</v>
      </c>
      <c r="F32" s="2">
        <v>5304</v>
      </c>
      <c r="G32">
        <v>18751</v>
      </c>
    </row>
    <row r="33" spans="1:7">
      <c r="A33" s="2">
        <v>2002</v>
      </c>
      <c r="B33" s="2">
        <v>3</v>
      </c>
      <c r="C33" s="2">
        <v>1405</v>
      </c>
      <c r="D33" s="2">
        <v>12464</v>
      </c>
      <c r="E33" s="2">
        <v>2879</v>
      </c>
      <c r="F33" s="2">
        <v>6475</v>
      </c>
      <c r="G33">
        <v>23223</v>
      </c>
    </row>
    <row r="34" spans="1:7">
      <c r="A34" s="2">
        <v>2002</v>
      </c>
      <c r="B34" s="2">
        <v>4</v>
      </c>
      <c r="C34" s="2">
        <v>1214</v>
      </c>
      <c r="D34" s="2">
        <v>7843</v>
      </c>
      <c r="E34" s="2">
        <v>1912</v>
      </c>
      <c r="F34" s="2">
        <v>5747</v>
      </c>
      <c r="G34">
        <v>16716</v>
      </c>
    </row>
    <row r="35" spans="1:7">
      <c r="A35" s="2">
        <v>2003</v>
      </c>
      <c r="B35" s="2">
        <v>1</v>
      </c>
      <c r="C35" s="2">
        <v>1091</v>
      </c>
      <c r="D35" s="2">
        <v>6833</v>
      </c>
      <c r="E35" s="2">
        <v>1718</v>
      </c>
      <c r="F35" s="2">
        <v>5052</v>
      </c>
      <c r="G35">
        <v>14694</v>
      </c>
    </row>
    <row r="36" spans="1:7">
      <c r="A36" s="2">
        <v>2003</v>
      </c>
      <c r="B36" s="2">
        <v>2</v>
      </c>
      <c r="C36" s="2">
        <v>1242</v>
      </c>
      <c r="D36" s="2">
        <v>10998</v>
      </c>
      <c r="E36" s="2">
        <v>2308</v>
      </c>
      <c r="F36" s="2">
        <v>5205</v>
      </c>
      <c r="G36">
        <v>19753</v>
      </c>
    </row>
    <row r="37" spans="1:7">
      <c r="A37" s="2">
        <v>2003</v>
      </c>
      <c r="B37" s="2">
        <v>3</v>
      </c>
      <c r="C37" s="2">
        <v>1442</v>
      </c>
      <c r="D37" s="2">
        <v>13324</v>
      </c>
      <c r="E37" s="2">
        <v>3086</v>
      </c>
      <c r="F37" s="2">
        <v>6510</v>
      </c>
      <c r="G37">
        <v>24362</v>
      </c>
    </row>
    <row r="38" spans="1:7">
      <c r="A38" s="2">
        <v>2003</v>
      </c>
      <c r="B38" s="2">
        <v>4</v>
      </c>
      <c r="C38" s="2">
        <v>1296</v>
      </c>
      <c r="D38" s="2">
        <v>8488</v>
      </c>
      <c r="E38" s="2">
        <v>2119</v>
      </c>
      <c r="F38" s="2">
        <v>6040</v>
      </c>
      <c r="G38">
        <v>17943</v>
      </c>
    </row>
    <row r="39" spans="1:7">
      <c r="A39" s="2">
        <v>2004</v>
      </c>
      <c r="B39" s="2">
        <v>1</v>
      </c>
      <c r="C39" s="2">
        <v>1199</v>
      </c>
      <c r="D39" s="2">
        <v>7353</v>
      </c>
      <c r="E39" s="2">
        <v>1951</v>
      </c>
      <c r="F39" s="2">
        <v>5581</v>
      </c>
      <c r="G39">
        <v>16084</v>
      </c>
    </row>
    <row r="40" spans="1:7">
      <c r="A40" s="2">
        <v>2004</v>
      </c>
      <c r="B40" s="2">
        <v>2</v>
      </c>
      <c r="C40" s="2">
        <v>1347</v>
      </c>
      <c r="D40" s="2">
        <v>11505</v>
      </c>
      <c r="E40" s="2">
        <v>2874</v>
      </c>
      <c r="F40" s="2">
        <v>5928</v>
      </c>
      <c r="G40">
        <v>21654</v>
      </c>
    </row>
    <row r="41" spans="1:7">
      <c r="A41" s="2">
        <v>2004</v>
      </c>
      <c r="B41" s="2">
        <v>3</v>
      </c>
      <c r="C41" s="2">
        <v>1507</v>
      </c>
      <c r="D41" s="2">
        <v>13864</v>
      </c>
      <c r="E41" s="2">
        <v>3712</v>
      </c>
      <c r="F41" s="2">
        <v>7030</v>
      </c>
      <c r="G41">
        <v>26113</v>
      </c>
    </row>
    <row r="42" spans="1:7">
      <c r="A42" s="2">
        <v>2004</v>
      </c>
      <c r="B42" s="2">
        <v>4</v>
      </c>
      <c r="C42" s="2">
        <v>1350</v>
      </c>
      <c r="D42" s="2">
        <v>8862</v>
      </c>
      <c r="E42" s="2">
        <v>2618</v>
      </c>
      <c r="F42" s="2">
        <v>6341</v>
      </c>
      <c r="G42">
        <v>19171</v>
      </c>
    </row>
    <row r="43" spans="1:7">
      <c r="A43" s="2">
        <v>2005</v>
      </c>
      <c r="B43" s="2">
        <v>1</v>
      </c>
      <c r="C43" s="2">
        <v>1300</v>
      </c>
      <c r="D43" s="2">
        <v>8102</v>
      </c>
      <c r="E43" s="2">
        <v>2589</v>
      </c>
      <c r="F43" s="2">
        <v>5924</v>
      </c>
      <c r="G43">
        <v>17915</v>
      </c>
    </row>
    <row r="44" spans="1:7">
      <c r="A44" s="2">
        <v>2005</v>
      </c>
      <c r="B44" s="2">
        <v>2</v>
      </c>
      <c r="C44" s="2">
        <v>1472</v>
      </c>
      <c r="D44" s="2">
        <v>11918</v>
      </c>
      <c r="E44" s="2">
        <v>3490</v>
      </c>
      <c r="F44" s="2">
        <v>6091</v>
      </c>
      <c r="G44">
        <v>22971</v>
      </c>
    </row>
    <row r="45" spans="1:7">
      <c r="A45" s="2">
        <v>2005</v>
      </c>
      <c r="B45" s="2">
        <v>3</v>
      </c>
      <c r="C45" s="2">
        <v>1656</v>
      </c>
      <c r="D45" s="2">
        <v>14288</v>
      </c>
      <c r="E45" s="2">
        <v>4405</v>
      </c>
      <c r="F45" s="2">
        <v>7276</v>
      </c>
      <c r="G45">
        <v>27625</v>
      </c>
    </row>
    <row r="46" spans="1:7">
      <c r="A46" s="2">
        <v>2005</v>
      </c>
      <c r="B46" s="2">
        <v>4</v>
      </c>
      <c r="C46" s="2">
        <v>1466</v>
      </c>
      <c r="D46" s="2">
        <v>9092</v>
      </c>
      <c r="E46" s="2">
        <v>3072</v>
      </c>
      <c r="F46" s="2">
        <v>6497</v>
      </c>
      <c r="G46">
        <v>20127</v>
      </c>
    </row>
    <row r="47" spans="1:7">
      <c r="A47" s="2">
        <v>2006</v>
      </c>
      <c r="B47" s="2">
        <v>1</v>
      </c>
      <c r="C47" s="2"/>
      <c r="D47" s="2"/>
      <c r="E47" s="2"/>
      <c r="F47" s="2"/>
      <c r="G47" s="2"/>
    </row>
    <row r="48" spans="1:7">
      <c r="A48" s="2">
        <v>2006</v>
      </c>
      <c r="B48" s="2">
        <v>2</v>
      </c>
      <c r="C48" s="2"/>
      <c r="D48" s="2"/>
      <c r="E48" s="2"/>
      <c r="F48" s="2"/>
      <c r="G48" s="2"/>
    </row>
    <row r="49" spans="1:2">
      <c r="A49" s="2">
        <v>2006</v>
      </c>
      <c r="B49" s="2">
        <v>3</v>
      </c>
    </row>
    <row r="50" spans="1:2">
      <c r="A50" s="2">
        <v>2006</v>
      </c>
      <c r="B50" s="2">
        <v>4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F28" workbookViewId="0">
      <selection activeCell="H44" sqref="H44:H45"/>
    </sheetView>
  </sheetViews>
  <sheetFormatPr defaultRowHeight="12.75"/>
  <cols>
    <col min="1" max="1" width="14" bestFit="1" customWidth="1"/>
    <col min="2" max="2" width="22.85546875" bestFit="1" customWidth="1"/>
    <col min="3" max="3" width="18.42578125" bestFit="1" customWidth="1"/>
    <col min="4" max="4" width="24.85546875" customWidth="1"/>
    <col min="7" max="7" width="20.7109375" bestFit="1" customWidth="1"/>
    <col min="8" max="8" width="16.28515625" bestFit="1" customWidth="1"/>
  </cols>
  <sheetData>
    <row r="1" spans="1:8" s="32" customFormat="1" ht="56.25">
      <c r="A1" s="23" t="s">
        <v>20</v>
      </c>
      <c r="B1" s="31" t="s">
        <v>68</v>
      </c>
      <c r="C1" s="24" t="s">
        <v>15</v>
      </c>
      <c r="D1" s="25" t="s">
        <v>63</v>
      </c>
      <c r="E1" s="24"/>
      <c r="F1" s="24" t="s">
        <v>64</v>
      </c>
      <c r="G1" s="24" t="s">
        <v>65</v>
      </c>
      <c r="H1" s="24" t="s">
        <v>66</v>
      </c>
    </row>
    <row r="2" spans="1:8" ht="15">
      <c r="A2" t="s">
        <v>21</v>
      </c>
      <c r="B2" s="30">
        <v>4198</v>
      </c>
      <c r="C2">
        <v>0.90398348976549014</v>
      </c>
      <c r="D2">
        <f>B2/C2</f>
        <v>4643.8901235785161</v>
      </c>
      <c r="F2">
        <v>1</v>
      </c>
      <c r="G2">
        <f>39.03*F2+4871.6</f>
        <v>4910.63</v>
      </c>
      <c r="H2">
        <f>G2*C2</f>
        <v>4439.1284443471086</v>
      </c>
    </row>
    <row r="3" spans="1:8" ht="15">
      <c r="A3" t="s">
        <v>22</v>
      </c>
      <c r="B3" s="19">
        <v>4691</v>
      </c>
      <c r="C3">
        <v>0.95872551904454517</v>
      </c>
      <c r="D3">
        <f t="shared" ref="D3:D41" si="0">B3/C3</f>
        <v>4892.9541425735661</v>
      </c>
      <c r="F3">
        <v>2</v>
      </c>
      <c r="G3">
        <f t="shared" ref="G3:G45" si="1">39.03*F3+4871.6</f>
        <v>4949.6600000000008</v>
      </c>
      <c r="H3">
        <f t="shared" ref="H3:H45" si="2">G3*C3</f>
        <v>4745.3653525940244</v>
      </c>
    </row>
    <row r="4" spans="1:8" ht="15">
      <c r="A4" t="s">
        <v>23</v>
      </c>
      <c r="B4" s="19">
        <v>2887</v>
      </c>
      <c r="C4">
        <v>1.1149933046753588</v>
      </c>
      <c r="D4">
        <f>B4/C4</f>
        <v>2589.253216045614</v>
      </c>
      <c r="F4">
        <v>3</v>
      </c>
      <c r="G4">
        <f t="shared" si="1"/>
        <v>4988.6900000000005</v>
      </c>
      <c r="H4">
        <f t="shared" si="2"/>
        <v>5562.3559491009164</v>
      </c>
    </row>
    <row r="5" spans="1:8" ht="15">
      <c r="A5" t="s">
        <v>24</v>
      </c>
      <c r="B5" s="19">
        <v>4936</v>
      </c>
      <c r="C5">
        <v>0.99542876049787843</v>
      </c>
      <c r="D5">
        <f t="shared" si="0"/>
        <v>4958.6672556368439</v>
      </c>
      <c r="F5">
        <v>4</v>
      </c>
      <c r="G5">
        <f t="shared" si="1"/>
        <v>5027.72</v>
      </c>
      <c r="H5">
        <f t="shared" si="2"/>
        <v>5004.7370877303938</v>
      </c>
    </row>
    <row r="6" spans="1:8" ht="15">
      <c r="A6" t="s">
        <v>25</v>
      </c>
      <c r="B6" s="19">
        <v>4534</v>
      </c>
      <c r="C6">
        <v>0.90398348976549014</v>
      </c>
      <c r="D6">
        <f t="shared" si="0"/>
        <v>5015.578327847782</v>
      </c>
      <c r="F6">
        <v>5</v>
      </c>
      <c r="G6">
        <f t="shared" si="1"/>
        <v>5066.75</v>
      </c>
      <c r="H6">
        <f t="shared" si="2"/>
        <v>4580.2583467692975</v>
      </c>
    </row>
    <row r="7" spans="1:8" ht="15">
      <c r="A7" t="s">
        <v>26</v>
      </c>
      <c r="B7" s="19">
        <v>5195</v>
      </c>
      <c r="C7">
        <v>0.95872551904454517</v>
      </c>
      <c r="D7">
        <f t="shared" si="0"/>
        <v>5418.6520508782087</v>
      </c>
      <c r="F7">
        <v>6</v>
      </c>
      <c r="G7">
        <f t="shared" si="1"/>
        <v>5105.7800000000007</v>
      </c>
      <c r="H7">
        <f t="shared" si="2"/>
        <v>4895.0415806272586</v>
      </c>
    </row>
    <row r="8" spans="1:8" ht="15">
      <c r="A8" t="s">
        <v>27</v>
      </c>
      <c r="B8" s="19">
        <v>6425</v>
      </c>
      <c r="C8">
        <v>1.1149933046753588</v>
      </c>
      <c r="D8">
        <f t="shared" si="0"/>
        <v>5762.3664402816312</v>
      </c>
      <c r="F8">
        <v>7</v>
      </c>
      <c r="G8">
        <f t="shared" si="1"/>
        <v>5144.8100000000004</v>
      </c>
      <c r="H8">
        <f t="shared" si="2"/>
        <v>5736.428703826833</v>
      </c>
    </row>
    <row r="9" spans="1:8" ht="15">
      <c r="A9" t="s">
        <v>28</v>
      </c>
      <c r="B9" s="19">
        <v>5314</v>
      </c>
      <c r="C9">
        <v>0.99542876049787843</v>
      </c>
      <c r="D9">
        <f t="shared" si="0"/>
        <v>5338.4031192168131</v>
      </c>
      <c r="F9">
        <v>8</v>
      </c>
      <c r="G9">
        <f t="shared" si="1"/>
        <v>5183.84</v>
      </c>
      <c r="H9">
        <f t="shared" si="2"/>
        <v>5160.1434258193221</v>
      </c>
    </row>
    <row r="10" spans="1:8" ht="15">
      <c r="A10" t="s">
        <v>29</v>
      </c>
      <c r="B10" s="19">
        <v>4881</v>
      </c>
      <c r="C10">
        <v>0.90398348976549014</v>
      </c>
      <c r="D10">
        <f t="shared" si="0"/>
        <v>5399.4348959472927</v>
      </c>
      <c r="F10">
        <v>9</v>
      </c>
      <c r="G10">
        <f t="shared" si="1"/>
        <v>5222.8700000000008</v>
      </c>
      <c r="H10">
        <f t="shared" si="2"/>
        <v>4721.3882491914865</v>
      </c>
    </row>
    <row r="11" spans="1:8" ht="15">
      <c r="A11" t="s">
        <v>30</v>
      </c>
      <c r="B11" s="19">
        <v>5698</v>
      </c>
      <c r="C11">
        <v>0.95872551904454517</v>
      </c>
      <c r="D11">
        <f t="shared" si="0"/>
        <v>5943.3069077774853</v>
      </c>
      <c r="F11">
        <v>10</v>
      </c>
      <c r="G11">
        <f t="shared" si="1"/>
        <v>5261.9000000000005</v>
      </c>
      <c r="H11">
        <f t="shared" si="2"/>
        <v>5044.7178086604927</v>
      </c>
    </row>
    <row r="12" spans="1:8" ht="15">
      <c r="A12" t="s">
        <v>31</v>
      </c>
      <c r="B12" s="19">
        <v>7026</v>
      </c>
      <c r="C12">
        <v>1.1149933046753588</v>
      </c>
      <c r="D12">
        <f t="shared" si="0"/>
        <v>6301.3831298706209</v>
      </c>
      <c r="F12">
        <v>11</v>
      </c>
      <c r="G12">
        <f t="shared" si="1"/>
        <v>5300.93</v>
      </c>
      <c r="H12">
        <f t="shared" si="2"/>
        <v>5910.5014585527506</v>
      </c>
    </row>
    <row r="13" spans="1:8" ht="15">
      <c r="A13" t="s">
        <v>32</v>
      </c>
      <c r="B13" s="19">
        <v>5309</v>
      </c>
      <c r="C13">
        <v>0.99542876049787843</v>
      </c>
      <c r="D13">
        <f t="shared" si="0"/>
        <v>5333.3801580583477</v>
      </c>
      <c r="F13">
        <v>12</v>
      </c>
      <c r="G13">
        <f t="shared" si="1"/>
        <v>5339.96</v>
      </c>
      <c r="H13">
        <f t="shared" si="2"/>
        <v>5315.5497639082505</v>
      </c>
    </row>
    <row r="14" spans="1:8" ht="15">
      <c r="A14" t="s">
        <v>33</v>
      </c>
      <c r="B14" s="19">
        <v>4922</v>
      </c>
      <c r="C14">
        <v>0.90398348976549014</v>
      </c>
      <c r="D14">
        <f t="shared" si="0"/>
        <v>5444.789706587293</v>
      </c>
      <c r="F14">
        <v>13</v>
      </c>
      <c r="G14">
        <f t="shared" si="1"/>
        <v>5378.9900000000007</v>
      </c>
      <c r="H14">
        <f t="shared" si="2"/>
        <v>4862.5181516136745</v>
      </c>
    </row>
    <row r="15" spans="1:8" ht="15">
      <c r="A15" t="s">
        <v>34</v>
      </c>
      <c r="B15" s="19">
        <v>5376</v>
      </c>
      <c r="C15">
        <v>0.95872551904454517</v>
      </c>
      <c r="D15">
        <f t="shared" si="0"/>
        <v>5607.4443552495186</v>
      </c>
      <c r="F15">
        <v>14</v>
      </c>
      <c r="G15">
        <f t="shared" si="1"/>
        <v>5418.02</v>
      </c>
      <c r="H15">
        <f t="shared" si="2"/>
        <v>5194.3940366937268</v>
      </c>
    </row>
    <row r="16" spans="1:8" ht="15">
      <c r="A16" t="s">
        <v>35</v>
      </c>
      <c r="B16" s="19">
        <v>6576</v>
      </c>
      <c r="C16">
        <v>1.1149933046753588</v>
      </c>
      <c r="D16">
        <f t="shared" si="0"/>
        <v>5897.7932624578998</v>
      </c>
      <c r="F16">
        <v>15</v>
      </c>
      <c r="G16">
        <f t="shared" si="1"/>
        <v>5457.05</v>
      </c>
      <c r="H16">
        <f t="shared" si="2"/>
        <v>6084.5742132786672</v>
      </c>
    </row>
    <row r="17" spans="1:8" ht="15">
      <c r="A17" t="s">
        <v>36</v>
      </c>
      <c r="B17" s="19">
        <v>5521</v>
      </c>
      <c r="C17">
        <v>0.99542876049787843</v>
      </c>
      <c r="D17">
        <f t="shared" si="0"/>
        <v>5546.3537111772721</v>
      </c>
      <c r="F17">
        <v>16</v>
      </c>
      <c r="G17">
        <f t="shared" si="1"/>
        <v>5496.08</v>
      </c>
      <c r="H17">
        <f t="shared" si="2"/>
        <v>5470.9561019971798</v>
      </c>
    </row>
    <row r="18" spans="1:8" ht="15">
      <c r="A18" t="s">
        <v>37</v>
      </c>
      <c r="B18" s="19">
        <v>5088</v>
      </c>
      <c r="C18">
        <v>0.90398348976549014</v>
      </c>
      <c r="D18">
        <f t="shared" si="0"/>
        <v>5628.4213789346086</v>
      </c>
      <c r="F18">
        <v>17</v>
      </c>
      <c r="G18">
        <f t="shared" si="1"/>
        <v>5535.1100000000006</v>
      </c>
      <c r="H18">
        <f t="shared" si="2"/>
        <v>5003.6480540358625</v>
      </c>
    </row>
    <row r="19" spans="1:8" ht="15">
      <c r="A19" t="s">
        <v>38</v>
      </c>
      <c r="B19" s="19">
        <v>5842</v>
      </c>
      <c r="C19">
        <v>0.95872551904454517</v>
      </c>
      <c r="D19">
        <f t="shared" si="0"/>
        <v>6093.5063101502401</v>
      </c>
      <c r="F19">
        <v>18</v>
      </c>
      <c r="G19">
        <f t="shared" si="1"/>
        <v>5574.14</v>
      </c>
      <c r="H19">
        <f t="shared" si="2"/>
        <v>5344.0702647269609</v>
      </c>
    </row>
    <row r="20" spans="1:8" ht="15">
      <c r="A20" t="s">
        <v>39</v>
      </c>
      <c r="B20" s="19">
        <v>6976</v>
      </c>
      <c r="C20">
        <v>1.1149933046753588</v>
      </c>
      <c r="D20">
        <f t="shared" si="0"/>
        <v>6256.5398112692083</v>
      </c>
      <c r="F20">
        <v>19</v>
      </c>
      <c r="G20">
        <f t="shared" si="1"/>
        <v>5613.17</v>
      </c>
      <c r="H20">
        <f t="shared" si="2"/>
        <v>6258.6469680045839</v>
      </c>
    </row>
    <row r="21" spans="1:8" ht="15">
      <c r="A21" t="s">
        <v>40</v>
      </c>
      <c r="B21" s="19">
        <v>5867</v>
      </c>
      <c r="C21">
        <v>0.99542876049787843</v>
      </c>
      <c r="D21">
        <f t="shared" si="0"/>
        <v>5893.942623343064</v>
      </c>
      <c r="F21">
        <v>20</v>
      </c>
      <c r="G21">
        <f t="shared" si="1"/>
        <v>5652.2000000000007</v>
      </c>
      <c r="H21">
        <f t="shared" si="2"/>
        <v>5626.362440086109</v>
      </c>
    </row>
    <row r="22" spans="1:8" ht="15">
      <c r="A22" t="s">
        <v>41</v>
      </c>
      <c r="B22" s="19">
        <v>5254</v>
      </c>
      <c r="C22">
        <v>0.90398348976549014</v>
      </c>
      <c r="D22">
        <f t="shared" si="0"/>
        <v>5812.053051281925</v>
      </c>
      <c r="F22">
        <v>21</v>
      </c>
      <c r="G22">
        <f t="shared" si="1"/>
        <v>5691.2300000000005</v>
      </c>
      <c r="H22">
        <f t="shared" si="2"/>
        <v>5144.7779564580505</v>
      </c>
    </row>
    <row r="23" spans="1:8" ht="15">
      <c r="A23" t="s">
        <v>42</v>
      </c>
      <c r="B23" s="19">
        <v>5207</v>
      </c>
      <c r="C23">
        <v>0.95872551904454517</v>
      </c>
      <c r="D23">
        <f t="shared" si="0"/>
        <v>5431.1686677426051</v>
      </c>
      <c r="F23">
        <v>22</v>
      </c>
      <c r="G23">
        <f t="shared" si="1"/>
        <v>5730.26</v>
      </c>
      <c r="H23">
        <f t="shared" si="2"/>
        <v>5493.7464927601959</v>
      </c>
    </row>
    <row r="24" spans="1:8" ht="15">
      <c r="A24" t="s">
        <v>43</v>
      </c>
      <c r="B24" s="19">
        <v>6616</v>
      </c>
      <c r="C24">
        <v>1.1149933046753588</v>
      </c>
      <c r="D24">
        <f t="shared" si="0"/>
        <v>5933.6679173390312</v>
      </c>
      <c r="F24">
        <v>23</v>
      </c>
      <c r="G24">
        <f t="shared" si="1"/>
        <v>5769.2900000000009</v>
      </c>
      <c r="H24">
        <f t="shared" si="2"/>
        <v>6432.7197227305023</v>
      </c>
    </row>
    <row r="25" spans="1:8" ht="15">
      <c r="A25" t="s">
        <v>44</v>
      </c>
      <c r="B25" s="19">
        <v>5051</v>
      </c>
      <c r="C25">
        <v>0.99542876049787843</v>
      </c>
      <c r="D25">
        <f t="shared" si="0"/>
        <v>5074.1953622815436</v>
      </c>
      <c r="F25">
        <v>24</v>
      </c>
      <c r="G25">
        <f t="shared" si="1"/>
        <v>5808.3200000000006</v>
      </c>
      <c r="H25">
        <f t="shared" si="2"/>
        <v>5781.7687781750383</v>
      </c>
    </row>
    <row r="26" spans="1:8" ht="15">
      <c r="A26" t="s">
        <v>45</v>
      </c>
      <c r="B26" s="19">
        <v>5085</v>
      </c>
      <c r="C26">
        <v>0.90398348976549014</v>
      </c>
      <c r="D26">
        <f t="shared" si="0"/>
        <v>5625.1027342536336</v>
      </c>
      <c r="F26">
        <v>25</v>
      </c>
      <c r="G26">
        <f t="shared" si="1"/>
        <v>5847.35</v>
      </c>
      <c r="H26">
        <f t="shared" si="2"/>
        <v>5285.9078588802395</v>
      </c>
    </row>
    <row r="27" spans="1:8" ht="15">
      <c r="A27" t="s">
        <v>46</v>
      </c>
      <c r="B27" s="19">
        <v>5304</v>
      </c>
      <c r="C27">
        <v>0.95872551904454517</v>
      </c>
      <c r="D27">
        <f t="shared" si="0"/>
        <v>5532.3446540631412</v>
      </c>
      <c r="F27">
        <v>26</v>
      </c>
      <c r="G27">
        <f t="shared" si="1"/>
        <v>5886.38</v>
      </c>
      <c r="H27">
        <f t="shared" si="2"/>
        <v>5643.42272079343</v>
      </c>
    </row>
    <row r="28" spans="1:8" ht="15">
      <c r="A28" t="s">
        <v>47</v>
      </c>
      <c r="B28" s="19">
        <v>6475</v>
      </c>
      <c r="C28">
        <v>1.1149933046753588</v>
      </c>
      <c r="D28">
        <f t="shared" si="0"/>
        <v>5807.2097588830447</v>
      </c>
      <c r="F28">
        <v>27</v>
      </c>
      <c r="G28">
        <f t="shared" si="1"/>
        <v>5925.41</v>
      </c>
      <c r="H28">
        <f t="shared" si="2"/>
        <v>6606.7924774564181</v>
      </c>
    </row>
    <row r="29" spans="1:8" ht="15">
      <c r="A29" t="s">
        <v>48</v>
      </c>
      <c r="B29" s="19">
        <v>5747</v>
      </c>
      <c r="C29">
        <v>0.99542876049787843</v>
      </c>
      <c r="D29">
        <f t="shared" si="0"/>
        <v>5773.3915555398989</v>
      </c>
      <c r="F29">
        <v>28</v>
      </c>
      <c r="G29">
        <f t="shared" si="1"/>
        <v>5964.4400000000005</v>
      </c>
      <c r="H29">
        <f t="shared" si="2"/>
        <v>5937.1751162639666</v>
      </c>
    </row>
    <row r="30" spans="1:8" ht="15">
      <c r="A30" t="s">
        <v>49</v>
      </c>
      <c r="B30" s="19">
        <v>5052</v>
      </c>
      <c r="C30">
        <v>0.90398348976549014</v>
      </c>
      <c r="D30">
        <f t="shared" si="0"/>
        <v>5588.5976427629021</v>
      </c>
      <c r="F30">
        <v>29</v>
      </c>
      <c r="G30">
        <f t="shared" si="1"/>
        <v>6003.47</v>
      </c>
      <c r="H30">
        <f t="shared" si="2"/>
        <v>5427.0377613024275</v>
      </c>
    </row>
    <row r="31" spans="1:8" ht="15">
      <c r="A31" t="s">
        <v>50</v>
      </c>
      <c r="B31" s="19">
        <v>5205</v>
      </c>
      <c r="C31">
        <v>0.95872551904454517</v>
      </c>
      <c r="D31">
        <f t="shared" si="0"/>
        <v>5429.0825649318722</v>
      </c>
      <c r="F31">
        <v>30</v>
      </c>
      <c r="G31">
        <f t="shared" si="1"/>
        <v>6042.5</v>
      </c>
      <c r="H31">
        <f t="shared" si="2"/>
        <v>5793.0989488266641</v>
      </c>
    </row>
    <row r="32" spans="1:8" ht="15">
      <c r="A32" t="s">
        <v>51</v>
      </c>
      <c r="B32" s="19">
        <v>6510</v>
      </c>
      <c r="C32">
        <v>1.1149933046753588</v>
      </c>
      <c r="D32">
        <f t="shared" si="0"/>
        <v>5838.6000819040346</v>
      </c>
      <c r="F32">
        <v>31</v>
      </c>
      <c r="G32">
        <f t="shared" si="1"/>
        <v>6081.5300000000007</v>
      </c>
      <c r="H32">
        <f t="shared" si="2"/>
        <v>6780.8652321823356</v>
      </c>
    </row>
    <row r="33" spans="1:8" ht="15">
      <c r="A33" t="s">
        <v>52</v>
      </c>
      <c r="B33" s="19">
        <v>6040</v>
      </c>
      <c r="C33">
        <v>0.99542876049787843</v>
      </c>
      <c r="D33">
        <f t="shared" si="0"/>
        <v>6067.7370794259596</v>
      </c>
      <c r="F33">
        <v>32</v>
      </c>
      <c r="G33">
        <f t="shared" si="1"/>
        <v>6120.56</v>
      </c>
      <c r="H33">
        <f t="shared" si="2"/>
        <v>6092.581454352895</v>
      </c>
    </row>
    <row r="34" spans="1:8" ht="15">
      <c r="A34" t="s">
        <v>53</v>
      </c>
      <c r="B34" s="19">
        <v>5581</v>
      </c>
      <c r="C34">
        <v>0.90398348976549014</v>
      </c>
      <c r="D34">
        <f t="shared" si="0"/>
        <v>6173.785321508265</v>
      </c>
      <c r="F34">
        <v>33</v>
      </c>
      <c r="G34">
        <f t="shared" si="1"/>
        <v>6159.59</v>
      </c>
      <c r="H34">
        <f t="shared" si="2"/>
        <v>5568.1676637246155</v>
      </c>
    </row>
    <row r="35" spans="1:8" ht="15">
      <c r="A35" t="s">
        <v>54</v>
      </c>
      <c r="B35" s="19">
        <v>5928</v>
      </c>
      <c r="C35">
        <v>0.95872551904454517</v>
      </c>
      <c r="D35">
        <f t="shared" si="0"/>
        <v>6183.2087310117467</v>
      </c>
      <c r="F35">
        <v>34</v>
      </c>
      <c r="G35">
        <f t="shared" si="1"/>
        <v>6198.6200000000008</v>
      </c>
      <c r="H35">
        <f t="shared" si="2"/>
        <v>5942.7751768598991</v>
      </c>
    </row>
    <row r="36" spans="1:8" ht="15">
      <c r="A36" t="s">
        <v>55</v>
      </c>
      <c r="B36" s="19">
        <v>7030</v>
      </c>
      <c r="C36">
        <v>1.1149933046753588</v>
      </c>
      <c r="D36">
        <f t="shared" si="0"/>
        <v>6304.9705953587345</v>
      </c>
      <c r="F36">
        <v>35</v>
      </c>
      <c r="G36">
        <f t="shared" si="1"/>
        <v>6237.6500000000005</v>
      </c>
      <c r="H36">
        <f t="shared" si="2"/>
        <v>6954.9379869082522</v>
      </c>
    </row>
    <row r="37" spans="1:8" ht="15">
      <c r="A37" t="s">
        <v>56</v>
      </c>
      <c r="B37" s="19">
        <v>6341</v>
      </c>
      <c r="C37">
        <v>0.99542876049787843</v>
      </c>
      <c r="D37">
        <f t="shared" si="0"/>
        <v>6370.1193411655649</v>
      </c>
      <c r="F37">
        <v>36</v>
      </c>
      <c r="G37">
        <f t="shared" si="1"/>
        <v>6276.68</v>
      </c>
      <c r="H37">
        <f t="shared" si="2"/>
        <v>6247.9877924418242</v>
      </c>
    </row>
    <row r="38" spans="1:8" ht="15">
      <c r="A38" t="s">
        <v>57</v>
      </c>
      <c r="B38" s="19">
        <v>5924</v>
      </c>
      <c r="C38">
        <v>0.90398348976549014</v>
      </c>
      <c r="D38">
        <f t="shared" si="0"/>
        <v>6553.2170300331418</v>
      </c>
      <c r="F38">
        <v>37</v>
      </c>
      <c r="G38">
        <f t="shared" si="1"/>
        <v>6315.7100000000009</v>
      </c>
      <c r="H38">
        <f t="shared" si="2"/>
        <v>5709.2975661468045</v>
      </c>
    </row>
    <row r="39" spans="1:8" ht="15">
      <c r="A39" t="s">
        <v>58</v>
      </c>
      <c r="B39" s="19">
        <v>6091</v>
      </c>
      <c r="C39">
        <v>0.95872551904454517</v>
      </c>
      <c r="D39">
        <f t="shared" si="0"/>
        <v>6353.2261100864616</v>
      </c>
      <c r="F39">
        <v>38</v>
      </c>
      <c r="G39">
        <f t="shared" si="1"/>
        <v>6354.7400000000007</v>
      </c>
      <c r="H39">
        <f t="shared" si="2"/>
        <v>6092.4514048931333</v>
      </c>
    </row>
    <row r="40" spans="1:8" ht="15">
      <c r="A40" t="s">
        <v>59</v>
      </c>
      <c r="B40" s="19">
        <v>7276</v>
      </c>
      <c r="C40">
        <v>1.1149933046753588</v>
      </c>
      <c r="D40">
        <f t="shared" si="0"/>
        <v>6525.5997228776887</v>
      </c>
      <c r="F40">
        <v>39</v>
      </c>
      <c r="G40">
        <f t="shared" si="1"/>
        <v>6393.77</v>
      </c>
      <c r="H40">
        <f t="shared" si="2"/>
        <v>7129.0107416341698</v>
      </c>
    </row>
    <row r="41" spans="1:8" ht="15">
      <c r="A41" t="s">
        <v>60</v>
      </c>
      <c r="B41" s="19">
        <v>6497</v>
      </c>
      <c r="C41">
        <v>0.99542876049787843</v>
      </c>
      <c r="D41">
        <f t="shared" si="0"/>
        <v>6526.8357293096788</v>
      </c>
      <c r="F41">
        <v>40</v>
      </c>
      <c r="G41">
        <f t="shared" si="1"/>
        <v>6432.8</v>
      </c>
      <c r="H41">
        <f t="shared" si="2"/>
        <v>6403.3941305307526</v>
      </c>
    </row>
    <row r="42" spans="1:8">
      <c r="A42" t="s">
        <v>61</v>
      </c>
      <c r="C42">
        <v>0.90398348976549014</v>
      </c>
      <c r="F42">
        <v>41</v>
      </c>
      <c r="G42">
        <f t="shared" si="1"/>
        <v>6471.83</v>
      </c>
      <c r="H42" s="3">
        <f t="shared" si="2"/>
        <v>5850.4274685689916</v>
      </c>
    </row>
    <row r="43" spans="1:8">
      <c r="A43" t="s">
        <v>62</v>
      </c>
      <c r="C43">
        <v>0.95872551904454517</v>
      </c>
      <c r="F43">
        <v>42</v>
      </c>
      <c r="G43">
        <f t="shared" si="1"/>
        <v>6510.8600000000006</v>
      </c>
      <c r="H43" s="3">
        <f t="shared" si="2"/>
        <v>6242.1276329263683</v>
      </c>
    </row>
    <row r="44" spans="1:8">
      <c r="A44" t="s">
        <v>71</v>
      </c>
      <c r="C44">
        <v>1.1149933046753588</v>
      </c>
      <c r="F44">
        <v>43</v>
      </c>
      <c r="G44">
        <f t="shared" si="1"/>
        <v>6549.89</v>
      </c>
      <c r="H44" s="3">
        <f t="shared" si="2"/>
        <v>7303.0834963600864</v>
      </c>
    </row>
    <row r="45" spans="1:8">
      <c r="A45" t="s">
        <v>72</v>
      </c>
      <c r="C45">
        <v>0.99542876049787843</v>
      </c>
      <c r="F45">
        <v>44</v>
      </c>
      <c r="G45">
        <f t="shared" si="1"/>
        <v>6588.92</v>
      </c>
      <c r="H45" s="3">
        <f t="shared" si="2"/>
        <v>6558.8004686196809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H37" sqref="H37"/>
    </sheetView>
  </sheetViews>
  <sheetFormatPr defaultRowHeight="12.75"/>
  <cols>
    <col min="1" max="1" width="14" bestFit="1" customWidth="1"/>
    <col min="3" max="3" width="11.140625" bestFit="1" customWidth="1"/>
    <col min="4" max="4" width="20.42578125" bestFit="1" customWidth="1"/>
    <col min="5" max="5" width="23.140625" bestFit="1" customWidth="1"/>
    <col min="6" max="6" width="16.7109375" customWidth="1"/>
    <col min="8" max="8" width="14.42578125" bestFit="1" customWidth="1"/>
  </cols>
  <sheetData>
    <row r="1" spans="1:8" ht="15">
      <c r="A1" s="23" t="s">
        <v>20</v>
      </c>
      <c r="B1" s="23" t="s">
        <v>4</v>
      </c>
      <c r="C1" s="29" t="s">
        <v>12</v>
      </c>
      <c r="D1" s="29" t="s">
        <v>13</v>
      </c>
      <c r="E1" s="29" t="s">
        <v>14</v>
      </c>
      <c r="F1" s="11"/>
      <c r="G1" s="12" t="s">
        <v>1</v>
      </c>
      <c r="H1" s="12" t="s">
        <v>15</v>
      </c>
    </row>
    <row r="2" spans="1:8">
      <c r="A2" t="s">
        <v>21</v>
      </c>
      <c r="B2">
        <v>10223</v>
      </c>
      <c r="G2">
        <v>1</v>
      </c>
      <c r="H2" s="3">
        <f>AVERAGE(E6,E10,E14,E18,E22,E26,E30,E34,E38)</f>
        <v>0.79845992176047231</v>
      </c>
    </row>
    <row r="3" spans="1:8">
      <c r="A3" t="s">
        <v>22</v>
      </c>
      <c r="B3">
        <v>13549</v>
      </c>
      <c r="G3">
        <v>2</v>
      </c>
      <c r="H3" s="3">
        <f>AVERAGE(E7,E11,E15,E19,E23,E27,E31,E35,E39)</f>
        <v>1.047894213451444</v>
      </c>
    </row>
    <row r="4" spans="1:8">
      <c r="A4" t="s">
        <v>23</v>
      </c>
      <c r="B4">
        <v>13632</v>
      </c>
      <c r="D4">
        <f>AVERAGE(C5:C6)</f>
        <v>12444.75</v>
      </c>
      <c r="E4">
        <f>B4/D4</f>
        <v>1.0954016754052913</v>
      </c>
      <c r="G4">
        <v>3</v>
      </c>
      <c r="H4" s="3">
        <f>AVERAGE(E4,E8,E12,E16,E20,E24,E28,E32,E36)</f>
        <v>1.2511011915097134</v>
      </c>
    </row>
    <row r="5" spans="1:8">
      <c r="A5" t="s">
        <v>24</v>
      </c>
      <c r="B5">
        <v>11983</v>
      </c>
      <c r="C5">
        <f>AVERAGE(B2:B5)</f>
        <v>12346.75</v>
      </c>
      <c r="D5">
        <f t="shared" ref="D5:D38" si="0">AVERAGE(C6:C7)</f>
        <v>12708.125</v>
      </c>
      <c r="E5">
        <f t="shared" ref="E5:E39" si="1">B5/D5</f>
        <v>0.94294004819751143</v>
      </c>
      <c r="G5">
        <v>4</v>
      </c>
      <c r="H5" s="3">
        <f>AVERAGE(E5,E9,E13,E17,E21,E25,E29,E33,E37)</f>
        <v>0.89329824620044951</v>
      </c>
    </row>
    <row r="6" spans="1:8">
      <c r="A6" t="s">
        <v>25</v>
      </c>
      <c r="B6">
        <v>11007</v>
      </c>
      <c r="C6">
        <f t="shared" ref="C6:C40" si="2">AVERAGE(B3:B6)</f>
        <v>12542.75</v>
      </c>
      <c r="D6">
        <f t="shared" si="0"/>
        <v>13433</v>
      </c>
      <c r="E6">
        <f t="shared" si="1"/>
        <v>0.81939998511129308</v>
      </c>
    </row>
    <row r="7" spans="1:8">
      <c r="A7" t="s">
        <v>26</v>
      </c>
      <c r="B7">
        <v>14872</v>
      </c>
      <c r="C7">
        <f t="shared" si="2"/>
        <v>12873.5</v>
      </c>
      <c r="D7">
        <f t="shared" si="0"/>
        <v>14116.75</v>
      </c>
      <c r="E7">
        <f t="shared" si="1"/>
        <v>1.0535002744966087</v>
      </c>
    </row>
    <row r="8" spans="1:8">
      <c r="A8" t="s">
        <v>27</v>
      </c>
      <c r="B8">
        <v>18108</v>
      </c>
      <c r="C8">
        <f t="shared" si="2"/>
        <v>13992.5</v>
      </c>
      <c r="D8">
        <f t="shared" si="0"/>
        <v>14327.125</v>
      </c>
      <c r="E8">
        <f t="shared" si="1"/>
        <v>1.2638962806564471</v>
      </c>
    </row>
    <row r="9" spans="1:8">
      <c r="A9" t="s">
        <v>28</v>
      </c>
      <c r="B9">
        <v>12977</v>
      </c>
      <c r="C9">
        <f t="shared" si="2"/>
        <v>14241</v>
      </c>
      <c r="D9">
        <f t="shared" si="0"/>
        <v>14601.5</v>
      </c>
      <c r="E9">
        <f t="shared" si="1"/>
        <v>0.88874430709173713</v>
      </c>
    </row>
    <row r="10" spans="1:8">
      <c r="A10" t="s">
        <v>29</v>
      </c>
      <c r="B10">
        <v>11696</v>
      </c>
      <c r="C10">
        <f t="shared" si="2"/>
        <v>14413.25</v>
      </c>
      <c r="D10">
        <f t="shared" si="0"/>
        <v>15022</v>
      </c>
      <c r="E10">
        <f t="shared" si="1"/>
        <v>0.77859139928105447</v>
      </c>
    </row>
    <row r="11" spans="1:8">
      <c r="A11" t="s">
        <v>30</v>
      </c>
      <c r="B11">
        <v>16378</v>
      </c>
      <c r="C11">
        <f t="shared" si="2"/>
        <v>14789.75</v>
      </c>
      <c r="D11">
        <f t="shared" si="0"/>
        <v>15394</v>
      </c>
      <c r="E11">
        <f t="shared" si="1"/>
        <v>1.0639210081850072</v>
      </c>
    </row>
    <row r="12" spans="1:8">
      <c r="A12" t="s">
        <v>31</v>
      </c>
      <c r="B12">
        <v>19966</v>
      </c>
      <c r="C12">
        <f t="shared" si="2"/>
        <v>15254.25</v>
      </c>
      <c r="D12">
        <f t="shared" si="0"/>
        <v>15700.75</v>
      </c>
      <c r="E12">
        <f t="shared" si="1"/>
        <v>1.2716589971816632</v>
      </c>
    </row>
    <row r="13" spans="1:8">
      <c r="A13" t="s">
        <v>32</v>
      </c>
      <c r="B13">
        <v>14095</v>
      </c>
      <c r="C13">
        <f t="shared" si="2"/>
        <v>15533.75</v>
      </c>
      <c r="D13">
        <f t="shared" si="0"/>
        <v>15980.625</v>
      </c>
      <c r="E13">
        <f t="shared" si="1"/>
        <v>0.88200555360006261</v>
      </c>
    </row>
    <row r="14" spans="1:8">
      <c r="A14" t="s">
        <v>33</v>
      </c>
      <c r="B14">
        <v>13032</v>
      </c>
      <c r="C14">
        <f t="shared" si="2"/>
        <v>15867.75</v>
      </c>
      <c r="D14">
        <f t="shared" si="0"/>
        <v>16237.5</v>
      </c>
      <c r="E14">
        <f t="shared" si="1"/>
        <v>0.80258660508083146</v>
      </c>
    </row>
    <row r="15" spans="1:8">
      <c r="A15" t="s">
        <v>34</v>
      </c>
      <c r="B15">
        <v>17281</v>
      </c>
      <c r="C15">
        <f t="shared" si="2"/>
        <v>16093.5</v>
      </c>
      <c r="D15">
        <f t="shared" si="0"/>
        <v>16481.75</v>
      </c>
      <c r="E15">
        <f t="shared" si="1"/>
        <v>1.0484930301697333</v>
      </c>
    </row>
    <row r="16" spans="1:8">
      <c r="A16" t="s">
        <v>35</v>
      </c>
      <c r="B16">
        <v>21118</v>
      </c>
      <c r="C16">
        <f t="shared" si="2"/>
        <v>16381.5</v>
      </c>
      <c r="D16">
        <f t="shared" si="0"/>
        <v>16643.5</v>
      </c>
      <c r="E16">
        <f t="shared" si="1"/>
        <v>1.2688436927328988</v>
      </c>
    </row>
    <row r="17" spans="1:5">
      <c r="A17" t="s">
        <v>36</v>
      </c>
      <c r="B17">
        <v>14897</v>
      </c>
      <c r="C17">
        <f t="shared" si="2"/>
        <v>16582</v>
      </c>
      <c r="D17">
        <f t="shared" si="0"/>
        <v>16904.375</v>
      </c>
      <c r="E17">
        <f t="shared" si="1"/>
        <v>0.88125115539616228</v>
      </c>
    </row>
    <row r="18" spans="1:5">
      <c r="A18" t="s">
        <v>37</v>
      </c>
      <c r="B18">
        <v>13524</v>
      </c>
      <c r="C18">
        <f t="shared" si="2"/>
        <v>16705</v>
      </c>
      <c r="D18">
        <f t="shared" si="0"/>
        <v>17304.75</v>
      </c>
      <c r="E18">
        <f t="shared" si="1"/>
        <v>0.78151952498591426</v>
      </c>
    </row>
    <row r="19" spans="1:5">
      <c r="A19" t="s">
        <v>38</v>
      </c>
      <c r="B19">
        <v>18876</v>
      </c>
      <c r="C19">
        <f t="shared" si="2"/>
        <v>17103.75</v>
      </c>
      <c r="D19">
        <f t="shared" si="0"/>
        <v>17637.75</v>
      </c>
      <c r="E19">
        <f t="shared" si="1"/>
        <v>1.0702045328911001</v>
      </c>
    </row>
    <row r="20" spans="1:5">
      <c r="A20" t="s">
        <v>39</v>
      </c>
      <c r="B20">
        <v>22726</v>
      </c>
      <c r="C20">
        <f t="shared" si="2"/>
        <v>17505.75</v>
      </c>
      <c r="D20">
        <f t="shared" si="0"/>
        <v>17834.75</v>
      </c>
      <c r="E20">
        <f t="shared" si="1"/>
        <v>1.2742539144086684</v>
      </c>
    </row>
    <row r="21" spans="1:5">
      <c r="A21" t="s">
        <v>40</v>
      </c>
      <c r="B21">
        <v>15953</v>
      </c>
      <c r="C21">
        <f t="shared" si="2"/>
        <v>17769.75</v>
      </c>
      <c r="D21">
        <f t="shared" si="0"/>
        <v>17773.875</v>
      </c>
      <c r="E21">
        <f t="shared" si="1"/>
        <v>0.89755329099591397</v>
      </c>
    </row>
    <row r="22" spans="1:5">
      <c r="A22" t="s">
        <v>41</v>
      </c>
      <c r="B22">
        <v>14044</v>
      </c>
      <c r="C22">
        <f t="shared" si="2"/>
        <v>17899.75</v>
      </c>
      <c r="D22">
        <f t="shared" si="0"/>
        <v>17658.875</v>
      </c>
      <c r="E22">
        <f t="shared" si="1"/>
        <v>0.79529415095808764</v>
      </c>
    </row>
    <row r="23" spans="1:5">
      <c r="A23" t="s">
        <v>42</v>
      </c>
      <c r="B23">
        <v>17869</v>
      </c>
      <c r="C23">
        <f t="shared" si="2"/>
        <v>17648</v>
      </c>
      <c r="D23">
        <f t="shared" si="0"/>
        <v>17509.125</v>
      </c>
      <c r="E23">
        <f t="shared" si="1"/>
        <v>1.0205535684964269</v>
      </c>
    </row>
    <row r="24" spans="1:5">
      <c r="A24" t="s">
        <v>43</v>
      </c>
      <c r="B24">
        <v>22813</v>
      </c>
      <c r="C24">
        <f t="shared" si="2"/>
        <v>17669.75</v>
      </c>
      <c r="D24">
        <f t="shared" si="0"/>
        <v>17370.875</v>
      </c>
      <c r="E24">
        <f t="shared" si="1"/>
        <v>1.3132902055883771</v>
      </c>
    </row>
    <row r="25" spans="1:5">
      <c r="A25" t="s">
        <v>44</v>
      </c>
      <c r="B25">
        <v>14668</v>
      </c>
      <c r="C25">
        <f t="shared" si="2"/>
        <v>17348.5</v>
      </c>
      <c r="D25">
        <f t="shared" si="0"/>
        <v>17503.5</v>
      </c>
      <c r="E25">
        <f t="shared" si="1"/>
        <v>0.83800382780586735</v>
      </c>
    </row>
    <row r="26" spans="1:5">
      <c r="A26" t="s">
        <v>45</v>
      </c>
      <c r="B26">
        <v>14223</v>
      </c>
      <c r="C26">
        <f t="shared" si="2"/>
        <v>17393.25</v>
      </c>
      <c r="D26">
        <f t="shared" si="0"/>
        <v>17665</v>
      </c>
      <c r="E26">
        <f t="shared" si="1"/>
        <v>0.80515142938013018</v>
      </c>
    </row>
    <row r="27" spans="1:5">
      <c r="A27" t="s">
        <v>46</v>
      </c>
      <c r="B27">
        <v>18751</v>
      </c>
      <c r="C27">
        <f t="shared" si="2"/>
        <v>17613.75</v>
      </c>
      <c r="D27">
        <f t="shared" si="0"/>
        <v>17972.25</v>
      </c>
      <c r="E27">
        <f t="shared" si="1"/>
        <v>1.0433306903698758</v>
      </c>
    </row>
    <row r="28" spans="1:5">
      <c r="A28" t="s">
        <v>47</v>
      </c>
      <c r="B28">
        <v>23223</v>
      </c>
      <c r="C28">
        <f t="shared" si="2"/>
        <v>17716.25</v>
      </c>
      <c r="D28">
        <f t="shared" si="0"/>
        <v>18287.125</v>
      </c>
      <c r="E28">
        <f t="shared" si="1"/>
        <v>1.2699098409400056</v>
      </c>
    </row>
    <row r="29" spans="1:5">
      <c r="A29" t="s">
        <v>48</v>
      </c>
      <c r="B29">
        <v>16716</v>
      </c>
      <c r="C29">
        <f t="shared" si="2"/>
        <v>18228.25</v>
      </c>
      <c r="D29">
        <f t="shared" si="0"/>
        <v>18471.25</v>
      </c>
      <c r="E29">
        <f t="shared" si="1"/>
        <v>0.90497394599715775</v>
      </c>
    </row>
    <row r="30" spans="1:5">
      <c r="A30" t="s">
        <v>49</v>
      </c>
      <c r="B30">
        <v>14694</v>
      </c>
      <c r="C30">
        <f t="shared" si="2"/>
        <v>18346</v>
      </c>
      <c r="D30">
        <f t="shared" si="0"/>
        <v>18738.875</v>
      </c>
      <c r="E30">
        <f t="shared" si="1"/>
        <v>0.78414525952064895</v>
      </c>
    </row>
    <row r="31" spans="1:5">
      <c r="A31" t="s">
        <v>50</v>
      </c>
      <c r="B31">
        <v>19753</v>
      </c>
      <c r="C31">
        <f t="shared" si="2"/>
        <v>18596.5</v>
      </c>
      <c r="D31">
        <f t="shared" si="0"/>
        <v>19034.625</v>
      </c>
      <c r="E31">
        <f t="shared" si="1"/>
        <v>1.0377404335520137</v>
      </c>
    </row>
    <row r="32" spans="1:5">
      <c r="A32" t="s">
        <v>51</v>
      </c>
      <c r="B32">
        <v>24362</v>
      </c>
      <c r="C32">
        <f t="shared" si="2"/>
        <v>18881.25</v>
      </c>
      <c r="D32">
        <f t="shared" si="0"/>
        <v>19361.75</v>
      </c>
      <c r="E32">
        <f t="shared" si="1"/>
        <v>1.2582540317894819</v>
      </c>
    </row>
    <row r="33" spans="1:5">
      <c r="A33" t="s">
        <v>52</v>
      </c>
      <c r="B33">
        <v>17943</v>
      </c>
      <c r="C33">
        <f t="shared" si="2"/>
        <v>19188</v>
      </c>
      <c r="D33">
        <f t="shared" si="0"/>
        <v>19773.125</v>
      </c>
      <c r="E33">
        <f t="shared" si="1"/>
        <v>0.90744381578531463</v>
      </c>
    </row>
    <row r="34" spans="1:5">
      <c r="A34" t="s">
        <v>53</v>
      </c>
      <c r="B34">
        <v>16084</v>
      </c>
      <c r="C34">
        <f t="shared" si="2"/>
        <v>19535.5</v>
      </c>
      <c r="D34">
        <f t="shared" si="0"/>
        <v>20229.625</v>
      </c>
      <c r="E34">
        <f t="shared" si="1"/>
        <v>0.79507158437192982</v>
      </c>
    </row>
    <row r="35" spans="1:5">
      <c r="A35" t="s">
        <v>54</v>
      </c>
      <c r="B35">
        <v>21654</v>
      </c>
      <c r="C35">
        <f t="shared" si="2"/>
        <v>20010.75</v>
      </c>
      <c r="D35">
        <f t="shared" si="0"/>
        <v>20602</v>
      </c>
      <c r="E35">
        <f t="shared" si="1"/>
        <v>1.0510630035918842</v>
      </c>
    </row>
    <row r="36" spans="1:5">
      <c r="A36" t="s">
        <v>55</v>
      </c>
      <c r="B36">
        <v>26113</v>
      </c>
      <c r="C36">
        <f t="shared" si="2"/>
        <v>20448.5</v>
      </c>
      <c r="D36">
        <f t="shared" si="0"/>
        <v>20984.375</v>
      </c>
      <c r="E36">
        <f t="shared" si="1"/>
        <v>1.2444020848845867</v>
      </c>
    </row>
    <row r="37" spans="1:5">
      <c r="A37" t="s">
        <v>56</v>
      </c>
      <c r="B37">
        <v>19171</v>
      </c>
      <c r="C37">
        <f t="shared" si="2"/>
        <v>20755.5</v>
      </c>
      <c r="D37">
        <f t="shared" si="0"/>
        <v>21377.875</v>
      </c>
      <c r="E37">
        <f t="shared" si="1"/>
        <v>0.89676827093431877</v>
      </c>
    </row>
    <row r="38" spans="1:5">
      <c r="A38" t="s">
        <v>57</v>
      </c>
      <c r="B38">
        <v>17915</v>
      </c>
      <c r="C38">
        <f t="shared" si="2"/>
        <v>21213.25</v>
      </c>
      <c r="D38">
        <f t="shared" si="0"/>
        <v>21731.5</v>
      </c>
      <c r="E38">
        <f t="shared" si="1"/>
        <v>0.82437935715436117</v>
      </c>
    </row>
    <row r="39" spans="1:5">
      <c r="A39" t="s">
        <v>58</v>
      </c>
      <c r="B39">
        <v>22971</v>
      </c>
      <c r="C39">
        <f t="shared" si="2"/>
        <v>21542.5</v>
      </c>
      <c r="D39">
        <f>AVERAGE(C40:C41)</f>
        <v>22040</v>
      </c>
      <c r="E39">
        <f t="shared" si="1"/>
        <v>1.0422413793103449</v>
      </c>
    </row>
    <row r="40" spans="1:5">
      <c r="A40" t="s">
        <v>59</v>
      </c>
      <c r="B40">
        <v>27625</v>
      </c>
      <c r="C40">
        <f t="shared" si="2"/>
        <v>21920.5</v>
      </c>
    </row>
    <row r="41" spans="1:5">
      <c r="A41" t="s">
        <v>60</v>
      </c>
      <c r="B41">
        <v>20127</v>
      </c>
      <c r="C41">
        <f>AVERAGE(B38:B41)</f>
        <v>22159.5</v>
      </c>
    </row>
    <row r="42" spans="1:5" ht="15">
      <c r="A42" t="s">
        <v>61</v>
      </c>
      <c r="B42" s="19"/>
    </row>
    <row r="43" spans="1:5" ht="15">
      <c r="A43" t="s">
        <v>62</v>
      </c>
      <c r="B43" s="19"/>
    </row>
    <row r="44" spans="1:5" ht="15">
      <c r="B44" s="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zoomScaleNormal="100" workbookViewId="0">
      <selection activeCell="G50" sqref="G50"/>
    </sheetView>
  </sheetViews>
  <sheetFormatPr defaultRowHeight="12.75"/>
  <cols>
    <col min="1" max="1" width="14" bestFit="1" customWidth="1"/>
    <col min="2" max="2" width="22.85546875" bestFit="1" customWidth="1"/>
    <col min="3" max="3" width="18.42578125" bestFit="1" customWidth="1"/>
    <col min="4" max="4" width="22.28515625" bestFit="1" customWidth="1"/>
    <col min="7" max="7" width="20.7109375" bestFit="1" customWidth="1"/>
    <col min="8" max="8" width="16.28515625" bestFit="1" customWidth="1"/>
  </cols>
  <sheetData>
    <row r="1" spans="1:9" s="32" customFormat="1" ht="56.25">
      <c r="A1" s="23" t="s">
        <v>20</v>
      </c>
      <c r="B1" s="31" t="s">
        <v>4</v>
      </c>
      <c r="C1" s="24" t="s">
        <v>15</v>
      </c>
      <c r="D1" s="25" t="s">
        <v>63</v>
      </c>
      <c r="E1" s="24"/>
      <c r="F1" s="24" t="s">
        <v>64</v>
      </c>
      <c r="G1" s="24" t="s">
        <v>65</v>
      </c>
      <c r="H1" s="24" t="s">
        <v>66</v>
      </c>
      <c r="I1" s="33"/>
    </row>
    <row r="2" spans="1:9">
      <c r="A2" s="2" t="s">
        <v>21</v>
      </c>
      <c r="B2">
        <v>10223</v>
      </c>
      <c r="C2" s="3">
        <v>0.79845992176047231</v>
      </c>
      <c r="D2" s="2">
        <f>B2/C2</f>
        <v>12803.397792916108</v>
      </c>
      <c r="E2" s="2"/>
      <c r="F2" s="2">
        <v>1</v>
      </c>
      <c r="G2" s="2">
        <f>228.56*F2+12811</f>
        <v>13039.56</v>
      </c>
      <c r="H2" s="2">
        <f>G2*C2</f>
        <v>10411.566057390984</v>
      </c>
    </row>
    <row r="3" spans="1:9">
      <c r="A3" s="2" t="s">
        <v>22</v>
      </c>
      <c r="B3">
        <v>13549</v>
      </c>
      <c r="C3" s="2">
        <v>1.047894213451444</v>
      </c>
      <c r="D3" s="2">
        <f t="shared" ref="D3:D41" si="0">B3/C3</f>
        <v>12929.740260110537</v>
      </c>
      <c r="E3" s="2"/>
      <c r="F3" s="2">
        <v>2</v>
      </c>
      <c r="G3" s="2">
        <f t="shared" ref="G3:G43" si="1">228.56*F3+12811</f>
        <v>13268.12</v>
      </c>
      <c r="H3" s="2">
        <f t="shared" ref="H3:H43" si="2">G3*C3</f>
        <v>13903.586171379373</v>
      </c>
    </row>
    <row r="4" spans="1:9">
      <c r="A4" s="2" t="s">
        <v>23</v>
      </c>
      <c r="B4">
        <v>13632</v>
      </c>
      <c r="C4" s="2">
        <v>1.2511011915097134</v>
      </c>
      <c r="D4" s="2">
        <f>B4/C4</f>
        <v>10896.001132850142</v>
      </c>
      <c r="E4" s="2"/>
      <c r="F4" s="2">
        <v>3</v>
      </c>
      <c r="G4" s="2">
        <f t="shared" si="1"/>
        <v>13496.68</v>
      </c>
      <c r="H4" s="2">
        <f t="shared" si="2"/>
        <v>16885.712429425319</v>
      </c>
    </row>
    <row r="5" spans="1:9">
      <c r="A5" s="2" t="s">
        <v>24</v>
      </c>
      <c r="B5">
        <v>11983</v>
      </c>
      <c r="C5" s="2">
        <v>0.89329824620044951</v>
      </c>
      <c r="D5" s="2">
        <f t="shared" si="0"/>
        <v>13414.332840088329</v>
      </c>
      <c r="E5" s="2"/>
      <c r="F5" s="2">
        <v>4</v>
      </c>
      <c r="G5" s="2">
        <f t="shared" si="1"/>
        <v>13725.24</v>
      </c>
      <c r="H5" s="2">
        <f t="shared" si="2"/>
        <v>12260.732820680258</v>
      </c>
    </row>
    <row r="6" spans="1:9">
      <c r="A6" s="2" t="s">
        <v>25</v>
      </c>
      <c r="B6">
        <v>11007</v>
      </c>
      <c r="C6" s="3">
        <v>0.79845992176047231</v>
      </c>
      <c r="D6" s="2">
        <f t="shared" si="0"/>
        <v>13785.288027646249</v>
      </c>
      <c r="E6" s="2"/>
      <c r="F6" s="2">
        <v>5</v>
      </c>
      <c r="G6" s="2">
        <f t="shared" si="1"/>
        <v>13953.8</v>
      </c>
      <c r="H6" s="2">
        <f t="shared" si="2"/>
        <v>11141.550056261278</v>
      </c>
    </row>
    <row r="7" spans="1:9">
      <c r="A7" s="2" t="s">
        <v>26</v>
      </c>
      <c r="B7">
        <v>14872</v>
      </c>
      <c r="C7" s="2">
        <v>1.047894213451444</v>
      </c>
      <c r="D7" s="2">
        <f t="shared" si="0"/>
        <v>14192.272281966485</v>
      </c>
      <c r="E7" s="2"/>
      <c r="F7" s="2">
        <v>6</v>
      </c>
      <c r="G7" s="2">
        <f t="shared" si="1"/>
        <v>14182.36</v>
      </c>
      <c r="H7" s="2">
        <f t="shared" si="2"/>
        <v>14861.612977085222</v>
      </c>
    </row>
    <row r="8" spans="1:9">
      <c r="A8" s="2" t="s">
        <v>27</v>
      </c>
      <c r="B8">
        <v>18108</v>
      </c>
      <c r="C8" s="2">
        <v>1.2511011915097134</v>
      </c>
      <c r="D8" s="2">
        <f t="shared" si="0"/>
        <v>14473.649392139845</v>
      </c>
      <c r="E8" s="2"/>
      <c r="F8" s="2">
        <v>7</v>
      </c>
      <c r="G8" s="2">
        <f t="shared" si="1"/>
        <v>14410.92</v>
      </c>
      <c r="H8" s="2">
        <f t="shared" si="2"/>
        <v>18029.519182751159</v>
      </c>
    </row>
    <row r="9" spans="1:9">
      <c r="A9" s="2" t="s">
        <v>28</v>
      </c>
      <c r="B9">
        <v>12977</v>
      </c>
      <c r="C9" s="2">
        <v>0.89329824620044951</v>
      </c>
      <c r="D9" s="2">
        <f t="shared" si="0"/>
        <v>14527.063111560232</v>
      </c>
      <c r="E9" s="2"/>
      <c r="F9" s="2">
        <v>8</v>
      </c>
      <c r="G9" s="2">
        <f t="shared" si="1"/>
        <v>14639.48</v>
      </c>
      <c r="H9" s="2">
        <f t="shared" si="2"/>
        <v>13077.421809286556</v>
      </c>
    </row>
    <row r="10" spans="1:9">
      <c r="A10" s="2" t="s">
        <v>29</v>
      </c>
      <c r="B10">
        <v>11696</v>
      </c>
      <c r="C10" s="3">
        <v>0.79845992176047231</v>
      </c>
      <c r="D10" s="2">
        <f t="shared" si="0"/>
        <v>14648.199216076182</v>
      </c>
      <c r="E10" s="2"/>
      <c r="F10" s="2">
        <v>9</v>
      </c>
      <c r="G10" s="2">
        <f t="shared" si="1"/>
        <v>14868.04</v>
      </c>
      <c r="H10" s="2">
        <f t="shared" si="2"/>
        <v>11871.534055131573</v>
      </c>
    </row>
    <row r="11" spans="1:9">
      <c r="A11" s="2" t="s">
        <v>30</v>
      </c>
      <c r="B11">
        <v>16378</v>
      </c>
      <c r="C11" s="2">
        <v>1.047894213451444</v>
      </c>
      <c r="D11" s="2">
        <f t="shared" si="0"/>
        <v>15629.440252423823</v>
      </c>
      <c r="E11" s="2"/>
      <c r="F11" s="2">
        <v>10</v>
      </c>
      <c r="G11" s="2">
        <f t="shared" si="1"/>
        <v>15096.6</v>
      </c>
      <c r="H11" s="2">
        <f t="shared" si="2"/>
        <v>15819.63978279107</v>
      </c>
    </row>
    <row r="12" spans="1:9">
      <c r="A12" s="2" t="s">
        <v>31</v>
      </c>
      <c r="B12">
        <v>19966</v>
      </c>
      <c r="C12" s="2">
        <v>1.2511011915097134</v>
      </c>
      <c r="D12" s="2">
        <f t="shared" si="0"/>
        <v>15958.741095839638</v>
      </c>
      <c r="E12" s="2"/>
      <c r="F12" s="2">
        <v>11</v>
      </c>
      <c r="G12" s="2">
        <f t="shared" si="1"/>
        <v>15325.16</v>
      </c>
      <c r="H12" s="2">
        <f t="shared" si="2"/>
        <v>19173.325936076999</v>
      </c>
    </row>
    <row r="13" spans="1:9">
      <c r="A13" s="2" t="s">
        <v>32</v>
      </c>
      <c r="B13">
        <v>14095</v>
      </c>
      <c r="C13" s="2">
        <v>0.89329824620044951</v>
      </c>
      <c r="D13" s="2">
        <f t="shared" si="0"/>
        <v>15778.604805227824</v>
      </c>
      <c r="E13" s="2"/>
      <c r="F13" s="2">
        <v>12</v>
      </c>
      <c r="G13" s="2">
        <f t="shared" si="1"/>
        <v>15553.720000000001</v>
      </c>
      <c r="H13" s="2">
        <f t="shared" si="2"/>
        <v>13894.110797892856</v>
      </c>
    </row>
    <row r="14" spans="1:9">
      <c r="A14" s="2" t="s">
        <v>33</v>
      </c>
      <c r="B14">
        <v>13032</v>
      </c>
      <c r="C14" s="3">
        <v>0.79845992176047231</v>
      </c>
      <c r="D14" s="2">
        <f t="shared" si="0"/>
        <v>16321.420330361218</v>
      </c>
      <c r="E14" s="2"/>
      <c r="F14" s="2">
        <v>13</v>
      </c>
      <c r="G14" s="2">
        <f t="shared" si="1"/>
        <v>15782.28</v>
      </c>
      <c r="H14" s="2">
        <f t="shared" si="2"/>
        <v>12601.518054001868</v>
      </c>
    </row>
    <row r="15" spans="1:9">
      <c r="A15" s="2" t="s">
        <v>34</v>
      </c>
      <c r="B15">
        <v>17281</v>
      </c>
      <c r="C15" s="2">
        <v>1.047894213451444</v>
      </c>
      <c r="D15" s="2">
        <f t="shared" si="0"/>
        <v>16491.168457817566</v>
      </c>
      <c r="E15" s="2"/>
      <c r="F15" s="2">
        <v>14</v>
      </c>
      <c r="G15" s="2">
        <f t="shared" si="1"/>
        <v>16010.84</v>
      </c>
      <c r="H15" s="2">
        <f t="shared" si="2"/>
        <v>16777.666588496919</v>
      </c>
    </row>
    <row r="16" spans="1:9">
      <c r="A16" s="2" t="s">
        <v>35</v>
      </c>
      <c r="B16">
        <v>21118</v>
      </c>
      <c r="C16" s="2">
        <v>1.2511011915097134</v>
      </c>
      <c r="D16" s="2">
        <f t="shared" si="0"/>
        <v>16879.529923967817</v>
      </c>
      <c r="E16" s="2"/>
      <c r="F16" s="2">
        <v>15</v>
      </c>
      <c r="G16" s="2">
        <f t="shared" si="1"/>
        <v>16239.4</v>
      </c>
      <c r="H16" s="2">
        <f t="shared" si="2"/>
        <v>20317.132689402839</v>
      </c>
    </row>
    <row r="17" spans="1:8">
      <c r="A17" s="2" t="s">
        <v>36</v>
      </c>
      <c r="B17">
        <v>14897</v>
      </c>
      <c r="C17" s="2">
        <v>0.89329824620044951</v>
      </c>
      <c r="D17" s="2">
        <f t="shared" si="0"/>
        <v>16676.401261687046</v>
      </c>
      <c r="E17" s="2"/>
      <c r="F17" s="2">
        <v>16</v>
      </c>
      <c r="G17" s="2">
        <f t="shared" si="1"/>
        <v>16467.96</v>
      </c>
      <c r="H17" s="2">
        <f t="shared" si="2"/>
        <v>14710.799786499154</v>
      </c>
    </row>
    <row r="18" spans="1:8">
      <c r="A18" s="2" t="s">
        <v>37</v>
      </c>
      <c r="B18">
        <v>13524</v>
      </c>
      <c r="C18" s="3">
        <v>0.79845992176047231</v>
      </c>
      <c r="D18" s="2">
        <f t="shared" si="0"/>
        <v>16937.60654909493</v>
      </c>
      <c r="E18" s="2"/>
      <c r="F18" s="2">
        <v>17</v>
      </c>
      <c r="G18" s="2">
        <f t="shared" si="1"/>
        <v>16696.52</v>
      </c>
      <c r="H18" s="2">
        <f t="shared" si="2"/>
        <v>13331.502052872162</v>
      </c>
    </row>
    <row r="19" spans="1:8">
      <c r="A19" s="2" t="s">
        <v>38</v>
      </c>
      <c r="B19">
        <v>18876</v>
      </c>
      <c r="C19" s="2">
        <v>1.047894213451444</v>
      </c>
      <c r="D19" s="2">
        <f t="shared" si="0"/>
        <v>18013.268665572847</v>
      </c>
      <c r="E19" s="2"/>
      <c r="F19" s="2">
        <v>18</v>
      </c>
      <c r="G19" s="2">
        <f t="shared" si="1"/>
        <v>16925.080000000002</v>
      </c>
      <c r="H19" s="2">
        <f t="shared" si="2"/>
        <v>17735.693394202768</v>
      </c>
    </row>
    <row r="20" spans="1:8">
      <c r="A20" s="2" t="s">
        <v>39</v>
      </c>
      <c r="B20">
        <v>22726</v>
      </c>
      <c r="C20" s="2">
        <v>1.2511011915097134</v>
      </c>
      <c r="D20" s="2">
        <f t="shared" si="0"/>
        <v>18164.797663230071</v>
      </c>
      <c r="E20" s="2"/>
      <c r="F20" s="2">
        <v>19</v>
      </c>
      <c r="G20" s="2">
        <f t="shared" si="1"/>
        <v>17153.64</v>
      </c>
      <c r="H20" s="2">
        <f t="shared" si="2"/>
        <v>21460.939442728679</v>
      </c>
    </row>
    <row r="21" spans="1:8">
      <c r="A21" s="2" t="s">
        <v>40</v>
      </c>
      <c r="B21">
        <v>15953</v>
      </c>
      <c r="C21" s="2">
        <v>0.89329824620044951</v>
      </c>
      <c r="D21" s="2">
        <f t="shared" si="0"/>
        <v>17858.53724425679</v>
      </c>
      <c r="E21" s="2"/>
      <c r="F21" s="2">
        <v>20</v>
      </c>
      <c r="G21" s="2">
        <f t="shared" si="1"/>
        <v>17382.2</v>
      </c>
      <c r="H21" s="2">
        <f t="shared" si="2"/>
        <v>15527.488775105454</v>
      </c>
    </row>
    <row r="22" spans="1:8">
      <c r="A22" s="2" t="s">
        <v>41</v>
      </c>
      <c r="B22">
        <v>14044</v>
      </c>
      <c r="C22" s="3">
        <v>0.79845992176047231</v>
      </c>
      <c r="D22" s="2">
        <f t="shared" si="0"/>
        <v>17588.860276211857</v>
      </c>
      <c r="E22" s="2"/>
      <c r="F22" s="2">
        <v>21</v>
      </c>
      <c r="G22" s="2">
        <f t="shared" si="1"/>
        <v>17610.760000000002</v>
      </c>
      <c r="H22" s="2">
        <f t="shared" si="2"/>
        <v>14061.486051742457</v>
      </c>
    </row>
    <row r="23" spans="1:8">
      <c r="A23" s="2" t="s">
        <v>42</v>
      </c>
      <c r="B23">
        <v>17869</v>
      </c>
      <c r="C23" s="2">
        <v>1.047894213451444</v>
      </c>
      <c r="D23" s="2">
        <f t="shared" si="0"/>
        <v>17052.293800864652</v>
      </c>
      <c r="E23" s="2"/>
      <c r="F23" s="2">
        <v>22</v>
      </c>
      <c r="G23" s="2">
        <f t="shared" si="1"/>
        <v>17839.32</v>
      </c>
      <c r="H23" s="2">
        <f t="shared" si="2"/>
        <v>18693.720199908614</v>
      </c>
    </row>
    <row r="24" spans="1:8">
      <c r="A24" s="2" t="s">
        <v>43</v>
      </c>
      <c r="B24">
        <v>22813</v>
      </c>
      <c r="C24" s="2">
        <v>1.2511011915097134</v>
      </c>
      <c r="D24" s="2">
        <f t="shared" si="0"/>
        <v>18234.336402854333</v>
      </c>
      <c r="E24" s="2"/>
      <c r="F24" s="2">
        <v>23</v>
      </c>
      <c r="G24" s="2">
        <f t="shared" si="1"/>
        <v>18067.88</v>
      </c>
      <c r="H24" s="2">
        <f t="shared" si="2"/>
        <v>22604.746196054522</v>
      </c>
    </row>
    <row r="25" spans="1:8">
      <c r="A25" s="2" t="s">
        <v>44</v>
      </c>
      <c r="B25">
        <v>14668</v>
      </c>
      <c r="C25" s="2">
        <v>0.89329824620044951</v>
      </c>
      <c r="D25" s="2">
        <f t="shared" si="0"/>
        <v>16420.047909406294</v>
      </c>
      <c r="E25" s="2"/>
      <c r="F25" s="2">
        <v>24</v>
      </c>
      <c r="G25" s="2">
        <f t="shared" si="1"/>
        <v>18296.440000000002</v>
      </c>
      <c r="H25" s="2">
        <f t="shared" si="2"/>
        <v>16344.177763711754</v>
      </c>
    </row>
    <row r="26" spans="1:8">
      <c r="A26" s="2" t="s">
        <v>45</v>
      </c>
      <c r="B26">
        <v>14223</v>
      </c>
      <c r="C26" s="3">
        <v>0.79845992176047231</v>
      </c>
      <c r="D26" s="2">
        <f t="shared" si="0"/>
        <v>17813.041847661723</v>
      </c>
      <c r="E26" s="2"/>
      <c r="F26" s="2">
        <v>25</v>
      </c>
      <c r="G26" s="2">
        <f t="shared" si="1"/>
        <v>18525</v>
      </c>
      <c r="H26" s="2">
        <f t="shared" si="2"/>
        <v>14791.47005061275</v>
      </c>
    </row>
    <row r="27" spans="1:8">
      <c r="A27" s="2" t="s">
        <v>46</v>
      </c>
      <c r="B27">
        <v>18751</v>
      </c>
      <c r="C27" s="2">
        <v>1.047894213451444</v>
      </c>
      <c r="D27" s="2">
        <f t="shared" si="0"/>
        <v>17893.981815435287</v>
      </c>
      <c r="E27" s="2"/>
      <c r="F27" s="2">
        <v>26</v>
      </c>
      <c r="G27" s="2">
        <f t="shared" si="1"/>
        <v>18753.560000000001</v>
      </c>
      <c r="H27" s="2">
        <f t="shared" si="2"/>
        <v>19651.747005614463</v>
      </c>
    </row>
    <row r="28" spans="1:8">
      <c r="A28" s="2" t="s">
        <v>47</v>
      </c>
      <c r="B28">
        <v>23223</v>
      </c>
      <c r="C28" s="2">
        <v>1.2511011915097134</v>
      </c>
      <c r="D28" s="2">
        <f t="shared" si="0"/>
        <v>18562.047704531898</v>
      </c>
      <c r="E28" s="2"/>
      <c r="F28" s="2">
        <v>27</v>
      </c>
      <c r="G28" s="2">
        <f t="shared" si="1"/>
        <v>18982.12</v>
      </c>
      <c r="H28" s="2">
        <f t="shared" si="2"/>
        <v>23748.552949380359</v>
      </c>
    </row>
    <row r="29" spans="1:8">
      <c r="A29" s="2" t="s">
        <v>48</v>
      </c>
      <c r="B29">
        <v>16716</v>
      </c>
      <c r="C29" s="2">
        <v>0.89329824620044951</v>
      </c>
      <c r="D29" s="2">
        <f t="shared" si="0"/>
        <v>18712.67526954156</v>
      </c>
      <c r="E29" s="2"/>
      <c r="F29" s="2">
        <v>28</v>
      </c>
      <c r="G29" s="2">
        <f t="shared" si="1"/>
        <v>19210.68</v>
      </c>
      <c r="H29" s="2">
        <f t="shared" si="2"/>
        <v>17160.866752318052</v>
      </c>
    </row>
    <row r="30" spans="1:8">
      <c r="A30" s="2" t="s">
        <v>49</v>
      </c>
      <c r="B30">
        <v>14694</v>
      </c>
      <c r="C30" s="3">
        <v>0.79845992176047231</v>
      </c>
      <c r="D30" s="2">
        <f t="shared" si="0"/>
        <v>18402.92743510802</v>
      </c>
      <c r="E30" s="2"/>
      <c r="F30" s="2">
        <v>29</v>
      </c>
      <c r="G30" s="2">
        <f t="shared" si="1"/>
        <v>19439.239999999998</v>
      </c>
      <c r="H30" s="2">
        <f t="shared" si="2"/>
        <v>15521.454049483042</v>
      </c>
    </row>
    <row r="31" spans="1:8">
      <c r="A31" s="2" t="s">
        <v>50</v>
      </c>
      <c r="B31">
        <v>19753</v>
      </c>
      <c r="C31" s="2">
        <v>1.047894213451444</v>
      </c>
      <c r="D31" s="2">
        <f t="shared" si="0"/>
        <v>18850.185206137976</v>
      </c>
      <c r="E31" s="2"/>
      <c r="F31" s="2">
        <v>30</v>
      </c>
      <c r="G31" s="2">
        <f t="shared" si="1"/>
        <v>19667.8</v>
      </c>
      <c r="H31" s="2">
        <f t="shared" si="2"/>
        <v>20609.773811320309</v>
      </c>
    </row>
    <row r="32" spans="1:8">
      <c r="A32" s="2" t="s">
        <v>51</v>
      </c>
      <c r="B32">
        <v>24362</v>
      </c>
      <c r="C32" s="2">
        <v>1.2511011915097134</v>
      </c>
      <c r="D32" s="2">
        <f t="shared" si="0"/>
        <v>19472.445686509327</v>
      </c>
      <c r="E32" s="2"/>
      <c r="F32" s="2">
        <v>31</v>
      </c>
      <c r="G32" s="2">
        <f t="shared" si="1"/>
        <v>19896.36</v>
      </c>
      <c r="H32" s="2">
        <f t="shared" si="2"/>
        <v>24892.359702706202</v>
      </c>
    </row>
    <row r="33" spans="1:8">
      <c r="A33" s="2" t="s">
        <v>52</v>
      </c>
      <c r="B33">
        <v>17943</v>
      </c>
      <c r="C33" s="2">
        <v>0.89329824620044951</v>
      </c>
      <c r="D33" s="2">
        <f t="shared" si="0"/>
        <v>20086.236681106977</v>
      </c>
      <c r="E33" s="2"/>
      <c r="F33" s="2">
        <v>32</v>
      </c>
      <c r="G33" s="2">
        <f t="shared" si="1"/>
        <v>20124.919999999998</v>
      </c>
      <c r="H33" s="2">
        <f t="shared" si="2"/>
        <v>17977.555740924348</v>
      </c>
    </row>
    <row r="34" spans="1:8">
      <c r="A34" s="2" t="s">
        <v>53</v>
      </c>
      <c r="B34">
        <v>16084</v>
      </c>
      <c r="C34" s="3">
        <v>0.79845992176047231</v>
      </c>
      <c r="D34" s="2">
        <f t="shared" si="0"/>
        <v>20143.778744132123</v>
      </c>
      <c r="E34" s="2"/>
      <c r="F34" s="2">
        <v>33</v>
      </c>
      <c r="G34" s="2">
        <f t="shared" si="1"/>
        <v>20353.48</v>
      </c>
      <c r="H34" s="2">
        <f t="shared" si="2"/>
        <v>16251.438048353337</v>
      </c>
    </row>
    <row r="35" spans="1:8">
      <c r="A35" s="2" t="s">
        <v>54</v>
      </c>
      <c r="B35">
        <v>21654</v>
      </c>
      <c r="C35" s="2">
        <v>1.047894213451444</v>
      </c>
      <c r="D35" s="2">
        <f t="shared" si="0"/>
        <v>20664.299623030009</v>
      </c>
      <c r="E35" s="2"/>
      <c r="F35" s="2">
        <v>34</v>
      </c>
      <c r="G35" s="2">
        <f t="shared" si="1"/>
        <v>20582.04</v>
      </c>
      <c r="H35" s="2">
        <f t="shared" si="2"/>
        <v>21567.800617026158</v>
      </c>
    </row>
    <row r="36" spans="1:8">
      <c r="A36" s="2" t="s">
        <v>55</v>
      </c>
      <c r="B36">
        <v>26113</v>
      </c>
      <c r="C36" s="2">
        <v>1.2511011915097134</v>
      </c>
      <c r="D36" s="2">
        <f t="shared" si="0"/>
        <v>20872.012733429852</v>
      </c>
      <c r="E36" s="2"/>
      <c r="F36" s="2">
        <v>35</v>
      </c>
      <c r="G36" s="2">
        <f t="shared" si="1"/>
        <v>20810.599999999999</v>
      </c>
      <c r="H36" s="2">
        <f t="shared" si="2"/>
        <v>26036.166456032042</v>
      </c>
    </row>
    <row r="37" spans="1:8">
      <c r="A37" s="2" t="s">
        <v>56</v>
      </c>
      <c r="B37">
        <v>19171</v>
      </c>
      <c r="C37" s="2">
        <v>0.89329824620044951</v>
      </c>
      <c r="D37" s="2">
        <f t="shared" si="0"/>
        <v>21460.917539625585</v>
      </c>
      <c r="E37" s="2"/>
      <c r="F37" s="2">
        <v>36</v>
      </c>
      <c r="G37" s="2">
        <f t="shared" si="1"/>
        <v>21039.16</v>
      </c>
      <c r="H37" s="2">
        <f t="shared" si="2"/>
        <v>18794.244729530648</v>
      </c>
    </row>
    <row r="38" spans="1:8">
      <c r="A38" s="2" t="s">
        <v>57</v>
      </c>
      <c r="B38">
        <v>17915</v>
      </c>
      <c r="C38" s="3">
        <v>0.79845992176047231</v>
      </c>
      <c r="D38" s="2">
        <f t="shared" si="0"/>
        <v>22436.943310191928</v>
      </c>
      <c r="E38" s="2"/>
      <c r="F38" s="2">
        <v>37</v>
      </c>
      <c r="G38" s="2">
        <f t="shared" si="1"/>
        <v>21267.72</v>
      </c>
      <c r="H38" s="2">
        <f t="shared" si="2"/>
        <v>16981.422047223634</v>
      </c>
    </row>
    <row r="39" spans="1:8">
      <c r="A39" s="2" t="s">
        <v>58</v>
      </c>
      <c r="B39">
        <v>22971</v>
      </c>
      <c r="C39" s="2">
        <v>1.047894213451444</v>
      </c>
      <c r="D39" s="2">
        <f t="shared" si="0"/>
        <v>21921.105876079353</v>
      </c>
      <c r="E39" s="2"/>
      <c r="F39" s="2">
        <v>38</v>
      </c>
      <c r="G39" s="2">
        <f t="shared" si="1"/>
        <v>21496.28</v>
      </c>
      <c r="H39" s="2">
        <f t="shared" si="2"/>
        <v>22525.827422732003</v>
      </c>
    </row>
    <row r="40" spans="1:8">
      <c r="A40" s="2" t="s">
        <v>59</v>
      </c>
      <c r="B40">
        <v>27625</v>
      </c>
      <c r="C40" s="2">
        <v>1.2511011915097134</v>
      </c>
      <c r="D40" s="2">
        <f t="shared" si="0"/>
        <v>22080.54807034809</v>
      </c>
      <c r="E40" s="2"/>
      <c r="F40" s="2">
        <v>39</v>
      </c>
      <c r="G40" s="2">
        <f t="shared" si="1"/>
        <v>21724.84</v>
      </c>
      <c r="H40" s="2">
        <f t="shared" si="2"/>
        <v>27179.973209357882</v>
      </c>
    </row>
    <row r="41" spans="1:8">
      <c r="A41" s="2" t="s">
        <v>60</v>
      </c>
      <c r="B41">
        <v>20127</v>
      </c>
      <c r="C41" s="2">
        <v>0.89329824620044951</v>
      </c>
      <c r="D41" s="2">
        <f t="shared" si="0"/>
        <v>22531.108826876225</v>
      </c>
      <c r="E41" s="2"/>
      <c r="F41" s="2">
        <v>40</v>
      </c>
      <c r="G41" s="2">
        <f t="shared" si="1"/>
        <v>21953.4</v>
      </c>
      <c r="H41" s="2">
        <f t="shared" si="2"/>
        <v>19610.933718136948</v>
      </c>
    </row>
    <row r="42" spans="1:8">
      <c r="A42" s="2" t="s">
        <v>61</v>
      </c>
      <c r="B42" s="2"/>
      <c r="C42" s="3">
        <v>0.79845992176047231</v>
      </c>
      <c r="D42" s="2"/>
      <c r="E42" s="2"/>
      <c r="F42" s="2">
        <v>41</v>
      </c>
      <c r="G42" s="2">
        <f t="shared" si="1"/>
        <v>22181.96</v>
      </c>
      <c r="H42" s="8">
        <f>G42*C42</f>
        <v>17711.406046093925</v>
      </c>
    </row>
    <row r="43" spans="1:8">
      <c r="A43" s="2" t="s">
        <v>62</v>
      </c>
      <c r="B43" s="2"/>
      <c r="C43" s="2">
        <v>1.047894213451444</v>
      </c>
      <c r="D43" s="2"/>
      <c r="E43" s="2"/>
      <c r="F43" s="2">
        <v>42</v>
      </c>
      <c r="G43" s="2">
        <f>228.56*F43+12811</f>
        <v>22410.52</v>
      </c>
      <c r="H43" s="8">
        <f>G43*C43</f>
        <v>23483.854228437853</v>
      </c>
    </row>
    <row r="44" spans="1:8">
      <c r="A44" s="2" t="s">
        <v>71</v>
      </c>
      <c r="C44" s="2">
        <v>1.2511011915097134</v>
      </c>
      <c r="F44" s="38">
        <v>43</v>
      </c>
      <c r="G44" s="38">
        <f>228.56*F44+12811</f>
        <v>22639.08</v>
      </c>
      <c r="H44" s="8">
        <f t="shared" ref="H44:H45" si="3">G44*C44</f>
        <v>28323.779962683726</v>
      </c>
    </row>
    <row r="45" spans="1:8">
      <c r="A45" s="2" t="s">
        <v>72</v>
      </c>
      <c r="C45" s="2">
        <v>0.89329824620044951</v>
      </c>
      <c r="F45" s="38">
        <v>44</v>
      </c>
      <c r="G45" s="38">
        <f>228.56*F45+12811</f>
        <v>22867.64</v>
      </c>
      <c r="H45" s="8">
        <f t="shared" si="3"/>
        <v>20427.622706743248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8"/>
  <sheetViews>
    <sheetView tabSelected="1" topLeftCell="A22" workbookViewId="0">
      <selection activeCell="K38" sqref="K38"/>
    </sheetView>
  </sheetViews>
  <sheetFormatPr defaultRowHeight="12.75"/>
  <cols>
    <col min="4" max="4" width="12" bestFit="1" customWidth="1"/>
    <col min="5" max="5" width="14.28515625" bestFit="1" customWidth="1"/>
  </cols>
  <sheetData>
    <row r="3" spans="1:7" s="3" customFormat="1">
      <c r="A3" s="40"/>
      <c r="B3" s="40"/>
      <c r="C3" s="40" t="s">
        <v>6</v>
      </c>
      <c r="D3" s="40" t="s">
        <v>10</v>
      </c>
      <c r="E3" s="40" t="s">
        <v>2</v>
      </c>
      <c r="F3" s="40" t="s">
        <v>9</v>
      </c>
      <c r="G3" s="40" t="s">
        <v>4</v>
      </c>
    </row>
    <row r="4" spans="1:7" s="3" customFormat="1">
      <c r="A4" s="39" t="s">
        <v>0</v>
      </c>
      <c r="B4" s="39" t="s">
        <v>1</v>
      </c>
      <c r="C4" s="39"/>
      <c r="D4" s="39" t="s">
        <v>7</v>
      </c>
      <c r="E4" s="39" t="s">
        <v>3</v>
      </c>
      <c r="F4" s="39" t="s">
        <v>8</v>
      </c>
      <c r="G4" s="39"/>
    </row>
    <row r="5" spans="1:7">
      <c r="A5" s="2">
        <v>1996</v>
      </c>
      <c r="B5" s="2">
        <v>1</v>
      </c>
      <c r="C5" s="2">
        <v>708</v>
      </c>
      <c r="D5" s="2">
        <v>4084</v>
      </c>
      <c r="E5" s="2">
        <v>1233</v>
      </c>
      <c r="F5" s="2">
        <v>4198</v>
      </c>
      <c r="G5">
        <v>10223</v>
      </c>
    </row>
    <row r="6" spans="1:7">
      <c r="A6" s="2">
        <v>1996</v>
      </c>
      <c r="B6" s="2">
        <v>2</v>
      </c>
      <c r="C6" s="2">
        <v>845</v>
      </c>
      <c r="D6" s="2">
        <v>6329</v>
      </c>
      <c r="E6" s="2">
        <v>1684</v>
      </c>
      <c r="F6" s="2">
        <v>4691</v>
      </c>
      <c r="G6">
        <v>13549</v>
      </c>
    </row>
    <row r="7" spans="1:7">
      <c r="A7" s="2">
        <v>1996</v>
      </c>
      <c r="B7" s="2">
        <v>3</v>
      </c>
      <c r="C7" s="2">
        <v>1053</v>
      </c>
      <c r="D7" s="2">
        <v>7617</v>
      </c>
      <c r="E7" s="2">
        <v>2075</v>
      </c>
      <c r="F7" s="2">
        <v>2887</v>
      </c>
      <c r="G7">
        <v>13632</v>
      </c>
    </row>
    <row r="8" spans="1:7">
      <c r="A8" s="2">
        <v>1996</v>
      </c>
      <c r="B8" s="2">
        <v>4</v>
      </c>
      <c r="C8" s="2">
        <v>853</v>
      </c>
      <c r="D8" s="2">
        <v>4788</v>
      </c>
      <c r="E8" s="2">
        <v>1406</v>
      </c>
      <c r="F8" s="2">
        <v>4936</v>
      </c>
      <c r="G8">
        <v>11983</v>
      </c>
    </row>
    <row r="9" spans="1:7">
      <c r="A9" s="2">
        <v>1997</v>
      </c>
      <c r="B9" s="2">
        <v>1</v>
      </c>
      <c r="C9" s="2">
        <v>794</v>
      </c>
      <c r="D9" s="2">
        <v>4311</v>
      </c>
      <c r="E9" s="2">
        <v>1368</v>
      </c>
      <c r="F9" s="2">
        <v>4534</v>
      </c>
      <c r="G9">
        <v>11007</v>
      </c>
    </row>
    <row r="10" spans="1:7">
      <c r="A10" s="2">
        <v>1997</v>
      </c>
      <c r="B10" s="2">
        <v>2</v>
      </c>
      <c r="C10" s="2">
        <v>1010</v>
      </c>
      <c r="D10" s="2">
        <v>6824</v>
      </c>
      <c r="E10" s="2">
        <v>1843</v>
      </c>
      <c r="F10" s="2">
        <v>5195</v>
      </c>
      <c r="G10">
        <v>14872</v>
      </c>
    </row>
    <row r="11" spans="1:7">
      <c r="A11" s="2">
        <v>1997</v>
      </c>
      <c r="B11" s="2">
        <v>3</v>
      </c>
      <c r="C11" s="2">
        <v>1135</v>
      </c>
      <c r="D11" s="2">
        <v>8267</v>
      </c>
      <c r="E11" s="2">
        <v>2281</v>
      </c>
      <c r="F11" s="2">
        <v>6425</v>
      </c>
      <c r="G11">
        <v>18108</v>
      </c>
    </row>
    <row r="12" spans="1:7">
      <c r="A12" s="2">
        <v>1997</v>
      </c>
      <c r="B12" s="2">
        <v>4</v>
      </c>
      <c r="C12" s="2">
        <v>946</v>
      </c>
      <c r="D12" s="2">
        <v>5200</v>
      </c>
      <c r="E12" s="2">
        <v>1517</v>
      </c>
      <c r="F12" s="2">
        <v>5314</v>
      </c>
      <c r="G12">
        <v>12977</v>
      </c>
    </row>
    <row r="13" spans="1:7">
      <c r="A13" s="2">
        <v>1998</v>
      </c>
      <c r="B13" s="2">
        <v>1</v>
      </c>
      <c r="C13" s="2">
        <v>853</v>
      </c>
      <c r="D13" s="2">
        <v>4512</v>
      </c>
      <c r="E13" s="2">
        <v>1450</v>
      </c>
      <c r="F13" s="2">
        <v>4881</v>
      </c>
      <c r="G13">
        <v>11696</v>
      </c>
    </row>
    <row r="14" spans="1:7">
      <c r="A14" s="2">
        <v>1998</v>
      </c>
      <c r="B14" s="2">
        <v>2</v>
      </c>
      <c r="C14" s="2">
        <v>1091</v>
      </c>
      <c r="D14" s="2">
        <v>7615</v>
      </c>
      <c r="E14" s="2">
        <v>1974</v>
      </c>
      <c r="F14" s="2">
        <v>5698</v>
      </c>
      <c r="G14">
        <v>16378</v>
      </c>
    </row>
    <row r="15" spans="1:7">
      <c r="A15" s="2">
        <v>1998</v>
      </c>
      <c r="B15" s="2">
        <v>3</v>
      </c>
      <c r="C15" s="2">
        <v>1269</v>
      </c>
      <c r="D15" s="2">
        <v>9262</v>
      </c>
      <c r="E15" s="2">
        <v>2409</v>
      </c>
      <c r="F15" s="2">
        <v>7026</v>
      </c>
      <c r="G15">
        <v>19966</v>
      </c>
    </row>
    <row r="16" spans="1:7">
      <c r="A16" s="2">
        <v>1998</v>
      </c>
      <c r="B16" s="2">
        <v>4</v>
      </c>
      <c r="C16" s="2">
        <v>1050</v>
      </c>
      <c r="D16" s="2">
        <v>6128</v>
      </c>
      <c r="E16" s="2">
        <v>1608</v>
      </c>
      <c r="F16" s="2">
        <v>5309</v>
      </c>
      <c r="G16">
        <v>14095</v>
      </c>
    </row>
    <row r="17" spans="1:7">
      <c r="A17" s="2">
        <v>1999</v>
      </c>
      <c r="B17" s="2">
        <v>1</v>
      </c>
      <c r="C17" s="2">
        <v>972</v>
      </c>
      <c r="D17" s="2">
        <v>5550</v>
      </c>
      <c r="E17" s="2">
        <v>1588</v>
      </c>
      <c r="F17" s="2">
        <v>4922</v>
      </c>
      <c r="G17">
        <v>13032</v>
      </c>
    </row>
    <row r="18" spans="1:7">
      <c r="A18" s="2">
        <v>1999</v>
      </c>
      <c r="B18" s="2">
        <v>2</v>
      </c>
      <c r="C18" s="2">
        <v>1156</v>
      </c>
      <c r="D18" s="2">
        <v>8681</v>
      </c>
      <c r="E18" s="2">
        <v>2068</v>
      </c>
      <c r="F18" s="2">
        <v>5376</v>
      </c>
      <c r="G18">
        <v>17281</v>
      </c>
    </row>
    <row r="19" spans="1:7">
      <c r="A19" s="2">
        <v>1999</v>
      </c>
      <c r="B19" s="2">
        <v>3</v>
      </c>
      <c r="C19" s="2">
        <v>1298</v>
      </c>
      <c r="D19" s="2">
        <v>10606</v>
      </c>
      <c r="E19" s="2">
        <v>2638</v>
      </c>
      <c r="F19" s="2">
        <v>6576</v>
      </c>
      <c r="G19">
        <v>21118</v>
      </c>
    </row>
    <row r="20" spans="1:7">
      <c r="A20" s="2">
        <v>1999</v>
      </c>
      <c r="B20" s="2">
        <v>4</v>
      </c>
      <c r="C20" s="2">
        <v>1062</v>
      </c>
      <c r="D20" s="2">
        <v>6554</v>
      </c>
      <c r="E20" s="2">
        <v>1760</v>
      </c>
      <c r="F20" s="2">
        <v>5521</v>
      </c>
      <c r="G20">
        <v>14897</v>
      </c>
    </row>
    <row r="21" spans="1:7">
      <c r="A21" s="2">
        <v>2000</v>
      </c>
      <c r="B21" s="2">
        <v>1</v>
      </c>
      <c r="C21" s="2">
        <v>969</v>
      </c>
      <c r="D21" s="2">
        <v>5811</v>
      </c>
      <c r="E21" s="2">
        <v>1656</v>
      </c>
      <c r="F21" s="2">
        <v>5088</v>
      </c>
      <c r="G21">
        <v>13524</v>
      </c>
    </row>
    <row r="22" spans="1:7">
      <c r="A22" s="2">
        <v>2000</v>
      </c>
      <c r="B22" s="2">
        <v>2</v>
      </c>
      <c r="C22" s="2">
        <v>1184</v>
      </c>
      <c r="D22" s="2">
        <v>9560</v>
      </c>
      <c r="E22" s="2">
        <v>2290</v>
      </c>
      <c r="F22" s="2">
        <v>5842</v>
      </c>
      <c r="G22">
        <v>18876</v>
      </c>
    </row>
    <row r="23" spans="1:7">
      <c r="A23" s="2">
        <v>2000</v>
      </c>
      <c r="B23" s="2">
        <v>3</v>
      </c>
      <c r="C23" s="2">
        <v>1370</v>
      </c>
      <c r="D23" s="2">
        <v>11585</v>
      </c>
      <c r="E23" s="2">
        <v>2795</v>
      </c>
      <c r="F23" s="2">
        <v>6976</v>
      </c>
      <c r="G23">
        <v>22726</v>
      </c>
    </row>
    <row r="24" spans="1:7">
      <c r="A24" s="2">
        <v>2000</v>
      </c>
      <c r="B24" s="2">
        <v>4</v>
      </c>
      <c r="C24" s="2">
        <v>1122</v>
      </c>
      <c r="D24" s="2">
        <v>7101</v>
      </c>
      <c r="E24" s="2">
        <v>1863</v>
      </c>
      <c r="F24" s="2">
        <v>5867</v>
      </c>
      <c r="G24">
        <v>15953</v>
      </c>
    </row>
    <row r="25" spans="1:7">
      <c r="A25" s="2">
        <v>2001</v>
      </c>
      <c r="B25" s="2">
        <v>1</v>
      </c>
      <c r="C25" s="2">
        <v>954</v>
      </c>
      <c r="D25" s="2">
        <v>6134</v>
      </c>
      <c r="E25" s="2">
        <v>1702</v>
      </c>
      <c r="F25" s="2">
        <v>5254</v>
      </c>
      <c r="G25">
        <v>14044</v>
      </c>
    </row>
    <row r="26" spans="1:7">
      <c r="A26" s="2">
        <v>2001</v>
      </c>
      <c r="B26" s="2">
        <v>2</v>
      </c>
      <c r="C26" s="2">
        <v>1111</v>
      </c>
      <c r="D26" s="2">
        <v>9369</v>
      </c>
      <c r="E26" s="2">
        <v>2182</v>
      </c>
      <c r="F26" s="2">
        <v>5207</v>
      </c>
      <c r="G26">
        <v>17869</v>
      </c>
    </row>
    <row r="27" spans="1:7">
      <c r="A27" s="2">
        <v>2001</v>
      </c>
      <c r="B27" s="2">
        <v>3</v>
      </c>
      <c r="C27" s="2">
        <v>1365</v>
      </c>
      <c r="D27" s="2">
        <v>11974</v>
      </c>
      <c r="E27" s="2">
        <v>2858</v>
      </c>
      <c r="F27" s="2">
        <v>6616</v>
      </c>
      <c r="G27">
        <v>22813</v>
      </c>
    </row>
    <row r="28" spans="1:7">
      <c r="A28" s="2">
        <v>2001</v>
      </c>
      <c r="B28" s="2">
        <v>4</v>
      </c>
      <c r="C28" s="2">
        <v>1160</v>
      </c>
      <c r="D28" s="2">
        <v>6785</v>
      </c>
      <c r="E28" s="2">
        <v>1672</v>
      </c>
      <c r="F28" s="2">
        <v>5051</v>
      </c>
      <c r="G28">
        <v>14668</v>
      </c>
    </row>
    <row r="29" spans="1:7">
      <c r="A29" s="2">
        <v>2002</v>
      </c>
      <c r="B29" s="2">
        <v>1</v>
      </c>
      <c r="C29" s="2">
        <v>1093</v>
      </c>
      <c r="D29" s="2">
        <v>6376</v>
      </c>
      <c r="E29" s="2">
        <v>1669</v>
      </c>
      <c r="F29" s="2">
        <v>5085</v>
      </c>
      <c r="G29">
        <v>14223</v>
      </c>
    </row>
    <row r="30" spans="1:7">
      <c r="A30" s="2">
        <v>2002</v>
      </c>
      <c r="B30" s="2">
        <v>2</v>
      </c>
      <c r="C30" s="2">
        <v>1190</v>
      </c>
      <c r="D30" s="2">
        <v>10036</v>
      </c>
      <c r="E30" s="2">
        <v>2221</v>
      </c>
      <c r="F30" s="2">
        <v>5304</v>
      </c>
      <c r="G30">
        <v>18751</v>
      </c>
    </row>
    <row r="31" spans="1:7">
      <c r="A31" s="2">
        <v>2002</v>
      </c>
      <c r="B31" s="2">
        <v>3</v>
      </c>
      <c r="C31" s="2">
        <v>1405</v>
      </c>
      <c r="D31" s="2">
        <v>12464</v>
      </c>
      <c r="E31" s="2">
        <v>2879</v>
      </c>
      <c r="F31" s="2">
        <v>6475</v>
      </c>
      <c r="G31">
        <v>23223</v>
      </c>
    </row>
    <row r="32" spans="1:7">
      <c r="A32" s="2">
        <v>2002</v>
      </c>
      <c r="B32" s="2">
        <v>4</v>
      </c>
      <c r="C32" s="2">
        <v>1214</v>
      </c>
      <c r="D32" s="2">
        <v>7843</v>
      </c>
      <c r="E32" s="2">
        <v>1912</v>
      </c>
      <c r="F32" s="2">
        <v>5747</v>
      </c>
      <c r="G32">
        <v>16716</v>
      </c>
    </row>
    <row r="33" spans="1:8">
      <c r="A33" s="2">
        <v>2003</v>
      </c>
      <c r="B33" s="2">
        <v>1</v>
      </c>
      <c r="C33" s="2">
        <v>1091</v>
      </c>
      <c r="D33" s="2">
        <v>6833</v>
      </c>
      <c r="E33" s="2">
        <v>1718</v>
      </c>
      <c r="F33" s="2">
        <v>5052</v>
      </c>
      <c r="G33">
        <v>14694</v>
      </c>
    </row>
    <row r="34" spans="1:8">
      <c r="A34" s="2">
        <v>2003</v>
      </c>
      <c r="B34" s="2">
        <v>2</v>
      </c>
      <c r="C34" s="2">
        <v>1242</v>
      </c>
      <c r="D34" s="2">
        <v>10998</v>
      </c>
      <c r="E34" s="2">
        <v>2308</v>
      </c>
      <c r="F34" s="2">
        <v>5205</v>
      </c>
      <c r="G34">
        <v>19753</v>
      </c>
    </row>
    <row r="35" spans="1:8">
      <c r="A35" s="2">
        <v>2003</v>
      </c>
      <c r="B35" s="2">
        <v>3</v>
      </c>
      <c r="C35" s="2">
        <v>1442</v>
      </c>
      <c r="D35" s="2">
        <v>13324</v>
      </c>
      <c r="E35" s="2">
        <v>3086</v>
      </c>
      <c r="F35" s="2">
        <v>6510</v>
      </c>
      <c r="G35">
        <v>24362</v>
      </c>
    </row>
    <row r="36" spans="1:8">
      <c r="A36" s="2">
        <v>2003</v>
      </c>
      <c r="B36" s="2">
        <v>4</v>
      </c>
      <c r="C36" s="2">
        <v>1296</v>
      </c>
      <c r="D36" s="2">
        <v>8488</v>
      </c>
      <c r="E36" s="2">
        <v>2119</v>
      </c>
      <c r="F36" s="2">
        <v>6040</v>
      </c>
      <c r="G36">
        <v>17943</v>
      </c>
    </row>
    <row r="37" spans="1:8">
      <c r="A37" s="2">
        <v>2004</v>
      </c>
      <c r="B37" s="2">
        <v>1</v>
      </c>
      <c r="C37" s="2">
        <v>1199</v>
      </c>
      <c r="D37" s="2">
        <v>7353</v>
      </c>
      <c r="E37" s="2">
        <v>1951</v>
      </c>
      <c r="F37" s="2">
        <v>5581</v>
      </c>
      <c r="G37">
        <v>16084</v>
      </c>
    </row>
    <row r="38" spans="1:8">
      <c r="A38" s="2">
        <v>2004</v>
      </c>
      <c r="B38" s="2">
        <v>2</v>
      </c>
      <c r="C38" s="2">
        <v>1347</v>
      </c>
      <c r="D38" s="2">
        <v>11505</v>
      </c>
      <c r="E38" s="2">
        <v>2874</v>
      </c>
      <c r="F38" s="2">
        <v>5928</v>
      </c>
      <c r="G38">
        <v>21654</v>
      </c>
    </row>
    <row r="39" spans="1:8">
      <c r="A39" s="2">
        <v>2004</v>
      </c>
      <c r="B39" s="2">
        <v>3</v>
      </c>
      <c r="C39" s="2">
        <v>1507</v>
      </c>
      <c r="D39" s="2">
        <v>13864</v>
      </c>
      <c r="E39" s="2">
        <v>3712</v>
      </c>
      <c r="F39" s="2">
        <v>7030</v>
      </c>
      <c r="G39">
        <v>26113</v>
      </c>
    </row>
    <row r="40" spans="1:8">
      <c r="A40" s="2">
        <v>2004</v>
      </c>
      <c r="B40" s="2">
        <v>4</v>
      </c>
      <c r="C40" s="2">
        <v>1350</v>
      </c>
      <c r="D40" s="2">
        <v>8862</v>
      </c>
      <c r="E40" s="2">
        <v>2618</v>
      </c>
      <c r="F40" s="2">
        <v>6341</v>
      </c>
      <c r="G40">
        <v>19171</v>
      </c>
    </row>
    <row r="41" spans="1:8">
      <c r="A41" s="2">
        <v>2005</v>
      </c>
      <c r="B41" s="2">
        <v>1</v>
      </c>
      <c r="C41" s="2">
        <v>1300</v>
      </c>
      <c r="D41" s="2">
        <v>8102</v>
      </c>
      <c r="E41" s="2">
        <v>2589</v>
      </c>
      <c r="F41" s="2">
        <v>5924</v>
      </c>
      <c r="G41">
        <v>17915</v>
      </c>
    </row>
    <row r="42" spans="1:8">
      <c r="A42" s="2">
        <v>2005</v>
      </c>
      <c r="B42" s="2">
        <v>2</v>
      </c>
      <c r="C42" s="2">
        <v>1472</v>
      </c>
      <c r="D42" s="2">
        <v>11918</v>
      </c>
      <c r="E42" s="2">
        <v>3490</v>
      </c>
      <c r="F42" s="2">
        <v>6091</v>
      </c>
      <c r="G42">
        <v>22971</v>
      </c>
    </row>
    <row r="43" spans="1:8">
      <c r="A43" s="2">
        <v>2005</v>
      </c>
      <c r="B43" s="2">
        <v>3</v>
      </c>
      <c r="C43" s="2">
        <v>1656</v>
      </c>
      <c r="D43" s="2">
        <v>14288</v>
      </c>
      <c r="E43" s="2">
        <v>4405</v>
      </c>
      <c r="F43" s="2">
        <v>7276</v>
      </c>
      <c r="G43">
        <v>27625</v>
      </c>
    </row>
    <row r="44" spans="1:8">
      <c r="A44" s="2">
        <v>2005</v>
      </c>
      <c r="B44" s="2">
        <v>4</v>
      </c>
      <c r="C44" s="2">
        <v>1466</v>
      </c>
      <c r="D44" s="2">
        <v>9092</v>
      </c>
      <c r="E44" s="2">
        <v>3072</v>
      </c>
      <c r="F44" s="2">
        <v>6497</v>
      </c>
      <c r="G44">
        <v>20127</v>
      </c>
    </row>
    <row r="45" spans="1:8">
      <c r="A45" s="2">
        <v>2006</v>
      </c>
      <c r="B45" s="2">
        <v>1</v>
      </c>
      <c r="C45" s="2">
        <v>1315.4719517503752</v>
      </c>
      <c r="D45" s="2">
        <v>8167.6254930199148</v>
      </c>
      <c r="E45" s="2">
        <v>2393.209378855056</v>
      </c>
      <c r="F45" s="2">
        <v>5850.4274685689916</v>
      </c>
      <c r="G45" s="8">
        <v>17711.406046093925</v>
      </c>
      <c r="H45" s="3">
        <f>SUM(C45:F45)</f>
        <v>17726.734292194338</v>
      </c>
    </row>
    <row r="46" spans="1:8">
      <c r="A46" s="2">
        <v>2006</v>
      </c>
      <c r="B46" s="2">
        <v>2</v>
      </c>
      <c r="C46" s="2">
        <v>1541.5308190779722</v>
      </c>
      <c r="D46" s="2">
        <v>12818.231036078054</v>
      </c>
      <c r="E46" s="2">
        <v>3202.1407463089627</v>
      </c>
      <c r="F46" s="2">
        <v>6242.1276329263683</v>
      </c>
      <c r="G46" s="8">
        <v>23483.854228437853</v>
      </c>
      <c r="H46" s="3">
        <f>SUM(C46:F46)</f>
        <v>23804.030234391357</v>
      </c>
    </row>
    <row r="47" spans="1:8">
      <c r="B47" s="38">
        <v>3</v>
      </c>
      <c r="C47" s="3">
        <v>1784.8696772106789</v>
      </c>
      <c r="D47" s="3">
        <v>15658.732455137149</v>
      </c>
      <c r="E47">
        <v>4052.6292282221489</v>
      </c>
      <c r="F47" s="3">
        <v>7303.0834963600864</v>
      </c>
      <c r="G47" s="8">
        <v>28323.779962683726</v>
      </c>
      <c r="H47" s="3">
        <f t="shared" ref="H47:H48" si="0">SUM(C47:F47)</f>
        <v>28799.314856930061</v>
      </c>
    </row>
    <row r="48" spans="1:8">
      <c r="B48" s="38">
        <v>4</v>
      </c>
      <c r="C48" s="3">
        <v>1351.2102430738855</v>
      </c>
      <c r="D48" s="3">
        <v>9732.5649703654417</v>
      </c>
      <c r="E48">
        <v>2675.5434728049631</v>
      </c>
      <c r="F48" s="3">
        <v>6558.8004686196809</v>
      </c>
      <c r="G48" s="8">
        <v>20427.622706743248</v>
      </c>
      <c r="H48" s="3">
        <f t="shared" si="0"/>
        <v>20318.119154863969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10" zoomScaleNormal="110" workbookViewId="0">
      <selection activeCell="G8" sqref="G8"/>
    </sheetView>
  </sheetViews>
  <sheetFormatPr defaultRowHeight="12.75"/>
  <cols>
    <col min="1" max="1" width="11.42578125" bestFit="1" customWidth="1"/>
    <col min="2" max="2" width="9" customWidth="1"/>
    <col min="3" max="3" width="11" bestFit="1" customWidth="1"/>
    <col min="4" max="4" width="20.28515625" bestFit="1" customWidth="1"/>
    <col min="5" max="5" width="23.140625" bestFit="1" customWidth="1"/>
    <col min="6" max="6" width="5" customWidth="1"/>
    <col min="8" max="8" width="14.42578125" bestFit="1" customWidth="1"/>
  </cols>
  <sheetData>
    <row r="1" spans="1:8" s="13" customFormat="1" ht="15">
      <c r="A1" s="9" t="s">
        <v>20</v>
      </c>
      <c r="B1" s="10" t="s">
        <v>6</v>
      </c>
      <c r="C1" s="11" t="s">
        <v>12</v>
      </c>
      <c r="D1" s="11" t="s">
        <v>13</v>
      </c>
      <c r="E1" s="11" t="s">
        <v>14</v>
      </c>
      <c r="F1" s="11"/>
      <c r="G1" s="12" t="s">
        <v>1</v>
      </c>
      <c r="H1" s="12" t="s">
        <v>15</v>
      </c>
    </row>
    <row r="2" spans="1:8" ht="15">
      <c r="A2" t="s">
        <v>21</v>
      </c>
      <c r="B2" s="2">
        <v>708</v>
      </c>
      <c r="G2" s="7" t="s">
        <v>16</v>
      </c>
      <c r="H2" s="8">
        <f>AVERAGE(E6,E10,E14,E18,E22,E26,E30,E34,E38)</f>
        <v>0.87102696086246101</v>
      </c>
    </row>
    <row r="3" spans="1:8" ht="15">
      <c r="A3" t="s">
        <v>22</v>
      </c>
      <c r="B3" s="2">
        <v>845</v>
      </c>
      <c r="G3" s="7" t="s">
        <v>17</v>
      </c>
      <c r="H3" s="8">
        <f>AVERAGE(E7,E11,E15,E19,E23,E27,E31,E35,E39)</f>
        <v>1.01046352511194</v>
      </c>
    </row>
    <row r="4" spans="1:8" ht="15">
      <c r="A4" t="s">
        <v>23</v>
      </c>
      <c r="B4" s="2">
        <v>1053</v>
      </c>
      <c r="D4">
        <f>AVERAGE(C5:C6)</f>
        <v>875.5</v>
      </c>
      <c r="E4">
        <f>B4/D4</f>
        <v>1.2027412906910337</v>
      </c>
      <c r="G4" s="7" t="s">
        <v>18</v>
      </c>
      <c r="H4" s="8">
        <f>AVERAGE(E4,E8,E12,E16,E20,E24,E28,E32,E36)</f>
        <v>1.1583428693505919</v>
      </c>
    </row>
    <row r="5" spans="1:8" ht="15">
      <c r="A5" t="s">
        <v>24</v>
      </c>
      <c r="B5" s="2">
        <v>853</v>
      </c>
      <c r="C5">
        <f>AVERAGE(B2:B5)</f>
        <v>864.75</v>
      </c>
      <c r="D5">
        <f t="shared" ref="D5:D39" si="0">AVERAGE(C6:C7)</f>
        <v>906.875</v>
      </c>
      <c r="E5">
        <f t="shared" ref="E5:E39" si="1">B5/D5</f>
        <v>0.94059269469331497</v>
      </c>
      <c r="G5" s="7" t="s">
        <v>19</v>
      </c>
      <c r="H5" s="8">
        <f>AVERAGE(E5,E9,E13,E17,E21,,E25,E29,E33,E37)</f>
        <v>0.86827767393945599</v>
      </c>
    </row>
    <row r="6" spans="1:8">
      <c r="A6" t="s">
        <v>25</v>
      </c>
      <c r="B6" s="2">
        <v>794</v>
      </c>
      <c r="C6">
        <f>AVERAGE(B3:B6)</f>
        <v>886.25</v>
      </c>
      <c r="D6">
        <f t="shared" si="0"/>
        <v>937.75</v>
      </c>
      <c r="E6">
        <f t="shared" si="1"/>
        <v>0.84670754465475873</v>
      </c>
    </row>
    <row r="7" spans="1:8">
      <c r="A7" t="s">
        <v>26</v>
      </c>
      <c r="B7" s="2">
        <v>1010</v>
      </c>
      <c r="C7">
        <f t="shared" ref="C7:C41" si="2">AVERAGE(B4:B7)</f>
        <v>927.5</v>
      </c>
      <c r="D7">
        <f t="shared" si="0"/>
        <v>959.625</v>
      </c>
      <c r="E7">
        <f t="shared" si="1"/>
        <v>1.0524944639833269</v>
      </c>
    </row>
    <row r="8" spans="1:8">
      <c r="A8" t="s">
        <v>27</v>
      </c>
      <c r="B8" s="2">
        <v>1135</v>
      </c>
      <c r="C8">
        <f t="shared" si="2"/>
        <v>948</v>
      </c>
      <c r="D8">
        <f t="shared" si="0"/>
        <v>978.625</v>
      </c>
      <c r="E8">
        <f t="shared" si="1"/>
        <v>1.159790522416656</v>
      </c>
    </row>
    <row r="9" spans="1:8">
      <c r="A9" t="s">
        <v>28</v>
      </c>
      <c r="B9" s="2">
        <v>946</v>
      </c>
      <c r="C9">
        <f t="shared" si="2"/>
        <v>971.25</v>
      </c>
      <c r="D9">
        <f t="shared" si="0"/>
        <v>996.125</v>
      </c>
      <c r="E9">
        <f t="shared" si="1"/>
        <v>0.94968001003890079</v>
      </c>
    </row>
    <row r="10" spans="1:8">
      <c r="A10" t="s">
        <v>29</v>
      </c>
      <c r="B10" s="2">
        <v>853</v>
      </c>
      <c r="C10">
        <f t="shared" si="2"/>
        <v>986</v>
      </c>
      <c r="D10">
        <f t="shared" si="0"/>
        <v>1023</v>
      </c>
      <c r="E10">
        <f t="shared" si="1"/>
        <v>0.83382209188660805</v>
      </c>
    </row>
    <row r="11" spans="1:8">
      <c r="A11" t="s">
        <v>30</v>
      </c>
      <c r="B11" s="2">
        <v>1091</v>
      </c>
      <c r="C11">
        <f t="shared" si="2"/>
        <v>1006.25</v>
      </c>
      <c r="D11">
        <f t="shared" si="0"/>
        <v>1052.75</v>
      </c>
      <c r="E11">
        <f t="shared" si="1"/>
        <v>1.0363334124910948</v>
      </c>
    </row>
    <row r="12" spans="1:8">
      <c r="A12" t="s">
        <v>31</v>
      </c>
      <c r="B12" s="2">
        <v>1269</v>
      </c>
      <c r="C12">
        <f t="shared" si="2"/>
        <v>1039.75</v>
      </c>
      <c r="D12">
        <f t="shared" si="0"/>
        <v>1080.625</v>
      </c>
      <c r="E12">
        <f t="shared" si="1"/>
        <v>1.1743204164256795</v>
      </c>
    </row>
    <row r="13" spans="1:8">
      <c r="A13" t="s">
        <v>32</v>
      </c>
      <c r="B13" s="2">
        <v>1050</v>
      </c>
      <c r="C13">
        <f t="shared" si="2"/>
        <v>1065.75</v>
      </c>
      <c r="D13">
        <f t="shared" si="0"/>
        <v>1103.625</v>
      </c>
      <c r="E13">
        <f t="shared" si="1"/>
        <v>0.9514101257220523</v>
      </c>
    </row>
    <row r="14" spans="1:8">
      <c r="A14" t="s">
        <v>33</v>
      </c>
      <c r="B14" s="2">
        <v>972</v>
      </c>
      <c r="C14">
        <f t="shared" si="2"/>
        <v>1095.5</v>
      </c>
      <c r="D14">
        <f t="shared" si="0"/>
        <v>1115.375</v>
      </c>
      <c r="E14">
        <f t="shared" si="1"/>
        <v>0.87145578841196902</v>
      </c>
    </row>
    <row r="15" spans="1:8">
      <c r="A15" t="s">
        <v>34</v>
      </c>
      <c r="B15" s="2">
        <v>1156</v>
      </c>
      <c r="C15">
        <f t="shared" si="2"/>
        <v>1111.75</v>
      </c>
      <c r="D15">
        <f t="shared" si="0"/>
        <v>1120.5</v>
      </c>
      <c r="E15">
        <f t="shared" si="1"/>
        <v>1.031682284694333</v>
      </c>
    </row>
    <row r="16" spans="1:8">
      <c r="A16" t="s">
        <v>35</v>
      </c>
      <c r="B16" s="2">
        <v>1298</v>
      </c>
      <c r="C16">
        <f t="shared" si="2"/>
        <v>1119</v>
      </c>
      <c r="D16">
        <f t="shared" si="0"/>
        <v>1121.625</v>
      </c>
      <c r="E16">
        <f t="shared" si="1"/>
        <v>1.1572495263568483</v>
      </c>
    </row>
    <row r="17" spans="1:5">
      <c r="A17" t="s">
        <v>36</v>
      </c>
      <c r="B17" s="2">
        <v>1062</v>
      </c>
      <c r="C17">
        <f t="shared" si="2"/>
        <v>1122</v>
      </c>
      <c r="D17">
        <f t="shared" si="0"/>
        <v>1124.75</v>
      </c>
      <c r="E17">
        <f t="shared" si="1"/>
        <v>0.94420982440542345</v>
      </c>
    </row>
    <row r="18" spans="1:5">
      <c r="A18" t="s">
        <v>37</v>
      </c>
      <c r="B18" s="2">
        <v>969</v>
      </c>
      <c r="C18">
        <f t="shared" si="2"/>
        <v>1121.25</v>
      </c>
      <c r="D18">
        <f t="shared" si="0"/>
        <v>1137.25</v>
      </c>
      <c r="E18">
        <f t="shared" si="1"/>
        <v>0.85205539679050346</v>
      </c>
    </row>
    <row r="19" spans="1:5">
      <c r="A19" t="s">
        <v>38</v>
      </c>
      <c r="B19" s="2">
        <v>1184</v>
      </c>
      <c r="C19">
        <f t="shared" si="2"/>
        <v>1128.25</v>
      </c>
      <c r="D19">
        <f t="shared" si="0"/>
        <v>1153.75</v>
      </c>
      <c r="E19">
        <f t="shared" si="1"/>
        <v>1.0262188515709643</v>
      </c>
    </row>
    <row r="20" spans="1:5">
      <c r="A20" t="s">
        <v>39</v>
      </c>
      <c r="B20" s="2">
        <v>1370</v>
      </c>
      <c r="C20">
        <f t="shared" si="2"/>
        <v>1146.25</v>
      </c>
      <c r="D20">
        <f t="shared" si="0"/>
        <v>1159.375</v>
      </c>
      <c r="E20">
        <f t="shared" si="1"/>
        <v>1.1816711590296496</v>
      </c>
    </row>
    <row r="21" spans="1:5">
      <c r="A21" t="s">
        <v>40</v>
      </c>
      <c r="B21" s="2">
        <v>1122</v>
      </c>
      <c r="C21">
        <f t="shared" si="2"/>
        <v>1161.25</v>
      </c>
      <c r="D21">
        <f t="shared" si="0"/>
        <v>1148.375</v>
      </c>
      <c r="E21">
        <f t="shared" si="1"/>
        <v>0.97703276368781977</v>
      </c>
    </row>
    <row r="22" spans="1:5">
      <c r="A22" t="s">
        <v>41</v>
      </c>
      <c r="B22" s="2">
        <v>954</v>
      </c>
      <c r="C22">
        <f t="shared" si="2"/>
        <v>1157.5</v>
      </c>
      <c r="D22">
        <f t="shared" si="0"/>
        <v>1138.625</v>
      </c>
      <c r="E22">
        <f t="shared" si="1"/>
        <v>0.83785267318037104</v>
      </c>
    </row>
    <row r="23" spans="1:5">
      <c r="A23" t="s">
        <v>42</v>
      </c>
      <c r="B23" s="2">
        <v>1111</v>
      </c>
      <c r="C23">
        <f t="shared" si="2"/>
        <v>1139.25</v>
      </c>
      <c r="D23">
        <f t="shared" si="0"/>
        <v>1142.75</v>
      </c>
      <c r="E23">
        <f t="shared" si="1"/>
        <v>0.97221614526361844</v>
      </c>
    </row>
    <row r="24" spans="1:5">
      <c r="A24" t="s">
        <v>43</v>
      </c>
      <c r="B24" s="2">
        <v>1365</v>
      </c>
      <c r="C24">
        <f t="shared" si="2"/>
        <v>1138</v>
      </c>
      <c r="D24">
        <f t="shared" si="0"/>
        <v>1164.875</v>
      </c>
      <c r="E24">
        <f t="shared" si="1"/>
        <v>1.1717995493078657</v>
      </c>
    </row>
    <row r="25" spans="1:5">
      <c r="A25" t="s">
        <v>44</v>
      </c>
      <c r="B25" s="2">
        <v>1160</v>
      </c>
      <c r="C25">
        <f t="shared" si="2"/>
        <v>1147.5</v>
      </c>
      <c r="D25">
        <f t="shared" si="0"/>
        <v>1192.125</v>
      </c>
      <c r="E25">
        <f t="shared" si="1"/>
        <v>0.97305232253329144</v>
      </c>
    </row>
    <row r="26" spans="1:5">
      <c r="A26" t="s">
        <v>45</v>
      </c>
      <c r="B26" s="2">
        <v>1093</v>
      </c>
      <c r="C26">
        <f t="shared" si="2"/>
        <v>1182.25</v>
      </c>
      <c r="D26">
        <f t="shared" si="0"/>
        <v>1207</v>
      </c>
      <c r="E26">
        <f t="shared" si="1"/>
        <v>0.90555095277547637</v>
      </c>
    </row>
    <row r="27" spans="1:5">
      <c r="A27" t="s">
        <v>46</v>
      </c>
      <c r="B27" s="2">
        <v>1190</v>
      </c>
      <c r="C27">
        <f t="shared" si="2"/>
        <v>1202</v>
      </c>
      <c r="D27">
        <f t="shared" si="0"/>
        <v>1218.75</v>
      </c>
      <c r="E27">
        <f t="shared" si="1"/>
        <v>0.97641025641025636</v>
      </c>
    </row>
    <row r="28" spans="1:5">
      <c r="A28" t="s">
        <v>47</v>
      </c>
      <c r="B28" s="2">
        <v>1405</v>
      </c>
      <c r="C28">
        <f t="shared" si="2"/>
        <v>1212</v>
      </c>
      <c r="D28">
        <f t="shared" si="0"/>
        <v>1225.25</v>
      </c>
      <c r="E28">
        <f t="shared" si="1"/>
        <v>1.1467047541318098</v>
      </c>
    </row>
    <row r="29" spans="1:5">
      <c r="A29" t="s">
        <v>48</v>
      </c>
      <c r="B29" s="2">
        <v>1214</v>
      </c>
      <c r="C29">
        <f t="shared" si="2"/>
        <v>1225.5</v>
      </c>
      <c r="D29">
        <f t="shared" si="0"/>
        <v>1231.5</v>
      </c>
      <c r="E29">
        <f t="shared" si="1"/>
        <v>0.98578968737312223</v>
      </c>
    </row>
    <row r="30" spans="1:5">
      <c r="A30" t="s">
        <v>49</v>
      </c>
      <c r="B30" s="2">
        <v>1091</v>
      </c>
      <c r="C30">
        <f t="shared" si="2"/>
        <v>1225</v>
      </c>
      <c r="D30">
        <f t="shared" si="0"/>
        <v>1242.625</v>
      </c>
      <c r="E30">
        <f t="shared" si="1"/>
        <v>0.87798008248667136</v>
      </c>
    </row>
    <row r="31" spans="1:5">
      <c r="A31" t="s">
        <v>50</v>
      </c>
      <c r="B31" s="2">
        <v>1242</v>
      </c>
      <c r="C31">
        <f t="shared" si="2"/>
        <v>1238</v>
      </c>
      <c r="D31">
        <f t="shared" si="0"/>
        <v>1257.5</v>
      </c>
      <c r="E31">
        <f t="shared" si="1"/>
        <v>0.98767395626242549</v>
      </c>
    </row>
    <row r="32" spans="1:5">
      <c r="A32" t="s">
        <v>51</v>
      </c>
      <c r="B32" s="2">
        <v>1442</v>
      </c>
      <c r="C32">
        <f t="shared" si="2"/>
        <v>1247.25</v>
      </c>
      <c r="D32">
        <f t="shared" si="0"/>
        <v>1281.25</v>
      </c>
      <c r="E32">
        <f t="shared" si="1"/>
        <v>1.1254634146341462</v>
      </c>
    </row>
    <row r="33" spans="1:5">
      <c r="A33" t="s">
        <v>52</v>
      </c>
      <c r="B33" s="2">
        <v>1296</v>
      </c>
      <c r="C33">
        <f t="shared" si="2"/>
        <v>1267.75</v>
      </c>
      <c r="D33">
        <f t="shared" si="0"/>
        <v>1307.875</v>
      </c>
      <c r="E33">
        <f t="shared" si="1"/>
        <v>0.99092038612252697</v>
      </c>
    </row>
    <row r="34" spans="1:5">
      <c r="A34" t="s">
        <v>53</v>
      </c>
      <c r="B34" s="2">
        <v>1199</v>
      </c>
      <c r="C34">
        <f t="shared" si="2"/>
        <v>1294.75</v>
      </c>
      <c r="D34">
        <f t="shared" si="0"/>
        <v>1329.125</v>
      </c>
      <c r="E34">
        <f t="shared" si="1"/>
        <v>0.90209724442772499</v>
      </c>
    </row>
    <row r="35" spans="1:5">
      <c r="A35" t="s">
        <v>54</v>
      </c>
      <c r="B35" s="2">
        <v>1347</v>
      </c>
      <c r="C35">
        <f t="shared" si="2"/>
        <v>1321</v>
      </c>
      <c r="D35">
        <f t="shared" si="0"/>
        <v>1344</v>
      </c>
      <c r="E35">
        <f t="shared" si="1"/>
        <v>1.0022321428571428</v>
      </c>
    </row>
    <row r="36" spans="1:5">
      <c r="A36" t="s">
        <v>55</v>
      </c>
      <c r="B36" s="2">
        <v>1507</v>
      </c>
      <c r="C36">
        <f t="shared" si="2"/>
        <v>1337.25</v>
      </c>
      <c r="D36">
        <f t="shared" si="0"/>
        <v>1363.375</v>
      </c>
      <c r="E36">
        <f t="shared" si="1"/>
        <v>1.1053451911616392</v>
      </c>
    </row>
    <row r="37" spans="1:5">
      <c r="A37" t="s">
        <v>56</v>
      </c>
      <c r="B37" s="2">
        <v>1350</v>
      </c>
      <c r="C37">
        <f t="shared" si="2"/>
        <v>1350.75</v>
      </c>
      <c r="D37">
        <f t="shared" si="0"/>
        <v>1391.625</v>
      </c>
      <c r="E37">
        <f t="shared" si="1"/>
        <v>0.97008892481810838</v>
      </c>
    </row>
    <row r="38" spans="1:5">
      <c r="A38" t="s">
        <v>57</v>
      </c>
      <c r="B38" s="2">
        <v>1300</v>
      </c>
      <c r="C38">
        <f t="shared" si="2"/>
        <v>1376</v>
      </c>
      <c r="D38">
        <f t="shared" si="0"/>
        <v>1425.875</v>
      </c>
      <c r="E38">
        <f t="shared" si="1"/>
        <v>0.91172087314806693</v>
      </c>
    </row>
    <row r="39" spans="1:5">
      <c r="A39" t="s">
        <v>58</v>
      </c>
      <c r="B39" s="2">
        <v>1472</v>
      </c>
      <c r="C39">
        <f t="shared" si="2"/>
        <v>1407.25</v>
      </c>
      <c r="D39">
        <f t="shared" si="0"/>
        <v>1459</v>
      </c>
      <c r="E39">
        <f t="shared" si="1"/>
        <v>1.0089102124742975</v>
      </c>
    </row>
    <row r="40" spans="1:5">
      <c r="A40" t="s">
        <v>59</v>
      </c>
      <c r="B40" s="2">
        <v>1656</v>
      </c>
      <c r="C40">
        <f t="shared" si="2"/>
        <v>1444.5</v>
      </c>
    </row>
    <row r="41" spans="1:5">
      <c r="A41" t="s">
        <v>60</v>
      </c>
      <c r="B41" s="2">
        <v>1466</v>
      </c>
      <c r="C41">
        <f t="shared" si="2"/>
        <v>1473.5</v>
      </c>
    </row>
    <row r="42" spans="1:5">
      <c r="A42" t="s">
        <v>61</v>
      </c>
      <c r="B42" s="2"/>
    </row>
    <row r="43" spans="1:5">
      <c r="A43" t="s">
        <v>62</v>
      </c>
      <c r="B43" s="2"/>
    </row>
  </sheetData>
  <pageMargins left="0.7" right="0.7" top="0.75" bottom="0.75" header="0.3" footer="0.3"/>
  <ignoredErrors>
    <ignoredError sqref="C7:C41 C5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1" workbookViewId="0">
      <selection activeCell="H44" sqref="H44:H45"/>
    </sheetView>
  </sheetViews>
  <sheetFormatPr defaultRowHeight="15"/>
  <cols>
    <col min="1" max="1" width="10.140625" style="14" bestFit="1" customWidth="1"/>
    <col min="2" max="2" width="23.28515625" bestFit="1" customWidth="1"/>
    <col min="3" max="3" width="18.42578125" bestFit="1" customWidth="1"/>
    <col min="4" max="4" width="26" bestFit="1" customWidth="1"/>
    <col min="7" max="7" width="20.7109375" bestFit="1" customWidth="1"/>
    <col min="8" max="8" width="16.28515625" bestFit="1" customWidth="1"/>
  </cols>
  <sheetData>
    <row r="1" spans="1:8" s="17" customFormat="1" ht="39.75" customHeight="1">
      <c r="A1" s="15" t="s">
        <v>1</v>
      </c>
      <c r="B1" s="15" t="s">
        <v>67</v>
      </c>
      <c r="C1" s="15" t="s">
        <v>15</v>
      </c>
      <c r="D1" s="16" t="s">
        <v>63</v>
      </c>
      <c r="E1" s="15"/>
      <c r="F1" s="15" t="s">
        <v>64</v>
      </c>
      <c r="G1" s="15" t="s">
        <v>65</v>
      </c>
      <c r="H1" s="15" t="s">
        <v>66</v>
      </c>
    </row>
    <row r="2" spans="1:8">
      <c r="A2" s="14" t="s">
        <v>21</v>
      </c>
      <c r="B2" s="2">
        <v>708</v>
      </c>
      <c r="C2" s="8">
        <v>0.87102696086246101</v>
      </c>
      <c r="D2">
        <f>B2/C2</f>
        <v>812.83362262284356</v>
      </c>
      <c r="F2">
        <v>1</v>
      </c>
      <c r="G2">
        <f>15.314*$F2 + 882.38</f>
        <v>897.69399999999996</v>
      </c>
      <c r="H2">
        <f>G2*C2</f>
        <v>781.91567660446606</v>
      </c>
    </row>
    <row r="3" spans="1:8">
      <c r="A3" s="14" t="s">
        <v>22</v>
      </c>
      <c r="B3" s="2">
        <v>845</v>
      </c>
      <c r="C3" s="8">
        <v>1.01046352511194</v>
      </c>
      <c r="D3">
        <f t="shared" ref="D3:D41" si="0">B3/C3</f>
        <v>836.24987839753067</v>
      </c>
      <c r="F3">
        <v>2</v>
      </c>
      <c r="G3">
        <f t="shared" ref="G3:G45" si="1">15.314*$F3 + 882.38</f>
        <v>913.00800000000004</v>
      </c>
      <c r="H3">
        <f t="shared" ref="H3:H45" si="2">G3*C3</f>
        <v>922.56128213540217</v>
      </c>
    </row>
    <row r="4" spans="1:8">
      <c r="A4" s="14" t="s">
        <v>23</v>
      </c>
      <c r="B4" s="2">
        <v>1053</v>
      </c>
      <c r="C4" s="8">
        <v>1.1583428693505919</v>
      </c>
      <c r="D4">
        <f t="shared" si="0"/>
        <v>909.05726435761551</v>
      </c>
      <c r="F4">
        <v>3</v>
      </c>
      <c r="G4">
        <f t="shared" si="1"/>
        <v>928.322</v>
      </c>
      <c r="H4">
        <f t="shared" si="2"/>
        <v>1075.3151691612802</v>
      </c>
    </row>
    <row r="5" spans="1:8">
      <c r="A5" s="14" t="s">
        <v>24</v>
      </c>
      <c r="B5" s="2">
        <v>853</v>
      </c>
      <c r="C5" s="8">
        <v>0.86827767393945599</v>
      </c>
      <c r="D5">
        <f t="shared" si="0"/>
        <v>982.40462193374185</v>
      </c>
      <c r="F5">
        <v>4</v>
      </c>
      <c r="G5">
        <f t="shared" si="1"/>
        <v>943.63599999999997</v>
      </c>
      <c r="H5">
        <f t="shared" si="2"/>
        <v>819.33807112553245</v>
      </c>
    </row>
    <row r="6" spans="1:8">
      <c r="A6" s="14" t="s">
        <v>25</v>
      </c>
      <c r="B6" s="2">
        <v>794</v>
      </c>
      <c r="C6" s="8">
        <v>0.87102696086246101</v>
      </c>
      <c r="D6">
        <f t="shared" si="0"/>
        <v>911.56765022957325</v>
      </c>
      <c r="F6">
        <v>5</v>
      </c>
      <c r="G6">
        <f t="shared" si="1"/>
        <v>958.95</v>
      </c>
      <c r="H6">
        <f t="shared" si="2"/>
        <v>835.27130411905705</v>
      </c>
    </row>
    <row r="7" spans="1:8">
      <c r="A7" s="14" t="s">
        <v>26</v>
      </c>
      <c r="B7" s="2">
        <v>1010</v>
      </c>
      <c r="C7" s="8">
        <v>1.01046352511194</v>
      </c>
      <c r="D7">
        <f t="shared" si="0"/>
        <v>999.54127477101292</v>
      </c>
      <c r="F7">
        <v>6</v>
      </c>
      <c r="G7">
        <f t="shared" si="1"/>
        <v>974.26400000000001</v>
      </c>
      <c r="H7">
        <f t="shared" si="2"/>
        <v>984.4582358296592</v>
      </c>
    </row>
    <row r="8" spans="1:8">
      <c r="A8" s="14" t="s">
        <v>27</v>
      </c>
      <c r="B8" s="2">
        <v>1135</v>
      </c>
      <c r="C8" s="8">
        <v>1.1583428693505919</v>
      </c>
      <c r="D8">
        <f t="shared" si="0"/>
        <v>979.84804847663213</v>
      </c>
      <c r="F8">
        <v>7</v>
      </c>
      <c r="G8">
        <f t="shared" si="1"/>
        <v>989.57799999999997</v>
      </c>
      <c r="H8">
        <f t="shared" si="2"/>
        <v>1146.27061996622</v>
      </c>
    </row>
    <row r="9" spans="1:8">
      <c r="A9" s="14" t="s">
        <v>28</v>
      </c>
      <c r="B9" s="2">
        <v>946</v>
      </c>
      <c r="C9" s="8">
        <v>0.86827767393945599</v>
      </c>
      <c r="D9">
        <f t="shared" si="0"/>
        <v>1089.5132149464475</v>
      </c>
      <c r="F9">
        <v>8</v>
      </c>
      <c r="G9">
        <f t="shared" si="1"/>
        <v>1004.8920000000001</v>
      </c>
      <c r="H9">
        <f t="shared" si="2"/>
        <v>872.52528832036785</v>
      </c>
    </row>
    <row r="10" spans="1:8">
      <c r="A10" s="14" t="s">
        <v>29</v>
      </c>
      <c r="B10" s="2">
        <v>853</v>
      </c>
      <c r="C10" s="8">
        <v>0.87102696086246101</v>
      </c>
      <c r="D10">
        <f t="shared" si="0"/>
        <v>979.30378544814346</v>
      </c>
      <c r="F10">
        <v>9</v>
      </c>
      <c r="G10">
        <f t="shared" si="1"/>
        <v>1020.206</v>
      </c>
      <c r="H10">
        <f t="shared" si="2"/>
        <v>888.62693163364793</v>
      </c>
    </row>
    <row r="11" spans="1:8">
      <c r="A11" s="14" t="s">
        <v>30</v>
      </c>
      <c r="B11" s="2">
        <v>1091</v>
      </c>
      <c r="C11" s="8">
        <v>1.01046352511194</v>
      </c>
      <c r="D11">
        <f t="shared" si="0"/>
        <v>1079.7025057179951</v>
      </c>
      <c r="F11">
        <v>10</v>
      </c>
      <c r="G11">
        <f t="shared" si="1"/>
        <v>1035.52</v>
      </c>
      <c r="H11">
        <f t="shared" si="2"/>
        <v>1046.3551895239161</v>
      </c>
    </row>
    <row r="12" spans="1:8">
      <c r="A12" s="14" t="s">
        <v>31</v>
      </c>
      <c r="B12" s="2">
        <v>1269</v>
      </c>
      <c r="C12" s="8">
        <v>1.1583428693505919</v>
      </c>
      <c r="D12">
        <f t="shared" si="0"/>
        <v>1095.5305493540495</v>
      </c>
      <c r="F12">
        <v>11</v>
      </c>
      <c r="G12">
        <f t="shared" si="1"/>
        <v>1050.8340000000001</v>
      </c>
      <c r="H12">
        <f t="shared" si="2"/>
        <v>1217.22607077116</v>
      </c>
    </row>
    <row r="13" spans="1:8">
      <c r="A13" s="14" t="s">
        <v>32</v>
      </c>
      <c r="B13" s="2">
        <v>1050</v>
      </c>
      <c r="C13" s="8">
        <v>0.86827767393945599</v>
      </c>
      <c r="D13">
        <f t="shared" si="0"/>
        <v>1209.2905662724841</v>
      </c>
      <c r="F13">
        <v>12</v>
      </c>
      <c r="G13">
        <f t="shared" si="1"/>
        <v>1066.1479999999999</v>
      </c>
      <c r="H13">
        <f t="shared" si="2"/>
        <v>925.71250551520302</v>
      </c>
    </row>
    <row r="14" spans="1:8">
      <c r="A14" s="14" t="s">
        <v>33</v>
      </c>
      <c r="B14" s="2">
        <v>972</v>
      </c>
      <c r="C14" s="8">
        <v>0.87102696086246101</v>
      </c>
      <c r="D14">
        <f t="shared" si="0"/>
        <v>1115.9241259737344</v>
      </c>
      <c r="F14">
        <v>13</v>
      </c>
      <c r="G14">
        <f t="shared" si="1"/>
        <v>1081.462</v>
      </c>
      <c r="H14">
        <f t="shared" si="2"/>
        <v>941.98255914823881</v>
      </c>
    </row>
    <row r="15" spans="1:8">
      <c r="A15" s="14" t="s">
        <v>34</v>
      </c>
      <c r="B15" s="2">
        <v>1156</v>
      </c>
      <c r="C15" s="8">
        <v>1.01046352511194</v>
      </c>
      <c r="D15">
        <f t="shared" si="0"/>
        <v>1144.0294194408821</v>
      </c>
      <c r="F15">
        <v>14</v>
      </c>
      <c r="G15">
        <f t="shared" si="1"/>
        <v>1096.7760000000001</v>
      </c>
      <c r="H15">
        <f t="shared" si="2"/>
        <v>1108.2521432181732</v>
      </c>
    </row>
    <row r="16" spans="1:8">
      <c r="A16" s="14" t="s">
        <v>35</v>
      </c>
      <c r="B16" s="2">
        <v>1298</v>
      </c>
      <c r="C16" s="8">
        <v>1.1583428693505919</v>
      </c>
      <c r="D16">
        <f t="shared" si="0"/>
        <v>1120.5663144693115</v>
      </c>
      <c r="F16">
        <v>15</v>
      </c>
      <c r="G16">
        <f t="shared" si="1"/>
        <v>1112.0899999999999</v>
      </c>
      <c r="H16">
        <f t="shared" si="2"/>
        <v>1288.1815215760996</v>
      </c>
    </row>
    <row r="17" spans="1:8">
      <c r="A17" s="14" t="s">
        <v>36</v>
      </c>
      <c r="B17" s="2">
        <v>1062</v>
      </c>
      <c r="C17" s="8">
        <v>0.86827767393945599</v>
      </c>
      <c r="D17">
        <f t="shared" si="0"/>
        <v>1223.1110298870267</v>
      </c>
      <c r="F17">
        <v>16</v>
      </c>
      <c r="G17">
        <f t="shared" si="1"/>
        <v>1127.404</v>
      </c>
      <c r="H17">
        <f t="shared" si="2"/>
        <v>978.89972271003842</v>
      </c>
    </row>
    <row r="18" spans="1:8">
      <c r="A18" s="14" t="s">
        <v>37</v>
      </c>
      <c r="B18" s="2">
        <v>969</v>
      </c>
      <c r="C18" s="8">
        <v>0.87102696086246101</v>
      </c>
      <c r="D18">
        <f t="shared" si="0"/>
        <v>1112.4799157083835</v>
      </c>
      <c r="F18">
        <v>17</v>
      </c>
      <c r="G18">
        <f t="shared" si="1"/>
        <v>1142.7180000000001</v>
      </c>
      <c r="H18">
        <f t="shared" si="2"/>
        <v>995.3381866628298</v>
      </c>
    </row>
    <row r="19" spans="1:8">
      <c r="A19" s="14" t="s">
        <v>38</v>
      </c>
      <c r="B19" s="2">
        <v>1184</v>
      </c>
      <c r="C19" s="8">
        <v>1.01046352511194</v>
      </c>
      <c r="D19">
        <f t="shared" si="0"/>
        <v>1171.7394745830488</v>
      </c>
      <c r="F19">
        <v>18</v>
      </c>
      <c r="G19">
        <f t="shared" si="1"/>
        <v>1158.0319999999999</v>
      </c>
      <c r="H19">
        <f t="shared" si="2"/>
        <v>1170.14909691243</v>
      </c>
    </row>
    <row r="20" spans="1:8">
      <c r="A20" s="14" t="s">
        <v>39</v>
      </c>
      <c r="B20" s="2">
        <v>1370</v>
      </c>
      <c r="C20" s="8">
        <v>1.1583428693505919</v>
      </c>
      <c r="D20">
        <f t="shared" si="0"/>
        <v>1182.7240761347896</v>
      </c>
      <c r="F20">
        <v>19</v>
      </c>
      <c r="G20">
        <f t="shared" si="1"/>
        <v>1173.346</v>
      </c>
      <c r="H20">
        <f t="shared" si="2"/>
        <v>1359.1369723810396</v>
      </c>
    </row>
    <row r="21" spans="1:8">
      <c r="A21" s="14" t="s">
        <v>40</v>
      </c>
      <c r="B21" s="2">
        <v>1122</v>
      </c>
      <c r="C21" s="8">
        <v>0.86827767393945599</v>
      </c>
      <c r="D21">
        <f t="shared" si="0"/>
        <v>1292.2133479597401</v>
      </c>
      <c r="F21">
        <v>20</v>
      </c>
      <c r="G21">
        <f t="shared" si="1"/>
        <v>1188.6599999999999</v>
      </c>
      <c r="H21">
        <f t="shared" si="2"/>
        <v>1032.0869399048736</v>
      </c>
    </row>
    <row r="22" spans="1:8">
      <c r="A22" s="14" t="s">
        <v>41</v>
      </c>
      <c r="B22" s="2">
        <v>954</v>
      </c>
      <c r="C22" s="8">
        <v>0.87102696086246101</v>
      </c>
      <c r="D22">
        <f t="shared" si="0"/>
        <v>1095.2588643816282</v>
      </c>
      <c r="F22">
        <v>21</v>
      </c>
      <c r="G22">
        <f t="shared" si="1"/>
        <v>1203.9739999999999</v>
      </c>
      <c r="H22">
        <f t="shared" si="2"/>
        <v>1048.6938141774206</v>
      </c>
    </row>
    <row r="23" spans="1:8">
      <c r="A23" s="14" t="s">
        <v>42</v>
      </c>
      <c r="B23" s="2">
        <v>1111</v>
      </c>
      <c r="C23" s="8">
        <v>1.01046352511194</v>
      </c>
      <c r="D23">
        <f t="shared" si="0"/>
        <v>1099.4954022481143</v>
      </c>
      <c r="F23">
        <v>22</v>
      </c>
      <c r="G23">
        <f t="shared" si="1"/>
        <v>1219.288</v>
      </c>
      <c r="H23">
        <f t="shared" si="2"/>
        <v>1232.0460506066872</v>
      </c>
    </row>
    <row r="24" spans="1:8">
      <c r="A24" s="14" t="s">
        <v>43</v>
      </c>
      <c r="B24" s="2">
        <v>1365</v>
      </c>
      <c r="C24" s="8">
        <v>1.1583428693505919</v>
      </c>
      <c r="D24">
        <f t="shared" si="0"/>
        <v>1178.4075649080203</v>
      </c>
      <c r="F24">
        <v>23</v>
      </c>
      <c r="G24">
        <f t="shared" si="1"/>
        <v>1234.6019999999999</v>
      </c>
      <c r="H24">
        <f t="shared" si="2"/>
        <v>1430.0924231859794</v>
      </c>
    </row>
    <row r="25" spans="1:8">
      <c r="A25" s="14" t="s">
        <v>44</v>
      </c>
      <c r="B25" s="2">
        <v>1160</v>
      </c>
      <c r="C25" s="8">
        <v>0.86827767393945599</v>
      </c>
      <c r="D25">
        <f t="shared" si="0"/>
        <v>1335.978149405792</v>
      </c>
      <c r="F25">
        <v>24</v>
      </c>
      <c r="G25">
        <f t="shared" si="1"/>
        <v>1249.9159999999999</v>
      </c>
      <c r="H25">
        <f t="shared" si="2"/>
        <v>1085.2741570997091</v>
      </c>
    </row>
    <row r="26" spans="1:8">
      <c r="A26" s="14" t="s">
        <v>45</v>
      </c>
      <c r="B26" s="2">
        <v>1093</v>
      </c>
      <c r="C26" s="8">
        <v>0.87102696086246101</v>
      </c>
      <c r="D26">
        <f t="shared" si="0"/>
        <v>1254.8406066762261</v>
      </c>
      <c r="F26">
        <v>25</v>
      </c>
      <c r="G26">
        <f t="shared" si="1"/>
        <v>1265.23</v>
      </c>
      <c r="H26">
        <f t="shared" si="2"/>
        <v>1102.0494416920117</v>
      </c>
    </row>
    <row r="27" spans="1:8">
      <c r="A27" s="14" t="s">
        <v>46</v>
      </c>
      <c r="B27" s="2">
        <v>1190</v>
      </c>
      <c r="C27" s="8">
        <v>1.01046352511194</v>
      </c>
      <c r="D27">
        <f t="shared" si="0"/>
        <v>1177.6773435420846</v>
      </c>
      <c r="F27">
        <v>26</v>
      </c>
      <c r="G27">
        <f t="shared" si="1"/>
        <v>1280.5439999999999</v>
      </c>
      <c r="H27">
        <f t="shared" si="2"/>
        <v>1293.943004300944</v>
      </c>
    </row>
    <row r="28" spans="1:8">
      <c r="A28" s="14" t="s">
        <v>47</v>
      </c>
      <c r="B28" s="2">
        <v>1405</v>
      </c>
      <c r="C28" s="8">
        <v>1.1583428693505919</v>
      </c>
      <c r="D28">
        <f t="shared" si="0"/>
        <v>1212.9396547221745</v>
      </c>
      <c r="F28">
        <v>27</v>
      </c>
      <c r="G28">
        <f t="shared" si="1"/>
        <v>1295.8579999999999</v>
      </c>
      <c r="H28">
        <f t="shared" si="2"/>
        <v>1501.0478739909192</v>
      </c>
    </row>
    <row r="29" spans="1:8">
      <c r="A29" s="14" t="s">
        <v>48</v>
      </c>
      <c r="B29" s="2">
        <v>1214</v>
      </c>
      <c r="C29" s="8">
        <v>0.86827767393945599</v>
      </c>
      <c r="D29">
        <f t="shared" si="0"/>
        <v>1398.170235671234</v>
      </c>
      <c r="F29">
        <v>28</v>
      </c>
      <c r="G29">
        <f t="shared" si="1"/>
        <v>1311.172</v>
      </c>
      <c r="H29">
        <f t="shared" si="2"/>
        <v>1138.4613742945444</v>
      </c>
    </row>
    <row r="30" spans="1:8">
      <c r="A30" s="14" t="s">
        <v>49</v>
      </c>
      <c r="B30" s="2">
        <v>1091</v>
      </c>
      <c r="C30" s="8">
        <v>0.87102696086246101</v>
      </c>
      <c r="D30">
        <f t="shared" si="0"/>
        <v>1252.5444664993254</v>
      </c>
      <c r="F30">
        <v>29</v>
      </c>
      <c r="G30">
        <f t="shared" si="1"/>
        <v>1326.4859999999999</v>
      </c>
      <c r="H30">
        <f t="shared" si="2"/>
        <v>1155.4050692066023</v>
      </c>
    </row>
    <row r="31" spans="1:8">
      <c r="A31" s="14" t="s">
        <v>50</v>
      </c>
      <c r="B31" s="2">
        <v>1242</v>
      </c>
      <c r="C31" s="8">
        <v>1.01046352511194</v>
      </c>
      <c r="D31">
        <f t="shared" si="0"/>
        <v>1229.1388745203942</v>
      </c>
      <c r="F31">
        <v>30</v>
      </c>
      <c r="G31">
        <f t="shared" si="1"/>
        <v>1341.8</v>
      </c>
      <c r="H31">
        <f t="shared" si="2"/>
        <v>1355.8399579952011</v>
      </c>
    </row>
    <row r="32" spans="1:8">
      <c r="A32" s="14" t="s">
        <v>51</v>
      </c>
      <c r="B32" s="2">
        <v>1442</v>
      </c>
      <c r="C32" s="8">
        <v>1.1583428693505919</v>
      </c>
      <c r="D32">
        <f t="shared" si="0"/>
        <v>1244.8818378002675</v>
      </c>
      <c r="F32">
        <v>31</v>
      </c>
      <c r="G32">
        <f t="shared" si="1"/>
        <v>1357.114</v>
      </c>
      <c r="H32">
        <f t="shared" si="2"/>
        <v>1572.0033247958593</v>
      </c>
    </row>
    <row r="33" spans="1:8">
      <c r="A33" s="14" t="s">
        <v>52</v>
      </c>
      <c r="B33" s="2">
        <v>1296</v>
      </c>
      <c r="C33" s="8">
        <v>0.86827767393945599</v>
      </c>
      <c r="D33">
        <f t="shared" si="0"/>
        <v>1492.6100703706088</v>
      </c>
      <c r="F33">
        <v>32</v>
      </c>
      <c r="G33">
        <f t="shared" si="1"/>
        <v>1372.4279999999999</v>
      </c>
      <c r="H33">
        <f t="shared" si="2"/>
        <v>1191.6485914893797</v>
      </c>
    </row>
    <row r="34" spans="1:8">
      <c r="A34" s="14" t="s">
        <v>53</v>
      </c>
      <c r="B34" s="2">
        <v>1199</v>
      </c>
      <c r="C34" s="8">
        <v>0.87102696086246101</v>
      </c>
      <c r="D34">
        <f t="shared" si="0"/>
        <v>1376.5360360519626</v>
      </c>
      <c r="F34">
        <v>33</v>
      </c>
      <c r="G34">
        <f t="shared" si="1"/>
        <v>1387.742</v>
      </c>
      <c r="H34">
        <f t="shared" si="2"/>
        <v>1208.7606967211934</v>
      </c>
    </row>
    <row r="35" spans="1:8">
      <c r="A35" s="14" t="s">
        <v>54</v>
      </c>
      <c r="B35" s="2">
        <v>1347</v>
      </c>
      <c r="C35" s="8">
        <v>1.01046352511194</v>
      </c>
      <c r="D35">
        <f t="shared" si="0"/>
        <v>1333.0515813035192</v>
      </c>
      <c r="F35">
        <v>34</v>
      </c>
      <c r="G35">
        <f t="shared" si="1"/>
        <v>1403.056</v>
      </c>
      <c r="H35">
        <f t="shared" si="2"/>
        <v>1417.7369116894581</v>
      </c>
    </row>
    <row r="36" spans="1:8">
      <c r="A36" s="14" t="s">
        <v>55</v>
      </c>
      <c r="B36" s="2">
        <v>1507</v>
      </c>
      <c r="C36" s="8">
        <v>1.1583428693505919</v>
      </c>
      <c r="D36">
        <f t="shared" si="0"/>
        <v>1300.9964837482685</v>
      </c>
      <c r="F36">
        <v>35</v>
      </c>
      <c r="G36">
        <f t="shared" si="1"/>
        <v>1418.37</v>
      </c>
      <c r="H36">
        <f t="shared" si="2"/>
        <v>1642.9587756007991</v>
      </c>
    </row>
    <row r="37" spans="1:8">
      <c r="A37" s="14" t="s">
        <v>56</v>
      </c>
      <c r="B37" s="2">
        <v>1350</v>
      </c>
      <c r="C37" s="8">
        <v>0.86827767393945599</v>
      </c>
      <c r="D37">
        <f t="shared" si="0"/>
        <v>1554.802156636051</v>
      </c>
      <c r="F37">
        <v>36</v>
      </c>
      <c r="G37">
        <f t="shared" si="1"/>
        <v>1433.684</v>
      </c>
      <c r="H37">
        <f t="shared" si="2"/>
        <v>1244.835808684215</v>
      </c>
    </row>
    <row r="38" spans="1:8">
      <c r="A38" s="14" t="s">
        <v>57</v>
      </c>
      <c r="B38" s="2">
        <v>1300</v>
      </c>
      <c r="C38" s="8">
        <v>0.87102696086246101</v>
      </c>
      <c r="D38">
        <f t="shared" si="0"/>
        <v>1492.4911149854472</v>
      </c>
      <c r="F38" s="6">
        <v>37</v>
      </c>
      <c r="G38">
        <f t="shared" si="1"/>
        <v>1448.998</v>
      </c>
      <c r="H38">
        <f t="shared" si="2"/>
        <v>1262.1163242357843</v>
      </c>
    </row>
    <row r="39" spans="1:8">
      <c r="A39" s="14" t="s">
        <v>58</v>
      </c>
      <c r="B39" s="2">
        <v>1472</v>
      </c>
      <c r="C39" s="8">
        <v>1.01046352511194</v>
      </c>
      <c r="D39">
        <f t="shared" si="0"/>
        <v>1456.7571846167634</v>
      </c>
      <c r="F39">
        <v>38</v>
      </c>
      <c r="G39">
        <f t="shared" si="1"/>
        <v>1464.3119999999999</v>
      </c>
      <c r="H39">
        <f t="shared" si="2"/>
        <v>1479.6338653837151</v>
      </c>
    </row>
    <row r="40" spans="1:8">
      <c r="A40" s="14" t="s">
        <v>59</v>
      </c>
      <c r="B40" s="2">
        <v>1656</v>
      </c>
      <c r="C40" s="8">
        <v>1.1583428693505919</v>
      </c>
      <c r="D40">
        <f t="shared" si="0"/>
        <v>1429.6285183059938</v>
      </c>
      <c r="F40">
        <v>39</v>
      </c>
      <c r="G40">
        <f t="shared" si="1"/>
        <v>1479.626</v>
      </c>
      <c r="H40">
        <f t="shared" si="2"/>
        <v>1713.9142264057389</v>
      </c>
    </row>
    <row r="41" spans="1:8">
      <c r="A41" s="14" t="s">
        <v>60</v>
      </c>
      <c r="B41" s="2">
        <v>1466</v>
      </c>
      <c r="C41" s="8">
        <v>0.86827767393945599</v>
      </c>
      <c r="D41">
        <f t="shared" si="0"/>
        <v>1688.3999715766302</v>
      </c>
      <c r="F41">
        <v>40</v>
      </c>
      <c r="G41">
        <f t="shared" si="1"/>
        <v>1494.94</v>
      </c>
      <c r="H41">
        <f t="shared" si="2"/>
        <v>1298.0230258790505</v>
      </c>
    </row>
    <row r="42" spans="1:8">
      <c r="A42" s="14" t="s">
        <v>61</v>
      </c>
      <c r="B42" s="2"/>
      <c r="C42" s="8">
        <v>0.87102696086246101</v>
      </c>
      <c r="F42">
        <v>41</v>
      </c>
      <c r="G42">
        <f t="shared" si="1"/>
        <v>1510.2539999999999</v>
      </c>
      <c r="H42" s="3">
        <f t="shared" si="2"/>
        <v>1315.4719517503752</v>
      </c>
    </row>
    <row r="43" spans="1:8">
      <c r="A43" s="14" t="s">
        <v>62</v>
      </c>
      <c r="B43" s="2"/>
      <c r="C43" s="8">
        <v>1.01046352511194</v>
      </c>
      <c r="F43">
        <v>42</v>
      </c>
      <c r="G43">
        <f t="shared" si="1"/>
        <v>1525.568</v>
      </c>
      <c r="H43" s="3">
        <f t="shared" si="2"/>
        <v>1541.5308190779722</v>
      </c>
    </row>
    <row r="44" spans="1:8">
      <c r="A44" s="14" t="s">
        <v>71</v>
      </c>
      <c r="C44" s="8">
        <v>1.1583428693505919</v>
      </c>
      <c r="F44">
        <v>43</v>
      </c>
      <c r="G44">
        <f t="shared" si="1"/>
        <v>1540.8820000000001</v>
      </c>
      <c r="H44" s="3">
        <f t="shared" si="2"/>
        <v>1784.8696772106789</v>
      </c>
    </row>
    <row r="45" spans="1:8">
      <c r="A45" s="14" t="s">
        <v>72</v>
      </c>
      <c r="C45" s="8">
        <v>0.86827767393945599</v>
      </c>
      <c r="F45">
        <v>44</v>
      </c>
      <c r="G45">
        <f t="shared" si="1"/>
        <v>1556.1959999999999</v>
      </c>
      <c r="H45" s="3">
        <f t="shared" si="2"/>
        <v>1351.2102430738855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K11" sqref="K11"/>
    </sheetView>
  </sheetViews>
  <sheetFormatPr defaultRowHeight="12.75"/>
  <cols>
    <col min="1" max="1" width="14" bestFit="1" customWidth="1"/>
    <col min="2" max="2" width="22.140625" bestFit="1" customWidth="1"/>
    <col min="3" max="3" width="11" bestFit="1" customWidth="1"/>
    <col min="4" max="4" width="20.28515625" bestFit="1" customWidth="1"/>
    <col min="5" max="5" width="23.140625" bestFit="1" customWidth="1"/>
    <col min="8" max="8" width="14.42578125" bestFit="1" customWidth="1"/>
  </cols>
  <sheetData>
    <row r="1" spans="1:8" s="22" customFormat="1" ht="15">
      <c r="A1" s="20" t="s">
        <v>20</v>
      </c>
      <c r="B1" s="21" t="s">
        <v>68</v>
      </c>
      <c r="C1" s="11" t="s">
        <v>12</v>
      </c>
      <c r="D1" s="11" t="s">
        <v>13</v>
      </c>
      <c r="E1" s="11" t="s">
        <v>14</v>
      </c>
      <c r="F1" s="11"/>
      <c r="G1" s="12" t="s">
        <v>1</v>
      </c>
      <c r="H1" s="12" t="s">
        <v>15</v>
      </c>
    </row>
    <row r="2" spans="1:8" ht="18">
      <c r="A2" t="s">
        <v>21</v>
      </c>
      <c r="B2" s="19">
        <v>4084</v>
      </c>
      <c r="C2" s="18"/>
      <c r="D2" s="19"/>
      <c r="E2" s="18"/>
      <c r="F2" s="19"/>
      <c r="G2" s="7" t="s">
        <v>16</v>
      </c>
      <c r="H2">
        <f>AVERAGE(E6,E10,E14,E18,E22,E26,E30,E34,E38)</f>
        <v>0.7184751489285639</v>
      </c>
    </row>
    <row r="3" spans="1:8" ht="18">
      <c r="A3" t="s">
        <v>22</v>
      </c>
      <c r="B3" s="19">
        <v>6329</v>
      </c>
      <c r="D3" s="19"/>
      <c r="E3" s="18"/>
      <c r="F3" s="19"/>
      <c r="G3" s="7" t="s">
        <v>17</v>
      </c>
      <c r="H3">
        <f>AVERAGE(E7,E11,E15,E19,E23,E27,E31,E35,E39)</f>
        <v>1.1133701933534312</v>
      </c>
    </row>
    <row r="4" spans="1:8" ht="15.75">
      <c r="A4" t="s">
        <v>23</v>
      </c>
      <c r="B4" s="19">
        <v>7617</v>
      </c>
      <c r="D4">
        <f>AVERAGE(C5:C6)</f>
        <v>5732.875</v>
      </c>
      <c r="E4">
        <f>B4/D4</f>
        <v>1.3286527265987833</v>
      </c>
      <c r="G4" s="7" t="s">
        <v>18</v>
      </c>
      <c r="H4">
        <f>AVERAGE(E4,E8,E12,E16,E20,E24,E28,E32,E36)</f>
        <v>1.3431748546180433</v>
      </c>
    </row>
    <row r="5" spans="1:8" ht="15.75">
      <c r="A5" t="s">
        <v>24</v>
      </c>
      <c r="B5" s="19">
        <v>4788</v>
      </c>
      <c r="C5">
        <f>AVERAGE(B2:B5)</f>
        <v>5704.5</v>
      </c>
      <c r="D5">
        <f t="shared" ref="D5:D39" si="0">AVERAGE(C6:C7)</f>
        <v>5823.125</v>
      </c>
      <c r="E5">
        <f t="shared" ref="E5:E38" si="1">B5/D5</f>
        <v>0.8222389181066867</v>
      </c>
      <c r="G5" s="7" t="s">
        <v>19</v>
      </c>
      <c r="H5">
        <f>AVERAGE(E5,E9,E13,E17,E21,E25,E29,E33,E37)</f>
        <v>0.82458400155599776</v>
      </c>
    </row>
    <row r="6" spans="1:8" ht="15">
      <c r="A6" t="s">
        <v>25</v>
      </c>
      <c r="B6" s="19">
        <v>4311</v>
      </c>
      <c r="C6">
        <f t="shared" ref="C6:C41" si="2">AVERAGE(B3:B6)</f>
        <v>5761.25</v>
      </c>
      <c r="D6">
        <f t="shared" si="0"/>
        <v>5966.25</v>
      </c>
      <c r="E6">
        <f t="shared" si="1"/>
        <v>0.72256442489000627</v>
      </c>
    </row>
    <row r="7" spans="1:8" ht="15">
      <c r="A7" t="s">
        <v>26</v>
      </c>
      <c r="B7" s="19">
        <v>6824</v>
      </c>
      <c r="C7">
        <f t="shared" si="2"/>
        <v>5885</v>
      </c>
      <c r="D7">
        <f t="shared" si="0"/>
        <v>6099</v>
      </c>
      <c r="E7">
        <f t="shared" si="1"/>
        <v>1.118871946220692</v>
      </c>
    </row>
    <row r="8" spans="1:8" ht="15">
      <c r="A8" t="s">
        <v>27</v>
      </c>
      <c r="B8" s="19">
        <v>8267</v>
      </c>
      <c r="C8">
        <f t="shared" si="2"/>
        <v>6047.5</v>
      </c>
      <c r="D8">
        <f t="shared" si="0"/>
        <v>6175.625</v>
      </c>
      <c r="E8">
        <f t="shared" si="1"/>
        <v>1.3386499342171845</v>
      </c>
    </row>
    <row r="9" spans="1:8" ht="15">
      <c r="A9" t="s">
        <v>28</v>
      </c>
      <c r="B9" s="19">
        <v>5200</v>
      </c>
      <c r="C9">
        <f t="shared" si="2"/>
        <v>6150.5</v>
      </c>
      <c r="D9">
        <f t="shared" si="0"/>
        <v>6299.625</v>
      </c>
      <c r="E9">
        <f t="shared" si="1"/>
        <v>0.82544595908486618</v>
      </c>
    </row>
    <row r="10" spans="1:8" ht="15">
      <c r="A10" t="s">
        <v>29</v>
      </c>
      <c r="B10" s="19">
        <v>4512</v>
      </c>
      <c r="C10">
        <f t="shared" si="2"/>
        <v>6200.75</v>
      </c>
      <c r="D10">
        <f t="shared" si="0"/>
        <v>6522.875</v>
      </c>
      <c r="E10">
        <f t="shared" si="1"/>
        <v>0.6917195255159726</v>
      </c>
    </row>
    <row r="11" spans="1:8" ht="15">
      <c r="A11" t="s">
        <v>30</v>
      </c>
      <c r="B11" s="19">
        <v>7615</v>
      </c>
      <c r="C11">
        <f t="shared" si="2"/>
        <v>6398.5</v>
      </c>
      <c r="D11">
        <f t="shared" si="0"/>
        <v>6763.25</v>
      </c>
      <c r="E11">
        <f t="shared" si="1"/>
        <v>1.1259379736073634</v>
      </c>
    </row>
    <row r="12" spans="1:8" ht="15">
      <c r="A12" t="s">
        <v>31</v>
      </c>
      <c r="B12" s="19">
        <v>9262</v>
      </c>
      <c r="C12">
        <f t="shared" si="2"/>
        <v>6647.25</v>
      </c>
      <c r="D12">
        <f t="shared" si="0"/>
        <v>7009</v>
      </c>
      <c r="E12">
        <f t="shared" si="1"/>
        <v>1.3214438578969896</v>
      </c>
    </row>
    <row r="13" spans="1:8" ht="15">
      <c r="A13" t="s">
        <v>32</v>
      </c>
      <c r="B13" s="19">
        <v>6128</v>
      </c>
      <c r="C13">
        <f t="shared" si="2"/>
        <v>6879.25</v>
      </c>
      <c r="D13">
        <f t="shared" si="0"/>
        <v>7272</v>
      </c>
      <c r="E13">
        <f t="shared" si="1"/>
        <v>0.84268426842684263</v>
      </c>
    </row>
    <row r="14" spans="1:8" ht="15">
      <c r="A14" t="s">
        <v>33</v>
      </c>
      <c r="B14" s="19">
        <v>5550</v>
      </c>
      <c r="C14">
        <f t="shared" si="2"/>
        <v>7138.75</v>
      </c>
      <c r="D14">
        <f t="shared" si="0"/>
        <v>7573.25</v>
      </c>
      <c r="E14">
        <f t="shared" si="1"/>
        <v>0.73284257089096494</v>
      </c>
    </row>
    <row r="15" spans="1:8" ht="15">
      <c r="A15" t="s">
        <v>34</v>
      </c>
      <c r="B15" s="19">
        <v>8681</v>
      </c>
      <c r="C15">
        <f t="shared" si="2"/>
        <v>7405.25</v>
      </c>
      <c r="D15">
        <f t="shared" si="0"/>
        <v>7794.5</v>
      </c>
      <c r="E15">
        <f t="shared" si="1"/>
        <v>1.1137340432356149</v>
      </c>
    </row>
    <row r="16" spans="1:8" ht="15">
      <c r="A16" t="s">
        <v>35</v>
      </c>
      <c r="B16" s="19">
        <v>10606</v>
      </c>
      <c r="C16">
        <f t="shared" si="2"/>
        <v>7741.25</v>
      </c>
      <c r="D16">
        <f t="shared" si="0"/>
        <v>7880.375</v>
      </c>
      <c r="E16">
        <f t="shared" si="1"/>
        <v>1.3458750376726996</v>
      </c>
    </row>
    <row r="17" spans="1:5" ht="15">
      <c r="A17" t="s">
        <v>36</v>
      </c>
      <c r="B17" s="19">
        <v>6554</v>
      </c>
      <c r="C17">
        <f t="shared" si="2"/>
        <v>7847.75</v>
      </c>
      <c r="D17">
        <f t="shared" si="0"/>
        <v>8022.875</v>
      </c>
      <c r="E17">
        <f t="shared" si="1"/>
        <v>0.81691413614196906</v>
      </c>
    </row>
    <row r="18" spans="1:5" ht="15">
      <c r="A18" t="s">
        <v>37</v>
      </c>
      <c r="B18" s="19">
        <v>5811</v>
      </c>
      <c r="C18">
        <f t="shared" si="2"/>
        <v>7913</v>
      </c>
      <c r="D18">
        <f t="shared" si="0"/>
        <v>8255.125</v>
      </c>
      <c r="E18">
        <f t="shared" si="1"/>
        <v>0.7039263487833316</v>
      </c>
    </row>
    <row r="19" spans="1:5" ht="15">
      <c r="A19" t="s">
        <v>38</v>
      </c>
      <c r="B19" s="19">
        <v>9560</v>
      </c>
      <c r="C19">
        <f t="shared" si="2"/>
        <v>8132.75</v>
      </c>
      <c r="D19">
        <f t="shared" si="0"/>
        <v>8445.875</v>
      </c>
      <c r="E19">
        <f t="shared" si="1"/>
        <v>1.1319135080734679</v>
      </c>
    </row>
    <row r="20" spans="1:5" ht="15">
      <c r="A20" t="s">
        <v>39</v>
      </c>
      <c r="B20" s="19">
        <v>11585</v>
      </c>
      <c r="C20">
        <f t="shared" si="2"/>
        <v>8377.5</v>
      </c>
      <c r="D20">
        <f t="shared" si="0"/>
        <v>8554.625</v>
      </c>
      <c r="E20">
        <f t="shared" si="1"/>
        <v>1.3542382044800327</v>
      </c>
    </row>
    <row r="21" spans="1:5" ht="15">
      <c r="A21" t="s">
        <v>40</v>
      </c>
      <c r="B21" s="19">
        <v>7101</v>
      </c>
      <c r="C21">
        <f t="shared" si="2"/>
        <v>8514.25</v>
      </c>
      <c r="D21">
        <f t="shared" si="0"/>
        <v>8571.125</v>
      </c>
      <c r="E21">
        <f t="shared" si="1"/>
        <v>0.82847934197669504</v>
      </c>
    </row>
    <row r="22" spans="1:5" ht="15">
      <c r="A22" t="s">
        <v>41</v>
      </c>
      <c r="B22" s="19">
        <v>6134</v>
      </c>
      <c r="C22">
        <f t="shared" si="2"/>
        <v>8595</v>
      </c>
      <c r="D22">
        <f t="shared" si="0"/>
        <v>8595.875</v>
      </c>
      <c r="E22">
        <f t="shared" si="1"/>
        <v>0.7135980921081333</v>
      </c>
    </row>
    <row r="23" spans="1:5" ht="15">
      <c r="A23" t="s">
        <v>42</v>
      </c>
      <c r="B23" s="19">
        <v>9369</v>
      </c>
      <c r="C23">
        <f t="shared" si="2"/>
        <v>8547.25</v>
      </c>
      <c r="D23">
        <f t="shared" si="0"/>
        <v>8605</v>
      </c>
      <c r="E23">
        <f t="shared" si="1"/>
        <v>1.0887855897733876</v>
      </c>
    </row>
    <row r="24" spans="1:5" ht="15">
      <c r="A24" t="s">
        <v>43</v>
      </c>
      <c r="B24" s="19">
        <v>11974</v>
      </c>
      <c r="C24">
        <f t="shared" si="2"/>
        <v>8644.5</v>
      </c>
      <c r="D24">
        <f t="shared" si="0"/>
        <v>8595.75</v>
      </c>
      <c r="E24">
        <f t="shared" si="1"/>
        <v>1.3930139894715412</v>
      </c>
    </row>
    <row r="25" spans="1:5" ht="15">
      <c r="A25" t="s">
        <v>44</v>
      </c>
      <c r="B25" s="19">
        <v>6785</v>
      </c>
      <c r="C25">
        <f t="shared" si="2"/>
        <v>8565.5</v>
      </c>
      <c r="D25">
        <f t="shared" si="0"/>
        <v>8709.375</v>
      </c>
      <c r="E25">
        <f t="shared" si="1"/>
        <v>0.77904556871187658</v>
      </c>
    </row>
    <row r="26" spans="1:5" ht="15">
      <c r="A26" t="s">
        <v>45</v>
      </c>
      <c r="B26" s="19">
        <v>6376</v>
      </c>
      <c r="C26">
        <f t="shared" si="2"/>
        <v>8626</v>
      </c>
      <c r="D26">
        <f t="shared" si="0"/>
        <v>8854</v>
      </c>
      <c r="E26">
        <f t="shared" si="1"/>
        <v>0.7201264964987576</v>
      </c>
    </row>
    <row r="27" spans="1:5" ht="15">
      <c r="A27" t="s">
        <v>46</v>
      </c>
      <c r="B27" s="19">
        <v>10036</v>
      </c>
      <c r="C27">
        <f t="shared" si="2"/>
        <v>8792.75</v>
      </c>
      <c r="D27">
        <f t="shared" si="0"/>
        <v>9047.5</v>
      </c>
      <c r="E27">
        <f t="shared" si="1"/>
        <v>1.1092567007460625</v>
      </c>
    </row>
    <row r="28" spans="1:5" ht="15">
      <c r="A28" t="s">
        <v>47</v>
      </c>
      <c r="B28" s="19">
        <v>12464</v>
      </c>
      <c r="C28">
        <f t="shared" si="2"/>
        <v>8915.25</v>
      </c>
      <c r="D28">
        <f t="shared" si="0"/>
        <v>9236.875</v>
      </c>
      <c r="E28">
        <f t="shared" si="1"/>
        <v>1.3493741119155558</v>
      </c>
    </row>
    <row r="29" spans="1:5" ht="15">
      <c r="A29" t="s">
        <v>48</v>
      </c>
      <c r="B29" s="19">
        <v>7843</v>
      </c>
      <c r="C29">
        <f t="shared" si="2"/>
        <v>9179.75</v>
      </c>
      <c r="D29">
        <f t="shared" si="0"/>
        <v>9414.25</v>
      </c>
      <c r="E29">
        <f t="shared" si="1"/>
        <v>0.83309875985872484</v>
      </c>
    </row>
    <row r="30" spans="1:5" ht="15">
      <c r="A30" t="s">
        <v>49</v>
      </c>
      <c r="B30" s="19">
        <v>6833</v>
      </c>
      <c r="C30">
        <f t="shared" si="2"/>
        <v>9294</v>
      </c>
      <c r="D30">
        <f t="shared" si="0"/>
        <v>9642</v>
      </c>
      <c r="E30">
        <f t="shared" si="1"/>
        <v>0.70867040033188133</v>
      </c>
    </row>
    <row r="31" spans="1:5" ht="15">
      <c r="A31" t="s">
        <v>50</v>
      </c>
      <c r="B31" s="19">
        <v>10998</v>
      </c>
      <c r="C31">
        <f t="shared" si="2"/>
        <v>9534.5</v>
      </c>
      <c r="D31">
        <f t="shared" si="0"/>
        <v>9830.125</v>
      </c>
      <c r="E31">
        <f t="shared" si="1"/>
        <v>1.1188057120331634</v>
      </c>
    </row>
    <row r="32" spans="1:5" ht="15">
      <c r="A32" t="s">
        <v>51</v>
      </c>
      <c r="B32" s="19">
        <v>13324</v>
      </c>
      <c r="C32">
        <f t="shared" si="2"/>
        <v>9749.5</v>
      </c>
      <c r="D32">
        <f t="shared" si="0"/>
        <v>9975.75</v>
      </c>
      <c r="E32">
        <f t="shared" si="1"/>
        <v>1.3356389243916498</v>
      </c>
    </row>
    <row r="33" spans="1:5" ht="15">
      <c r="A33" t="s">
        <v>52</v>
      </c>
      <c r="B33" s="19">
        <v>8488</v>
      </c>
      <c r="C33">
        <f t="shared" si="2"/>
        <v>9910.75</v>
      </c>
      <c r="D33">
        <f t="shared" si="0"/>
        <v>10104.125</v>
      </c>
      <c r="E33">
        <f t="shared" si="1"/>
        <v>0.84005294867195324</v>
      </c>
    </row>
    <row r="34" spans="1:5" ht="15">
      <c r="A34" t="s">
        <v>53</v>
      </c>
      <c r="B34" s="19">
        <v>7353</v>
      </c>
      <c r="C34">
        <f t="shared" si="2"/>
        <v>10040.75</v>
      </c>
      <c r="D34">
        <f t="shared" si="0"/>
        <v>10235</v>
      </c>
      <c r="E34">
        <f t="shared" si="1"/>
        <v>0.71841719589643382</v>
      </c>
    </row>
    <row r="35" spans="1:5" ht="15">
      <c r="A35" t="s">
        <v>54</v>
      </c>
      <c r="B35" s="19">
        <v>11505</v>
      </c>
      <c r="C35">
        <f t="shared" si="2"/>
        <v>10167.5</v>
      </c>
      <c r="D35">
        <f t="shared" si="0"/>
        <v>10349.25</v>
      </c>
      <c r="E35">
        <f t="shared" si="1"/>
        <v>1.1116747590405103</v>
      </c>
    </row>
    <row r="36" spans="1:5" ht="15">
      <c r="A36" t="s">
        <v>55</v>
      </c>
      <c r="B36" s="19">
        <v>13864</v>
      </c>
      <c r="C36">
        <f t="shared" si="2"/>
        <v>10302.5</v>
      </c>
      <c r="D36">
        <f t="shared" si="0"/>
        <v>10489.625</v>
      </c>
      <c r="E36">
        <f t="shared" si="1"/>
        <v>1.3216869049179547</v>
      </c>
    </row>
    <row r="37" spans="1:5" ht="15">
      <c r="A37" t="s">
        <v>56</v>
      </c>
      <c r="B37" s="19">
        <v>8862</v>
      </c>
      <c r="C37">
        <f t="shared" si="2"/>
        <v>10396</v>
      </c>
      <c r="D37">
        <f t="shared" si="0"/>
        <v>10634.875</v>
      </c>
      <c r="E37">
        <f t="shared" si="1"/>
        <v>0.83329611302436557</v>
      </c>
    </row>
    <row r="38" spans="1:5" ht="15">
      <c r="A38" t="s">
        <v>57</v>
      </c>
      <c r="B38" s="19">
        <v>8102</v>
      </c>
      <c r="C38">
        <f t="shared" si="2"/>
        <v>10583.25</v>
      </c>
      <c r="D38">
        <f t="shared" si="0"/>
        <v>10739.5</v>
      </c>
      <c r="E38">
        <f t="shared" si="1"/>
        <v>0.75441128544159408</v>
      </c>
    </row>
    <row r="39" spans="1:5" ht="15">
      <c r="A39" t="s">
        <v>58</v>
      </c>
      <c r="B39" s="19">
        <v>11918</v>
      </c>
      <c r="C39">
        <f t="shared" si="2"/>
        <v>10686.5</v>
      </c>
      <c r="D39">
        <f t="shared" si="0"/>
        <v>10821.25</v>
      </c>
      <c r="E39">
        <f>B39/D39</f>
        <v>1.1013515074506179</v>
      </c>
    </row>
    <row r="40" spans="1:5" ht="15">
      <c r="A40" t="s">
        <v>59</v>
      </c>
      <c r="B40" s="19">
        <v>14288</v>
      </c>
      <c r="C40">
        <f t="shared" si="2"/>
        <v>10792.5</v>
      </c>
    </row>
    <row r="41" spans="1:5" ht="15">
      <c r="A41" t="s">
        <v>60</v>
      </c>
      <c r="B41" s="19">
        <v>9092</v>
      </c>
      <c r="C41">
        <f t="shared" si="2"/>
        <v>10850</v>
      </c>
    </row>
    <row r="42" spans="1:5" ht="15">
      <c r="A42" t="s">
        <v>61</v>
      </c>
      <c r="B42" s="19"/>
    </row>
    <row r="43" spans="1:5" ht="15">
      <c r="A43" t="s">
        <v>62</v>
      </c>
      <c r="B43" s="1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H44" sqref="H44:H45"/>
    </sheetView>
  </sheetViews>
  <sheetFormatPr defaultRowHeight="12.75"/>
  <cols>
    <col min="1" max="1" width="14" bestFit="1" customWidth="1"/>
    <col min="2" max="2" width="22.140625" bestFit="1" customWidth="1"/>
    <col min="3" max="3" width="18.42578125" bestFit="1" customWidth="1"/>
    <col min="4" max="4" width="30" customWidth="1"/>
    <col min="7" max="7" width="20.7109375" bestFit="1" customWidth="1"/>
    <col min="8" max="8" width="16.28515625" bestFit="1" customWidth="1"/>
  </cols>
  <sheetData>
    <row r="1" spans="1:8" ht="37.5">
      <c r="A1" s="20" t="s">
        <v>20</v>
      </c>
      <c r="B1" s="21" t="s">
        <v>68</v>
      </c>
      <c r="C1" s="15" t="s">
        <v>15</v>
      </c>
      <c r="D1" s="16" t="s">
        <v>63</v>
      </c>
      <c r="E1" s="15"/>
      <c r="F1" s="15" t="s">
        <v>64</v>
      </c>
      <c r="G1" s="15" t="s">
        <v>65</v>
      </c>
      <c r="H1" s="15" t="s">
        <v>66</v>
      </c>
    </row>
    <row r="2" spans="1:8" ht="15">
      <c r="A2" t="s">
        <v>21</v>
      </c>
      <c r="B2" s="19">
        <v>4084</v>
      </c>
      <c r="C2">
        <v>0.7184751489285639</v>
      </c>
      <c r="D2">
        <f>B2/C2</f>
        <v>5684.2606262587124</v>
      </c>
      <c r="F2">
        <v>1</v>
      </c>
      <c r="G2">
        <f>145*F2 + 5423</f>
        <v>5568</v>
      </c>
      <c r="H2">
        <f>G2*C2</f>
        <v>4000.4696292342437</v>
      </c>
    </row>
    <row r="3" spans="1:8" ht="15">
      <c r="A3" t="s">
        <v>22</v>
      </c>
      <c r="B3" s="19">
        <v>6329</v>
      </c>
      <c r="C3">
        <v>1.1133701933534312</v>
      </c>
      <c r="D3">
        <f t="shared" ref="D3:D41" si="0">B3/C3</f>
        <v>5684.5423362172814</v>
      </c>
      <c r="F3">
        <v>2</v>
      </c>
      <c r="G3">
        <f t="shared" ref="G3:G46" si="1">145*F3 + 5423</f>
        <v>5713</v>
      </c>
      <c r="H3">
        <f t="shared" ref="H3:H45" si="2">G3*C3</f>
        <v>6360.6839146281527</v>
      </c>
    </row>
    <row r="4" spans="1:8" ht="15">
      <c r="A4" t="s">
        <v>23</v>
      </c>
      <c r="B4" s="19">
        <v>7617</v>
      </c>
      <c r="C4">
        <v>1.3431748546180433</v>
      </c>
      <c r="D4">
        <f t="shared" si="0"/>
        <v>5670.8923442183077</v>
      </c>
      <c r="F4">
        <v>3</v>
      </c>
      <c r="G4">
        <f t="shared" si="1"/>
        <v>5858</v>
      </c>
      <c r="H4">
        <f t="shared" si="2"/>
        <v>7868.3182983524975</v>
      </c>
    </row>
    <row r="5" spans="1:8" ht="15">
      <c r="A5" t="s">
        <v>24</v>
      </c>
      <c r="B5" s="19">
        <v>4788</v>
      </c>
      <c r="C5">
        <v>0.82458400155599798</v>
      </c>
      <c r="D5">
        <f t="shared" si="0"/>
        <v>5806.5642687282289</v>
      </c>
      <c r="F5">
        <v>4</v>
      </c>
      <c r="G5">
        <f t="shared" si="1"/>
        <v>6003</v>
      </c>
      <c r="H5">
        <f t="shared" si="2"/>
        <v>4949.9777613406559</v>
      </c>
    </row>
    <row r="6" spans="1:8" ht="15">
      <c r="A6" t="s">
        <v>25</v>
      </c>
      <c r="B6" s="19">
        <v>4311</v>
      </c>
      <c r="C6">
        <v>0.7184751489285639</v>
      </c>
      <c r="D6">
        <f t="shared" si="0"/>
        <v>6000.2075317828858</v>
      </c>
      <c r="F6">
        <v>5</v>
      </c>
      <c r="G6">
        <f t="shared" si="1"/>
        <v>6148</v>
      </c>
      <c r="H6">
        <f t="shared" si="2"/>
        <v>4417.1852156128107</v>
      </c>
    </row>
    <row r="7" spans="1:8" ht="15">
      <c r="A7" t="s">
        <v>26</v>
      </c>
      <c r="B7" s="19">
        <v>6824</v>
      </c>
      <c r="C7">
        <v>1.1133701933534312</v>
      </c>
      <c r="D7">
        <f t="shared" si="0"/>
        <v>6129.1383950618938</v>
      </c>
      <c r="F7">
        <v>6</v>
      </c>
      <c r="G7">
        <f t="shared" si="1"/>
        <v>6293</v>
      </c>
      <c r="H7">
        <f t="shared" si="2"/>
        <v>7006.4386267731425</v>
      </c>
    </row>
    <row r="8" spans="1:8" ht="15">
      <c r="A8" t="s">
        <v>27</v>
      </c>
      <c r="B8" s="19">
        <v>8267</v>
      </c>
      <c r="C8">
        <v>1.3431748546180433</v>
      </c>
      <c r="D8">
        <f t="shared" si="0"/>
        <v>6154.8204030002298</v>
      </c>
      <c r="F8">
        <v>7</v>
      </c>
      <c r="G8">
        <f t="shared" si="1"/>
        <v>6438</v>
      </c>
      <c r="H8">
        <f t="shared" si="2"/>
        <v>8647.359714030963</v>
      </c>
    </row>
    <row r="9" spans="1:8" ht="15">
      <c r="A9" t="s">
        <v>28</v>
      </c>
      <c r="B9" s="19">
        <v>5200</v>
      </c>
      <c r="C9">
        <v>0.82458400155599776</v>
      </c>
      <c r="D9">
        <f t="shared" si="0"/>
        <v>6306.2101498301581</v>
      </c>
      <c r="F9">
        <v>8</v>
      </c>
      <c r="G9">
        <f t="shared" si="1"/>
        <v>6583</v>
      </c>
      <c r="H9">
        <f t="shared" si="2"/>
        <v>5428.2364822431337</v>
      </c>
    </row>
    <row r="10" spans="1:8" ht="15">
      <c r="A10" t="s">
        <v>29</v>
      </c>
      <c r="B10" s="19">
        <v>4512</v>
      </c>
      <c r="C10">
        <v>0.7184751489285639</v>
      </c>
      <c r="D10">
        <f t="shared" si="0"/>
        <v>6279.966686013543</v>
      </c>
      <c r="F10">
        <v>9</v>
      </c>
      <c r="G10">
        <f t="shared" si="1"/>
        <v>6728</v>
      </c>
      <c r="H10">
        <f t="shared" si="2"/>
        <v>4833.9008019913781</v>
      </c>
    </row>
    <row r="11" spans="1:8" ht="15">
      <c r="A11" t="s">
        <v>30</v>
      </c>
      <c r="B11" s="19">
        <v>7615</v>
      </c>
      <c r="C11">
        <v>1.1133701933534312</v>
      </c>
      <c r="D11">
        <f t="shared" si="0"/>
        <v>6839.5939153570225</v>
      </c>
      <c r="F11">
        <v>10</v>
      </c>
      <c r="G11">
        <f t="shared" si="1"/>
        <v>6873</v>
      </c>
      <c r="H11">
        <f t="shared" si="2"/>
        <v>7652.1933389181331</v>
      </c>
    </row>
    <row r="12" spans="1:8" ht="15">
      <c r="A12" t="s">
        <v>31</v>
      </c>
      <c r="B12" s="19">
        <v>9262</v>
      </c>
      <c r="C12">
        <v>1.3431748546180433</v>
      </c>
      <c r="D12">
        <f t="shared" si="0"/>
        <v>6895.6025852894791</v>
      </c>
      <c r="F12">
        <v>11</v>
      </c>
      <c r="G12">
        <f t="shared" si="1"/>
        <v>7018</v>
      </c>
      <c r="H12">
        <f t="shared" si="2"/>
        <v>9426.4011297094276</v>
      </c>
    </row>
    <row r="13" spans="1:8" ht="15">
      <c r="A13" t="s">
        <v>32</v>
      </c>
      <c r="B13" s="19">
        <v>6128</v>
      </c>
      <c r="C13">
        <v>0.82458400155599776</v>
      </c>
      <c r="D13">
        <f t="shared" si="0"/>
        <v>7431.6261150306173</v>
      </c>
      <c r="F13">
        <v>12</v>
      </c>
      <c r="G13">
        <f t="shared" si="1"/>
        <v>7163</v>
      </c>
      <c r="H13">
        <f t="shared" si="2"/>
        <v>5906.4952031456123</v>
      </c>
    </row>
    <row r="14" spans="1:8" ht="15">
      <c r="A14" t="s">
        <v>33</v>
      </c>
      <c r="B14" s="19">
        <v>5550</v>
      </c>
      <c r="C14">
        <v>0.7184751489285639</v>
      </c>
      <c r="D14">
        <f t="shared" si="0"/>
        <v>7724.6930645778284</v>
      </c>
      <c r="F14">
        <v>13</v>
      </c>
      <c r="G14">
        <f t="shared" si="1"/>
        <v>7308</v>
      </c>
      <c r="H14">
        <f t="shared" si="2"/>
        <v>5250.6163883699446</v>
      </c>
    </row>
    <row r="15" spans="1:8" ht="15">
      <c r="A15" t="s">
        <v>34</v>
      </c>
      <c r="B15" s="19">
        <v>8681</v>
      </c>
      <c r="C15">
        <v>1.1133701933534312</v>
      </c>
      <c r="D15">
        <f t="shared" si="0"/>
        <v>7797.0472461213803</v>
      </c>
      <c r="F15">
        <v>14</v>
      </c>
      <c r="G15">
        <f t="shared" si="1"/>
        <v>7453</v>
      </c>
      <c r="H15">
        <f t="shared" si="2"/>
        <v>8297.9480510631238</v>
      </c>
    </row>
    <row r="16" spans="1:8" ht="15">
      <c r="A16" t="s">
        <v>35</v>
      </c>
      <c r="B16" s="19">
        <v>10606</v>
      </c>
      <c r="C16">
        <v>1.3431748546180433</v>
      </c>
      <c r="D16">
        <f t="shared" si="0"/>
        <v>7896.2169099093308</v>
      </c>
      <c r="F16">
        <v>15</v>
      </c>
      <c r="G16">
        <f t="shared" si="1"/>
        <v>7598</v>
      </c>
      <c r="H16">
        <f>G16*C16</f>
        <v>10205.442545387894</v>
      </c>
    </row>
    <row r="17" spans="1:8" ht="15">
      <c r="A17" t="s">
        <v>36</v>
      </c>
      <c r="B17" s="19">
        <v>6554</v>
      </c>
      <c r="C17">
        <v>0.82458400155599776</v>
      </c>
      <c r="D17">
        <f t="shared" si="0"/>
        <v>7948.2502542282418</v>
      </c>
      <c r="F17">
        <v>16</v>
      </c>
      <c r="G17">
        <f t="shared" si="1"/>
        <v>7743</v>
      </c>
      <c r="H17">
        <f t="shared" si="2"/>
        <v>6384.753924048091</v>
      </c>
    </row>
    <row r="18" spans="1:8" ht="15">
      <c r="A18" t="s">
        <v>37</v>
      </c>
      <c r="B18" s="19">
        <v>5811</v>
      </c>
      <c r="C18">
        <v>0.7184751489285639</v>
      </c>
      <c r="D18">
        <f t="shared" si="0"/>
        <v>8087.9624141012182</v>
      </c>
      <c r="F18">
        <v>17</v>
      </c>
      <c r="G18">
        <f t="shared" si="1"/>
        <v>7888</v>
      </c>
      <c r="H18">
        <f t="shared" si="2"/>
        <v>5667.331974748512</v>
      </c>
    </row>
    <row r="19" spans="1:8" ht="15">
      <c r="A19" t="s">
        <v>38</v>
      </c>
      <c r="B19" s="19">
        <v>9560</v>
      </c>
      <c r="C19">
        <v>1.1133701933534312</v>
      </c>
      <c r="D19">
        <f t="shared" si="0"/>
        <v>8586.5420657666618</v>
      </c>
      <c r="F19">
        <v>18</v>
      </c>
      <c r="G19">
        <f t="shared" si="1"/>
        <v>8033</v>
      </c>
      <c r="H19">
        <f t="shared" si="2"/>
        <v>8943.7027632081135</v>
      </c>
    </row>
    <row r="20" spans="1:8" ht="15">
      <c r="A20" t="s">
        <v>39</v>
      </c>
      <c r="B20" s="19">
        <v>11585</v>
      </c>
      <c r="C20">
        <v>1.3431748546180433</v>
      </c>
      <c r="D20">
        <f t="shared" si="0"/>
        <v>8625.087016905487</v>
      </c>
      <c r="F20">
        <v>19</v>
      </c>
      <c r="G20">
        <f t="shared" si="1"/>
        <v>8178</v>
      </c>
      <c r="H20">
        <f t="shared" si="2"/>
        <v>10984.483961066358</v>
      </c>
    </row>
    <row r="21" spans="1:8" ht="15">
      <c r="A21" t="s">
        <v>40</v>
      </c>
      <c r="B21" s="19">
        <v>7101</v>
      </c>
      <c r="C21">
        <v>0.82458400155599776</v>
      </c>
      <c r="D21">
        <f t="shared" si="0"/>
        <v>8611.6150526815291</v>
      </c>
      <c r="F21">
        <v>20</v>
      </c>
      <c r="G21">
        <f t="shared" si="1"/>
        <v>8323</v>
      </c>
      <c r="H21">
        <f t="shared" si="2"/>
        <v>6863.0126449505697</v>
      </c>
    </row>
    <row r="22" spans="1:8" ht="15">
      <c r="A22" t="s">
        <v>41</v>
      </c>
      <c r="B22" s="19">
        <v>6134</v>
      </c>
      <c r="C22">
        <v>0.7184751489285639</v>
      </c>
      <c r="D22">
        <f t="shared" si="0"/>
        <v>8537.525632093766</v>
      </c>
      <c r="F22">
        <v>21</v>
      </c>
      <c r="G22">
        <f t="shared" si="1"/>
        <v>8468</v>
      </c>
      <c r="H22">
        <f t="shared" si="2"/>
        <v>6084.0475611270795</v>
      </c>
    </row>
    <row r="23" spans="1:8" ht="15">
      <c r="A23" t="s">
        <v>42</v>
      </c>
      <c r="B23" s="19">
        <v>9369</v>
      </c>
      <c r="C23">
        <v>1.1133701933534312</v>
      </c>
      <c r="D23">
        <f t="shared" si="0"/>
        <v>8414.9908592225802</v>
      </c>
      <c r="F23">
        <v>22</v>
      </c>
      <c r="G23">
        <f t="shared" si="1"/>
        <v>8613</v>
      </c>
      <c r="H23">
        <f t="shared" si="2"/>
        <v>9589.4574753531033</v>
      </c>
    </row>
    <row r="24" spans="1:8" ht="15">
      <c r="A24" t="s">
        <v>43</v>
      </c>
      <c r="B24" s="19">
        <v>11974</v>
      </c>
      <c r="C24">
        <v>1.3431748546180433</v>
      </c>
      <c r="D24">
        <f t="shared" si="0"/>
        <v>8914.6993474688225</v>
      </c>
      <c r="F24">
        <v>23</v>
      </c>
      <c r="G24">
        <f t="shared" si="1"/>
        <v>8758</v>
      </c>
      <c r="H24">
        <f t="shared" si="2"/>
        <v>11763.525376744823</v>
      </c>
    </row>
    <row r="25" spans="1:8" ht="15">
      <c r="A25" t="s">
        <v>44</v>
      </c>
      <c r="B25" s="19">
        <v>6785</v>
      </c>
      <c r="C25">
        <v>0.82458400155599776</v>
      </c>
      <c r="D25">
        <f t="shared" si="0"/>
        <v>8228.3915128072349</v>
      </c>
      <c r="F25">
        <v>24</v>
      </c>
      <c r="G25">
        <f t="shared" si="1"/>
        <v>8903</v>
      </c>
      <c r="H25">
        <f t="shared" si="2"/>
        <v>7341.2713658530483</v>
      </c>
    </row>
    <row r="26" spans="1:8" ht="15">
      <c r="A26" t="s">
        <v>45</v>
      </c>
      <c r="B26" s="19">
        <v>6376</v>
      </c>
      <c r="C26">
        <v>0.7184751489285639</v>
      </c>
      <c r="D26">
        <f t="shared" si="0"/>
        <v>8874.3500864411235</v>
      </c>
      <c r="F26">
        <v>25</v>
      </c>
      <c r="G26">
        <f t="shared" si="1"/>
        <v>9048</v>
      </c>
      <c r="H26">
        <f t="shared" si="2"/>
        <v>6500.763147505646</v>
      </c>
    </row>
    <row r="27" spans="1:8" ht="15">
      <c r="A27" t="s">
        <v>46</v>
      </c>
      <c r="B27" s="19">
        <v>10036</v>
      </c>
      <c r="C27">
        <v>1.1133701933534312</v>
      </c>
      <c r="D27">
        <f t="shared" si="0"/>
        <v>9014.0728213424918</v>
      </c>
      <c r="F27">
        <v>26</v>
      </c>
      <c r="G27">
        <f t="shared" si="1"/>
        <v>9193</v>
      </c>
      <c r="H27">
        <f t="shared" si="2"/>
        <v>10235.212187498093</v>
      </c>
    </row>
    <row r="28" spans="1:8" ht="15">
      <c r="A28" t="s">
        <v>47</v>
      </c>
      <c r="B28" s="19">
        <v>12464</v>
      </c>
      <c r="C28">
        <v>1.3431748546180433</v>
      </c>
      <c r="D28">
        <f t="shared" si="0"/>
        <v>9279.5066533198096</v>
      </c>
      <c r="F28">
        <v>27</v>
      </c>
      <c r="G28">
        <f t="shared" si="1"/>
        <v>9338</v>
      </c>
      <c r="H28">
        <f t="shared" si="2"/>
        <v>12542.566792423288</v>
      </c>
    </row>
    <row r="29" spans="1:8" ht="15">
      <c r="A29" t="s">
        <v>48</v>
      </c>
      <c r="B29" s="19">
        <v>7843</v>
      </c>
      <c r="C29">
        <v>0.82458400155599776</v>
      </c>
      <c r="D29">
        <f t="shared" si="0"/>
        <v>9511.4627317534487</v>
      </c>
      <c r="F29">
        <v>28</v>
      </c>
      <c r="G29">
        <f t="shared" si="1"/>
        <v>9483</v>
      </c>
      <c r="H29">
        <f t="shared" si="2"/>
        <v>7819.530086755527</v>
      </c>
    </row>
    <row r="30" spans="1:8" ht="15">
      <c r="A30" t="s">
        <v>49</v>
      </c>
      <c r="B30" s="19">
        <v>6833</v>
      </c>
      <c r="C30">
        <v>0.7184751489285639</v>
      </c>
      <c r="D30">
        <f t="shared" si="0"/>
        <v>9510.4194072541086</v>
      </c>
      <c r="F30">
        <v>29</v>
      </c>
      <c r="G30">
        <f t="shared" si="1"/>
        <v>9628</v>
      </c>
      <c r="H30">
        <f t="shared" si="2"/>
        <v>6917.4787338842134</v>
      </c>
    </row>
    <row r="31" spans="1:8" ht="15">
      <c r="A31" t="s">
        <v>50</v>
      </c>
      <c r="B31" s="19">
        <v>10998</v>
      </c>
      <c r="C31">
        <v>1.1133701933534312</v>
      </c>
      <c r="D31">
        <f t="shared" si="0"/>
        <v>9878.1160710566692</v>
      </c>
      <c r="F31">
        <v>30</v>
      </c>
      <c r="G31">
        <f t="shared" si="1"/>
        <v>9773</v>
      </c>
      <c r="H31">
        <f t="shared" si="2"/>
        <v>10880.966899643083</v>
      </c>
    </row>
    <row r="32" spans="1:8" ht="15">
      <c r="A32" t="s">
        <v>51</v>
      </c>
      <c r="B32" s="19">
        <v>13324</v>
      </c>
      <c r="C32">
        <v>1.3431748546180433</v>
      </c>
      <c r="D32">
        <f t="shared" si="0"/>
        <v>9919.780700323583</v>
      </c>
      <c r="F32">
        <v>31</v>
      </c>
      <c r="G32">
        <f t="shared" si="1"/>
        <v>9918</v>
      </c>
      <c r="H32">
        <f t="shared" si="2"/>
        <v>13321.608208101754</v>
      </c>
    </row>
    <row r="33" spans="1:8" ht="15">
      <c r="A33" t="s">
        <v>52</v>
      </c>
      <c r="B33" s="19">
        <v>8488</v>
      </c>
      <c r="C33">
        <v>0.82458400155599776</v>
      </c>
      <c r="D33">
        <f t="shared" si="0"/>
        <v>10293.675336876611</v>
      </c>
      <c r="F33">
        <v>32</v>
      </c>
      <c r="G33">
        <f t="shared" si="1"/>
        <v>10063</v>
      </c>
      <c r="H33">
        <f t="shared" si="2"/>
        <v>8297.7888076580057</v>
      </c>
    </row>
    <row r="34" spans="1:8" ht="15">
      <c r="A34" t="s">
        <v>53</v>
      </c>
      <c r="B34" s="19">
        <v>7353</v>
      </c>
      <c r="C34">
        <v>0.7184751489285639</v>
      </c>
      <c r="D34">
        <f t="shared" si="0"/>
        <v>10234.174433124464</v>
      </c>
      <c r="F34">
        <v>33</v>
      </c>
      <c r="G34">
        <f t="shared" si="1"/>
        <v>10208</v>
      </c>
      <c r="H34">
        <f t="shared" si="2"/>
        <v>7334.1943202627799</v>
      </c>
    </row>
    <row r="35" spans="1:8" ht="15">
      <c r="A35" t="s">
        <v>54</v>
      </c>
      <c r="B35" s="19">
        <v>11505</v>
      </c>
      <c r="C35">
        <v>1.1133701933534312</v>
      </c>
      <c r="D35">
        <f t="shared" si="0"/>
        <v>10333.490216176302</v>
      </c>
      <c r="F35">
        <v>34</v>
      </c>
      <c r="G35">
        <f t="shared" si="1"/>
        <v>10353</v>
      </c>
      <c r="H35">
        <f t="shared" si="2"/>
        <v>11526.721611788074</v>
      </c>
    </row>
    <row r="36" spans="1:8" ht="15">
      <c r="A36" t="s">
        <v>55</v>
      </c>
      <c r="B36" s="19">
        <v>13864</v>
      </c>
      <c r="C36">
        <v>1.3431748546180433</v>
      </c>
      <c r="D36">
        <f t="shared" si="0"/>
        <v>10321.813241465486</v>
      </c>
      <c r="F36">
        <v>35</v>
      </c>
      <c r="G36">
        <f t="shared" si="1"/>
        <v>10498</v>
      </c>
      <c r="H36">
        <f t="shared" si="2"/>
        <v>14100.649623780218</v>
      </c>
    </row>
    <row r="37" spans="1:8" ht="15">
      <c r="A37" t="s">
        <v>56</v>
      </c>
      <c r="B37" s="19">
        <v>8862</v>
      </c>
      <c r="C37">
        <v>0.82458400155599776</v>
      </c>
      <c r="D37">
        <f t="shared" si="0"/>
        <v>10747.237374575934</v>
      </c>
      <c r="F37">
        <v>36</v>
      </c>
      <c r="G37">
        <f t="shared" si="1"/>
        <v>10643</v>
      </c>
      <c r="H37">
        <f t="shared" si="2"/>
        <v>8776.0475285604844</v>
      </c>
    </row>
    <row r="38" spans="1:8" ht="15">
      <c r="A38" t="s">
        <v>57</v>
      </c>
      <c r="B38" s="19">
        <v>8102</v>
      </c>
      <c r="C38">
        <v>0.7184751489285639</v>
      </c>
      <c r="D38">
        <f t="shared" si="0"/>
        <v>11276.660037695417</v>
      </c>
      <c r="F38">
        <v>37</v>
      </c>
      <c r="G38">
        <f t="shared" si="1"/>
        <v>10788</v>
      </c>
      <c r="H38">
        <f t="shared" si="2"/>
        <v>7750.9099066413473</v>
      </c>
    </row>
    <row r="39" spans="1:8" ht="15">
      <c r="A39" t="s">
        <v>58</v>
      </c>
      <c r="B39" s="19">
        <v>11918</v>
      </c>
      <c r="C39">
        <v>1.1133701933534312</v>
      </c>
      <c r="D39">
        <f t="shared" si="0"/>
        <v>10704.436018808272</v>
      </c>
      <c r="F39">
        <v>38</v>
      </c>
      <c r="G39">
        <f t="shared" si="1"/>
        <v>10933</v>
      </c>
      <c r="H39">
        <f t="shared" si="2"/>
        <v>12172.476323933064</v>
      </c>
    </row>
    <row r="40" spans="1:8" ht="15">
      <c r="A40" t="s">
        <v>59</v>
      </c>
      <c r="B40" s="19">
        <v>14288</v>
      </c>
      <c r="C40">
        <v>1.3431748546180433</v>
      </c>
      <c r="D40">
        <f t="shared" si="0"/>
        <v>10637.483236732463</v>
      </c>
      <c r="F40">
        <v>39</v>
      </c>
      <c r="G40">
        <f t="shared" si="1"/>
        <v>11078</v>
      </c>
      <c r="H40">
        <f t="shared" si="2"/>
        <v>14879.691039458683</v>
      </c>
    </row>
    <row r="41" spans="1:8" ht="15">
      <c r="A41" t="s">
        <v>60</v>
      </c>
      <c r="B41" s="19">
        <v>9092</v>
      </c>
      <c r="C41">
        <v>0.82458400155599776</v>
      </c>
      <c r="D41">
        <f t="shared" si="0"/>
        <v>11026.165900433807</v>
      </c>
      <c r="F41">
        <v>40</v>
      </c>
      <c r="G41">
        <f t="shared" si="1"/>
        <v>11223</v>
      </c>
      <c r="H41">
        <f t="shared" si="2"/>
        <v>9254.306249462963</v>
      </c>
    </row>
    <row r="42" spans="1:8" ht="15">
      <c r="A42" t="s">
        <v>61</v>
      </c>
      <c r="B42" s="19"/>
      <c r="C42">
        <v>0.7184751489285639</v>
      </c>
      <c r="F42">
        <v>41</v>
      </c>
      <c r="G42">
        <f t="shared" si="1"/>
        <v>11368</v>
      </c>
      <c r="H42" s="3">
        <f t="shared" si="2"/>
        <v>8167.6254930199148</v>
      </c>
    </row>
    <row r="43" spans="1:8" ht="15">
      <c r="A43" t="s">
        <v>62</v>
      </c>
      <c r="B43" s="19"/>
      <c r="C43">
        <v>1.1133701933534312</v>
      </c>
      <c r="F43">
        <v>42</v>
      </c>
      <c r="G43">
        <f t="shared" si="1"/>
        <v>11513</v>
      </c>
      <c r="H43" s="3">
        <f t="shared" si="2"/>
        <v>12818.231036078054</v>
      </c>
    </row>
    <row r="44" spans="1:8">
      <c r="A44" t="s">
        <v>71</v>
      </c>
      <c r="C44">
        <v>1.3431748546180433</v>
      </c>
      <c r="F44">
        <v>43</v>
      </c>
      <c r="G44">
        <f t="shared" si="1"/>
        <v>11658</v>
      </c>
      <c r="H44" s="3">
        <f t="shared" si="2"/>
        <v>15658.732455137149</v>
      </c>
    </row>
    <row r="45" spans="1:8">
      <c r="A45" t="s">
        <v>72</v>
      </c>
      <c r="C45">
        <v>0.82458400155599776</v>
      </c>
      <c r="F45">
        <v>44</v>
      </c>
      <c r="G45">
        <f t="shared" si="1"/>
        <v>11803</v>
      </c>
      <c r="H45" s="3">
        <f t="shared" si="2"/>
        <v>9732.5649703654417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3" zoomScale="120" zoomScaleNormal="120" workbookViewId="0">
      <selection activeCell="D70" sqref="D70"/>
    </sheetView>
  </sheetViews>
  <sheetFormatPr defaultRowHeight="12.75"/>
  <sheetData>
    <row r="1" spans="1:7" s="3" customFormat="1" ht="15.75">
      <c r="A1" s="35"/>
      <c r="B1" s="35"/>
      <c r="C1" s="35" t="s">
        <v>6</v>
      </c>
      <c r="D1" s="35" t="s">
        <v>10</v>
      </c>
      <c r="E1" s="35" t="s">
        <v>2</v>
      </c>
      <c r="F1" s="35" t="s">
        <v>9</v>
      </c>
      <c r="G1" s="35" t="s">
        <v>4</v>
      </c>
    </row>
    <row r="2" spans="1:7" s="3" customFormat="1" ht="15.75">
      <c r="A2" s="36" t="s">
        <v>0</v>
      </c>
      <c r="B2" s="36" t="s">
        <v>1</v>
      </c>
      <c r="C2" s="36"/>
      <c r="D2" s="36" t="s">
        <v>7</v>
      </c>
      <c r="E2" s="36" t="s">
        <v>3</v>
      </c>
      <c r="F2" s="36" t="s">
        <v>8</v>
      </c>
      <c r="G2" s="36"/>
    </row>
    <row r="3" spans="1:7" ht="15">
      <c r="A3" s="19">
        <v>1996</v>
      </c>
      <c r="B3" s="19">
        <v>1</v>
      </c>
      <c r="C3" s="19">
        <v>708</v>
      </c>
      <c r="D3" s="19">
        <v>4084</v>
      </c>
      <c r="E3" s="19">
        <v>1233</v>
      </c>
      <c r="F3" s="19">
        <v>4198</v>
      </c>
      <c r="G3" s="19">
        <v>10222</v>
      </c>
    </row>
    <row r="4" spans="1:7" ht="15">
      <c r="A4" s="19">
        <v>1996</v>
      </c>
      <c r="B4" s="19">
        <v>2</v>
      </c>
      <c r="C4" s="19">
        <v>845</v>
      </c>
      <c r="D4" s="19">
        <v>6329</v>
      </c>
      <c r="E4" s="19">
        <v>1684</v>
      </c>
      <c r="F4" s="19">
        <v>4691</v>
      </c>
      <c r="G4" s="19">
        <v>13549</v>
      </c>
    </row>
    <row r="5" spans="1:7" ht="15">
      <c r="A5" s="19">
        <v>1996</v>
      </c>
      <c r="B5" s="19">
        <v>3</v>
      </c>
      <c r="C5" s="19">
        <v>1053</v>
      </c>
      <c r="D5" s="19">
        <v>7617</v>
      </c>
      <c r="E5" s="19">
        <v>2075</v>
      </c>
      <c r="F5" s="19">
        <v>2887</v>
      </c>
      <c r="G5" s="19">
        <v>16632</v>
      </c>
    </row>
    <row r="6" spans="1:7" ht="15">
      <c r="A6" s="19">
        <v>1996</v>
      </c>
      <c r="B6" s="19">
        <v>4</v>
      </c>
      <c r="C6" s="19">
        <v>853</v>
      </c>
      <c r="D6" s="19">
        <v>4788</v>
      </c>
      <c r="E6" s="19">
        <v>1406</v>
      </c>
      <c r="F6" s="19">
        <v>4936</v>
      </c>
      <c r="G6" s="19">
        <v>11983</v>
      </c>
    </row>
    <row r="7" spans="1:7" ht="15">
      <c r="A7" s="19">
        <v>1997</v>
      </c>
      <c r="B7" s="19">
        <v>1</v>
      </c>
      <c r="C7" s="19">
        <v>794</v>
      </c>
      <c r="D7" s="19">
        <v>4311</v>
      </c>
      <c r="E7" s="19">
        <v>1368</v>
      </c>
      <c r="F7" s="19">
        <v>4534</v>
      </c>
      <c r="G7" s="19">
        <v>11007</v>
      </c>
    </row>
    <row r="8" spans="1:7" ht="15">
      <c r="A8" s="19">
        <v>1997</v>
      </c>
      <c r="B8" s="19">
        <v>2</v>
      </c>
      <c r="C8" s="19">
        <v>1010</v>
      </c>
      <c r="D8" s="19">
        <v>6824</v>
      </c>
      <c r="E8" s="19">
        <v>1843</v>
      </c>
      <c r="F8" s="19">
        <v>5195</v>
      </c>
      <c r="G8" s="19">
        <v>14871</v>
      </c>
    </row>
    <row r="9" spans="1:7" ht="15">
      <c r="A9" s="19">
        <v>1997</v>
      </c>
      <c r="B9" s="19">
        <v>3</v>
      </c>
      <c r="C9" s="19">
        <v>1135</v>
      </c>
      <c r="D9" s="19">
        <v>8267</v>
      </c>
      <c r="E9" s="19">
        <v>2281</v>
      </c>
      <c r="F9" s="19">
        <v>6425</v>
      </c>
      <c r="G9" s="19">
        <v>18108</v>
      </c>
    </row>
    <row r="10" spans="1:7" ht="15">
      <c r="A10" s="19">
        <v>1997</v>
      </c>
      <c r="B10" s="19">
        <v>4</v>
      </c>
      <c r="C10" s="19">
        <v>946</v>
      </c>
      <c r="D10" s="19">
        <v>5200</v>
      </c>
      <c r="E10" s="19">
        <v>1517</v>
      </c>
      <c r="F10" s="19">
        <v>5314</v>
      </c>
      <c r="G10" s="19">
        <v>12977</v>
      </c>
    </row>
    <row r="11" spans="1:7" ht="15">
      <c r="A11" s="19">
        <v>1998</v>
      </c>
      <c r="B11" s="19">
        <v>1</v>
      </c>
      <c r="C11" s="19">
        <v>853</v>
      </c>
      <c r="D11" s="19">
        <v>4512</v>
      </c>
      <c r="E11" s="19">
        <v>1450</v>
      </c>
      <c r="F11" s="19">
        <v>4881</v>
      </c>
      <c r="G11" s="19">
        <v>11796</v>
      </c>
    </row>
    <row r="12" spans="1:7" ht="15">
      <c r="A12" s="19">
        <v>1998</v>
      </c>
      <c r="B12" s="19">
        <v>2</v>
      </c>
      <c r="C12" s="19">
        <v>1091</v>
      </c>
      <c r="D12" s="19">
        <v>7615</v>
      </c>
      <c r="E12" s="19">
        <v>1974</v>
      </c>
      <c r="F12" s="19">
        <v>5698</v>
      </c>
      <c r="G12" s="19">
        <v>16378</v>
      </c>
    </row>
    <row r="13" spans="1:7" ht="15">
      <c r="A13" s="19">
        <v>1998</v>
      </c>
      <c r="B13" s="19">
        <v>3</v>
      </c>
      <c r="C13" s="19">
        <v>1269</v>
      </c>
      <c r="D13" s="19">
        <v>9262</v>
      </c>
      <c r="E13" s="19">
        <v>2409</v>
      </c>
      <c r="F13" s="19">
        <v>7026</v>
      </c>
      <c r="G13" s="19">
        <v>19966</v>
      </c>
    </row>
    <row r="14" spans="1:7" ht="15">
      <c r="A14" s="19">
        <v>1998</v>
      </c>
      <c r="B14" s="19">
        <v>4</v>
      </c>
      <c r="C14" s="19">
        <v>1050</v>
      </c>
      <c r="D14" s="19">
        <v>6128</v>
      </c>
      <c r="E14" s="19">
        <v>1608</v>
      </c>
      <c r="F14" s="19">
        <v>5309</v>
      </c>
      <c r="G14" s="19">
        <v>14154</v>
      </c>
    </row>
    <row r="15" spans="1:7" ht="15">
      <c r="A15" s="19">
        <v>1999</v>
      </c>
      <c r="B15" s="19">
        <v>1</v>
      </c>
      <c r="C15" s="19">
        <v>972</v>
      </c>
      <c r="D15" s="19">
        <v>5550</v>
      </c>
      <c r="E15" s="19">
        <v>1588</v>
      </c>
      <c r="F15" s="19">
        <v>4922</v>
      </c>
      <c r="G15" s="19">
        <v>13031</v>
      </c>
    </row>
    <row r="16" spans="1:7" ht="15">
      <c r="A16" s="19">
        <v>1999</v>
      </c>
      <c r="B16" s="19">
        <v>2</v>
      </c>
      <c r="C16" s="19">
        <v>1156</v>
      </c>
      <c r="D16" s="19">
        <v>8681</v>
      </c>
      <c r="E16" s="19">
        <v>2068</v>
      </c>
      <c r="F16" s="19">
        <v>5376</v>
      </c>
      <c r="G16" s="19">
        <v>17281</v>
      </c>
    </row>
    <row r="17" spans="1:7" ht="15">
      <c r="A17" s="19">
        <v>1999</v>
      </c>
      <c r="B17" s="19">
        <v>3</v>
      </c>
      <c r="C17" s="19">
        <v>1298</v>
      </c>
      <c r="D17" s="19">
        <v>10606</v>
      </c>
      <c r="E17" s="19">
        <v>2638</v>
      </c>
      <c r="F17" s="19">
        <v>6576</v>
      </c>
      <c r="G17" s="19">
        <v>21118</v>
      </c>
    </row>
    <row r="18" spans="1:7" ht="15">
      <c r="A18" s="19">
        <v>1999</v>
      </c>
      <c r="B18" s="19">
        <v>4</v>
      </c>
      <c r="C18" s="19">
        <v>1062</v>
      </c>
      <c r="D18" s="19">
        <v>6554</v>
      </c>
      <c r="E18" s="19">
        <v>1760</v>
      </c>
      <c r="F18" s="19">
        <v>5521</v>
      </c>
      <c r="G18" s="19">
        <v>14897</v>
      </c>
    </row>
    <row r="19" spans="1:7" ht="15">
      <c r="A19" s="19">
        <v>2000</v>
      </c>
      <c r="B19" s="19">
        <v>1</v>
      </c>
      <c r="C19" s="19">
        <v>969</v>
      </c>
      <c r="D19" s="19">
        <v>5811</v>
      </c>
      <c r="E19" s="19">
        <v>1656</v>
      </c>
      <c r="F19" s="19">
        <v>5088</v>
      </c>
      <c r="G19" s="19">
        <v>13525</v>
      </c>
    </row>
    <row r="20" spans="1:7" ht="15">
      <c r="A20" s="19">
        <v>2000</v>
      </c>
      <c r="B20" s="19">
        <v>2</v>
      </c>
      <c r="C20" s="19">
        <v>1184</v>
      </c>
      <c r="D20" s="19">
        <v>9560</v>
      </c>
      <c r="E20" s="19">
        <v>2290</v>
      </c>
      <c r="F20" s="19">
        <v>5842</v>
      </c>
      <c r="G20" s="19">
        <v>18876</v>
      </c>
    </row>
    <row r="21" spans="1:7" ht="15">
      <c r="A21" s="19">
        <v>2000</v>
      </c>
      <c r="B21" s="19">
        <v>3</v>
      </c>
      <c r="C21" s="19">
        <v>1370</v>
      </c>
      <c r="D21" s="19">
        <v>11585</v>
      </c>
      <c r="E21" s="19">
        <v>2795</v>
      </c>
      <c r="F21" s="19">
        <v>6976</v>
      </c>
      <c r="G21" s="19">
        <v>22726</v>
      </c>
    </row>
    <row r="22" spans="1:7" ht="15">
      <c r="A22" s="19">
        <v>2000</v>
      </c>
      <c r="B22" s="19">
        <v>4</v>
      </c>
      <c r="C22" s="19">
        <v>1122</v>
      </c>
      <c r="D22" s="19">
        <v>7101</v>
      </c>
      <c r="E22" s="19">
        <v>1863</v>
      </c>
      <c r="F22" s="19">
        <v>5867</v>
      </c>
      <c r="G22" s="19">
        <v>15952</v>
      </c>
    </row>
    <row r="23" spans="1:7" ht="15">
      <c r="A23" s="19">
        <v>2001</v>
      </c>
      <c r="B23" s="19">
        <v>1</v>
      </c>
      <c r="C23" s="19">
        <v>954</v>
      </c>
      <c r="D23" s="19">
        <v>6134</v>
      </c>
      <c r="E23" s="19">
        <v>1702</v>
      </c>
      <c r="F23" s="19">
        <v>5254</v>
      </c>
      <c r="G23" s="19">
        <v>14044</v>
      </c>
    </row>
    <row r="24" spans="1:7" ht="15">
      <c r="A24" s="19">
        <v>2001</v>
      </c>
      <c r="B24" s="19">
        <v>2</v>
      </c>
      <c r="C24" s="19">
        <v>1111</v>
      </c>
      <c r="D24" s="19">
        <v>9369</v>
      </c>
      <c r="E24" s="19">
        <v>2182</v>
      </c>
      <c r="F24" s="19">
        <v>5207</v>
      </c>
      <c r="G24" s="19">
        <v>17870</v>
      </c>
    </row>
    <row r="25" spans="1:7" ht="15">
      <c r="A25" s="19">
        <v>2001</v>
      </c>
      <c r="B25" s="19">
        <v>3</v>
      </c>
      <c r="C25" s="19">
        <v>1365</v>
      </c>
      <c r="D25" s="19">
        <v>11974</v>
      </c>
      <c r="E25" s="19">
        <v>2858</v>
      </c>
      <c r="F25" s="19">
        <v>6616</v>
      </c>
      <c r="G25" s="19">
        <v>22812</v>
      </c>
    </row>
    <row r="26" spans="1:7" ht="15">
      <c r="A26" s="19">
        <v>2001</v>
      </c>
      <c r="B26" s="19">
        <v>4</v>
      </c>
      <c r="C26" s="19">
        <v>1160</v>
      </c>
      <c r="D26" s="19">
        <v>6785</v>
      </c>
      <c r="E26" s="19">
        <v>1672</v>
      </c>
      <c r="F26" s="19">
        <v>5051</v>
      </c>
      <c r="G26" s="19">
        <v>14669</v>
      </c>
    </row>
    <row r="27" spans="1:7" ht="15">
      <c r="A27" s="19">
        <v>2002</v>
      </c>
      <c r="B27" s="19">
        <v>1</v>
      </c>
      <c r="C27" s="19">
        <v>1093</v>
      </c>
      <c r="D27" s="19">
        <v>6376</v>
      </c>
      <c r="E27" s="19">
        <v>1669</v>
      </c>
      <c r="F27" s="19">
        <v>5085</v>
      </c>
      <c r="G27" s="19">
        <v>14223</v>
      </c>
    </row>
    <row r="28" spans="1:7" ht="15">
      <c r="A28" s="19">
        <v>2002</v>
      </c>
      <c r="B28" s="19">
        <v>2</v>
      </c>
      <c r="C28" s="19">
        <v>1190</v>
      </c>
      <c r="D28" s="19">
        <v>10036</v>
      </c>
      <c r="E28" s="19">
        <v>2221</v>
      </c>
      <c r="F28" s="19">
        <v>5304</v>
      </c>
      <c r="G28" s="19">
        <v>18751</v>
      </c>
    </row>
    <row r="29" spans="1:7" ht="15">
      <c r="A29" s="19">
        <v>2002</v>
      </c>
      <c r="B29" s="19">
        <v>3</v>
      </c>
      <c r="C29" s="19">
        <v>1405</v>
      </c>
      <c r="D29" s="19">
        <v>12464</v>
      </c>
      <c r="E29" s="19">
        <v>2879</v>
      </c>
      <c r="F29" s="19">
        <v>6475</v>
      </c>
      <c r="G29" s="19">
        <v>23223</v>
      </c>
    </row>
    <row r="30" spans="1:7" ht="15">
      <c r="A30" s="19">
        <v>2002</v>
      </c>
      <c r="B30" s="19">
        <v>4</v>
      </c>
      <c r="C30" s="19">
        <v>1214</v>
      </c>
      <c r="D30" s="19">
        <v>7843</v>
      </c>
      <c r="E30" s="19">
        <v>1912</v>
      </c>
      <c r="F30" s="19">
        <v>5747</v>
      </c>
      <c r="G30" s="19">
        <v>16716</v>
      </c>
    </row>
    <row r="31" spans="1:7" ht="15">
      <c r="A31" s="19">
        <v>2003</v>
      </c>
      <c r="B31" s="19">
        <v>1</v>
      </c>
      <c r="C31" s="19">
        <v>1091</v>
      </c>
      <c r="D31" s="19">
        <v>6833</v>
      </c>
      <c r="E31" s="19">
        <v>1718</v>
      </c>
      <c r="F31" s="19">
        <v>5052</v>
      </c>
      <c r="G31" s="19">
        <v>14693</v>
      </c>
    </row>
    <row r="32" spans="1:7" ht="15">
      <c r="A32" s="19">
        <v>2003</v>
      </c>
      <c r="B32" s="19">
        <v>2</v>
      </c>
      <c r="C32" s="19">
        <v>1242</v>
      </c>
      <c r="D32" s="19">
        <v>10998</v>
      </c>
      <c r="E32" s="19">
        <v>2308</v>
      </c>
      <c r="F32" s="19">
        <v>5205</v>
      </c>
      <c r="G32" s="19">
        <v>19754</v>
      </c>
    </row>
    <row r="33" spans="1:7" ht="15">
      <c r="A33" s="19">
        <v>2003</v>
      </c>
      <c r="B33" s="19">
        <v>3</v>
      </c>
      <c r="C33" s="19">
        <v>1442</v>
      </c>
      <c r="D33" s="19">
        <v>13324</v>
      </c>
      <c r="E33" s="19">
        <v>3086</v>
      </c>
      <c r="F33" s="19">
        <v>6510</v>
      </c>
      <c r="G33" s="19">
        <v>24362</v>
      </c>
    </row>
    <row r="34" spans="1:7" ht="15">
      <c r="A34" s="19">
        <v>2003</v>
      </c>
      <c r="B34" s="19">
        <v>4</v>
      </c>
      <c r="C34" s="19">
        <v>1296</v>
      </c>
      <c r="D34" s="19">
        <v>8488</v>
      </c>
      <c r="E34" s="19">
        <v>2119</v>
      </c>
      <c r="F34" s="19">
        <v>6040</v>
      </c>
      <c r="G34" s="19">
        <v>17943</v>
      </c>
    </row>
    <row r="35" spans="1:7" ht="15">
      <c r="A35" s="19">
        <v>2004</v>
      </c>
      <c r="B35" s="19">
        <v>1</v>
      </c>
      <c r="C35" s="19">
        <v>1199</v>
      </c>
      <c r="D35" s="19">
        <v>7353</v>
      </c>
      <c r="E35" s="19">
        <v>1951</v>
      </c>
      <c r="F35" s="19">
        <v>5581</v>
      </c>
      <c r="G35" s="19">
        <v>16083</v>
      </c>
    </row>
    <row r="36" spans="1:7" ht="15">
      <c r="A36" s="19">
        <v>2004</v>
      </c>
      <c r="B36" s="19">
        <v>2</v>
      </c>
      <c r="C36" s="19">
        <v>1347</v>
      </c>
      <c r="D36" s="19">
        <v>11505</v>
      </c>
      <c r="E36" s="19">
        <v>2874</v>
      </c>
      <c r="F36" s="19">
        <v>5928</v>
      </c>
      <c r="G36" s="19">
        <v>21654</v>
      </c>
    </row>
    <row r="37" spans="1:7" ht="15">
      <c r="A37" s="19">
        <v>2004</v>
      </c>
      <c r="B37" s="19">
        <v>3</v>
      </c>
      <c r="C37" s="19">
        <v>1507</v>
      </c>
      <c r="D37" s="19">
        <v>13864</v>
      </c>
      <c r="E37" s="19">
        <v>3712</v>
      </c>
      <c r="F37" s="19">
        <v>7030</v>
      </c>
      <c r="G37" s="19">
        <v>26113</v>
      </c>
    </row>
    <row r="38" spans="1:7" ht="15">
      <c r="A38" s="19">
        <v>2004</v>
      </c>
      <c r="B38" s="19">
        <v>4</v>
      </c>
      <c r="C38" s="19">
        <v>1350</v>
      </c>
      <c r="D38" s="19">
        <v>8862</v>
      </c>
      <c r="E38" s="19">
        <v>2618</v>
      </c>
      <c r="F38" s="19">
        <v>6341</v>
      </c>
      <c r="G38" s="19">
        <v>19171</v>
      </c>
    </row>
    <row r="39" spans="1:7" ht="15">
      <c r="A39" s="19">
        <v>2005</v>
      </c>
      <c r="B39" s="19">
        <v>1</v>
      </c>
      <c r="C39" s="19">
        <v>1300</v>
      </c>
      <c r="D39" s="19">
        <v>8102</v>
      </c>
      <c r="E39" s="19">
        <v>2589</v>
      </c>
      <c r="F39" s="19">
        <v>5924</v>
      </c>
      <c r="G39" s="19">
        <v>17915</v>
      </c>
    </row>
    <row r="40" spans="1:7" ht="15">
      <c r="A40" s="19">
        <v>2005</v>
      </c>
      <c r="B40" s="19">
        <v>2</v>
      </c>
      <c r="C40" s="19">
        <v>1472</v>
      </c>
      <c r="D40" s="19">
        <v>11918</v>
      </c>
      <c r="E40" s="19">
        <v>3490</v>
      </c>
      <c r="F40" s="19">
        <v>6091</v>
      </c>
      <c r="G40" s="19">
        <v>22971</v>
      </c>
    </row>
    <row r="41" spans="1:7" ht="15">
      <c r="A41" s="19">
        <v>2005</v>
      </c>
      <c r="B41" s="19">
        <v>3</v>
      </c>
      <c r="C41" s="19">
        <v>1656</v>
      </c>
      <c r="D41" s="19">
        <v>14288</v>
      </c>
      <c r="E41" s="19">
        <v>4405</v>
      </c>
      <c r="F41" s="19">
        <v>7276</v>
      </c>
      <c r="G41" s="19">
        <v>27624</v>
      </c>
    </row>
    <row r="42" spans="1:7" ht="15">
      <c r="A42" s="19">
        <v>2005</v>
      </c>
      <c r="B42" s="19">
        <v>4</v>
      </c>
      <c r="C42" s="19">
        <v>1466</v>
      </c>
      <c r="D42" s="19">
        <v>9092</v>
      </c>
      <c r="E42" s="19">
        <v>3072</v>
      </c>
      <c r="F42" s="19">
        <v>6497</v>
      </c>
      <c r="G42" s="19">
        <v>20127</v>
      </c>
    </row>
    <row r="43" spans="1:7" ht="15.75">
      <c r="A43" s="19">
        <v>2006</v>
      </c>
      <c r="B43" s="19">
        <v>1</v>
      </c>
      <c r="C43" s="34">
        <v>1315.4719517503752</v>
      </c>
      <c r="D43" s="34">
        <v>8167.6254930199148</v>
      </c>
      <c r="E43" s="34">
        <v>2393.209378855056</v>
      </c>
      <c r="F43" s="34">
        <v>5850.4274685689916</v>
      </c>
      <c r="G43" s="34">
        <v>20052.125610638512</v>
      </c>
    </row>
    <row r="44" spans="1:7" ht="15.75">
      <c r="A44" s="19">
        <v>2006</v>
      </c>
      <c r="B44" s="19">
        <v>2</v>
      </c>
      <c r="C44" s="34">
        <v>1541.5308190779722</v>
      </c>
      <c r="D44" s="34">
        <v>12818.231036078054</v>
      </c>
      <c r="E44" s="34">
        <v>3202.1407463089627</v>
      </c>
      <c r="F44" s="34">
        <v>6242.1276329263683</v>
      </c>
      <c r="G44" s="34">
        <v>21485.537419058161</v>
      </c>
    </row>
    <row r="45" spans="1:7">
      <c r="G45">
        <f>SUM(C43:F43)</f>
        <v>17726.734292194338</v>
      </c>
    </row>
    <row r="46" spans="1:7">
      <c r="G46">
        <f>SUM(C44:F44)</f>
        <v>23804.030234391357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5" zoomScale="110" zoomScaleNormal="110" workbookViewId="0">
      <selection activeCell="F39" sqref="F39"/>
    </sheetView>
  </sheetViews>
  <sheetFormatPr defaultRowHeight="12.75"/>
  <cols>
    <col min="1" max="1" width="11.28515625" customWidth="1"/>
    <col min="2" max="2" width="13.7109375" bestFit="1" customWidth="1"/>
    <col min="3" max="3" width="11" bestFit="1" customWidth="1"/>
    <col min="4" max="4" width="20.28515625" bestFit="1" customWidth="1"/>
    <col min="5" max="5" width="23.140625" bestFit="1" customWidth="1"/>
    <col min="6" max="6" width="14.85546875" customWidth="1"/>
    <col min="8" max="8" width="14.42578125" bestFit="1" customWidth="1"/>
  </cols>
  <sheetData>
    <row r="1" spans="1:8" s="13" customFormat="1" ht="15">
      <c r="A1" s="9" t="s">
        <v>20</v>
      </c>
      <c r="B1" s="10" t="s">
        <v>2</v>
      </c>
      <c r="C1" s="11" t="s">
        <v>12</v>
      </c>
      <c r="D1" s="11" t="s">
        <v>13</v>
      </c>
      <c r="E1" s="11" t="s">
        <v>14</v>
      </c>
      <c r="F1" s="11"/>
      <c r="G1" s="12" t="s">
        <v>1</v>
      </c>
      <c r="H1" s="12" t="s">
        <v>15</v>
      </c>
    </row>
    <row r="2" spans="1:8" ht="15">
      <c r="A2" t="s">
        <v>21</v>
      </c>
      <c r="B2" s="19">
        <v>1233</v>
      </c>
      <c r="G2">
        <v>1</v>
      </c>
      <c r="H2" s="3">
        <f>AVERAGE(E6,E10,E14,E18,E22,E26,E30,E34,E38)</f>
        <v>0.79180033252540905</v>
      </c>
    </row>
    <row r="3" spans="1:8" ht="15">
      <c r="A3" t="s">
        <v>22</v>
      </c>
      <c r="B3" s="19">
        <v>1684</v>
      </c>
      <c r="G3">
        <v>2</v>
      </c>
      <c r="H3" s="3">
        <f>AVERAGE(E7,E11,E15,E19,E23,E27,E31,E35,E39)</f>
        <v>1.0457875251422015</v>
      </c>
    </row>
    <row r="4" spans="1:8" ht="15">
      <c r="A4" t="s">
        <v>23</v>
      </c>
      <c r="B4" s="19">
        <v>2075</v>
      </c>
      <c r="D4">
        <f>AVERAGE(C5:C6)</f>
        <v>1616.375</v>
      </c>
      <c r="E4">
        <f>B4/D4</f>
        <v>1.2837367566313511</v>
      </c>
      <c r="G4">
        <v>3</v>
      </c>
      <c r="H4" s="3">
        <f>AVERAGE(E4,E8,E12,E16,E20,E24,E28,E32,E36)</f>
        <v>1.3067125734217331</v>
      </c>
    </row>
    <row r="5" spans="1:8" ht="15">
      <c r="A5" t="s">
        <v>24</v>
      </c>
      <c r="B5" s="19">
        <v>1406</v>
      </c>
      <c r="C5">
        <f>AVERAGE(B2:B5)</f>
        <v>1599.5</v>
      </c>
      <c r="D5">
        <f t="shared" ref="D5:D38" si="0">AVERAGE(C6:C7)</f>
        <v>1653.125</v>
      </c>
      <c r="E5">
        <f t="shared" ref="E5:E38" si="1">B5/D5</f>
        <v>0.8505103969754253</v>
      </c>
      <c r="G5">
        <v>4</v>
      </c>
      <c r="H5" s="3">
        <f>AVERAGE(E5,E9,E13,E17,E21,E25,E29,E33,E37)</f>
        <v>0.85185493861043815</v>
      </c>
    </row>
    <row r="6" spans="1:8" ht="15">
      <c r="A6" t="s">
        <v>25</v>
      </c>
      <c r="B6" s="19">
        <v>1368</v>
      </c>
      <c r="C6">
        <f t="shared" ref="C6:C41" si="2">AVERAGE(B3:B6)</f>
        <v>1633.25</v>
      </c>
      <c r="D6">
        <f t="shared" si="0"/>
        <v>1698.75</v>
      </c>
      <c r="E6">
        <f t="shared" si="1"/>
        <v>0.80529801324503314</v>
      </c>
    </row>
    <row r="7" spans="1:8" ht="15">
      <c r="A7" t="s">
        <v>26</v>
      </c>
      <c r="B7" s="19">
        <v>1843</v>
      </c>
      <c r="C7">
        <f t="shared" si="2"/>
        <v>1673</v>
      </c>
      <c r="D7">
        <f t="shared" si="0"/>
        <v>1738.375</v>
      </c>
      <c r="E7">
        <f t="shared" si="1"/>
        <v>1.060185518084418</v>
      </c>
    </row>
    <row r="8" spans="1:8" ht="15">
      <c r="A8" t="s">
        <v>27</v>
      </c>
      <c r="B8" s="19">
        <v>2281</v>
      </c>
      <c r="C8">
        <f t="shared" si="2"/>
        <v>1724.5</v>
      </c>
      <c r="D8">
        <f t="shared" si="0"/>
        <v>1762.5</v>
      </c>
      <c r="E8">
        <f t="shared" si="1"/>
        <v>1.2941843971631206</v>
      </c>
    </row>
    <row r="9" spans="1:8" ht="15">
      <c r="A9" t="s">
        <v>28</v>
      </c>
      <c r="B9" s="19">
        <v>1517</v>
      </c>
      <c r="C9">
        <f t="shared" si="2"/>
        <v>1752.25</v>
      </c>
      <c r="D9">
        <f t="shared" si="0"/>
        <v>1789.125</v>
      </c>
      <c r="E9">
        <f t="shared" si="1"/>
        <v>0.84790051002585065</v>
      </c>
    </row>
    <row r="10" spans="1:8" ht="15">
      <c r="A10" t="s">
        <v>29</v>
      </c>
      <c r="B10" s="19">
        <v>1450</v>
      </c>
      <c r="C10">
        <f t="shared" si="2"/>
        <v>1772.75</v>
      </c>
      <c r="D10">
        <f t="shared" si="0"/>
        <v>1821.5</v>
      </c>
      <c r="E10">
        <f t="shared" si="1"/>
        <v>0.79604721383475163</v>
      </c>
    </row>
    <row r="11" spans="1:8" ht="15">
      <c r="A11" t="s">
        <v>30</v>
      </c>
      <c r="B11" s="19">
        <v>1974</v>
      </c>
      <c r="C11">
        <f t="shared" si="2"/>
        <v>1805.5</v>
      </c>
      <c r="D11">
        <f t="shared" si="0"/>
        <v>1848.875</v>
      </c>
      <c r="E11">
        <f t="shared" si="1"/>
        <v>1.0676762896355891</v>
      </c>
    </row>
    <row r="12" spans="1:8" ht="15">
      <c r="A12" t="s">
        <v>31</v>
      </c>
      <c r="B12" s="19">
        <v>2409</v>
      </c>
      <c r="C12">
        <f t="shared" si="2"/>
        <v>1837.5</v>
      </c>
      <c r="D12">
        <f t="shared" si="0"/>
        <v>1877.5</v>
      </c>
      <c r="E12">
        <f t="shared" si="1"/>
        <v>1.2830892143808255</v>
      </c>
    </row>
    <row r="13" spans="1:8" ht="15">
      <c r="A13" t="s">
        <v>32</v>
      </c>
      <c r="B13" s="19">
        <v>1608</v>
      </c>
      <c r="C13">
        <f t="shared" si="2"/>
        <v>1860.25</v>
      </c>
      <c r="D13">
        <f t="shared" si="0"/>
        <v>1906.5</v>
      </c>
      <c r="E13">
        <f t="shared" si="1"/>
        <v>0.8434303697875688</v>
      </c>
    </row>
    <row r="14" spans="1:8" ht="15">
      <c r="A14" t="s">
        <v>33</v>
      </c>
      <c r="B14" s="19">
        <v>1588</v>
      </c>
      <c r="C14">
        <f t="shared" si="2"/>
        <v>1894.75</v>
      </c>
      <c r="D14">
        <f t="shared" si="0"/>
        <v>1946.875</v>
      </c>
      <c r="E14">
        <f t="shared" si="1"/>
        <v>0.81566613162118784</v>
      </c>
    </row>
    <row r="15" spans="1:8" ht="15">
      <c r="A15" t="s">
        <v>34</v>
      </c>
      <c r="B15" s="19">
        <v>2068</v>
      </c>
      <c r="C15">
        <f t="shared" si="2"/>
        <v>1918.25</v>
      </c>
      <c r="D15">
        <f t="shared" si="0"/>
        <v>1994.5</v>
      </c>
      <c r="E15">
        <f t="shared" si="1"/>
        <v>1.0368513411882678</v>
      </c>
    </row>
    <row r="16" spans="1:8" ht="15">
      <c r="A16" t="s">
        <v>35</v>
      </c>
      <c r="B16" s="19">
        <v>2638</v>
      </c>
      <c r="C16">
        <f t="shared" si="2"/>
        <v>1975.5</v>
      </c>
      <c r="D16">
        <f t="shared" si="0"/>
        <v>2022</v>
      </c>
      <c r="E16">
        <f t="shared" si="1"/>
        <v>1.304648862512364</v>
      </c>
    </row>
    <row r="17" spans="1:5" ht="15">
      <c r="A17" t="s">
        <v>36</v>
      </c>
      <c r="B17" s="19">
        <v>1760</v>
      </c>
      <c r="C17">
        <f t="shared" si="2"/>
        <v>2013.5</v>
      </c>
      <c r="D17">
        <f t="shared" si="0"/>
        <v>2058.25</v>
      </c>
      <c r="E17">
        <f t="shared" si="1"/>
        <v>0.85509534798979714</v>
      </c>
    </row>
    <row r="18" spans="1:5" ht="15">
      <c r="A18" t="s">
        <v>37</v>
      </c>
      <c r="B18" s="19">
        <v>1656</v>
      </c>
      <c r="C18">
        <f t="shared" si="2"/>
        <v>2030.5</v>
      </c>
      <c r="D18">
        <f t="shared" si="0"/>
        <v>2105.625</v>
      </c>
      <c r="E18">
        <f t="shared" si="1"/>
        <v>0.78646482635796977</v>
      </c>
    </row>
    <row r="19" spans="1:5" ht="15">
      <c r="A19" t="s">
        <v>38</v>
      </c>
      <c r="B19" s="19">
        <v>2290</v>
      </c>
      <c r="C19">
        <f t="shared" si="2"/>
        <v>2086</v>
      </c>
      <c r="D19">
        <f t="shared" si="0"/>
        <v>2138.125</v>
      </c>
      <c r="E19">
        <f t="shared" si="1"/>
        <v>1.0710318620286465</v>
      </c>
    </row>
    <row r="20" spans="1:5" ht="15">
      <c r="A20" t="s">
        <v>39</v>
      </c>
      <c r="B20" s="19">
        <v>2795</v>
      </c>
      <c r="C20">
        <f t="shared" si="2"/>
        <v>2125.25</v>
      </c>
      <c r="D20">
        <f t="shared" si="0"/>
        <v>2156.75</v>
      </c>
      <c r="E20">
        <f t="shared" si="1"/>
        <v>1.2959313782311348</v>
      </c>
    </row>
    <row r="21" spans="1:5" ht="15">
      <c r="A21" t="s">
        <v>40</v>
      </c>
      <c r="B21" s="19">
        <v>1863</v>
      </c>
      <c r="C21">
        <f t="shared" si="2"/>
        <v>2151</v>
      </c>
      <c r="D21">
        <f t="shared" si="0"/>
        <v>2149</v>
      </c>
      <c r="E21">
        <f t="shared" si="1"/>
        <v>0.86691484411354114</v>
      </c>
    </row>
    <row r="22" spans="1:5" ht="15">
      <c r="A22" t="s">
        <v>41</v>
      </c>
      <c r="B22" s="19">
        <v>1702</v>
      </c>
      <c r="C22">
        <f t="shared" si="2"/>
        <v>2162.5</v>
      </c>
      <c r="D22">
        <f t="shared" si="0"/>
        <v>2143.375</v>
      </c>
      <c r="E22">
        <f t="shared" si="1"/>
        <v>0.79407476526506093</v>
      </c>
    </row>
    <row r="23" spans="1:5" ht="15">
      <c r="A23" t="s">
        <v>42</v>
      </c>
      <c r="B23" s="19">
        <v>2182</v>
      </c>
      <c r="C23">
        <f t="shared" si="2"/>
        <v>2135.5</v>
      </c>
      <c r="D23">
        <f t="shared" si="0"/>
        <v>2127.375</v>
      </c>
      <c r="E23">
        <f t="shared" si="1"/>
        <v>1.0256771843234032</v>
      </c>
    </row>
    <row r="24" spans="1:5" ht="15">
      <c r="A24" t="s">
        <v>43</v>
      </c>
      <c r="B24" s="19">
        <v>2858</v>
      </c>
      <c r="C24">
        <f t="shared" si="2"/>
        <v>2151.25</v>
      </c>
      <c r="D24">
        <f t="shared" si="0"/>
        <v>2099.375</v>
      </c>
      <c r="E24">
        <f t="shared" si="1"/>
        <v>1.3613575468889549</v>
      </c>
    </row>
    <row r="25" spans="1:5" ht="15">
      <c r="A25" t="s">
        <v>44</v>
      </c>
      <c r="B25" s="19">
        <v>1672</v>
      </c>
      <c r="C25">
        <f t="shared" si="2"/>
        <v>2103.5</v>
      </c>
      <c r="D25">
        <f t="shared" si="0"/>
        <v>2100.125</v>
      </c>
      <c r="E25">
        <f t="shared" si="1"/>
        <v>0.79614308672102851</v>
      </c>
    </row>
    <row r="26" spans="1:5" ht="15">
      <c r="A26" t="s">
        <v>45</v>
      </c>
      <c r="B26" s="19">
        <v>1669</v>
      </c>
      <c r="C26">
        <f t="shared" si="2"/>
        <v>2095.25</v>
      </c>
      <c r="D26">
        <f t="shared" si="0"/>
        <v>2107.625</v>
      </c>
      <c r="E26">
        <f t="shared" si="1"/>
        <v>0.79188660221813656</v>
      </c>
    </row>
    <row r="27" spans="1:5" ht="15">
      <c r="A27" t="s">
        <v>46</v>
      </c>
      <c r="B27" s="19">
        <v>2221</v>
      </c>
      <c r="C27">
        <f t="shared" si="2"/>
        <v>2105</v>
      </c>
      <c r="D27">
        <f t="shared" si="0"/>
        <v>2140.25</v>
      </c>
      <c r="E27">
        <f t="shared" si="1"/>
        <v>1.0377292372386404</v>
      </c>
    </row>
    <row r="28" spans="1:5" ht="15">
      <c r="A28" t="s">
        <v>47</v>
      </c>
      <c r="B28" s="19">
        <v>2879</v>
      </c>
      <c r="C28">
        <f t="shared" si="2"/>
        <v>2110.25</v>
      </c>
      <c r="D28">
        <f t="shared" si="0"/>
        <v>2176.375</v>
      </c>
      <c r="E28">
        <f t="shared" si="1"/>
        <v>1.322841881569123</v>
      </c>
    </row>
    <row r="29" spans="1:5" ht="15">
      <c r="A29" t="s">
        <v>48</v>
      </c>
      <c r="B29" s="19">
        <v>1912</v>
      </c>
      <c r="C29">
        <f t="shared" si="2"/>
        <v>2170.25</v>
      </c>
      <c r="D29">
        <f t="shared" si="0"/>
        <v>2193.375</v>
      </c>
      <c r="E29">
        <f t="shared" si="1"/>
        <v>0.87171596284265118</v>
      </c>
    </row>
    <row r="30" spans="1:5" ht="15">
      <c r="A30" t="s">
        <v>49</v>
      </c>
      <c r="B30" s="19">
        <v>1718</v>
      </c>
      <c r="C30">
        <f t="shared" si="2"/>
        <v>2182.5</v>
      </c>
      <c r="D30">
        <f t="shared" si="0"/>
        <v>2230.125</v>
      </c>
      <c r="E30">
        <f t="shared" si="1"/>
        <v>0.77036040580684939</v>
      </c>
    </row>
    <row r="31" spans="1:5" ht="15">
      <c r="A31" t="s">
        <v>50</v>
      </c>
      <c r="B31" s="19">
        <v>2308</v>
      </c>
      <c r="C31">
        <f t="shared" si="2"/>
        <v>2204.25</v>
      </c>
      <c r="D31">
        <f t="shared" si="0"/>
        <v>2281.875</v>
      </c>
      <c r="E31">
        <f t="shared" si="1"/>
        <v>1.0114489181046289</v>
      </c>
    </row>
    <row r="32" spans="1:5" ht="15">
      <c r="A32" t="s">
        <v>51</v>
      </c>
      <c r="B32" s="19">
        <v>3086</v>
      </c>
      <c r="C32">
        <f t="shared" si="2"/>
        <v>2256</v>
      </c>
      <c r="D32">
        <f t="shared" si="0"/>
        <v>2336.875</v>
      </c>
      <c r="E32">
        <f t="shared" si="1"/>
        <v>1.3205669965231346</v>
      </c>
    </row>
    <row r="33" spans="1:5" ht="15">
      <c r="A33" t="s">
        <v>52</v>
      </c>
      <c r="B33" s="19">
        <v>2119</v>
      </c>
      <c r="C33">
        <f t="shared" si="2"/>
        <v>2307.75</v>
      </c>
      <c r="D33">
        <f t="shared" si="0"/>
        <v>2436.75</v>
      </c>
      <c r="E33">
        <f t="shared" si="1"/>
        <v>0.86960090284190006</v>
      </c>
    </row>
    <row r="34" spans="1:5" ht="15">
      <c r="A34" t="s">
        <v>53</v>
      </c>
      <c r="B34" s="19">
        <v>1951</v>
      </c>
      <c r="C34">
        <f t="shared" si="2"/>
        <v>2366</v>
      </c>
      <c r="D34">
        <f t="shared" si="0"/>
        <v>2585.75</v>
      </c>
      <c r="E34">
        <f t="shared" si="1"/>
        <v>0.75451996519385089</v>
      </c>
    </row>
    <row r="35" spans="1:5" ht="15">
      <c r="A35" t="s">
        <v>54</v>
      </c>
      <c r="B35" s="19">
        <v>2874</v>
      </c>
      <c r="C35">
        <f t="shared" si="2"/>
        <v>2507.5</v>
      </c>
      <c r="D35">
        <f t="shared" si="0"/>
        <v>2726.375</v>
      </c>
      <c r="E35">
        <f t="shared" si="1"/>
        <v>1.0541469900508917</v>
      </c>
    </row>
    <row r="36" spans="1:5" ht="15">
      <c r="A36" t="s">
        <v>55</v>
      </c>
      <c r="B36" s="19">
        <v>3712</v>
      </c>
      <c r="C36">
        <f t="shared" si="2"/>
        <v>2664</v>
      </c>
      <c r="D36">
        <f t="shared" si="0"/>
        <v>2868.5</v>
      </c>
      <c r="E36">
        <f t="shared" si="1"/>
        <v>1.2940561268955901</v>
      </c>
    </row>
    <row r="37" spans="1:5" ht="15">
      <c r="A37" t="s">
        <v>56</v>
      </c>
      <c r="B37" s="19">
        <v>2618</v>
      </c>
      <c r="C37">
        <f t="shared" si="2"/>
        <v>2788.75</v>
      </c>
      <c r="D37">
        <f t="shared" si="0"/>
        <v>3025.25</v>
      </c>
      <c r="E37">
        <f t="shared" si="1"/>
        <v>0.86538302619618213</v>
      </c>
    </row>
    <row r="38" spans="1:5" ht="15">
      <c r="A38" t="s">
        <v>57</v>
      </c>
      <c r="B38" s="19">
        <v>2589</v>
      </c>
      <c r="C38">
        <f t="shared" si="2"/>
        <v>2948.25</v>
      </c>
      <c r="D38">
        <f t="shared" si="0"/>
        <v>3188.875</v>
      </c>
      <c r="E38">
        <f t="shared" si="1"/>
        <v>0.81188506918584136</v>
      </c>
    </row>
    <row r="39" spans="1:5" ht="15">
      <c r="A39" t="s">
        <v>58</v>
      </c>
      <c r="B39" s="19">
        <v>3490</v>
      </c>
      <c r="C39">
        <f t="shared" si="2"/>
        <v>3102.25</v>
      </c>
      <c r="D39">
        <f>AVERAGE(C40:C41)</f>
        <v>3332.25</v>
      </c>
      <c r="E39">
        <f>B39/D39</f>
        <v>1.0473403856253283</v>
      </c>
    </row>
    <row r="40" spans="1:5" ht="15">
      <c r="A40" t="s">
        <v>59</v>
      </c>
      <c r="B40" s="19">
        <v>4405</v>
      </c>
      <c r="C40">
        <f>AVERAGE(B37:B40)</f>
        <v>3275.5</v>
      </c>
    </row>
    <row r="41" spans="1:5" ht="15">
      <c r="A41" t="s">
        <v>60</v>
      </c>
      <c r="B41" s="19">
        <v>3072</v>
      </c>
      <c r="C41">
        <f t="shared" si="2"/>
        <v>3389</v>
      </c>
    </row>
    <row r="42" spans="1:5" ht="15">
      <c r="A42" t="s">
        <v>61</v>
      </c>
      <c r="B42" s="19"/>
    </row>
    <row r="43" spans="1:5">
      <c r="A43" t="s">
        <v>62</v>
      </c>
    </row>
  </sheetData>
  <pageMargins left="0.7" right="0.7" top="0.75" bottom="0.75" header="0.3" footer="0.3"/>
  <pageSetup paperSize="9" orientation="portrait" horizontalDpi="0" verticalDpi="0" r:id="rId1"/>
  <ignoredErrors>
    <ignoredError sqref="C5:C39 C41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2" workbookViewId="0">
      <selection activeCell="H44" sqref="H44:H45"/>
    </sheetView>
  </sheetViews>
  <sheetFormatPr defaultRowHeight="12.75"/>
  <cols>
    <col min="1" max="1" width="14" bestFit="1" customWidth="1"/>
    <col min="2" max="2" width="16.42578125" bestFit="1" customWidth="1"/>
    <col min="3" max="3" width="18.42578125" bestFit="1" customWidth="1"/>
    <col min="4" max="4" width="21.85546875" customWidth="1"/>
    <col min="7" max="7" width="20.7109375" bestFit="1" customWidth="1"/>
    <col min="8" max="8" width="16.28515625" bestFit="1" customWidth="1"/>
  </cols>
  <sheetData>
    <row r="1" spans="1:8" s="26" customFormat="1" ht="62.25" customHeight="1">
      <c r="A1" s="23" t="s">
        <v>20</v>
      </c>
      <c r="B1" s="23" t="s">
        <v>2</v>
      </c>
      <c r="C1" s="24" t="s">
        <v>15</v>
      </c>
      <c r="D1" s="25" t="s">
        <v>63</v>
      </c>
      <c r="E1" s="24"/>
      <c r="F1" s="24" t="s">
        <v>64</v>
      </c>
      <c r="G1" s="24" t="s">
        <v>65</v>
      </c>
      <c r="H1" s="24" t="s">
        <v>66</v>
      </c>
    </row>
    <row r="2" spans="1:8" ht="15">
      <c r="A2" t="s">
        <v>21</v>
      </c>
      <c r="B2" s="19">
        <v>1233</v>
      </c>
      <c r="C2" s="3">
        <v>0.79180033252540905</v>
      </c>
      <c r="D2">
        <f>B2/C2</f>
        <v>1557.2107630561429</v>
      </c>
      <c r="F2">
        <v>1</v>
      </c>
      <c r="G2">
        <f>39.451*F2+1405</f>
        <v>1444.451</v>
      </c>
      <c r="H2">
        <f>G2*C2</f>
        <v>1143.7167821166597</v>
      </c>
    </row>
    <row r="3" spans="1:8" ht="15">
      <c r="A3" t="s">
        <v>22</v>
      </c>
      <c r="B3" s="19">
        <v>1684</v>
      </c>
      <c r="C3" s="3">
        <v>1.0457875251422015</v>
      </c>
      <c r="D3">
        <f t="shared" ref="D3:D41" si="0">B3/C3</f>
        <v>1610.2697340657389</v>
      </c>
      <c r="F3">
        <v>2</v>
      </c>
      <c r="G3">
        <f t="shared" ref="G3:G45" si="1">39.451*F3+1405</f>
        <v>1483.902</v>
      </c>
      <c r="H3">
        <f t="shared" ref="H3:H45" si="2">G3*C3</f>
        <v>1551.8462001335631</v>
      </c>
    </row>
    <row r="4" spans="1:8" ht="15">
      <c r="A4" t="s">
        <v>23</v>
      </c>
      <c r="B4" s="19">
        <v>2075</v>
      </c>
      <c r="C4" s="3">
        <v>1.3067125734217331</v>
      </c>
      <c r="D4">
        <f t="shared" si="0"/>
        <v>1587.9544149226665</v>
      </c>
      <c r="F4">
        <v>3</v>
      </c>
      <c r="G4">
        <f t="shared" si="1"/>
        <v>1523.3530000000001</v>
      </c>
      <c r="H4">
        <f t="shared" si="2"/>
        <v>1990.5845188597175</v>
      </c>
    </row>
    <row r="5" spans="1:8" ht="15">
      <c r="A5" t="s">
        <v>24</v>
      </c>
      <c r="B5" s="19">
        <v>1406</v>
      </c>
      <c r="C5" s="3">
        <v>0.85185493861043815</v>
      </c>
      <c r="D5">
        <f t="shared" si="0"/>
        <v>1650.5157583443652</v>
      </c>
      <c r="F5">
        <v>4</v>
      </c>
      <c r="G5">
        <f t="shared" si="1"/>
        <v>1562.8040000000001</v>
      </c>
      <c r="H5">
        <f t="shared" si="2"/>
        <v>1331.2823054801472</v>
      </c>
    </row>
    <row r="6" spans="1:8" ht="15">
      <c r="A6" t="s">
        <v>25</v>
      </c>
      <c r="B6" s="19">
        <v>1368</v>
      </c>
      <c r="C6" s="3">
        <v>0.79180033252540905</v>
      </c>
      <c r="D6">
        <f t="shared" si="0"/>
        <v>1727.7082918579106</v>
      </c>
      <c r="F6">
        <v>5</v>
      </c>
      <c r="G6">
        <f t="shared" si="1"/>
        <v>1602.2550000000001</v>
      </c>
      <c r="H6">
        <f t="shared" si="2"/>
        <v>1268.6660417904993</v>
      </c>
    </row>
    <row r="7" spans="1:8" ht="15">
      <c r="A7" t="s">
        <v>26</v>
      </c>
      <c r="B7" s="19">
        <v>1843</v>
      </c>
      <c r="C7" s="3">
        <v>1.0457875251422015</v>
      </c>
      <c r="D7">
        <f t="shared" si="0"/>
        <v>1762.3082659638696</v>
      </c>
      <c r="F7">
        <v>6</v>
      </c>
      <c r="G7">
        <f t="shared" si="1"/>
        <v>1641.7060000000001</v>
      </c>
      <c r="H7">
        <f t="shared" si="2"/>
        <v>1716.8756547511032</v>
      </c>
    </row>
    <row r="8" spans="1:8" ht="15">
      <c r="A8" t="s">
        <v>27</v>
      </c>
      <c r="B8" s="19">
        <v>2281</v>
      </c>
      <c r="C8" s="3">
        <v>1.3067125734217331</v>
      </c>
      <c r="D8">
        <f t="shared" si="0"/>
        <v>1745.6019375607721</v>
      </c>
      <c r="F8">
        <v>7</v>
      </c>
      <c r="G8">
        <f t="shared" si="1"/>
        <v>1681.1569999999999</v>
      </c>
      <c r="H8">
        <f t="shared" si="2"/>
        <v>2196.7889897959603</v>
      </c>
    </row>
    <row r="9" spans="1:8" ht="15">
      <c r="A9" t="s">
        <v>28</v>
      </c>
      <c r="B9" s="19">
        <v>1517</v>
      </c>
      <c r="C9" s="3">
        <v>0.85185493861043815</v>
      </c>
      <c r="D9">
        <f t="shared" si="0"/>
        <v>1780.8196340031309</v>
      </c>
      <c r="F9">
        <v>8</v>
      </c>
      <c r="G9">
        <f t="shared" si="1"/>
        <v>1720.6079999999999</v>
      </c>
      <c r="H9">
        <f t="shared" si="2"/>
        <v>1465.7084222126286</v>
      </c>
    </row>
    <row r="10" spans="1:8" ht="15">
      <c r="A10" t="s">
        <v>29</v>
      </c>
      <c r="B10" s="19">
        <v>1450</v>
      </c>
      <c r="C10" s="3">
        <v>0.79180033252540905</v>
      </c>
      <c r="D10">
        <f t="shared" si="0"/>
        <v>1831.269753796762</v>
      </c>
      <c r="F10">
        <v>9</v>
      </c>
      <c r="G10">
        <f t="shared" si="1"/>
        <v>1760.059</v>
      </c>
      <c r="H10">
        <f t="shared" si="2"/>
        <v>1393.6153014643389</v>
      </c>
    </row>
    <row r="11" spans="1:8" ht="15">
      <c r="A11" t="s">
        <v>30</v>
      </c>
      <c r="B11" s="19">
        <v>1974</v>
      </c>
      <c r="C11" s="3">
        <v>1.0457875251422015</v>
      </c>
      <c r="D11">
        <f t="shared" si="0"/>
        <v>1887.5727167730217</v>
      </c>
      <c r="F11">
        <v>10</v>
      </c>
      <c r="G11">
        <f t="shared" si="1"/>
        <v>1799.51</v>
      </c>
      <c r="H11">
        <f t="shared" si="2"/>
        <v>1881.905109368643</v>
      </c>
    </row>
    <row r="12" spans="1:8" ht="15">
      <c r="A12" t="s">
        <v>31</v>
      </c>
      <c r="B12" s="19">
        <v>2409</v>
      </c>
      <c r="C12" s="3">
        <v>1.3067125734217331</v>
      </c>
      <c r="D12">
        <f t="shared" si="0"/>
        <v>1843.5576797825076</v>
      </c>
      <c r="F12">
        <v>11</v>
      </c>
      <c r="G12">
        <f t="shared" si="1"/>
        <v>1838.961</v>
      </c>
      <c r="H12">
        <f t="shared" si="2"/>
        <v>2402.9934607322039</v>
      </c>
    </row>
    <row r="13" spans="1:8" ht="15">
      <c r="A13" t="s">
        <v>32</v>
      </c>
      <c r="B13" s="19">
        <v>1608</v>
      </c>
      <c r="C13" s="3">
        <v>0.85185493861043815</v>
      </c>
      <c r="D13">
        <f t="shared" si="0"/>
        <v>1887.6453338675244</v>
      </c>
      <c r="F13">
        <v>12</v>
      </c>
      <c r="G13">
        <f t="shared" si="1"/>
        <v>1878.412</v>
      </c>
      <c r="H13">
        <f t="shared" si="2"/>
        <v>1600.1345389451103</v>
      </c>
    </row>
    <row r="14" spans="1:8" ht="15">
      <c r="A14" t="s">
        <v>33</v>
      </c>
      <c r="B14" s="19">
        <v>1588</v>
      </c>
      <c r="C14" s="3">
        <v>0.79180033252540905</v>
      </c>
      <c r="D14">
        <f t="shared" si="0"/>
        <v>2005.5561165719021</v>
      </c>
      <c r="F14">
        <v>13</v>
      </c>
      <c r="G14">
        <f t="shared" si="1"/>
        <v>1917.8630000000001</v>
      </c>
      <c r="H14">
        <f t="shared" si="2"/>
        <v>1518.5645611381785</v>
      </c>
    </row>
    <row r="15" spans="1:8" ht="15">
      <c r="A15" t="s">
        <v>34</v>
      </c>
      <c r="B15" s="19">
        <v>2068</v>
      </c>
      <c r="C15" s="3">
        <v>1.0457875251422015</v>
      </c>
      <c r="D15">
        <f t="shared" si="0"/>
        <v>1977.4571318574513</v>
      </c>
      <c r="F15">
        <v>14</v>
      </c>
      <c r="G15">
        <f t="shared" si="1"/>
        <v>1957.3139999999999</v>
      </c>
      <c r="H15">
        <f t="shared" si="2"/>
        <v>2046.9345639861829</v>
      </c>
    </row>
    <row r="16" spans="1:8" ht="15">
      <c r="A16" t="s">
        <v>35</v>
      </c>
      <c r="B16" s="19">
        <v>2638</v>
      </c>
      <c r="C16" s="3">
        <v>1.3067125734217331</v>
      </c>
      <c r="D16">
        <f t="shared" si="0"/>
        <v>2018.8066248510816</v>
      </c>
      <c r="F16">
        <v>15</v>
      </c>
      <c r="G16">
        <f t="shared" si="1"/>
        <v>1996.7649999999999</v>
      </c>
      <c r="H16">
        <f t="shared" si="2"/>
        <v>2609.1979316684465</v>
      </c>
    </row>
    <row r="17" spans="1:8" ht="15">
      <c r="A17" t="s">
        <v>36</v>
      </c>
      <c r="B17" s="19">
        <v>1760</v>
      </c>
      <c r="C17" s="3">
        <v>0.85185493861043815</v>
      </c>
      <c r="D17">
        <f t="shared" si="0"/>
        <v>2066.0794699047528</v>
      </c>
      <c r="F17">
        <v>16</v>
      </c>
      <c r="G17">
        <f t="shared" si="1"/>
        <v>2036.2159999999999</v>
      </c>
      <c r="H17">
        <f t="shared" si="2"/>
        <v>1734.5606556775917</v>
      </c>
    </row>
    <row r="18" spans="1:8" ht="15">
      <c r="A18" t="s">
        <v>37</v>
      </c>
      <c r="B18" s="19">
        <v>1656</v>
      </c>
      <c r="C18" s="3">
        <v>0.79180033252540905</v>
      </c>
      <c r="D18">
        <f t="shared" si="0"/>
        <v>2091.4363533016813</v>
      </c>
      <c r="F18">
        <v>17</v>
      </c>
      <c r="G18">
        <f t="shared" si="1"/>
        <v>2075.6669999999999</v>
      </c>
      <c r="H18">
        <f t="shared" si="2"/>
        <v>1643.5138208120181</v>
      </c>
    </row>
    <row r="19" spans="1:8" ht="15">
      <c r="A19" t="s">
        <v>38</v>
      </c>
      <c r="B19" s="19">
        <v>2290</v>
      </c>
      <c r="C19" s="3">
        <v>1.0457875251422015</v>
      </c>
      <c r="D19">
        <f t="shared" si="0"/>
        <v>2189.7373462057849</v>
      </c>
      <c r="F19">
        <v>18</v>
      </c>
      <c r="G19">
        <f t="shared" si="1"/>
        <v>2115.1179999999999</v>
      </c>
      <c r="H19">
        <f t="shared" si="2"/>
        <v>2211.9640186037232</v>
      </c>
    </row>
    <row r="20" spans="1:8" ht="15">
      <c r="A20" t="s">
        <v>39</v>
      </c>
      <c r="B20" s="19">
        <v>2795</v>
      </c>
      <c r="C20" s="3">
        <v>1.3067125734217331</v>
      </c>
      <c r="D20">
        <f t="shared" si="0"/>
        <v>2138.955464919929</v>
      </c>
      <c r="F20">
        <v>19</v>
      </c>
      <c r="G20">
        <f t="shared" si="1"/>
        <v>2154.569</v>
      </c>
      <c r="H20">
        <f t="shared" si="2"/>
        <v>2815.40240260469</v>
      </c>
    </row>
    <row r="21" spans="1:8" ht="15">
      <c r="A21" t="s">
        <v>40</v>
      </c>
      <c r="B21" s="19">
        <v>1863</v>
      </c>
      <c r="C21" s="3">
        <v>0.85185493861043815</v>
      </c>
      <c r="D21">
        <f t="shared" si="0"/>
        <v>2186.9920752457697</v>
      </c>
      <c r="F21">
        <v>20</v>
      </c>
      <c r="G21">
        <f t="shared" si="1"/>
        <v>2194.02</v>
      </c>
      <c r="H21">
        <f t="shared" si="2"/>
        <v>1868.9867724100734</v>
      </c>
    </row>
    <row r="22" spans="1:8" ht="15">
      <c r="A22" t="s">
        <v>41</v>
      </c>
      <c r="B22" s="19">
        <v>1702</v>
      </c>
      <c r="C22" s="3">
        <v>0.79180033252540905</v>
      </c>
      <c r="D22">
        <f t="shared" si="0"/>
        <v>2149.5318075600612</v>
      </c>
      <c r="F22">
        <v>21</v>
      </c>
      <c r="G22">
        <f t="shared" si="1"/>
        <v>2233.471</v>
      </c>
      <c r="H22">
        <f t="shared" si="2"/>
        <v>1768.463080485858</v>
      </c>
    </row>
    <row r="23" spans="1:8" ht="15">
      <c r="A23" t="s">
        <v>42</v>
      </c>
      <c r="B23" s="19">
        <v>2182</v>
      </c>
      <c r="C23" s="3">
        <v>1.0457875251422015</v>
      </c>
      <c r="D23">
        <f t="shared" si="0"/>
        <v>2086.4658905768661</v>
      </c>
      <c r="F23">
        <v>22</v>
      </c>
      <c r="G23">
        <f t="shared" si="1"/>
        <v>2272.922</v>
      </c>
      <c r="H23">
        <f t="shared" si="2"/>
        <v>2376.9934732212628</v>
      </c>
    </row>
    <row r="24" spans="1:8" ht="15">
      <c r="A24" t="s">
        <v>43</v>
      </c>
      <c r="B24" s="19">
        <v>2858</v>
      </c>
      <c r="C24" s="3">
        <v>1.3067125734217331</v>
      </c>
      <c r="D24">
        <f t="shared" si="0"/>
        <v>2187.1680567946896</v>
      </c>
      <c r="F24">
        <v>23</v>
      </c>
      <c r="G24">
        <f t="shared" si="1"/>
        <v>2312.373</v>
      </c>
      <c r="H24">
        <f t="shared" si="2"/>
        <v>3021.6068735409331</v>
      </c>
    </row>
    <row r="25" spans="1:8" ht="15">
      <c r="A25" t="s">
        <v>44</v>
      </c>
      <c r="B25" s="19">
        <v>1672</v>
      </c>
      <c r="C25" s="3">
        <v>0.85185493861043815</v>
      </c>
      <c r="D25">
        <f t="shared" si="0"/>
        <v>1962.7754964095154</v>
      </c>
      <c r="F25">
        <v>24</v>
      </c>
      <c r="G25">
        <f t="shared" si="1"/>
        <v>2351.8240000000001</v>
      </c>
      <c r="H25">
        <f t="shared" si="2"/>
        <v>2003.4128891425551</v>
      </c>
    </row>
    <row r="26" spans="1:8" ht="15">
      <c r="A26" t="s">
        <v>45</v>
      </c>
      <c r="B26" s="19">
        <v>1669</v>
      </c>
      <c r="C26" s="3">
        <v>0.79180033252540905</v>
      </c>
      <c r="D26">
        <f t="shared" si="0"/>
        <v>2107.8546338529623</v>
      </c>
      <c r="F26">
        <v>25</v>
      </c>
      <c r="G26">
        <f t="shared" si="1"/>
        <v>2391.2750000000001</v>
      </c>
      <c r="H26">
        <f t="shared" si="2"/>
        <v>1893.4123401596976</v>
      </c>
    </row>
    <row r="27" spans="1:8" ht="15">
      <c r="A27" t="s">
        <v>46</v>
      </c>
      <c r="B27" s="19">
        <v>2221</v>
      </c>
      <c r="C27" s="3">
        <v>1.0457875251422015</v>
      </c>
      <c r="D27">
        <f t="shared" si="0"/>
        <v>2123.7583606650865</v>
      </c>
      <c r="F27">
        <v>26</v>
      </c>
      <c r="G27">
        <f t="shared" si="1"/>
        <v>2430.7260000000001</v>
      </c>
      <c r="H27">
        <f t="shared" si="2"/>
        <v>2542.0229278388028</v>
      </c>
    </row>
    <row r="28" spans="1:8" ht="15">
      <c r="A28" t="s">
        <v>47</v>
      </c>
      <c r="B28" s="19">
        <v>2879</v>
      </c>
      <c r="C28" s="3">
        <v>1.3067125734217331</v>
      </c>
      <c r="D28">
        <f t="shared" si="0"/>
        <v>2203.2389207529432</v>
      </c>
      <c r="F28">
        <v>27</v>
      </c>
      <c r="G28">
        <f t="shared" si="1"/>
        <v>2470.1769999999997</v>
      </c>
      <c r="H28">
        <f t="shared" si="2"/>
        <v>3227.8113444771761</v>
      </c>
    </row>
    <row r="29" spans="1:8" ht="15">
      <c r="A29" t="s">
        <v>48</v>
      </c>
      <c r="B29" s="19">
        <v>1912</v>
      </c>
      <c r="C29" s="3">
        <v>0.85185493861043815</v>
      </c>
      <c r="D29">
        <f t="shared" si="0"/>
        <v>2244.5136059419815</v>
      </c>
      <c r="F29">
        <v>28</v>
      </c>
      <c r="G29">
        <f t="shared" si="1"/>
        <v>2509.6279999999997</v>
      </c>
      <c r="H29">
        <f t="shared" si="2"/>
        <v>2137.8390058750365</v>
      </c>
    </row>
    <row r="30" spans="1:8" ht="15">
      <c r="A30" t="s">
        <v>49</v>
      </c>
      <c r="B30" s="19">
        <v>1718</v>
      </c>
      <c r="C30" s="3">
        <v>0.79180033252540905</v>
      </c>
      <c r="D30">
        <f t="shared" si="0"/>
        <v>2169.7389220847149</v>
      </c>
      <c r="F30">
        <v>29</v>
      </c>
      <c r="G30">
        <f t="shared" si="1"/>
        <v>2549.0789999999997</v>
      </c>
      <c r="H30">
        <f t="shared" si="2"/>
        <v>2018.361599833537</v>
      </c>
    </row>
    <row r="31" spans="1:8" ht="15">
      <c r="A31" t="s">
        <v>50</v>
      </c>
      <c r="B31" s="19">
        <v>2308</v>
      </c>
      <c r="C31" s="3">
        <v>1.0457875251422015</v>
      </c>
      <c r="D31">
        <f t="shared" si="0"/>
        <v>2206.9492554772714</v>
      </c>
      <c r="F31">
        <v>30</v>
      </c>
      <c r="G31">
        <f t="shared" si="1"/>
        <v>2588.5299999999997</v>
      </c>
      <c r="H31">
        <f t="shared" si="2"/>
        <v>2707.0523824563425</v>
      </c>
    </row>
    <row r="32" spans="1:8" ht="15">
      <c r="A32" t="s">
        <v>51</v>
      </c>
      <c r="B32" s="19">
        <v>3086</v>
      </c>
      <c r="C32" s="3">
        <v>1.3067125734217331</v>
      </c>
      <c r="D32">
        <f t="shared" si="0"/>
        <v>2361.6517226271558</v>
      </c>
      <c r="F32">
        <v>31</v>
      </c>
      <c r="G32">
        <f t="shared" si="1"/>
        <v>2627.9809999999998</v>
      </c>
      <c r="H32">
        <f t="shared" si="2"/>
        <v>3434.0158154134192</v>
      </c>
    </row>
    <row r="33" spans="1:8" ht="15">
      <c r="A33" t="s">
        <v>52</v>
      </c>
      <c r="B33" s="19">
        <v>2119</v>
      </c>
      <c r="C33" s="3">
        <v>0.85185493861043815</v>
      </c>
      <c r="D33">
        <f t="shared" si="0"/>
        <v>2487.5127254137337</v>
      </c>
      <c r="F33">
        <v>32</v>
      </c>
      <c r="G33">
        <f t="shared" si="1"/>
        <v>2667.4319999999998</v>
      </c>
      <c r="H33">
        <f t="shared" si="2"/>
        <v>2272.2651226075182</v>
      </c>
    </row>
    <row r="34" spans="1:8" ht="15">
      <c r="A34" t="s">
        <v>53</v>
      </c>
      <c r="B34" s="19">
        <v>1951</v>
      </c>
      <c r="C34" s="3">
        <v>0.79180033252540905</v>
      </c>
      <c r="D34">
        <f t="shared" si="0"/>
        <v>2464.0050273499878</v>
      </c>
      <c r="F34">
        <v>33</v>
      </c>
      <c r="G34">
        <f t="shared" si="1"/>
        <v>2706.8829999999998</v>
      </c>
      <c r="H34">
        <f t="shared" si="2"/>
        <v>2143.3108595073768</v>
      </c>
    </row>
    <row r="35" spans="1:8" ht="15">
      <c r="A35" t="s">
        <v>54</v>
      </c>
      <c r="B35" s="19">
        <v>2874</v>
      </c>
      <c r="C35" s="3">
        <v>1.0457875251422015</v>
      </c>
      <c r="D35">
        <f t="shared" si="0"/>
        <v>2748.1681803473475</v>
      </c>
      <c r="F35">
        <v>34</v>
      </c>
      <c r="G35">
        <f t="shared" si="1"/>
        <v>2746.3339999999998</v>
      </c>
      <c r="H35">
        <f t="shared" si="2"/>
        <v>2872.0818370738825</v>
      </c>
    </row>
    <row r="36" spans="1:8" ht="15">
      <c r="A36" t="s">
        <v>55</v>
      </c>
      <c r="B36" s="19">
        <v>3712</v>
      </c>
      <c r="C36" s="3">
        <v>1.3067125734217331</v>
      </c>
      <c r="D36">
        <f t="shared" si="0"/>
        <v>2840.7165244303314</v>
      </c>
      <c r="F36">
        <v>35</v>
      </c>
      <c r="G36">
        <f t="shared" si="1"/>
        <v>2785.7849999999999</v>
      </c>
      <c r="H36">
        <f t="shared" si="2"/>
        <v>3640.2202863496627</v>
      </c>
    </row>
    <row r="37" spans="1:8" ht="15">
      <c r="A37" t="s">
        <v>56</v>
      </c>
      <c r="B37" s="19">
        <v>2618</v>
      </c>
      <c r="C37" s="3">
        <v>0.85185493861043815</v>
      </c>
      <c r="D37">
        <f>B37/C37</f>
        <v>3073.2932114833202</v>
      </c>
      <c r="F37">
        <v>36</v>
      </c>
      <c r="G37">
        <f t="shared" si="1"/>
        <v>2825.2359999999999</v>
      </c>
      <c r="H37">
        <f>G37*C37</f>
        <v>2406.6912393399998</v>
      </c>
    </row>
    <row r="38" spans="1:8" ht="15">
      <c r="A38" t="s">
        <v>57</v>
      </c>
      <c r="B38" s="19">
        <v>2589</v>
      </c>
      <c r="C38" s="3">
        <v>0.79180033252540905</v>
      </c>
      <c r="D38">
        <f t="shared" si="0"/>
        <v>3269.7637190205633</v>
      </c>
      <c r="F38">
        <v>37</v>
      </c>
      <c r="G38">
        <f t="shared" si="1"/>
        <v>2864.6869999999999</v>
      </c>
      <c r="H38">
        <f t="shared" si="2"/>
        <v>2268.2601191812164</v>
      </c>
    </row>
    <row r="39" spans="1:8" ht="15">
      <c r="A39" t="s">
        <v>58</v>
      </c>
      <c r="B39" s="19">
        <v>3490</v>
      </c>
      <c r="C39" s="3">
        <v>1.0457875251422015</v>
      </c>
      <c r="D39">
        <f t="shared" si="0"/>
        <v>3337.1979643048862</v>
      </c>
      <c r="F39">
        <v>38</v>
      </c>
      <c r="G39">
        <f t="shared" si="1"/>
        <v>2904.1379999999999</v>
      </c>
      <c r="H39">
        <f t="shared" si="2"/>
        <v>3037.1112916914226</v>
      </c>
    </row>
    <row r="40" spans="1:8" ht="15">
      <c r="A40" t="s">
        <v>59</v>
      </c>
      <c r="B40" s="19">
        <v>4405</v>
      </c>
      <c r="C40" s="3">
        <v>1.3067125734217331</v>
      </c>
      <c r="D40">
        <f t="shared" si="0"/>
        <v>3371.0550350526969</v>
      </c>
      <c r="F40">
        <v>39</v>
      </c>
      <c r="G40">
        <f t="shared" si="1"/>
        <v>2943.5889999999999</v>
      </c>
      <c r="H40">
        <f t="shared" si="2"/>
        <v>3846.4247572859058</v>
      </c>
    </row>
    <row r="41" spans="1:8" ht="15">
      <c r="A41" t="s">
        <v>60</v>
      </c>
      <c r="B41" s="19">
        <v>3072</v>
      </c>
      <c r="C41" s="3">
        <v>0.85185493861043815</v>
      </c>
      <c r="D41">
        <f t="shared" si="0"/>
        <v>3606.2478020155691</v>
      </c>
      <c r="F41">
        <v>40</v>
      </c>
      <c r="G41">
        <f t="shared" si="1"/>
        <v>2983.04</v>
      </c>
      <c r="H41">
        <f t="shared" si="2"/>
        <v>2541.1173560724815</v>
      </c>
    </row>
    <row r="42" spans="1:8" ht="15">
      <c r="A42" t="s">
        <v>61</v>
      </c>
      <c r="B42" s="19"/>
      <c r="C42" s="3">
        <v>0.79180033252540905</v>
      </c>
      <c r="F42">
        <v>41</v>
      </c>
      <c r="G42">
        <f t="shared" si="1"/>
        <v>3022.491</v>
      </c>
      <c r="H42" s="3">
        <f t="shared" si="2"/>
        <v>2393.209378855056</v>
      </c>
    </row>
    <row r="43" spans="1:8">
      <c r="A43" t="s">
        <v>62</v>
      </c>
      <c r="C43" s="3">
        <v>1.0457875251422015</v>
      </c>
      <c r="F43">
        <v>42</v>
      </c>
      <c r="G43">
        <f t="shared" si="1"/>
        <v>3061.942</v>
      </c>
      <c r="H43" s="3">
        <f t="shared" si="2"/>
        <v>3202.1407463089627</v>
      </c>
    </row>
    <row r="44" spans="1:8">
      <c r="A44" t="s">
        <v>71</v>
      </c>
      <c r="C44" s="3">
        <v>1.3067125734217331</v>
      </c>
      <c r="F44">
        <v>43</v>
      </c>
      <c r="G44">
        <f t="shared" si="1"/>
        <v>3101.393</v>
      </c>
      <c r="H44" s="3">
        <f t="shared" si="2"/>
        <v>4052.6292282221489</v>
      </c>
    </row>
    <row r="45" spans="1:8">
      <c r="A45" t="s">
        <v>72</v>
      </c>
      <c r="C45" s="3">
        <v>0.85185493861043815</v>
      </c>
      <c r="F45">
        <v>44</v>
      </c>
      <c r="G45">
        <f t="shared" si="1"/>
        <v>3140.8440000000001</v>
      </c>
      <c r="H45" s="3">
        <f t="shared" si="2"/>
        <v>2675.5434728049631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10" zoomScaleNormal="110" workbookViewId="0">
      <selection activeCell="E4" sqref="E4"/>
    </sheetView>
  </sheetViews>
  <sheetFormatPr defaultRowHeight="12.75"/>
  <cols>
    <col min="1" max="1" width="11.140625" bestFit="1" customWidth="1"/>
    <col min="2" max="2" width="13.42578125" bestFit="1" customWidth="1"/>
    <col min="3" max="3" width="11.140625" bestFit="1" customWidth="1"/>
    <col min="4" max="4" width="20.28515625" bestFit="1" customWidth="1"/>
    <col min="5" max="5" width="23.140625" bestFit="1" customWidth="1"/>
    <col min="8" max="8" width="14.42578125" bestFit="1" customWidth="1"/>
  </cols>
  <sheetData>
    <row r="1" spans="1:8" s="13" customFormat="1" ht="15">
      <c r="A1" s="27" t="s">
        <v>20</v>
      </c>
      <c r="B1" s="28" t="s">
        <v>69</v>
      </c>
      <c r="C1" s="29" t="s">
        <v>12</v>
      </c>
      <c r="D1" s="29" t="s">
        <v>13</v>
      </c>
      <c r="E1" s="29" t="s">
        <v>14</v>
      </c>
      <c r="F1" s="11"/>
      <c r="G1" s="12" t="s">
        <v>1</v>
      </c>
      <c r="H1" s="12" t="s">
        <v>15</v>
      </c>
    </row>
    <row r="2" spans="1:8" ht="15">
      <c r="A2" t="s">
        <v>21</v>
      </c>
      <c r="B2" s="19">
        <v>4198</v>
      </c>
      <c r="G2">
        <v>1</v>
      </c>
      <c r="H2">
        <f>AVERAGE(E6,E10,E14,E18,E22,E26,E30,E34,E38)</f>
        <v>0.90398348976549014</v>
      </c>
    </row>
    <row r="3" spans="1:8" ht="15">
      <c r="A3" t="s">
        <v>22</v>
      </c>
      <c r="B3" s="19">
        <v>4691</v>
      </c>
      <c r="G3">
        <v>2</v>
      </c>
      <c r="H3">
        <f>AVERAGE(E7,E11,E15,E19,E23,E27,E31,E35,E39)</f>
        <v>0.95872551904454517</v>
      </c>
    </row>
    <row r="4" spans="1:8" ht="15">
      <c r="A4" t="s">
        <v>23</v>
      </c>
      <c r="B4" s="19">
        <v>2887</v>
      </c>
      <c r="D4">
        <f>AVERAGE(C5:C6)</f>
        <v>4220</v>
      </c>
      <c r="E4">
        <f>B4/D4</f>
        <v>0.68412322274881521</v>
      </c>
      <c r="G4">
        <v>3</v>
      </c>
      <c r="H4">
        <f>AVERAGE(E4,E8,E12,E16,E20,E24,E28,E32,E36)</f>
        <v>1.1149933046753588</v>
      </c>
    </row>
    <row r="5" spans="1:8" ht="15">
      <c r="A5" t="s">
        <v>24</v>
      </c>
      <c r="B5" s="19">
        <v>4936</v>
      </c>
      <c r="C5">
        <f>AVERAGE(B2:B5)</f>
        <v>4178</v>
      </c>
      <c r="D5">
        <f t="shared" ref="D5:D39" si="0">AVERAGE(C6:C7)</f>
        <v>4325</v>
      </c>
      <c r="E5">
        <f t="shared" ref="E5:E39" si="1">B5/D5</f>
        <v>1.1412716763005781</v>
      </c>
      <c r="G5">
        <v>4</v>
      </c>
      <c r="H5">
        <f>AVERAGE(E5,E9,E13,E17,E21,E25,E29,E33,E37)</f>
        <v>0.99542876049787843</v>
      </c>
    </row>
    <row r="6" spans="1:8" ht="15">
      <c r="A6" t="s">
        <v>25</v>
      </c>
      <c r="B6" s="19">
        <v>4534</v>
      </c>
      <c r="C6">
        <f t="shared" ref="C6:C41" si="2">AVERAGE(B3:B6)</f>
        <v>4262</v>
      </c>
      <c r="D6">
        <f t="shared" si="0"/>
        <v>4830.25</v>
      </c>
      <c r="E6">
        <f t="shared" si="1"/>
        <v>0.93866777081931574</v>
      </c>
    </row>
    <row r="7" spans="1:8" ht="15">
      <c r="A7" t="s">
        <v>26</v>
      </c>
      <c r="B7" s="19">
        <v>5195</v>
      </c>
      <c r="C7">
        <f t="shared" si="2"/>
        <v>4388</v>
      </c>
      <c r="D7">
        <f t="shared" si="0"/>
        <v>5319.75</v>
      </c>
      <c r="E7">
        <f t="shared" si="1"/>
        <v>0.9765496498895625</v>
      </c>
    </row>
    <row r="8" spans="1:8" ht="15">
      <c r="A8" t="s">
        <v>27</v>
      </c>
      <c r="B8" s="19">
        <v>6425</v>
      </c>
      <c r="C8">
        <f t="shared" si="2"/>
        <v>5272.5</v>
      </c>
      <c r="D8">
        <f t="shared" si="0"/>
        <v>5410.375</v>
      </c>
      <c r="E8">
        <f t="shared" si="1"/>
        <v>1.187533211653536</v>
      </c>
    </row>
    <row r="9" spans="1:8" ht="15">
      <c r="A9" t="s">
        <v>28</v>
      </c>
      <c r="B9" s="19">
        <v>5314</v>
      </c>
      <c r="C9">
        <f t="shared" si="2"/>
        <v>5367</v>
      </c>
      <c r="D9">
        <f t="shared" si="0"/>
        <v>5516.625</v>
      </c>
      <c r="E9">
        <f t="shared" si="1"/>
        <v>0.9632701153331974</v>
      </c>
    </row>
    <row r="10" spans="1:8" ht="15">
      <c r="A10" t="s">
        <v>29</v>
      </c>
      <c r="B10" s="19">
        <v>4881</v>
      </c>
      <c r="C10">
        <f t="shared" si="2"/>
        <v>5453.75</v>
      </c>
      <c r="D10">
        <f t="shared" si="0"/>
        <v>5654.625</v>
      </c>
      <c r="E10">
        <f t="shared" si="1"/>
        <v>0.86318721400623388</v>
      </c>
    </row>
    <row r="11" spans="1:8" ht="15">
      <c r="A11" t="s">
        <v>30</v>
      </c>
      <c r="B11" s="19">
        <v>5698</v>
      </c>
      <c r="C11">
        <f t="shared" si="2"/>
        <v>5579.5</v>
      </c>
      <c r="D11">
        <f t="shared" si="0"/>
        <v>5729.125</v>
      </c>
      <c r="E11">
        <f t="shared" si="1"/>
        <v>0.99456723321624152</v>
      </c>
    </row>
    <row r="12" spans="1:8" ht="15">
      <c r="A12" t="s">
        <v>31</v>
      </c>
      <c r="B12" s="19">
        <v>7026</v>
      </c>
      <c r="C12">
        <f t="shared" si="2"/>
        <v>5729.75</v>
      </c>
      <c r="D12">
        <f t="shared" si="0"/>
        <v>5733.625</v>
      </c>
      <c r="E12">
        <f t="shared" si="1"/>
        <v>1.2254027774749832</v>
      </c>
    </row>
    <row r="13" spans="1:8" ht="15">
      <c r="A13" t="s">
        <v>32</v>
      </c>
      <c r="B13" s="19">
        <v>5309</v>
      </c>
      <c r="C13">
        <f t="shared" si="2"/>
        <v>5728.5</v>
      </c>
      <c r="D13">
        <f t="shared" si="0"/>
        <v>5698.5</v>
      </c>
      <c r="E13">
        <f t="shared" si="1"/>
        <v>0.93164867947705532</v>
      </c>
    </row>
    <row r="14" spans="1:8" ht="15">
      <c r="A14" t="s">
        <v>33</v>
      </c>
      <c r="B14" s="19">
        <v>4922</v>
      </c>
      <c r="C14">
        <f t="shared" si="2"/>
        <v>5738.75</v>
      </c>
      <c r="D14">
        <f t="shared" si="0"/>
        <v>5602</v>
      </c>
      <c r="E14">
        <f t="shared" si="1"/>
        <v>0.87861478043555874</v>
      </c>
    </row>
    <row r="15" spans="1:8" ht="15">
      <c r="A15" t="s">
        <v>34</v>
      </c>
      <c r="B15" s="19">
        <v>5376</v>
      </c>
      <c r="C15">
        <f t="shared" si="2"/>
        <v>5658.25</v>
      </c>
      <c r="D15">
        <f t="shared" si="0"/>
        <v>5572.25</v>
      </c>
      <c r="E15">
        <f t="shared" si="1"/>
        <v>0.96478083359504685</v>
      </c>
    </row>
    <row r="16" spans="1:8" ht="15">
      <c r="A16" t="s">
        <v>35</v>
      </c>
      <c r="B16" s="19">
        <v>6576</v>
      </c>
      <c r="C16">
        <f t="shared" si="2"/>
        <v>5545.75</v>
      </c>
      <c r="D16">
        <f t="shared" si="0"/>
        <v>5619.5</v>
      </c>
      <c r="E16">
        <f t="shared" si="1"/>
        <v>1.1702108728534568</v>
      </c>
    </row>
    <row r="17" spans="1:5" ht="15">
      <c r="A17" t="s">
        <v>36</v>
      </c>
      <c r="B17" s="19">
        <v>5521</v>
      </c>
      <c r="C17">
        <f t="shared" si="2"/>
        <v>5598.75</v>
      </c>
      <c r="D17">
        <f t="shared" si="0"/>
        <v>5698.5</v>
      </c>
      <c r="E17">
        <f t="shared" si="1"/>
        <v>0.96885145213652712</v>
      </c>
    </row>
    <row r="18" spans="1:5" ht="15">
      <c r="A18" t="s">
        <v>37</v>
      </c>
      <c r="B18" s="19">
        <v>5088</v>
      </c>
      <c r="C18">
        <f t="shared" si="2"/>
        <v>5640.25</v>
      </c>
      <c r="D18">
        <f t="shared" si="0"/>
        <v>5806.75</v>
      </c>
      <c r="E18">
        <f t="shared" si="1"/>
        <v>0.87622163861023805</v>
      </c>
    </row>
    <row r="19" spans="1:5" ht="15">
      <c r="A19" t="s">
        <v>38</v>
      </c>
      <c r="B19" s="19">
        <v>5842</v>
      </c>
      <c r="C19">
        <f t="shared" si="2"/>
        <v>5756.75</v>
      </c>
      <c r="D19">
        <f t="shared" si="0"/>
        <v>5900</v>
      </c>
      <c r="E19">
        <f t="shared" si="1"/>
        <v>0.99016949152542377</v>
      </c>
    </row>
    <row r="20" spans="1:5" ht="15">
      <c r="A20" t="s">
        <v>39</v>
      </c>
      <c r="B20" s="19">
        <v>6976</v>
      </c>
      <c r="C20">
        <f t="shared" si="2"/>
        <v>5856.75</v>
      </c>
      <c r="D20">
        <f t="shared" si="0"/>
        <v>5964</v>
      </c>
      <c r="E20">
        <f t="shared" si="1"/>
        <v>1.1696847753185782</v>
      </c>
    </row>
    <row r="21" spans="1:5" ht="15">
      <c r="A21" t="s">
        <v>40</v>
      </c>
      <c r="B21" s="19">
        <v>5867</v>
      </c>
      <c r="C21">
        <f t="shared" si="2"/>
        <v>5943.25</v>
      </c>
      <c r="D21">
        <f t="shared" si="0"/>
        <v>5905.375</v>
      </c>
      <c r="E21">
        <f t="shared" si="1"/>
        <v>0.99350168278898465</v>
      </c>
    </row>
    <row r="22" spans="1:5" ht="15">
      <c r="A22" t="s">
        <v>41</v>
      </c>
      <c r="B22" s="19">
        <v>5254</v>
      </c>
      <c r="C22">
        <f t="shared" si="2"/>
        <v>5984.75</v>
      </c>
      <c r="D22">
        <f t="shared" si="0"/>
        <v>5781</v>
      </c>
      <c r="E22">
        <f t="shared" si="1"/>
        <v>0.90883930115896905</v>
      </c>
    </row>
    <row r="23" spans="1:5" ht="15">
      <c r="A23" t="s">
        <v>42</v>
      </c>
      <c r="B23" s="19">
        <v>5207</v>
      </c>
      <c r="C23">
        <f t="shared" si="2"/>
        <v>5826</v>
      </c>
      <c r="D23">
        <f t="shared" si="0"/>
        <v>5634</v>
      </c>
      <c r="E23">
        <f t="shared" si="1"/>
        <v>0.92421015264465745</v>
      </c>
    </row>
    <row r="24" spans="1:5" ht="15">
      <c r="A24" t="s">
        <v>43</v>
      </c>
      <c r="B24" s="19">
        <v>6616</v>
      </c>
      <c r="C24">
        <f t="shared" si="2"/>
        <v>5736</v>
      </c>
      <c r="D24">
        <f t="shared" si="0"/>
        <v>5510.875</v>
      </c>
      <c r="E24">
        <f t="shared" si="1"/>
        <v>1.2005353051920067</v>
      </c>
    </row>
    <row r="25" spans="1:5" ht="15">
      <c r="A25" t="s">
        <v>44</v>
      </c>
      <c r="B25" s="19">
        <v>5051</v>
      </c>
      <c r="C25">
        <f t="shared" si="2"/>
        <v>5532</v>
      </c>
      <c r="D25">
        <f t="shared" si="0"/>
        <v>5501.875</v>
      </c>
      <c r="E25">
        <f t="shared" si="1"/>
        <v>0.91805066454617745</v>
      </c>
    </row>
    <row r="26" spans="1:5" ht="15">
      <c r="A26" t="s">
        <v>45</v>
      </c>
      <c r="B26" s="19">
        <v>5085</v>
      </c>
      <c r="C26">
        <f t="shared" si="2"/>
        <v>5489.75</v>
      </c>
      <c r="D26">
        <f t="shared" si="0"/>
        <v>5496.375</v>
      </c>
      <c r="E26">
        <f t="shared" si="1"/>
        <v>0.92515521593777716</v>
      </c>
    </row>
    <row r="27" spans="1:5" ht="15">
      <c r="A27" t="s">
        <v>46</v>
      </c>
      <c r="B27" s="19">
        <v>5304</v>
      </c>
      <c r="C27">
        <f t="shared" si="2"/>
        <v>5514</v>
      </c>
      <c r="D27">
        <f t="shared" si="0"/>
        <v>5565.75</v>
      </c>
      <c r="E27">
        <f t="shared" si="1"/>
        <v>0.95297129766877775</v>
      </c>
    </row>
    <row r="28" spans="1:5" ht="15">
      <c r="A28" t="s">
        <v>47</v>
      </c>
      <c r="B28" s="19">
        <v>6475</v>
      </c>
      <c r="C28">
        <f t="shared" si="2"/>
        <v>5478.75</v>
      </c>
      <c r="D28">
        <f t="shared" si="0"/>
        <v>5648.625</v>
      </c>
      <c r="E28">
        <f t="shared" si="1"/>
        <v>1.1462966651176172</v>
      </c>
    </row>
    <row r="29" spans="1:5" ht="15">
      <c r="A29" t="s">
        <v>48</v>
      </c>
      <c r="B29" s="19">
        <v>5747</v>
      </c>
      <c r="C29">
        <f t="shared" si="2"/>
        <v>5652.75</v>
      </c>
      <c r="D29">
        <f t="shared" si="0"/>
        <v>5632.125</v>
      </c>
      <c r="E29">
        <f t="shared" si="1"/>
        <v>1.0203963867989436</v>
      </c>
    </row>
    <row r="30" spans="1:5" ht="15">
      <c r="A30" t="s">
        <v>49</v>
      </c>
      <c r="B30" s="19">
        <v>5052</v>
      </c>
      <c r="C30">
        <f t="shared" si="2"/>
        <v>5644.5</v>
      </c>
      <c r="D30">
        <f t="shared" si="0"/>
        <v>5624.125</v>
      </c>
      <c r="E30">
        <f t="shared" si="1"/>
        <v>0.89827306469895318</v>
      </c>
    </row>
    <row r="31" spans="1:5" ht="15">
      <c r="A31" t="s">
        <v>50</v>
      </c>
      <c r="B31" s="19">
        <v>5205</v>
      </c>
      <c r="C31">
        <f t="shared" si="2"/>
        <v>5619.75</v>
      </c>
      <c r="D31">
        <f t="shared" si="0"/>
        <v>5665.125</v>
      </c>
      <c r="E31">
        <f t="shared" si="1"/>
        <v>0.91877937380022501</v>
      </c>
    </row>
    <row r="32" spans="1:5" ht="15">
      <c r="A32" t="s">
        <v>51</v>
      </c>
      <c r="B32" s="19">
        <v>6510</v>
      </c>
      <c r="C32">
        <f t="shared" si="2"/>
        <v>5628.5</v>
      </c>
      <c r="D32">
        <f t="shared" si="0"/>
        <v>5767.875</v>
      </c>
      <c r="E32">
        <f t="shared" si="1"/>
        <v>1.1286652363305376</v>
      </c>
    </row>
    <row r="33" spans="1:5" ht="15">
      <c r="A33" t="s">
        <v>52</v>
      </c>
      <c r="B33" s="19">
        <v>6040</v>
      </c>
      <c r="C33">
        <f t="shared" si="2"/>
        <v>5701.75</v>
      </c>
      <c r="D33">
        <f t="shared" si="0"/>
        <v>5924.375</v>
      </c>
      <c r="E33">
        <f t="shared" si="1"/>
        <v>1.0195168266694798</v>
      </c>
    </row>
    <row r="34" spans="1:5" ht="15">
      <c r="A34" t="s">
        <v>53</v>
      </c>
      <c r="B34" s="19">
        <v>5581</v>
      </c>
      <c r="C34">
        <f t="shared" si="2"/>
        <v>5834</v>
      </c>
      <c r="D34">
        <f t="shared" si="0"/>
        <v>6079.75</v>
      </c>
      <c r="E34">
        <f t="shared" si="1"/>
        <v>0.91796537686582502</v>
      </c>
    </row>
    <row r="35" spans="1:5" ht="15">
      <c r="A35" t="s">
        <v>54</v>
      </c>
      <c r="B35" s="19">
        <v>5928</v>
      </c>
      <c r="C35">
        <f t="shared" si="2"/>
        <v>6014.75</v>
      </c>
      <c r="D35">
        <f t="shared" si="0"/>
        <v>6182.375</v>
      </c>
      <c r="E35">
        <f t="shared" si="1"/>
        <v>0.95885480903374509</v>
      </c>
    </row>
    <row r="36" spans="1:5" ht="15">
      <c r="A36" t="s">
        <v>55</v>
      </c>
      <c r="B36" s="19">
        <v>7030</v>
      </c>
      <c r="C36">
        <f t="shared" si="2"/>
        <v>6144.75</v>
      </c>
      <c r="D36">
        <f t="shared" si="0"/>
        <v>6262.875</v>
      </c>
      <c r="E36">
        <f t="shared" si="1"/>
        <v>1.1224876753886992</v>
      </c>
    </row>
    <row r="37" spans="1:5" ht="15">
      <c r="A37" t="s">
        <v>56</v>
      </c>
      <c r="B37" s="19">
        <v>6341</v>
      </c>
      <c r="C37">
        <f t="shared" si="2"/>
        <v>6220</v>
      </c>
      <c r="D37">
        <f t="shared" si="0"/>
        <v>6326.125</v>
      </c>
      <c r="E37">
        <f t="shared" si="1"/>
        <v>1.002351360429963</v>
      </c>
    </row>
    <row r="38" spans="1:5" ht="15">
      <c r="A38" t="s">
        <v>57</v>
      </c>
      <c r="B38" s="19">
        <v>5924</v>
      </c>
      <c r="C38">
        <f t="shared" si="2"/>
        <v>6305.75</v>
      </c>
      <c r="D38">
        <f t="shared" si="0"/>
        <v>6377.25</v>
      </c>
      <c r="E38">
        <f t="shared" si="1"/>
        <v>0.9289270453565408</v>
      </c>
    </row>
    <row r="39" spans="1:5" ht="15">
      <c r="A39" t="s">
        <v>58</v>
      </c>
      <c r="B39" s="19">
        <v>6091</v>
      </c>
      <c r="C39">
        <f t="shared" si="2"/>
        <v>6346.5</v>
      </c>
      <c r="D39">
        <f t="shared" si="0"/>
        <v>6427.5</v>
      </c>
      <c r="E39">
        <f t="shared" si="1"/>
        <v>0.94764683002722672</v>
      </c>
    </row>
    <row r="40" spans="1:5" ht="15">
      <c r="A40" t="s">
        <v>59</v>
      </c>
      <c r="B40" s="19">
        <v>7276</v>
      </c>
      <c r="C40">
        <f t="shared" si="2"/>
        <v>6408</v>
      </c>
    </row>
    <row r="41" spans="1:5" ht="15">
      <c r="A41" t="s">
        <v>60</v>
      </c>
      <c r="B41" s="19">
        <v>6497</v>
      </c>
      <c r="C41">
        <f t="shared" si="2"/>
        <v>6447</v>
      </c>
    </row>
    <row r="42" spans="1:5">
      <c r="A42" t="s">
        <v>61</v>
      </c>
    </row>
    <row r="43" spans="1:5">
      <c r="A43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Outward UK Passengers Movement</vt:lpstr>
      <vt:lpstr>Ireland</vt:lpstr>
      <vt:lpstr>deseaosanalized- Ireland</vt:lpstr>
      <vt:lpstr>other EU- not Ireland</vt:lpstr>
      <vt:lpstr>deseasonalized - other EU</vt:lpstr>
      <vt:lpstr>UK_passenger</vt:lpstr>
      <vt:lpstr>rest of EU</vt:lpstr>
      <vt:lpstr>deseasonalized - rest of EU</vt:lpstr>
      <vt:lpstr>rest of world</vt:lpstr>
      <vt:lpstr>deseasonalized - rest of world</vt:lpstr>
      <vt:lpstr>total</vt:lpstr>
      <vt:lpstr>deseasonalized - total</vt:lpstr>
      <vt:lpstr>Final sheet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Tyrrell</dc:creator>
  <cp:lastModifiedBy>Vineet</cp:lastModifiedBy>
  <cp:lastPrinted>2006-08-15T13:21:29Z</cp:lastPrinted>
  <dcterms:created xsi:type="dcterms:W3CDTF">2000-02-21T11:03:20Z</dcterms:created>
  <dcterms:modified xsi:type="dcterms:W3CDTF">2018-04-21T09:57:28Z</dcterms:modified>
</cp:coreProperties>
</file>