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<sst xmlns="http://schemas.openxmlformats.org/spreadsheetml/2006/main" count="24" uniqueCount="24">
  <si>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Asteroid name</t>
  </si>
  <si>
    <t>Date of closest approach</t>
  </si>
  <si>
    <t>Nominal geocentric distance (km)</t>
  </si>
  <si>
    <t>Size (m, lower)</t>
  </si>
  <si>
    <t>Size (m, upper)</t>
  </si>
  <si>
    <t>Aphelion (AU)</t>
  </si>
  <si>
    <t>Perihelion (AU)</t>
  </si>
  <si>
    <t>Nominal geocentric distance (AU)</t>
  </si>
  <si>
    <t>Log base 10 NGD</t>
  </si>
  <si>
    <t>Natural log NGD</t>
  </si>
  <si>
    <t>10 ^ (Log base 10 NGD)</t>
  </si>
  <si>
    <t>Exp (natural log NGD)</t>
  </si>
  <si>
    <t>99942 Apophis</t>
  </si>
  <si>
    <t>2007 UW1</t>
  </si>
  <si>
    <t>2012 UE34</t>
  </si>
  <si>
    <t>(456938) 2007 YV56</t>
  </si>
  <si>
    <t>(308635) 2005 YU55</t>
  </si>
  <si>
    <t>(153201) 2000 WO107</t>
  </si>
  <si>
    <t>2011 WL2</t>
  </si>
  <si>
    <t>(153814) 2001 WN5</t>
  </si>
  <si>
    <t>(85640) 1998 OX4</t>
  </si>
  <si>
    <t>2005 WY55</t>
  </si>
  <si>
    <t>2009 DO111</t>
  </si>
  <si>
    <t>1 AU in 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</si>
</sst>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Fill="1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1.71"/>
    <col customWidth="1" min="3" max="3" width="15.86"/>
    <col customWidth="1" min="4" max="4" width="13.57"/>
    <col customWidth="1" min="5" max="5" width="13.86"/>
    <col customWidth="1" min="6" max="6" width="12.71"/>
    <col customWidth="1" min="7" max="7" width="13.71"/>
    <col customWidth="1" min="8" max="8" width="16.43"/>
    <col customWidth="1" min="9" max="10" width="12.86"/>
    <col customWidth="1" min="11" max="12" width="16.43"/>
    <col customWidth="1" min="13" max="25" width="10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5">
        <v>47221.0</v>
      </c>
      <c r="C2" s="4">
        <v>38300.0</v>
      </c>
      <c r="D2" s="4">
        <v>270.0</v>
      </c>
      <c r="E2" s="4">
        <v>325.0</v>
      </c>
      <c r="F2" s="4">
        <v>1.0985</v>
      </c>
      <c r="G2" s="4">
        <v>0.7461</v>
      </c>
      <c r="H2">
        <f t="shared" ref="H2:H12" si="1">C2 / $B$14</f>
        <v>0.0002560196868</v>
      </c>
      <c r="I2">
        <f t="shared" ref="I2:I12" si="2">LOG10(H2)</f>
        <v>-3.591726638</v>
      </c>
      <c r="J2">
        <f t="shared" ref="J2:J12" si="3">LN(H2)</f>
        <v>-8.270256215</v>
      </c>
      <c r="K2" s="6">
        <f t="shared" ref="K2:K12" si="4">10^I2</f>
        <v>0.0002560196868</v>
      </c>
      <c r="L2" s="6">
        <f t="shared" ref="L2:L12" si="5">EXP(J2)</f>
        <v>0.0002560196868</v>
      </c>
    </row>
    <row r="3">
      <c r="A3" s="4" t="s">
        <v>13</v>
      </c>
      <c r="B3" s="5">
        <v>83934.0</v>
      </c>
      <c r="C3" s="4">
        <v>100200.0</v>
      </c>
      <c r="D3" s="4">
        <v>75.0</v>
      </c>
      <c r="E3" s="4">
        <v>170.0</v>
      </c>
      <c r="F3" s="4">
        <v>1.0174</v>
      </c>
      <c r="G3" s="4">
        <v>0.798</v>
      </c>
      <c r="H3">
        <f t="shared" si="1"/>
        <v>0.0006697956297</v>
      </c>
      <c r="I3">
        <f t="shared" si="2"/>
        <v>-3.174057691</v>
      </c>
      <c r="J3">
        <f t="shared" si="3"/>
        <v>-7.308537922</v>
      </c>
      <c r="K3" s="6">
        <f t="shared" si="4"/>
        <v>0.0006697956297</v>
      </c>
      <c r="L3" s="6">
        <f t="shared" si="5"/>
        <v>0.0006697956297</v>
      </c>
    </row>
    <row r="4">
      <c r="A4" s="4" t="s">
        <v>14</v>
      </c>
      <c r="B4" s="5">
        <v>51599.0</v>
      </c>
      <c r="C4" s="4">
        <v>107800.0</v>
      </c>
      <c r="D4" s="4">
        <v>50.0</v>
      </c>
      <c r="E4" s="4">
        <v>120.0</v>
      </c>
      <c r="F4" s="4">
        <v>1.215</v>
      </c>
      <c r="G4" s="4">
        <v>0.9956</v>
      </c>
      <c r="H4">
        <f t="shared" si="1"/>
        <v>0.0007205984918</v>
      </c>
      <c r="I4">
        <f t="shared" si="2"/>
        <v>-3.142306651</v>
      </c>
      <c r="J4">
        <f t="shared" si="3"/>
        <v>-7.235428453</v>
      </c>
      <c r="K4" s="6">
        <f t="shared" si="4"/>
        <v>0.0007205984918</v>
      </c>
      <c r="L4" s="6">
        <f t="shared" si="5"/>
        <v>0.0007205984918</v>
      </c>
    </row>
    <row r="5">
      <c r="A5" s="4" t="s">
        <v>15</v>
      </c>
      <c r="B5" s="5">
        <v>73417.0</v>
      </c>
      <c r="C5" s="4">
        <v>235200.0</v>
      </c>
      <c r="D5" s="4">
        <v>170.0</v>
      </c>
      <c r="E5" s="4">
        <v>370.0</v>
      </c>
      <c r="F5" s="4">
        <v>2.5556</v>
      </c>
      <c r="G5" s="4">
        <v>0.5952</v>
      </c>
      <c r="H5">
        <f t="shared" si="1"/>
        <v>0.001572214891</v>
      </c>
      <c r="I5">
        <f t="shared" si="2"/>
        <v>-2.803488095</v>
      </c>
      <c r="J5">
        <f t="shared" si="3"/>
        <v>-6.455269895</v>
      </c>
      <c r="K5" s="6">
        <f t="shared" si="4"/>
        <v>0.001572214891</v>
      </c>
      <c r="L5" s="6">
        <f t="shared" si="5"/>
        <v>0.001572214891</v>
      </c>
    </row>
    <row r="6">
      <c r="A6" s="4" t="s">
        <v>16</v>
      </c>
      <c r="B6" s="5">
        <v>64231.0</v>
      </c>
      <c r="C6" s="4">
        <v>237000.0</v>
      </c>
      <c r="D6" s="4">
        <v>320.0</v>
      </c>
      <c r="E6" s="4">
        <v>400.0</v>
      </c>
      <c r="F6" s="4">
        <v>1.6556</v>
      </c>
      <c r="G6" s="4">
        <v>0.659</v>
      </c>
      <c r="H6">
        <f t="shared" si="1"/>
        <v>0.001584247148</v>
      </c>
      <c r="I6">
        <f t="shared" si="2"/>
        <v>-2.800177066</v>
      </c>
      <c r="J6">
        <f t="shared" si="3"/>
        <v>-6.44764597</v>
      </c>
      <c r="K6" s="6">
        <f t="shared" si="4"/>
        <v>0.001584247148</v>
      </c>
      <c r="L6" s="6">
        <f t="shared" si="5"/>
        <v>0.001584247148</v>
      </c>
    </row>
    <row r="7">
      <c r="A7" s="4" t="s">
        <v>17</v>
      </c>
      <c r="B7" s="5">
        <v>87995.0</v>
      </c>
      <c r="C7" s="4">
        <v>243700.0</v>
      </c>
      <c r="D7" s="4">
        <v>370.0</v>
      </c>
      <c r="E7" s="4">
        <v>840.0</v>
      </c>
      <c r="F7" s="4">
        <v>1.6229</v>
      </c>
      <c r="G7" s="4">
        <v>0.2</v>
      </c>
      <c r="H7">
        <f t="shared" si="1"/>
        <v>0.001629033882</v>
      </c>
      <c r="I7">
        <f t="shared" si="2"/>
        <v>-2.788069883</v>
      </c>
      <c r="J7">
        <f t="shared" si="3"/>
        <v>-6.419768151</v>
      </c>
      <c r="K7" s="6">
        <f t="shared" si="4"/>
        <v>0.001629033882</v>
      </c>
      <c r="L7" s="6">
        <f t="shared" si="5"/>
        <v>0.001629033882</v>
      </c>
    </row>
    <row r="8">
      <c r="A8" s="4" t="s">
        <v>18</v>
      </c>
      <c r="B8" s="5">
        <v>68601.0</v>
      </c>
      <c r="C8" s="4">
        <v>244600.0</v>
      </c>
      <c r="D8" s="4">
        <v>190.0</v>
      </c>
      <c r="E8" s="4">
        <v>420.0</v>
      </c>
      <c r="F8" s="4">
        <v>1.3834</v>
      </c>
      <c r="G8" s="4">
        <v>0.7724</v>
      </c>
      <c r="H8">
        <f t="shared" si="1"/>
        <v>0.00163505001</v>
      </c>
      <c r="I8">
        <f t="shared" si="2"/>
        <v>-2.786468959</v>
      </c>
      <c r="J8">
        <f t="shared" si="3"/>
        <v>-6.416081888</v>
      </c>
      <c r="K8" s="6">
        <f t="shared" si="4"/>
        <v>0.00163505001</v>
      </c>
      <c r="L8" s="6">
        <f t="shared" si="5"/>
        <v>0.00163505001</v>
      </c>
    </row>
    <row r="9">
      <c r="A9" s="4" t="s">
        <v>19</v>
      </c>
      <c r="B9" s="5">
        <v>46930.0</v>
      </c>
      <c r="C9" s="4">
        <v>248800.0</v>
      </c>
      <c r="D9" s="4">
        <v>700.0</v>
      </c>
      <c r="E9" s="4">
        <v>1500.0</v>
      </c>
      <c r="F9" s="4">
        <v>2.5114</v>
      </c>
      <c r="G9" s="4">
        <v>0.9125</v>
      </c>
      <c r="H9">
        <f t="shared" si="1"/>
        <v>0.001663125276</v>
      </c>
      <c r="I9">
        <f t="shared" si="2"/>
        <v>-2.779075036</v>
      </c>
      <c r="J9">
        <f t="shared" si="3"/>
        <v>-6.39905675</v>
      </c>
      <c r="K9" s="6">
        <f t="shared" si="4"/>
        <v>0.001663125276</v>
      </c>
      <c r="L9" s="6">
        <f t="shared" si="5"/>
        <v>0.001663125276</v>
      </c>
    </row>
    <row r="10">
      <c r="A10" s="4" t="s">
        <v>20</v>
      </c>
      <c r="B10" s="5">
        <v>90603.0</v>
      </c>
      <c r="C10" s="4">
        <v>296200.0</v>
      </c>
      <c r="D10" s="4">
        <v>170.0</v>
      </c>
      <c r="E10" s="4">
        <v>370.0</v>
      </c>
      <c r="F10" s="4">
        <v>2.3479</v>
      </c>
      <c r="G10" s="4">
        <v>0.8126</v>
      </c>
      <c r="H10">
        <f t="shared" si="1"/>
        <v>0.001979974706</v>
      </c>
      <c r="I10">
        <f t="shared" si="2"/>
        <v>-2.703340358</v>
      </c>
      <c r="J10">
        <f t="shared" si="3"/>
        <v>-6.224671209</v>
      </c>
      <c r="K10" s="6">
        <f t="shared" si="4"/>
        <v>0.001979974706</v>
      </c>
      <c r="L10" s="6">
        <f t="shared" si="5"/>
        <v>0.001979974706</v>
      </c>
    </row>
    <row r="11">
      <c r="A11" s="4" t="s">
        <v>21</v>
      </c>
      <c r="B11" s="5">
        <v>60415.0</v>
      </c>
      <c r="C11" s="4">
        <v>332500.0</v>
      </c>
      <c r="D11" s="4">
        <v>190.0</v>
      </c>
      <c r="E11" s="4">
        <v>250.0</v>
      </c>
      <c r="F11" s="4">
        <v>4.2823</v>
      </c>
      <c r="G11" s="4">
        <v>0.6953</v>
      </c>
      <c r="H11">
        <f t="shared" si="1"/>
        <v>0.002222625218</v>
      </c>
      <c r="I11">
        <f t="shared" si="2"/>
        <v>-2.653133762</v>
      </c>
      <c r="J11">
        <f t="shared" si="3"/>
        <v>-6.109066251</v>
      </c>
      <c r="K11" s="6">
        <f t="shared" si="4"/>
        <v>0.002222625218</v>
      </c>
      <c r="L11" s="6">
        <f t="shared" si="5"/>
        <v>0.002222625218</v>
      </c>
    </row>
    <row r="12">
      <c r="A12" s="4" t="s">
        <v>22</v>
      </c>
      <c r="B12" s="5">
        <v>89933.0</v>
      </c>
      <c r="C12" s="4">
        <v>335200.0</v>
      </c>
      <c r="D12" s="4">
        <v>75.0</v>
      </c>
      <c r="E12" s="4">
        <v>170.0</v>
      </c>
      <c r="F12" s="4">
        <v>1.3458</v>
      </c>
      <c r="G12" s="4">
        <v>0.7556</v>
      </c>
      <c r="H12">
        <f t="shared" si="1"/>
        <v>0.002240673603</v>
      </c>
      <c r="I12">
        <f t="shared" si="2"/>
        <v>-2.649621402</v>
      </c>
      <c r="J12">
        <f t="shared" si="3"/>
        <v>-6.100978743</v>
      </c>
      <c r="K12" s="6">
        <f t="shared" si="4"/>
        <v>0.002240673603</v>
      </c>
      <c r="L12" s="6">
        <f t="shared" si="5"/>
        <v>0.002240673603</v>
      </c>
    </row>
    <row r="13">
      <c r="A13" s="7"/>
    </row>
    <row r="14">
      <c r="A14" s="8" t="s">
        <v>23</v>
      </c>
      <c r="B14" s="4">
        <v>1.495978707E8</v>
      </c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