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<sst xmlns="http://schemas.openxmlformats.org/spreadsheetml/2006/main" count="98" uniqueCount="55">
  <si>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</si>
  <si>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</si>
  <si>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</si>
  <si>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</si>
  <si>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</si>
  <si>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</si>
  <si>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</si>
  <si>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Count of Area</t>
  </si>
  <si>
    <t>Count of Area with 20 Swallowtails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</si>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</sst>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b/>
      <sz val="10.0"/>
    </font>
    <font>
      <sz val="10.0"/>
      <name val="Arial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4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0.14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9" width="30.14"/>
    <col customWidth="1" min="10" max="10" width="32.57"/>
    <col customWidth="1" min="11" max="11" width="10.86"/>
    <col customWidth="1" min="12" max="12" width="11.43"/>
    <col customWidth="1" min="13" max="13" width="12.71"/>
    <col customWidth="1" min="14" max="14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0</v>
      </c>
      <c r="I1" s="4" t="s">
        <v>7</v>
      </c>
      <c r="J1" s="4" t="s">
        <v>8</v>
      </c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 t="s">
        <v>9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 t="str">
        <f>IFERROR(__xludf.DUMMYFUNCTION("UNIQUE(A2:A45)"),"Indian Subcontinent")</f>
        <v>Indian Subcontinent</v>
      </c>
      <c r="I2" s="9">
        <f t="shared" ref="I2:I9" si="1">COUNTIF($A$2:$A$45, H2)</f>
        <v>1</v>
      </c>
      <c r="J2" s="9">
        <f t="shared" ref="J2:J9" si="2">COUNTIFS($A$2:$A$45, H2, $D$2:$D$45, "&gt;20")</f>
        <v>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6" t="s">
        <v>10</v>
      </c>
      <c r="B3" s="6" t="s">
        <v>10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 t="str">
        <f>IFERROR(__xludf.DUMMYFUNCTION("""COMPUTED_VALUE"""),"Western Himalaya")</f>
        <v>Western Himalaya</v>
      </c>
      <c r="I3" s="9">
        <f t="shared" si="1"/>
        <v>7</v>
      </c>
      <c r="J3" s="9">
        <f t="shared" si="2"/>
        <v>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6" t="s">
        <v>10</v>
      </c>
      <c r="B4" s="6" t="s">
        <v>11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 t="str">
        <f>IFERROR(__xludf.DUMMYFUNCTION("""COMPUTED_VALUE"""),"Central Himalaya")</f>
        <v>Central Himalaya</v>
      </c>
      <c r="I4" s="9">
        <f t="shared" si="1"/>
        <v>1</v>
      </c>
      <c r="J4" s="9">
        <f t="shared" si="2"/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6" t="s">
        <v>10</v>
      </c>
      <c r="B5" s="6" t="s">
        <v>12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 t="str">
        <f>IFERROR(__xludf.DUMMYFUNCTION("""COMPUTED_VALUE"""),"North East India + North Myanmar")</f>
        <v>North East India + North Myanmar</v>
      </c>
      <c r="I5" s="9">
        <f t="shared" si="1"/>
        <v>9</v>
      </c>
      <c r="J5" s="9">
        <f t="shared" si="2"/>
        <v>7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6" t="s">
        <v>10</v>
      </c>
      <c r="B6" s="6" t="s">
        <v>13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 t="str">
        <f>IFERROR(__xludf.DUMMYFUNCTION("""COMPUTED_VALUE"""),"Other parts of India")</f>
        <v>Other parts of India</v>
      </c>
      <c r="I6" s="9">
        <f t="shared" si="1"/>
        <v>21</v>
      </c>
      <c r="J6" s="9">
        <f t="shared" si="2"/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" t="s">
        <v>10</v>
      </c>
      <c r="B7" s="6" t="s">
        <v>14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 t="str">
        <f>IFERROR(__xludf.DUMMYFUNCTION("""COMPUTED_VALUE"""),"Sri Lanka")</f>
        <v>Sri Lanka</v>
      </c>
      <c r="I7" s="9">
        <f t="shared" si="1"/>
        <v>1</v>
      </c>
      <c r="J7" s="9">
        <f t="shared" si="2"/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6" t="s">
        <v>10</v>
      </c>
      <c r="B8" s="6" t="s">
        <v>15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 t="str">
        <f>IFERROR(__xludf.DUMMYFUNCTION("""COMPUTED_VALUE"""),"North Myanmar")</f>
        <v>North Myanmar</v>
      </c>
      <c r="I8" s="9">
        <f t="shared" si="1"/>
        <v>3</v>
      </c>
      <c r="J8" s="9">
        <f t="shared" si="2"/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10</v>
      </c>
      <c r="B9" s="11" t="s">
        <v>16</v>
      </c>
      <c r="C9" s="12">
        <v>52.0</v>
      </c>
      <c r="D9" s="12">
        <v>26.0</v>
      </c>
      <c r="E9" s="12">
        <v>37.0</v>
      </c>
      <c r="F9" s="12">
        <v>109.0</v>
      </c>
      <c r="G9" s="12">
        <v>147.0</v>
      </c>
      <c r="H9" s="8" t="str">
        <f>IFERROR(__xludf.DUMMYFUNCTION("""COMPUTED_VALUE"""),"South Myanmar")</f>
        <v>South Myanmar</v>
      </c>
      <c r="I9" s="9">
        <f t="shared" si="1"/>
        <v>1</v>
      </c>
      <c r="J9" s="9">
        <f t="shared" si="2"/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17</v>
      </c>
      <c r="B10" s="11" t="s">
        <v>17</v>
      </c>
      <c r="C10" s="12">
        <v>125.0</v>
      </c>
      <c r="D10" s="12">
        <v>43.0</v>
      </c>
      <c r="E10" s="12">
        <v>49.0</v>
      </c>
      <c r="F10" s="12">
        <v>185.0</v>
      </c>
      <c r="G10" s="12">
        <v>221.0</v>
      </c>
      <c r="H10" s="13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18</v>
      </c>
      <c r="B11" s="11" t="s">
        <v>18</v>
      </c>
      <c r="C11" s="12">
        <v>211.0</v>
      </c>
      <c r="D11" s="12">
        <v>69.0</v>
      </c>
      <c r="E11" s="12">
        <v>57.0</v>
      </c>
      <c r="F11" s="12">
        <v>284.0</v>
      </c>
      <c r="G11" s="12">
        <v>342.0</v>
      </c>
      <c r="H11" s="13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18</v>
      </c>
      <c r="B12" s="11" t="s">
        <v>19</v>
      </c>
      <c r="C12" s="12">
        <v>189.0</v>
      </c>
      <c r="D12" s="12">
        <v>62.0</v>
      </c>
      <c r="E12" s="12">
        <v>52.0</v>
      </c>
      <c r="F12" s="12">
        <v>258.0</v>
      </c>
      <c r="G12" s="12">
        <v>292.0</v>
      </c>
      <c r="H12" s="13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18</v>
      </c>
      <c r="B13" s="11" t="s">
        <v>20</v>
      </c>
      <c r="C13" s="12">
        <v>159.0</v>
      </c>
      <c r="D13" s="12">
        <v>55.0</v>
      </c>
      <c r="E13" s="12">
        <v>51.0</v>
      </c>
      <c r="F13" s="12">
        <v>162.0</v>
      </c>
      <c r="G13" s="12">
        <v>263.0</v>
      </c>
      <c r="H13" s="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 t="s">
        <v>18</v>
      </c>
      <c r="B14" s="11" t="s">
        <v>21</v>
      </c>
      <c r="C14" s="12">
        <v>27.0</v>
      </c>
      <c r="D14" s="12">
        <v>29.0</v>
      </c>
      <c r="E14" s="12">
        <v>32.0</v>
      </c>
      <c r="F14" s="12">
        <v>48.0</v>
      </c>
      <c r="G14" s="12">
        <v>126.0</v>
      </c>
      <c r="H14" s="1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18</v>
      </c>
      <c r="B15" s="11" t="s">
        <v>22</v>
      </c>
      <c r="C15" s="12">
        <v>67.0</v>
      </c>
      <c r="D15" s="12">
        <v>38.0</v>
      </c>
      <c r="E15" s="12">
        <v>30.0</v>
      </c>
      <c r="F15" s="12">
        <v>110.0</v>
      </c>
      <c r="G15" s="12">
        <v>178.0</v>
      </c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 t="s">
        <v>18</v>
      </c>
      <c r="B16" s="11" t="s">
        <v>23</v>
      </c>
      <c r="C16" s="12">
        <v>119.0</v>
      </c>
      <c r="D16" s="12">
        <v>18.0</v>
      </c>
      <c r="E16" s="12">
        <v>1.0</v>
      </c>
      <c r="F16" s="12">
        <v>126.0</v>
      </c>
      <c r="G16" s="12">
        <v>57.0</v>
      </c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18</v>
      </c>
      <c r="B17" s="11" t="s">
        <v>24</v>
      </c>
      <c r="C17" s="12">
        <v>98.0</v>
      </c>
      <c r="D17" s="12">
        <v>42.0</v>
      </c>
      <c r="E17" s="12">
        <v>36.0</v>
      </c>
      <c r="F17" s="12">
        <v>128.0</v>
      </c>
      <c r="G17" s="12">
        <v>207.0</v>
      </c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18</v>
      </c>
      <c r="B18" s="11" t="s">
        <v>25</v>
      </c>
      <c r="C18" s="12">
        <v>132.0</v>
      </c>
      <c r="D18" s="12">
        <v>49.0</v>
      </c>
      <c r="E18" s="12">
        <v>40.0</v>
      </c>
      <c r="F18" s="12">
        <v>166.0</v>
      </c>
      <c r="G18" s="12">
        <v>209.0</v>
      </c>
      <c r="H18" s="1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18</v>
      </c>
      <c r="B19" s="11" t="s">
        <v>26</v>
      </c>
      <c r="C19" s="12">
        <v>59.0</v>
      </c>
      <c r="D19" s="12">
        <v>13.0</v>
      </c>
      <c r="E19" s="12">
        <v>26.0</v>
      </c>
      <c r="F19" s="12">
        <v>77.0</v>
      </c>
      <c r="G19" s="12">
        <v>101.0</v>
      </c>
      <c r="H19" s="1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 t="s">
        <v>27</v>
      </c>
      <c r="B20" s="11" t="s">
        <v>28</v>
      </c>
      <c r="C20" s="12">
        <v>32.0</v>
      </c>
      <c r="D20" s="12">
        <v>10.0</v>
      </c>
      <c r="E20" s="12">
        <v>19.0</v>
      </c>
      <c r="F20" s="12">
        <v>57.0</v>
      </c>
      <c r="G20" s="12">
        <v>49.0</v>
      </c>
      <c r="H20" s="13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 t="s">
        <v>27</v>
      </c>
      <c r="B21" s="11" t="s">
        <v>29</v>
      </c>
      <c r="C21" s="12">
        <v>18.0</v>
      </c>
      <c r="D21" s="12">
        <v>9.0</v>
      </c>
      <c r="E21" s="12">
        <v>12.0</v>
      </c>
      <c r="F21" s="12">
        <v>46.0</v>
      </c>
      <c r="G21" s="12">
        <v>39.0</v>
      </c>
      <c r="H21" s="1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27</v>
      </c>
      <c r="B22" s="11" t="s">
        <v>30</v>
      </c>
      <c r="C22" s="12">
        <v>19.0</v>
      </c>
      <c r="D22" s="12">
        <v>10.0</v>
      </c>
      <c r="E22" s="12">
        <v>23.0</v>
      </c>
      <c r="F22" s="12">
        <v>38.0</v>
      </c>
      <c r="G22" s="12">
        <v>61.0</v>
      </c>
      <c r="H22" s="1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27</v>
      </c>
      <c r="B23" s="11" t="s">
        <v>31</v>
      </c>
      <c r="C23" s="12">
        <v>15.0</v>
      </c>
      <c r="D23" s="12">
        <v>7.0</v>
      </c>
      <c r="E23" s="12">
        <v>19.0</v>
      </c>
      <c r="F23" s="12">
        <v>33.0</v>
      </c>
      <c r="G23" s="12">
        <v>35.0</v>
      </c>
      <c r="H23" s="13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27</v>
      </c>
      <c r="B24" s="11" t="s">
        <v>32</v>
      </c>
      <c r="C24" s="12">
        <v>11.0</v>
      </c>
      <c r="D24" s="12">
        <v>4.0</v>
      </c>
      <c r="E24" s="12">
        <v>20.0</v>
      </c>
      <c r="F24" s="12">
        <v>22.0</v>
      </c>
      <c r="G24" s="12">
        <v>20.0</v>
      </c>
      <c r="H24" s="13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 t="s">
        <v>27</v>
      </c>
      <c r="B25" s="11" t="s">
        <v>33</v>
      </c>
      <c r="C25" s="12">
        <v>12.0</v>
      </c>
      <c r="D25" s="12">
        <v>4.0</v>
      </c>
      <c r="E25" s="12">
        <v>29.0</v>
      </c>
      <c r="F25" s="12">
        <v>31.0</v>
      </c>
      <c r="G25" s="12">
        <v>34.0</v>
      </c>
      <c r="H25" s="1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 t="s">
        <v>27</v>
      </c>
      <c r="B26" s="11" t="s">
        <v>34</v>
      </c>
      <c r="C26" s="12">
        <v>14.0</v>
      </c>
      <c r="D26" s="12">
        <v>6.0</v>
      </c>
      <c r="E26" s="12">
        <v>21.0</v>
      </c>
      <c r="F26" s="12">
        <v>20.0</v>
      </c>
      <c r="G26" s="12">
        <v>17.0</v>
      </c>
      <c r="H26" s="13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 t="s">
        <v>27</v>
      </c>
      <c r="B27" s="11" t="s">
        <v>35</v>
      </c>
      <c r="C27" s="12">
        <v>11.0</v>
      </c>
      <c r="D27" s="12">
        <v>5.0</v>
      </c>
      <c r="E27" s="12">
        <v>19.0</v>
      </c>
      <c r="F27" s="12">
        <v>22.0</v>
      </c>
      <c r="G27" s="12">
        <v>21.0</v>
      </c>
      <c r="H27" s="13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27</v>
      </c>
      <c r="B28" s="11" t="s">
        <v>36</v>
      </c>
      <c r="C28" s="12">
        <v>4.0</v>
      </c>
      <c r="D28" s="12">
        <v>5.0</v>
      </c>
      <c r="E28" s="12">
        <v>18.0</v>
      </c>
      <c r="F28" s="12">
        <v>17.0</v>
      </c>
      <c r="G28" s="12">
        <v>15.0</v>
      </c>
      <c r="H28" s="1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 t="s">
        <v>27</v>
      </c>
      <c r="B29" s="11" t="s">
        <v>37</v>
      </c>
      <c r="C29" s="12">
        <v>22.0</v>
      </c>
      <c r="D29" s="12">
        <v>10.0</v>
      </c>
      <c r="E29" s="12">
        <v>25.0</v>
      </c>
      <c r="F29" s="12">
        <v>46.0</v>
      </c>
      <c r="G29" s="12">
        <v>42.0</v>
      </c>
      <c r="H29" s="13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 t="s">
        <v>27</v>
      </c>
      <c r="B30" s="11" t="s">
        <v>38</v>
      </c>
      <c r="C30" s="12">
        <v>19.0</v>
      </c>
      <c r="D30" s="12">
        <v>10.0</v>
      </c>
      <c r="E30" s="12">
        <v>50.0</v>
      </c>
      <c r="F30" s="12">
        <v>41.0</v>
      </c>
      <c r="G30" s="12">
        <v>44.0</v>
      </c>
      <c r="H30" s="13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 t="s">
        <v>27</v>
      </c>
      <c r="B31" s="11" t="s">
        <v>39</v>
      </c>
      <c r="C31" s="12">
        <v>23.0</v>
      </c>
      <c r="D31" s="12">
        <v>11.0</v>
      </c>
      <c r="E31" s="12">
        <v>19.0</v>
      </c>
      <c r="F31" s="12">
        <v>35.0</v>
      </c>
      <c r="G31" s="12">
        <v>42.0</v>
      </c>
      <c r="H31" s="1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 t="s">
        <v>27</v>
      </c>
      <c r="B32" s="11" t="s">
        <v>40</v>
      </c>
      <c r="C32" s="12">
        <v>54.0</v>
      </c>
      <c r="D32" s="12">
        <v>16.0</v>
      </c>
      <c r="E32" s="12">
        <v>21.0</v>
      </c>
      <c r="F32" s="12">
        <v>66.0</v>
      </c>
      <c r="G32" s="12">
        <v>66.0</v>
      </c>
      <c r="H32" s="13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 t="s">
        <v>27</v>
      </c>
      <c r="B33" s="11" t="s">
        <v>41</v>
      </c>
      <c r="C33" s="12">
        <v>60.0</v>
      </c>
      <c r="D33" s="12">
        <v>18.0</v>
      </c>
      <c r="E33" s="12">
        <v>31.0</v>
      </c>
      <c r="F33" s="12">
        <v>80.0</v>
      </c>
      <c r="G33" s="12">
        <v>89.0</v>
      </c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 t="s">
        <v>27</v>
      </c>
      <c r="B34" s="11" t="s">
        <v>42</v>
      </c>
      <c r="C34" s="12">
        <v>20.0</v>
      </c>
      <c r="D34" s="12">
        <v>9.0</v>
      </c>
      <c r="E34" s="12">
        <v>25.0</v>
      </c>
      <c r="F34" s="12">
        <v>50.0</v>
      </c>
      <c r="G34" s="12">
        <v>36.0</v>
      </c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 t="s">
        <v>27</v>
      </c>
      <c r="B35" s="11" t="s">
        <v>43</v>
      </c>
      <c r="C35" s="12">
        <v>37.0</v>
      </c>
      <c r="D35" s="12">
        <v>15.0</v>
      </c>
      <c r="E35" s="12">
        <v>26.0</v>
      </c>
      <c r="F35" s="12">
        <v>58.0</v>
      </c>
      <c r="G35" s="12">
        <v>84.0</v>
      </c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 t="s">
        <v>27</v>
      </c>
      <c r="B36" s="11" t="s">
        <v>44</v>
      </c>
      <c r="C36" s="12">
        <v>46.0</v>
      </c>
      <c r="D36" s="12">
        <v>15.0</v>
      </c>
      <c r="E36" s="12">
        <v>30.0</v>
      </c>
      <c r="F36" s="12">
        <v>83.0</v>
      </c>
      <c r="G36" s="12">
        <v>75.0</v>
      </c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 t="s">
        <v>27</v>
      </c>
      <c r="B37" s="11" t="s">
        <v>45</v>
      </c>
      <c r="C37" s="12">
        <v>64.0</v>
      </c>
      <c r="D37" s="12">
        <v>23.0</v>
      </c>
      <c r="E37" s="12">
        <v>35.0</v>
      </c>
      <c r="F37" s="12">
        <v>82.0</v>
      </c>
      <c r="G37" s="12">
        <v>90.0</v>
      </c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 t="s">
        <v>27</v>
      </c>
      <c r="B38" s="11" t="s">
        <v>46</v>
      </c>
      <c r="C38" s="12">
        <v>23.0</v>
      </c>
      <c r="D38" s="12">
        <v>12.0</v>
      </c>
      <c r="E38" s="12">
        <v>21.0</v>
      </c>
      <c r="F38" s="12">
        <v>31.0</v>
      </c>
      <c r="G38" s="12">
        <v>30.0</v>
      </c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 t="s">
        <v>27</v>
      </c>
      <c r="B39" s="11" t="s">
        <v>47</v>
      </c>
      <c r="C39" s="12">
        <v>7.0</v>
      </c>
      <c r="D39" s="12">
        <v>5.0</v>
      </c>
      <c r="E39" s="12">
        <v>14.0</v>
      </c>
      <c r="F39" s="12">
        <v>20.0</v>
      </c>
      <c r="G39" s="12">
        <v>24.0</v>
      </c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 t="s">
        <v>27</v>
      </c>
      <c r="B40" s="11" t="s">
        <v>48</v>
      </c>
      <c r="C40" s="12">
        <v>42.0</v>
      </c>
      <c r="D40" s="12">
        <v>13.0</v>
      </c>
      <c r="E40" s="12">
        <v>20.0</v>
      </c>
      <c r="F40" s="12">
        <v>68.0</v>
      </c>
      <c r="G40" s="12">
        <v>74.0</v>
      </c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 t="s">
        <v>49</v>
      </c>
      <c r="B41" s="11" t="s">
        <v>49</v>
      </c>
      <c r="C41" s="12">
        <v>48.0</v>
      </c>
      <c r="D41" s="12">
        <v>15.0</v>
      </c>
      <c r="E41" s="12">
        <v>29.0</v>
      </c>
      <c r="F41" s="12">
        <v>82.0</v>
      </c>
      <c r="G41" s="12">
        <v>68.0</v>
      </c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 t="s">
        <v>50</v>
      </c>
      <c r="B42" s="11" t="s">
        <v>51</v>
      </c>
      <c r="C42" s="12">
        <v>65.0</v>
      </c>
      <c r="D42" s="12">
        <v>24.0</v>
      </c>
      <c r="E42" s="12">
        <v>26.0</v>
      </c>
      <c r="F42" s="12">
        <v>81.0</v>
      </c>
      <c r="G42" s="12">
        <v>124.0</v>
      </c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 t="s">
        <v>50</v>
      </c>
      <c r="B43" s="11" t="s">
        <v>52</v>
      </c>
      <c r="C43" s="12">
        <v>21.0</v>
      </c>
      <c r="D43" s="12">
        <v>15.0</v>
      </c>
      <c r="E43" s="12">
        <v>21.0</v>
      </c>
      <c r="F43" s="12">
        <v>42.0</v>
      </c>
      <c r="G43" s="12">
        <v>60.0</v>
      </c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 t="s">
        <v>50</v>
      </c>
      <c r="B44" s="11" t="s">
        <v>53</v>
      </c>
      <c r="C44" s="12">
        <v>28.0</v>
      </c>
      <c r="D44" s="12">
        <v>16.0</v>
      </c>
      <c r="E44" s="12">
        <v>25.0</v>
      </c>
      <c r="F44" s="12">
        <v>64.0</v>
      </c>
      <c r="G44" s="12">
        <v>95.0</v>
      </c>
      <c r="H44" s="13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 t="s">
        <v>54</v>
      </c>
      <c r="B45" s="11" t="s">
        <v>54</v>
      </c>
      <c r="C45" s="12">
        <v>189.0</v>
      </c>
      <c r="D45" s="12">
        <v>50.0</v>
      </c>
      <c r="E45" s="12">
        <v>40.0</v>
      </c>
      <c r="F45" s="12">
        <v>272.0</v>
      </c>
      <c r="G45" s="12">
        <v>237.0</v>
      </c>
      <c r="H45" s="13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4"/>
      <c r="B46" s="15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4"/>
      <c r="B47" s="15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4"/>
      <c r="B48" s="1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4"/>
      <c r="B49" s="15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4"/>
      <c r="B50" s="1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4"/>
      <c r="B51" s="15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4"/>
      <c r="B52" s="15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4"/>
      <c r="B53" s="15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4"/>
      <c r="B54" s="15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4"/>
      <c r="B55" s="1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4"/>
      <c r="B56" s="15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4"/>
      <c r="B57" s="15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4"/>
      <c r="B58" s="15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4"/>
      <c r="B59" s="1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4"/>
      <c r="B60" s="1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4"/>
      <c r="B61" s="1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4"/>
      <c r="B62" s="1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4"/>
      <c r="B63" s="15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4"/>
      <c r="B64" s="15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4"/>
      <c r="B65" s="15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4"/>
      <c r="B66" s="15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4"/>
      <c r="B67" s="15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4"/>
      <c r="B68" s="1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4"/>
      <c r="B69" s="15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4"/>
      <c r="B70" s="15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4"/>
      <c r="B71" s="15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4"/>
      <c r="B72" s="15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4"/>
      <c r="B73" s="15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4"/>
      <c r="B74" s="15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4"/>
      <c r="B75" s="15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4"/>
      <c r="B76" s="15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4"/>
      <c r="B77" s="15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4"/>
      <c r="B78" s="15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4"/>
      <c r="B79" s="15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4"/>
      <c r="B80" s="15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4"/>
      <c r="B81" s="15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4"/>
      <c r="B82" s="15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4"/>
      <c r="B83" s="15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4"/>
      <c r="B84" s="15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4"/>
      <c r="B85" s="15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4"/>
      <c r="B86" s="1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4"/>
      <c r="B87" s="15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4"/>
      <c r="B88" s="15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4"/>
      <c r="B89" s="15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4"/>
      <c r="B90" s="15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4"/>
      <c r="B91" s="1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4"/>
      <c r="B92" s="15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4"/>
      <c r="B93" s="15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4"/>
      <c r="B94" s="15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4"/>
      <c r="B95" s="1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4"/>
      <c r="B96" s="15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4"/>
      <c r="B97" s="15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4"/>
      <c r="B98" s="15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4"/>
      <c r="B99" s="15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4"/>
      <c r="B100" s="15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4"/>
      <c r="B101" s="15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4"/>
      <c r="B102" s="15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4"/>
      <c r="B103" s="15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4"/>
      <c r="B104" s="1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4"/>
      <c r="B105" s="15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4"/>
      <c r="B106" s="15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4"/>
      <c r="B107" s="15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4"/>
      <c r="B108" s="15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4"/>
      <c r="B109" s="15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4"/>
      <c r="B110" s="15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4"/>
      <c r="B111" s="15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4"/>
      <c r="B112" s="15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4"/>
      <c r="B113" s="15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4"/>
      <c r="B114" s="1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4"/>
      <c r="B115" s="15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4"/>
      <c r="B116" s="15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4"/>
      <c r="B117" s="15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4"/>
      <c r="B118" s="15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4"/>
      <c r="B119" s="15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4"/>
      <c r="B120" s="15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4"/>
      <c r="B121" s="15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4"/>
      <c r="B122" s="15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4"/>
      <c r="B123" s="15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4"/>
      <c r="B124" s="15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4"/>
      <c r="B125" s="15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4"/>
      <c r="B126" s="15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4"/>
      <c r="B127" s="15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4"/>
      <c r="B128" s="15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4"/>
      <c r="B129" s="15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4"/>
      <c r="B130" s="15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4"/>
      <c r="B131" s="15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4"/>
      <c r="B132" s="15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4"/>
      <c r="B133" s="15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4"/>
      <c r="B134" s="15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4"/>
      <c r="B135" s="15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4"/>
      <c r="B136" s="15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4"/>
      <c r="B137" s="15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4"/>
      <c r="B138" s="15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4"/>
      <c r="B139" s="15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4"/>
      <c r="B140" s="15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4"/>
      <c r="B141" s="15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4"/>
      <c r="B142" s="15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4"/>
      <c r="B143" s="15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4"/>
      <c r="B144" s="15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4"/>
      <c r="B145" s="15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4"/>
      <c r="B146" s="15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4"/>
      <c r="B147" s="15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4"/>
      <c r="B148" s="15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4"/>
      <c r="B149" s="15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4"/>
      <c r="B150" s="15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4"/>
      <c r="B151" s="15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4"/>
      <c r="B152" s="15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4"/>
      <c r="B153" s="15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4"/>
      <c r="B154" s="15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4"/>
      <c r="B155" s="15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4"/>
      <c r="B156" s="15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4"/>
      <c r="B157" s="15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4"/>
      <c r="B158" s="15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4"/>
      <c r="B159" s="15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4"/>
      <c r="B160" s="15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4"/>
      <c r="B161" s="15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4"/>
      <c r="B162" s="15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4"/>
      <c r="B163" s="15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4"/>
      <c r="B164" s="15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4"/>
      <c r="B165" s="15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4"/>
      <c r="B166" s="15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4"/>
      <c r="B167" s="15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4"/>
      <c r="B168" s="15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4"/>
      <c r="B169" s="15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4"/>
      <c r="B170" s="15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4"/>
      <c r="B171" s="15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4"/>
      <c r="B172" s="15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4"/>
      <c r="B173" s="15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4"/>
      <c r="B174" s="15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4"/>
      <c r="B175" s="15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4"/>
      <c r="B176" s="15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4"/>
      <c r="B177" s="15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4"/>
      <c r="B178" s="15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4"/>
      <c r="B179" s="15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4"/>
      <c r="B180" s="15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4"/>
      <c r="B181" s="15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4"/>
      <c r="B182" s="15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4"/>
      <c r="B183" s="15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4"/>
      <c r="B184" s="15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4"/>
      <c r="B185" s="15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4"/>
      <c r="B186" s="15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4"/>
      <c r="B187" s="15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4"/>
      <c r="B188" s="15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4"/>
      <c r="B189" s="15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4"/>
      <c r="B190" s="15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4"/>
      <c r="B191" s="15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4"/>
      <c r="B192" s="15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4"/>
      <c r="B193" s="15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4"/>
      <c r="B194" s="15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4"/>
      <c r="B195" s="15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4"/>
      <c r="B196" s="15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4"/>
      <c r="B197" s="15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4"/>
      <c r="B198" s="15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4"/>
      <c r="B199" s="15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4"/>
      <c r="B200" s="15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4"/>
      <c r="B201" s="15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4"/>
      <c r="B202" s="15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4"/>
      <c r="B203" s="15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4"/>
      <c r="B204" s="15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4"/>
      <c r="B205" s="15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4"/>
      <c r="B206" s="15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4"/>
      <c r="B207" s="15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4"/>
      <c r="B208" s="15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4"/>
      <c r="B209" s="15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4"/>
      <c r="B210" s="15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4"/>
      <c r="B211" s="15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4"/>
      <c r="B212" s="15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4"/>
      <c r="B213" s="15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4"/>
      <c r="B214" s="15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4"/>
      <c r="B215" s="15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4"/>
      <c r="B216" s="15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4"/>
      <c r="B217" s="15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4"/>
      <c r="B218" s="15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4"/>
      <c r="B219" s="15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4"/>
      <c r="B220" s="15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4"/>
      <c r="B221" s="15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4"/>
      <c r="B222" s="15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4"/>
      <c r="B223" s="15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4"/>
      <c r="B224" s="15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4"/>
      <c r="B225" s="15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4"/>
      <c r="B226" s="15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4"/>
      <c r="B227" s="15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4"/>
      <c r="B228" s="15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4"/>
      <c r="B229" s="15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4"/>
      <c r="B230" s="15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4"/>
      <c r="B231" s="15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4"/>
      <c r="B232" s="15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4"/>
      <c r="B233" s="15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4"/>
      <c r="B234" s="15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4"/>
      <c r="B235" s="15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4"/>
      <c r="B236" s="15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4"/>
      <c r="B237" s="15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4"/>
      <c r="B238" s="15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4"/>
      <c r="B239" s="15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4"/>
      <c r="B240" s="15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4"/>
      <c r="B241" s="15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4"/>
      <c r="B242" s="15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4"/>
      <c r="B243" s="15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4"/>
      <c r="B244" s="15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4"/>
      <c r="B245" s="15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