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\Desktop\WebAppMS (1)\WebAppMS\Templates\ChancadoADR\"/>
    </mc:Choice>
  </mc:AlternateContent>
  <bookViews>
    <workbookView xWindow="0" yWindow="0" windowWidth="20490" windowHeight="7365" activeTab="1"/>
  </bookViews>
  <sheets>
    <sheet name="KPI CHAN" sheetId="1" r:id="rId1"/>
    <sheet name="KPI OR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0" i="2" l="1"/>
  <c r="J40" i="2" s="1"/>
  <c r="K40" i="2" s="1"/>
  <c r="L40" i="2" s="1"/>
  <c r="F40" i="2"/>
  <c r="E40" i="2"/>
  <c r="F39" i="2"/>
  <c r="H39" i="2" s="1"/>
  <c r="J39" i="2" s="1"/>
  <c r="K39" i="2" s="1"/>
  <c r="L39" i="2" s="1"/>
  <c r="E39" i="2"/>
  <c r="H38" i="2"/>
  <c r="J38" i="2" s="1"/>
  <c r="K38" i="2" s="1"/>
  <c r="L38" i="2" s="1"/>
  <c r="F38" i="2"/>
  <c r="E38" i="2"/>
  <c r="H37" i="2"/>
  <c r="J37" i="2" s="1"/>
  <c r="K37" i="2" s="1"/>
  <c r="L37" i="2" s="1"/>
  <c r="F37" i="2"/>
  <c r="E37" i="2"/>
  <c r="H36" i="2"/>
  <c r="J36" i="2" s="1"/>
  <c r="K36" i="2" s="1"/>
  <c r="L36" i="2" s="1"/>
  <c r="F36" i="2"/>
  <c r="E36" i="2"/>
  <c r="K35" i="2"/>
  <c r="L35" i="2" s="1"/>
  <c r="J35" i="2"/>
  <c r="H35" i="2"/>
  <c r="F35" i="2"/>
  <c r="E35" i="2"/>
  <c r="H34" i="2"/>
  <c r="J34" i="2" s="1"/>
  <c r="K34" i="2" s="1"/>
  <c r="L34" i="2" s="1"/>
  <c r="F34" i="2"/>
  <c r="E34" i="2"/>
  <c r="H33" i="2"/>
  <c r="J33" i="2" s="1"/>
  <c r="K33" i="2" s="1"/>
  <c r="L33" i="2" s="1"/>
  <c r="F33" i="2"/>
  <c r="E33" i="2"/>
  <c r="H32" i="2"/>
  <c r="J32" i="2" s="1"/>
  <c r="K32" i="2" s="1"/>
  <c r="L32" i="2" s="1"/>
  <c r="F32" i="2"/>
  <c r="E32" i="2"/>
  <c r="K31" i="2"/>
  <c r="L31" i="2" s="1"/>
  <c r="J31" i="2"/>
  <c r="H31" i="2"/>
  <c r="F31" i="2"/>
  <c r="E31" i="2"/>
  <c r="H30" i="2"/>
  <c r="J30" i="2" s="1"/>
  <c r="K30" i="2" s="1"/>
  <c r="L30" i="2" s="1"/>
  <c r="F30" i="2"/>
  <c r="E30" i="2"/>
  <c r="H29" i="2"/>
  <c r="J29" i="2" s="1"/>
  <c r="K29" i="2" s="1"/>
  <c r="L29" i="2" s="1"/>
  <c r="E29" i="2"/>
  <c r="F28" i="2"/>
  <c r="H28" i="2" s="1"/>
  <c r="J28" i="2" s="1"/>
  <c r="K28" i="2" s="1"/>
  <c r="L28" i="2" s="1"/>
  <c r="E28" i="2"/>
  <c r="J27" i="2"/>
  <c r="K27" i="2" s="1"/>
  <c r="L27" i="2" s="1"/>
  <c r="H27" i="2"/>
  <c r="F27" i="2"/>
  <c r="E27" i="2"/>
  <c r="F26" i="2"/>
  <c r="H26" i="2" s="1"/>
  <c r="J26" i="2" s="1"/>
  <c r="K26" i="2" s="1"/>
  <c r="L26" i="2" s="1"/>
  <c r="E26" i="2"/>
  <c r="F25" i="2"/>
  <c r="H25" i="2" s="1"/>
  <c r="J25" i="2" s="1"/>
  <c r="K25" i="2" s="1"/>
  <c r="L25" i="2" s="1"/>
  <c r="E25" i="2"/>
  <c r="F24" i="2"/>
  <c r="H24" i="2" s="1"/>
  <c r="J24" i="2" s="1"/>
  <c r="K24" i="2" s="1"/>
  <c r="L24" i="2" s="1"/>
  <c r="E24" i="2"/>
  <c r="J23" i="2"/>
  <c r="K23" i="2" s="1"/>
  <c r="L23" i="2" s="1"/>
  <c r="H23" i="2"/>
  <c r="F23" i="2"/>
  <c r="E23" i="2"/>
  <c r="F22" i="2"/>
  <c r="H22" i="2" s="1"/>
  <c r="J22" i="2" s="1"/>
  <c r="K22" i="2" s="1"/>
  <c r="L22" i="2" s="1"/>
  <c r="E22" i="2"/>
  <c r="F21" i="2"/>
  <c r="H21" i="2" s="1"/>
  <c r="J21" i="2" s="1"/>
  <c r="K21" i="2" s="1"/>
  <c r="L21" i="2" s="1"/>
  <c r="E21" i="2"/>
  <c r="F20" i="2"/>
  <c r="H20" i="2" s="1"/>
  <c r="J20" i="2" s="1"/>
  <c r="K20" i="2" s="1"/>
  <c r="L20" i="2" s="1"/>
  <c r="E20" i="2"/>
  <c r="J19" i="2"/>
  <c r="K19" i="2" s="1"/>
  <c r="L19" i="2" s="1"/>
  <c r="H19" i="2"/>
  <c r="F19" i="2"/>
  <c r="E19" i="2"/>
  <c r="F18" i="2"/>
  <c r="H18" i="2" s="1"/>
  <c r="E18" i="2"/>
  <c r="J17" i="2"/>
  <c r="K17" i="2" s="1"/>
  <c r="L17" i="2" s="1"/>
  <c r="H17" i="2"/>
  <c r="E17" i="2"/>
  <c r="P11" i="2" s="1"/>
  <c r="P13" i="2" s="1"/>
  <c r="P12" i="2"/>
  <c r="N40" i="1"/>
  <c r="O40" i="1" s="1"/>
  <c r="P40" i="1" s="1"/>
  <c r="H40" i="1"/>
  <c r="J40" i="1" s="1"/>
  <c r="K40" i="1" s="1"/>
  <c r="L40" i="1" s="1"/>
  <c r="F40" i="1"/>
  <c r="E40" i="1"/>
  <c r="O39" i="1"/>
  <c r="P39" i="1" s="1"/>
  <c r="N39" i="1"/>
  <c r="F39" i="1"/>
  <c r="H39" i="1" s="1"/>
  <c r="J39" i="1" s="1"/>
  <c r="K39" i="1" s="1"/>
  <c r="L39" i="1" s="1"/>
  <c r="E39" i="1"/>
  <c r="O38" i="1"/>
  <c r="P38" i="1" s="1"/>
  <c r="N38" i="1"/>
  <c r="H38" i="1"/>
  <c r="J38" i="1" s="1"/>
  <c r="K38" i="1" s="1"/>
  <c r="L38" i="1" s="1"/>
  <c r="F38" i="1"/>
  <c r="E38" i="1"/>
  <c r="N37" i="1"/>
  <c r="O37" i="1" s="1"/>
  <c r="P37" i="1" s="1"/>
  <c r="F37" i="1"/>
  <c r="H37" i="1" s="1"/>
  <c r="J37" i="1" s="1"/>
  <c r="K37" i="1" s="1"/>
  <c r="L37" i="1" s="1"/>
  <c r="E37" i="1"/>
  <c r="N36" i="1"/>
  <c r="O36" i="1" s="1"/>
  <c r="P36" i="1" s="1"/>
  <c r="F36" i="1"/>
  <c r="H36" i="1" s="1"/>
  <c r="J36" i="1" s="1"/>
  <c r="K36" i="1" s="1"/>
  <c r="L36" i="1" s="1"/>
  <c r="E36" i="1"/>
  <c r="O35" i="1"/>
  <c r="P35" i="1" s="1"/>
  <c r="N35" i="1"/>
  <c r="H35" i="1"/>
  <c r="J35" i="1" s="1"/>
  <c r="K35" i="1" s="1"/>
  <c r="L35" i="1" s="1"/>
  <c r="F35" i="1"/>
  <c r="E35" i="1"/>
  <c r="N34" i="1"/>
  <c r="O34" i="1" s="1"/>
  <c r="P34" i="1" s="1"/>
  <c r="F34" i="1"/>
  <c r="H34" i="1" s="1"/>
  <c r="J34" i="1" s="1"/>
  <c r="K34" i="1" s="1"/>
  <c r="L34" i="1" s="1"/>
  <c r="E34" i="1"/>
  <c r="O33" i="1"/>
  <c r="P33" i="1" s="1"/>
  <c r="N33" i="1"/>
  <c r="F33" i="1"/>
  <c r="H33" i="1" s="1"/>
  <c r="J33" i="1" s="1"/>
  <c r="K33" i="1" s="1"/>
  <c r="L33" i="1" s="1"/>
  <c r="E33" i="1"/>
  <c r="N32" i="1"/>
  <c r="O32" i="1" s="1"/>
  <c r="P32" i="1" s="1"/>
  <c r="H32" i="1"/>
  <c r="J32" i="1" s="1"/>
  <c r="K32" i="1" s="1"/>
  <c r="L32" i="1" s="1"/>
  <c r="F32" i="1"/>
  <c r="E32" i="1"/>
  <c r="N31" i="1"/>
  <c r="O31" i="1" s="1"/>
  <c r="P31" i="1" s="1"/>
  <c r="F31" i="1"/>
  <c r="H31" i="1" s="1"/>
  <c r="J31" i="1" s="1"/>
  <c r="K31" i="1" s="1"/>
  <c r="L31" i="1" s="1"/>
  <c r="E31" i="1"/>
  <c r="O30" i="1"/>
  <c r="P30" i="1" s="1"/>
  <c r="N30" i="1"/>
  <c r="H30" i="1"/>
  <c r="J30" i="1" s="1"/>
  <c r="K30" i="1" s="1"/>
  <c r="L30" i="1" s="1"/>
  <c r="F30" i="1"/>
  <c r="E30" i="1"/>
  <c r="N29" i="1"/>
  <c r="O29" i="1" s="1"/>
  <c r="P29" i="1" s="1"/>
  <c r="J29" i="1"/>
  <c r="K29" i="1" s="1"/>
  <c r="L29" i="1" s="1"/>
  <c r="H29" i="1"/>
  <c r="E29" i="1"/>
  <c r="N28" i="1"/>
  <c r="O28" i="1" s="1"/>
  <c r="P28" i="1" s="1"/>
  <c r="J28" i="1"/>
  <c r="K28" i="1" s="1"/>
  <c r="L28" i="1" s="1"/>
  <c r="H28" i="1"/>
  <c r="F28" i="1"/>
  <c r="E28" i="1"/>
  <c r="N27" i="1"/>
  <c r="O27" i="1" s="1"/>
  <c r="P27" i="1" s="1"/>
  <c r="F27" i="1"/>
  <c r="H27" i="1" s="1"/>
  <c r="J27" i="1" s="1"/>
  <c r="K27" i="1" s="1"/>
  <c r="L27" i="1" s="1"/>
  <c r="E27" i="1"/>
  <c r="O26" i="1"/>
  <c r="P26" i="1" s="1"/>
  <c r="N26" i="1"/>
  <c r="F26" i="1"/>
  <c r="H26" i="1" s="1"/>
  <c r="J26" i="1" s="1"/>
  <c r="K26" i="1" s="1"/>
  <c r="L26" i="1" s="1"/>
  <c r="E26" i="1"/>
  <c r="N25" i="1"/>
  <c r="O25" i="1" s="1"/>
  <c r="P25" i="1" s="1"/>
  <c r="F25" i="1"/>
  <c r="H25" i="1" s="1"/>
  <c r="J25" i="1" s="1"/>
  <c r="K25" i="1" s="1"/>
  <c r="L25" i="1" s="1"/>
  <c r="E25" i="1"/>
  <c r="O24" i="1"/>
  <c r="P24" i="1" s="1"/>
  <c r="N24" i="1"/>
  <c r="F24" i="1"/>
  <c r="H24" i="1" s="1"/>
  <c r="J24" i="1" s="1"/>
  <c r="K24" i="1" s="1"/>
  <c r="L24" i="1" s="1"/>
  <c r="E24" i="1"/>
  <c r="P23" i="1"/>
  <c r="O23" i="1"/>
  <c r="N23" i="1"/>
  <c r="H23" i="1"/>
  <c r="J23" i="1" s="1"/>
  <c r="K23" i="1" s="1"/>
  <c r="L23" i="1" s="1"/>
  <c r="F23" i="1"/>
  <c r="E23" i="1"/>
  <c r="N22" i="1"/>
  <c r="O22" i="1" s="1"/>
  <c r="P22" i="1" s="1"/>
  <c r="F22" i="1"/>
  <c r="H22" i="1" s="1"/>
  <c r="J22" i="1" s="1"/>
  <c r="K22" i="1" s="1"/>
  <c r="L22" i="1" s="1"/>
  <c r="E22" i="1"/>
  <c r="N21" i="1"/>
  <c r="O21" i="1" s="1"/>
  <c r="P21" i="1" s="1"/>
  <c r="H21" i="1"/>
  <c r="J21" i="1" s="1"/>
  <c r="K21" i="1" s="1"/>
  <c r="L21" i="1" s="1"/>
  <c r="F21" i="1"/>
  <c r="E21" i="1"/>
  <c r="N20" i="1"/>
  <c r="O20" i="1" s="1"/>
  <c r="P20" i="1" s="1"/>
  <c r="J20" i="1"/>
  <c r="K20" i="1" s="1"/>
  <c r="L20" i="1" s="1"/>
  <c r="H20" i="1"/>
  <c r="F20" i="1"/>
  <c r="E20" i="1"/>
  <c r="N19" i="1"/>
  <c r="O19" i="1" s="1"/>
  <c r="P19" i="1" s="1"/>
  <c r="F19" i="1"/>
  <c r="H19" i="1" s="1"/>
  <c r="J19" i="1" s="1"/>
  <c r="K19" i="1" s="1"/>
  <c r="L19" i="1" s="1"/>
  <c r="E19" i="1"/>
  <c r="O18" i="1"/>
  <c r="P18" i="1" s="1"/>
  <c r="N18" i="1"/>
  <c r="F18" i="1"/>
  <c r="H18" i="1" s="1"/>
  <c r="J18" i="1" s="1"/>
  <c r="K18" i="1" s="1"/>
  <c r="L18" i="1" s="1"/>
  <c r="E18" i="1"/>
  <c r="N17" i="1"/>
  <c r="O17" i="1" s="1"/>
  <c r="P17" i="1" s="1"/>
  <c r="H17" i="1"/>
  <c r="J17" i="1" s="1"/>
  <c r="K17" i="1" s="1"/>
  <c r="L17" i="1" s="1"/>
  <c r="E17" i="1"/>
  <c r="T11" i="1" s="1"/>
  <c r="T13" i="1" s="1"/>
  <c r="T12" i="1"/>
  <c r="J18" i="2" l="1"/>
  <c r="K18" i="2" s="1"/>
  <c r="L18" i="2" s="1"/>
  <c r="J13" i="2"/>
  <c r="J12" i="2" s="1"/>
  <c r="J13" i="1"/>
  <c r="J12" i="1" s="1"/>
</calcChain>
</file>

<file path=xl/sharedStrings.xml><?xml version="1.0" encoding="utf-8"?>
<sst xmlns="http://schemas.openxmlformats.org/spreadsheetml/2006/main" count="160" uniqueCount="72">
  <si>
    <t>REPORTE  DE GESTION DE  PRODUCCION - OPERACIONES CHANCADORA 2016</t>
  </si>
  <si>
    <t>GESTION DE CHANCADO</t>
  </si>
  <si>
    <t>PLAN = El jefe al iniciar el turno establece el plan basado en un porcentaje mayor al planificado</t>
  </si>
  <si>
    <t>FECHA:</t>
  </si>
  <si>
    <t>Horas operativas de chancado</t>
  </si>
  <si>
    <t>Toneladas por hora promedio calendario:</t>
  </si>
  <si>
    <t>Tm/h Balanza</t>
  </si>
  <si>
    <t>Horas paradas de chancado</t>
  </si>
  <si>
    <t>Tonelaje acumulado del día:</t>
  </si>
  <si>
    <t>Tm Balanza</t>
  </si>
  <si>
    <t>Total de horas</t>
  </si>
  <si>
    <t>TURNO</t>
  </si>
  <si>
    <t>HORA</t>
  </si>
  <si>
    <t>Demora (Hr)</t>
  </si>
  <si>
    <t>Tiempo  (Hr)</t>
  </si>
  <si>
    <t>Totalizador Inicial Bza F1</t>
  </si>
  <si>
    <t xml:space="preserve"> Totalizador Final Bza F1</t>
  </si>
  <si>
    <t>KPIs</t>
  </si>
  <si>
    <t>META</t>
  </si>
  <si>
    <t xml:space="preserve">Diferencia </t>
  </si>
  <si>
    <t>Cumple</t>
  </si>
  <si>
    <t>dif. Plan</t>
  </si>
  <si>
    <t>Porque no cumple KPI</t>
  </si>
  <si>
    <t>Accion Correctiva</t>
  </si>
  <si>
    <t>Operador</t>
  </si>
  <si>
    <t>Jefe de guadia</t>
  </si>
  <si>
    <t xml:space="preserve"> Balanza ™</t>
  </si>
  <si>
    <t>PLAN (TM )</t>
  </si>
  <si>
    <t>Real (TM )</t>
  </si>
  <si>
    <t>Real-Plan (TM )</t>
  </si>
  <si>
    <t>CAMION</t>
  </si>
  <si>
    <t>REAL</t>
  </si>
  <si>
    <t>cumple</t>
  </si>
  <si>
    <t>DIA</t>
  </si>
  <si>
    <t>7:00 - 8:00</t>
  </si>
  <si>
    <t>W. Nina</t>
  </si>
  <si>
    <t>R. Lee</t>
  </si>
  <si>
    <t>8:00 -9:00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</si>
  <si>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</si>
  <si>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</si>
  <si>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</si>
  <si>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</si>
  <si>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</si>
  <si>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</si>
  <si>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</si>
  <si>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</si>
  <si>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</si>
  <si>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</si>
  <si>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Noche</t>
  </si>
  <si>
    <t>19:00 - 20:00</t>
  </si>
  <si>
    <t>J. Villanca</t>
  </si>
  <si>
    <t>M. Bilbao</t>
  </si>
  <si>
    <t>20:00- 21:00</t>
  </si>
  <si>
    <t>21:00-22:00</t>
  </si>
  <si>
    <t>22:00-23:00</t>
  </si>
  <si>
    <t>23:00-00:00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</si>
  <si>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</si>
  <si>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</si>
  <si>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</si>
  <si>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</si>
  <si>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</si>
  <si>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</si>
  <si>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</si>
  <si>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OBSERVACIONES:</t>
  </si>
  <si>
    <t>GESTION DE ORE BIN</t>
  </si>
  <si>
    <t>Totalizador Inicial Bza F3:</t>
  </si>
  <si>
    <t>Totalizador Final Bza F3</t>
  </si>
  <si>
    <t xml:space="preserve"> Balanza</t>
  </si>
  <si>
    <t>PLAN</t>
  </si>
  <si>
    <t>Real</t>
  </si>
  <si>
    <t>Real-Plan</t>
  </si>
  <si>
    <t>REPORTE DE GESTION DE PRODUCCION  - OPERACIONES OREBIN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</si>
</sst>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Arial Black"/>
      <family val="2"/>
    </font>
    <font>
      <b/>
      <sz val="14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5" fillId="0" borderId="0" xfId="0" applyFont="1" applyFill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2" fontId="2" fillId="0" borderId="12" xfId="0" applyNumberFormat="1" applyFont="1" applyBorder="1" applyAlignment="1">
      <alignment horizontal="right"/>
    </xf>
    <xf numFmtId="0" fontId="2" fillId="0" borderId="11" xfId="0" applyFont="1" applyBorder="1"/>
    <xf numFmtId="0" fontId="0" fillId="0" borderId="14" xfId="0" applyBorder="1"/>
    <xf numFmtId="0" fontId="0" fillId="0" borderId="11" xfId="0" applyBorder="1"/>
    <xf numFmtId="1" fontId="0" fillId="0" borderId="15" xfId="0" applyNumberFormat="1" applyBorder="1"/>
    <xf numFmtId="0" fontId="0" fillId="0" borderId="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2" fillId="0" borderId="17" xfId="0" applyFont="1" applyBorder="1" applyAlignment="1">
      <alignment horizontal="center"/>
    </xf>
    <xf numFmtId="0" fontId="0" fillId="0" borderId="15" xfId="0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2" fontId="0" fillId="5" borderId="26" xfId="0" applyNumberFormat="1" applyFill="1" applyBorder="1" applyAlignment="1">
      <alignment horizontal="center"/>
    </xf>
    <xf numFmtId="2" fontId="0" fillId="0" borderId="26" xfId="0" applyNumberFormat="1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164" fontId="8" fillId="0" borderId="26" xfId="0" applyNumberFormat="1" applyFont="1" applyFill="1" applyBorder="1" applyAlignment="1">
      <alignment horizontal="center"/>
    </xf>
    <xf numFmtId="1" fontId="8" fillId="0" borderId="26" xfId="0" applyNumberFormat="1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164" fontId="8" fillId="7" borderId="26" xfId="0" applyNumberFormat="1" applyFont="1" applyFill="1" applyBorder="1" applyAlignment="1">
      <alignment horizontal="center"/>
    </xf>
    <xf numFmtId="164" fontId="0" fillId="6" borderId="27" xfId="0" applyNumberFormat="1" applyFill="1" applyBorder="1" applyAlignment="1">
      <alignment horizontal="center"/>
    </xf>
    <xf numFmtId="0" fontId="0" fillId="0" borderId="27" xfId="0" applyBorder="1"/>
    <xf numFmtId="0" fontId="0" fillId="0" borderId="26" xfId="0" applyBorder="1"/>
    <xf numFmtId="0" fontId="0" fillId="8" borderId="11" xfId="0" applyFill="1" applyBorder="1"/>
    <xf numFmtId="0" fontId="0" fillId="8" borderId="12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2" fontId="0" fillId="9" borderId="26" xfId="0" applyNumberFormat="1" applyFill="1" applyBorder="1" applyAlignment="1">
      <alignment horizontal="center"/>
    </xf>
    <xf numFmtId="164" fontId="0" fillId="9" borderId="26" xfId="0" applyNumberFormat="1" applyFill="1" applyBorder="1" applyAlignment="1">
      <alignment horizontal="center"/>
    </xf>
    <xf numFmtId="1" fontId="8" fillId="9" borderId="26" xfId="0" applyNumberFormat="1" applyFon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9" borderId="15" xfId="0" applyFill="1" applyBorder="1"/>
    <xf numFmtId="0" fontId="0" fillId="9" borderId="11" xfId="0" applyFill="1" applyBorder="1"/>
    <xf numFmtId="0" fontId="0" fillId="9" borderId="12" xfId="0" applyFill="1" applyBorder="1" applyAlignment="1">
      <alignment horizontal="center"/>
    </xf>
    <xf numFmtId="0" fontId="0" fillId="9" borderId="29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2" fontId="0" fillId="5" borderId="30" xfId="0" applyNumberFormat="1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164" fontId="0" fillId="9" borderId="30" xfId="0" applyNumberFormat="1" applyFill="1" applyBorder="1" applyAlignment="1">
      <alignment horizontal="center"/>
    </xf>
    <xf numFmtId="0" fontId="0" fillId="9" borderId="30" xfId="0" applyFill="1" applyBorder="1"/>
    <xf numFmtId="0" fontId="2" fillId="0" borderId="17" xfId="0" applyFont="1" applyFill="1" applyBorder="1" applyAlignment="1">
      <alignment horizontal="left" vertical="top"/>
    </xf>
    <xf numFmtId="0" fontId="0" fillId="0" borderId="0" xfId="0" applyFill="1" applyBorder="1"/>
    <xf numFmtId="0" fontId="3" fillId="0" borderId="0" xfId="0" applyFont="1" applyFill="1" applyBorder="1"/>
    <xf numFmtId="2" fontId="3" fillId="0" borderId="0" xfId="0" applyNumberFormat="1" applyFont="1" applyFill="1" applyBorder="1"/>
    <xf numFmtId="0" fontId="0" fillId="0" borderId="1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2" fontId="8" fillId="9" borderId="26" xfId="0" applyNumberFormat="1" applyFont="1" applyFill="1" applyBorder="1" applyAlignment="1">
      <alignment horizontal="center"/>
    </xf>
    <xf numFmtId="164" fontId="8" fillId="9" borderId="26" xfId="0" applyNumberFormat="1" applyFont="1" applyFill="1" applyBorder="1" applyAlignment="1">
      <alignment horizontal="center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6" fillId="0" borderId="1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left"/>
    </xf>
    <xf numFmtId="0" fontId="0" fillId="0" borderId="16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14" fontId="1" fillId="4" borderId="3" xfId="0" applyNumberFormat="1" applyFont="1" applyFill="1" applyBorder="1" applyAlignment="1">
      <alignment horizontal="center" vertical="center"/>
    </xf>
    <xf numFmtId="14" fontId="1" fillId="4" borderId="4" xfId="0" applyNumberFormat="1" applyFont="1" applyFill="1" applyBorder="1" applyAlignment="1">
      <alignment horizontal="center" vertical="center"/>
    </xf>
    <xf numFmtId="14" fontId="1" fillId="4" borderId="6" xfId="0" applyNumberFormat="1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4" fillId="10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5"/>
  <sheetViews>
    <sheetView workbookViewId="0">
      <selection activeCell="A26" sqref="A26"/>
    </sheetView>
  </sheetViews>
  <sheetFormatPr baseColWidth="10" defaultRowHeight="15" x14ac:dyDescent="0.25"/>
  <sheetData>
    <row r="2" spans="2:20" x14ac:dyDescent="0.25">
      <c r="C2" s="89" t="s">
        <v>0</v>
      </c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2:20" ht="18.75" x14ac:dyDescent="0.3"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1"/>
    </row>
    <row r="6" spans="2:20" ht="15.75" thickBot="1" x14ac:dyDescent="0.3"/>
    <row r="7" spans="2:20" x14ac:dyDescent="0.25">
      <c r="B7" s="90" t="s">
        <v>1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2"/>
    </row>
    <row r="8" spans="2:20" ht="15.75" thickBot="1" x14ac:dyDescent="0.3"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</row>
    <row r="9" spans="2:20" ht="15.75" thickBot="1" x14ac:dyDescent="0.3">
      <c r="B9" s="93" t="s">
        <v>2</v>
      </c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5"/>
    </row>
    <row r="10" spans="2:20" ht="15.75" thickBot="1" x14ac:dyDescent="0.3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7"/>
    </row>
    <row r="11" spans="2:20" x14ac:dyDescent="0.25">
      <c r="B11" s="96" t="s">
        <v>3</v>
      </c>
      <c r="C11" s="98">
        <v>42370</v>
      </c>
      <c r="D11" s="99"/>
      <c r="E11" s="8"/>
      <c r="F11" s="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84" t="s">
        <v>4</v>
      </c>
      <c r="S11" s="84"/>
      <c r="T11" s="10">
        <f>SUM(E17:E40)</f>
        <v>24</v>
      </c>
    </row>
    <row r="12" spans="2:20" ht="15.75" thickBot="1" x14ac:dyDescent="0.3">
      <c r="B12" s="97"/>
      <c r="C12" s="100"/>
      <c r="D12" s="101"/>
      <c r="E12" s="8"/>
      <c r="F12" s="11" t="s">
        <v>5</v>
      </c>
      <c r="G12" s="12"/>
      <c r="H12" s="13"/>
      <c r="I12" s="13"/>
      <c r="J12" s="14">
        <f>J13/T11</f>
        <v>0</v>
      </c>
      <c r="K12" s="82" t="s">
        <v>6</v>
      </c>
      <c r="L12" s="83"/>
      <c r="M12" s="15"/>
      <c r="N12" s="16"/>
      <c r="O12" s="16"/>
      <c r="P12" s="16"/>
      <c r="Q12" s="9"/>
      <c r="R12" s="84" t="s">
        <v>7</v>
      </c>
      <c r="S12" s="84"/>
      <c r="T12" s="10">
        <f>SUM(D17:D40)</f>
        <v>0</v>
      </c>
    </row>
    <row r="13" spans="2:20" x14ac:dyDescent="0.25">
      <c r="B13" s="17"/>
      <c r="C13" s="8"/>
      <c r="D13" s="8"/>
      <c r="E13" s="8"/>
      <c r="F13" s="11" t="s">
        <v>8</v>
      </c>
      <c r="G13" s="12"/>
      <c r="H13" s="13"/>
      <c r="I13" s="13"/>
      <c r="J13" s="18">
        <f>SUM(H17:H40)</f>
        <v>0</v>
      </c>
      <c r="K13" s="82" t="s">
        <v>9</v>
      </c>
      <c r="L13" s="83"/>
      <c r="M13" s="15"/>
      <c r="N13" s="16"/>
      <c r="O13" s="16"/>
      <c r="P13" s="16"/>
      <c r="Q13" s="9"/>
      <c r="R13" s="84" t="s">
        <v>10</v>
      </c>
      <c r="S13" s="84"/>
      <c r="T13" s="10">
        <f>T11+T12</f>
        <v>24</v>
      </c>
    </row>
    <row r="14" spans="2:20" ht="15.75" thickBot="1" x14ac:dyDescent="0.3">
      <c r="B14" s="1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19"/>
    </row>
    <row r="15" spans="2:20" ht="15.75" thickBot="1" x14ac:dyDescent="0.3">
      <c r="B15" s="85" t="s">
        <v>11</v>
      </c>
      <c r="C15" s="85" t="s">
        <v>12</v>
      </c>
      <c r="D15" s="78" t="s">
        <v>13</v>
      </c>
      <c r="E15" s="78" t="s">
        <v>14</v>
      </c>
      <c r="F15" s="85" t="s">
        <v>15</v>
      </c>
      <c r="G15" s="78" t="s">
        <v>16</v>
      </c>
      <c r="H15" s="20" t="s">
        <v>17</v>
      </c>
      <c r="I15" s="87" t="s">
        <v>18</v>
      </c>
      <c r="J15" s="88"/>
      <c r="K15" s="21" t="s">
        <v>19</v>
      </c>
      <c r="L15" s="78" t="s">
        <v>20</v>
      </c>
      <c r="M15" s="22"/>
      <c r="N15" s="22"/>
      <c r="O15" s="76" t="s">
        <v>21</v>
      </c>
      <c r="P15" s="22"/>
      <c r="Q15" s="78" t="s">
        <v>22</v>
      </c>
      <c r="R15" s="78" t="s">
        <v>23</v>
      </c>
      <c r="S15" s="80" t="s">
        <v>24</v>
      </c>
      <c r="T15" s="78" t="s">
        <v>25</v>
      </c>
    </row>
    <row r="16" spans="2:20" ht="30.75" thickBot="1" x14ac:dyDescent="0.3">
      <c r="B16" s="86"/>
      <c r="C16" s="86"/>
      <c r="D16" s="79"/>
      <c r="E16" s="79"/>
      <c r="F16" s="86"/>
      <c r="G16" s="79"/>
      <c r="H16" s="23" t="s">
        <v>26</v>
      </c>
      <c r="I16" s="24" t="s">
        <v>27</v>
      </c>
      <c r="J16" s="24" t="s">
        <v>28</v>
      </c>
      <c r="K16" s="24" t="s">
        <v>29</v>
      </c>
      <c r="L16" s="79"/>
      <c r="M16" s="25" t="s">
        <v>30</v>
      </c>
      <c r="N16" s="25" t="s">
        <v>31</v>
      </c>
      <c r="O16" s="77"/>
      <c r="P16" s="25" t="s">
        <v>32</v>
      </c>
      <c r="Q16" s="79"/>
      <c r="R16" s="79"/>
      <c r="S16" s="81"/>
      <c r="T16" s="79"/>
    </row>
    <row r="17" spans="2:20" x14ac:dyDescent="0.25">
      <c r="B17" s="26" t="s">
        <v>33</v>
      </c>
      <c r="C17" s="27" t="s">
        <v>34</v>
      </c>
      <c r="D17" s="28"/>
      <c r="E17" s="29">
        <f>1-D17</f>
        <v>1</v>
      </c>
      <c r="F17" s="30">
        <v>0</v>
      </c>
      <c r="G17" s="30"/>
      <c r="H17" s="31">
        <f t="shared" ref="H17:H22" si="0">+G17-F17</f>
        <v>0</v>
      </c>
      <c r="I17" s="27">
        <v>1400</v>
      </c>
      <c r="J17" s="32">
        <f>IF(H17&lt;=0,0,IF(E17=0,0,H17/E17))</f>
        <v>0</v>
      </c>
      <c r="K17" s="33">
        <f>J17-I17</f>
        <v>-1400</v>
      </c>
      <c r="L17" s="34" t="str">
        <f>IF((K17&gt;0)*(K17&lt;151),"Cumple"," No cumple")</f>
        <v xml:space="preserve"> No cumple</v>
      </c>
      <c r="M17" s="35"/>
      <c r="N17" s="36">
        <f>IF(M17&lt;=0,0,IF(E17=0,0,M17/E17))</f>
        <v>0</v>
      </c>
      <c r="O17" s="37">
        <f>N17-I17</f>
        <v>-1400</v>
      </c>
      <c r="P17" s="34" t="str">
        <f>IF((O17&gt;0)*(O17&lt;151),"Cumple"," No cumple")</f>
        <v xml:space="preserve"> No cumple</v>
      </c>
      <c r="Q17" s="38"/>
      <c r="R17" s="39"/>
      <c r="S17" s="40" t="s">
        <v>35</v>
      </c>
      <c r="T17" s="41" t="s">
        <v>36</v>
      </c>
    </row>
    <row r="18" spans="2:20" x14ac:dyDescent="0.25">
      <c r="B18" s="42" t="s">
        <v>33</v>
      </c>
      <c r="C18" s="43" t="s">
        <v>37</v>
      </c>
      <c r="D18" s="28"/>
      <c r="E18" s="29">
        <f t="shared" ref="E18:E32" si="1">1-D18</f>
        <v>1</v>
      </c>
      <c r="F18" s="43">
        <f t="shared" ref="F18:F28" si="2">+G17</f>
        <v>0</v>
      </c>
      <c r="G18" s="30"/>
      <c r="H18" s="31">
        <f t="shared" si="0"/>
        <v>0</v>
      </c>
      <c r="I18" s="27">
        <v>1400</v>
      </c>
      <c r="J18" s="32">
        <f t="shared" ref="J18:J24" si="3">IF(H18&lt;=0,0,IF(E18=0,0,H18/E18))</f>
        <v>0</v>
      </c>
      <c r="K18" s="33">
        <f t="shared" ref="K18:K40" si="4">J18-I18</f>
        <v>-1400</v>
      </c>
      <c r="L18" s="34" t="str">
        <f t="shared" ref="L18:L40" si="5">IF((K18&gt;0)*(K18&lt;151),"Cumple"," No cumple")</f>
        <v xml:space="preserve"> No cumple</v>
      </c>
      <c r="M18" s="35"/>
      <c r="N18" s="36">
        <f t="shared" ref="N18:N40" si="6">IF(M18&lt;=0,0,IF(E18=0,0,M18/E18))</f>
        <v>0</v>
      </c>
      <c r="O18" s="37">
        <f t="shared" ref="O18:O40" si="7">N18-I18</f>
        <v>-1400</v>
      </c>
      <c r="P18" s="34" t="str">
        <f t="shared" ref="P18:P40" si="8">IF((O18&gt;0)*(O18&lt;151),"Cumple"," No cumple")</f>
        <v xml:space="preserve"> No cumple</v>
      </c>
      <c r="Q18" s="38"/>
      <c r="R18" s="13"/>
      <c r="S18" s="40" t="s">
        <v>35</v>
      </c>
      <c r="T18" s="41" t="s">
        <v>36</v>
      </c>
    </row>
    <row r="19" spans="2:20" x14ac:dyDescent="0.25">
      <c r="B19" s="42" t="s">
        <v>33</v>
      </c>
      <c r="C19" s="43" t="s">
        <v>38</v>
      </c>
      <c r="D19" s="28"/>
      <c r="E19" s="29">
        <f t="shared" si="1"/>
        <v>1</v>
      </c>
      <c r="F19" s="43">
        <f t="shared" si="2"/>
        <v>0</v>
      </c>
      <c r="G19" s="30"/>
      <c r="H19" s="31">
        <f t="shared" si="0"/>
        <v>0</v>
      </c>
      <c r="I19" s="27">
        <v>1400</v>
      </c>
      <c r="J19" s="32">
        <f t="shared" si="3"/>
        <v>0</v>
      </c>
      <c r="K19" s="33">
        <f t="shared" si="4"/>
        <v>-1400</v>
      </c>
      <c r="L19" s="34" t="str">
        <f t="shared" si="5"/>
        <v xml:space="preserve"> No cumple</v>
      </c>
      <c r="M19" s="35"/>
      <c r="N19" s="36">
        <f t="shared" si="6"/>
        <v>0</v>
      </c>
      <c r="O19" s="37">
        <f t="shared" si="7"/>
        <v>-1400</v>
      </c>
      <c r="P19" s="34" t="str">
        <f t="shared" si="8"/>
        <v xml:space="preserve"> No cumple</v>
      </c>
      <c r="Q19" s="38"/>
      <c r="R19" s="13"/>
      <c r="S19" s="40" t="s">
        <v>35</v>
      </c>
      <c r="T19" s="41" t="s">
        <v>36</v>
      </c>
    </row>
    <row r="20" spans="2:20" x14ac:dyDescent="0.25">
      <c r="B20" s="42" t="s">
        <v>33</v>
      </c>
      <c r="C20" s="43" t="s">
        <v>39</v>
      </c>
      <c r="D20" s="28"/>
      <c r="E20" s="29">
        <f t="shared" si="1"/>
        <v>1</v>
      </c>
      <c r="F20" s="43">
        <f t="shared" si="2"/>
        <v>0</v>
      </c>
      <c r="G20" s="30"/>
      <c r="H20" s="31">
        <f t="shared" si="0"/>
        <v>0</v>
      </c>
      <c r="I20" s="27">
        <v>1400</v>
      </c>
      <c r="J20" s="32">
        <f t="shared" si="3"/>
        <v>0</v>
      </c>
      <c r="K20" s="33">
        <f t="shared" si="4"/>
        <v>-1400</v>
      </c>
      <c r="L20" s="34" t="str">
        <f t="shared" si="5"/>
        <v xml:space="preserve"> No cumple</v>
      </c>
      <c r="M20" s="35"/>
      <c r="N20" s="36">
        <f t="shared" si="6"/>
        <v>0</v>
      </c>
      <c r="O20" s="37">
        <f t="shared" si="7"/>
        <v>-1400</v>
      </c>
      <c r="P20" s="34" t="str">
        <f t="shared" si="8"/>
        <v xml:space="preserve"> No cumple</v>
      </c>
      <c r="Q20" s="38"/>
      <c r="R20" s="13"/>
      <c r="S20" s="40" t="s">
        <v>35</v>
      </c>
      <c r="T20" s="41" t="s">
        <v>36</v>
      </c>
    </row>
    <row r="21" spans="2:20" x14ac:dyDescent="0.25">
      <c r="B21" s="42" t="s">
        <v>33</v>
      </c>
      <c r="C21" s="43" t="s">
        <v>40</v>
      </c>
      <c r="D21" s="28"/>
      <c r="E21" s="29">
        <f t="shared" si="1"/>
        <v>1</v>
      </c>
      <c r="F21" s="43">
        <f t="shared" si="2"/>
        <v>0</v>
      </c>
      <c r="G21" s="30"/>
      <c r="H21" s="31">
        <f t="shared" si="0"/>
        <v>0</v>
      </c>
      <c r="I21" s="27">
        <v>1400</v>
      </c>
      <c r="J21" s="32">
        <f t="shared" si="3"/>
        <v>0</v>
      </c>
      <c r="K21" s="33">
        <f t="shared" si="4"/>
        <v>-1400</v>
      </c>
      <c r="L21" s="34" t="str">
        <f t="shared" si="5"/>
        <v xml:space="preserve"> No cumple</v>
      </c>
      <c r="M21" s="35"/>
      <c r="N21" s="36">
        <f t="shared" si="6"/>
        <v>0</v>
      </c>
      <c r="O21" s="37">
        <f t="shared" si="7"/>
        <v>-1400</v>
      </c>
      <c r="P21" s="34" t="str">
        <f t="shared" si="8"/>
        <v xml:space="preserve"> No cumple</v>
      </c>
      <c r="Q21" s="38"/>
      <c r="R21" s="13"/>
      <c r="S21" s="40" t="s">
        <v>35</v>
      </c>
      <c r="T21" s="41" t="s">
        <v>36</v>
      </c>
    </row>
    <row r="22" spans="2:20" x14ac:dyDescent="0.25">
      <c r="B22" s="42" t="s">
        <v>33</v>
      </c>
      <c r="C22" s="43" t="s">
        <v>41</v>
      </c>
      <c r="D22" s="28"/>
      <c r="E22" s="29">
        <f t="shared" si="1"/>
        <v>1</v>
      </c>
      <c r="F22" s="43">
        <f t="shared" si="2"/>
        <v>0</v>
      </c>
      <c r="G22" s="30"/>
      <c r="H22" s="31">
        <f t="shared" si="0"/>
        <v>0</v>
      </c>
      <c r="I22" s="27">
        <v>1400</v>
      </c>
      <c r="J22" s="32">
        <f t="shared" si="3"/>
        <v>0</v>
      </c>
      <c r="K22" s="33">
        <f t="shared" si="4"/>
        <v>-1400</v>
      </c>
      <c r="L22" s="34" t="str">
        <f t="shared" si="5"/>
        <v xml:space="preserve"> No cumple</v>
      </c>
      <c r="M22" s="35"/>
      <c r="N22" s="36">
        <f t="shared" si="6"/>
        <v>0</v>
      </c>
      <c r="O22" s="37">
        <f t="shared" si="7"/>
        <v>-1400</v>
      </c>
      <c r="P22" s="34" t="str">
        <f t="shared" si="8"/>
        <v xml:space="preserve"> No cumple</v>
      </c>
      <c r="Q22" s="38"/>
      <c r="R22" s="13"/>
      <c r="S22" s="40" t="s">
        <v>35</v>
      </c>
      <c r="T22" s="41" t="s">
        <v>36</v>
      </c>
    </row>
    <row r="23" spans="2:20" x14ac:dyDescent="0.25">
      <c r="B23" s="42" t="s">
        <v>33</v>
      </c>
      <c r="C23" s="43" t="s">
        <v>42</v>
      </c>
      <c r="D23" s="28"/>
      <c r="E23" s="29">
        <f t="shared" si="1"/>
        <v>1</v>
      </c>
      <c r="F23" s="43">
        <f t="shared" si="2"/>
        <v>0</v>
      </c>
      <c r="G23" s="30"/>
      <c r="H23" s="31">
        <f>+G23-F23</f>
        <v>0</v>
      </c>
      <c r="I23" s="27">
        <v>1400</v>
      </c>
      <c r="J23" s="32">
        <f t="shared" si="3"/>
        <v>0</v>
      </c>
      <c r="K23" s="33">
        <f t="shared" si="4"/>
        <v>-1400</v>
      </c>
      <c r="L23" s="34" t="str">
        <f t="shared" si="5"/>
        <v xml:space="preserve"> No cumple</v>
      </c>
      <c r="M23" s="35"/>
      <c r="N23" s="36">
        <f t="shared" si="6"/>
        <v>0</v>
      </c>
      <c r="O23" s="37">
        <f t="shared" si="7"/>
        <v>-1400</v>
      </c>
      <c r="P23" s="34" t="str">
        <f t="shared" si="8"/>
        <v xml:space="preserve"> No cumple</v>
      </c>
      <c r="Q23" s="38"/>
      <c r="R23" s="13"/>
      <c r="S23" s="40" t="s">
        <v>35</v>
      </c>
      <c r="T23" s="41" t="s">
        <v>36</v>
      </c>
    </row>
    <row r="24" spans="2:20" x14ac:dyDescent="0.25">
      <c r="B24" s="42" t="s">
        <v>33</v>
      </c>
      <c r="C24" s="43" t="s">
        <v>43</v>
      </c>
      <c r="D24" s="28"/>
      <c r="E24" s="29">
        <f t="shared" si="1"/>
        <v>1</v>
      </c>
      <c r="F24" s="43">
        <f t="shared" si="2"/>
        <v>0</v>
      </c>
      <c r="G24" s="30"/>
      <c r="H24" s="31">
        <f>+G24-F24</f>
        <v>0</v>
      </c>
      <c r="I24" s="27">
        <v>1400</v>
      </c>
      <c r="J24" s="32">
        <f t="shared" si="3"/>
        <v>0</v>
      </c>
      <c r="K24" s="33">
        <f t="shared" si="4"/>
        <v>-1400</v>
      </c>
      <c r="L24" s="34" t="str">
        <f t="shared" si="5"/>
        <v xml:space="preserve"> No cumple</v>
      </c>
      <c r="M24" s="35"/>
      <c r="N24" s="36">
        <f t="shared" si="6"/>
        <v>0</v>
      </c>
      <c r="O24" s="37">
        <f t="shared" si="7"/>
        <v>-1400</v>
      </c>
      <c r="P24" s="34" t="str">
        <f t="shared" si="8"/>
        <v xml:space="preserve"> No cumple</v>
      </c>
      <c r="Q24" s="38"/>
      <c r="R24" s="13"/>
      <c r="S24" s="40" t="s">
        <v>35</v>
      </c>
      <c r="T24" s="41" t="s">
        <v>36</v>
      </c>
    </row>
    <row r="25" spans="2:20" x14ac:dyDescent="0.25">
      <c r="B25" s="42" t="s">
        <v>33</v>
      </c>
      <c r="C25" s="43" t="s">
        <v>44</v>
      </c>
      <c r="D25" s="28"/>
      <c r="E25" s="29">
        <f t="shared" si="1"/>
        <v>1</v>
      </c>
      <c r="F25" s="43">
        <f t="shared" si="2"/>
        <v>0</v>
      </c>
      <c r="G25" s="30"/>
      <c r="H25" s="31">
        <f t="shared" ref="H25:H40" si="9">+G25-F25</f>
        <v>0</v>
      </c>
      <c r="I25" s="27">
        <v>1400</v>
      </c>
      <c r="J25" s="32">
        <f>IF(H25&lt;=0,0,IF(E25=0,0,H25/E25))</f>
        <v>0</v>
      </c>
      <c r="K25" s="33">
        <f t="shared" si="4"/>
        <v>-1400</v>
      </c>
      <c r="L25" s="34" t="str">
        <f t="shared" si="5"/>
        <v xml:space="preserve"> No cumple</v>
      </c>
      <c r="M25" s="35"/>
      <c r="N25" s="36">
        <f t="shared" si="6"/>
        <v>0</v>
      </c>
      <c r="O25" s="37">
        <f t="shared" si="7"/>
        <v>-1400</v>
      </c>
      <c r="P25" s="34" t="str">
        <f t="shared" si="8"/>
        <v xml:space="preserve"> No cumple</v>
      </c>
      <c r="Q25" s="38"/>
      <c r="R25" s="13"/>
      <c r="S25" s="40" t="s">
        <v>35</v>
      </c>
      <c r="T25" s="41" t="s">
        <v>36</v>
      </c>
    </row>
    <row r="26" spans="2:20" x14ac:dyDescent="0.25">
      <c r="B26" s="42" t="s">
        <v>33</v>
      </c>
      <c r="C26" s="43" t="s">
        <v>45</v>
      </c>
      <c r="D26" s="28"/>
      <c r="E26" s="29">
        <f t="shared" si="1"/>
        <v>1</v>
      </c>
      <c r="F26" s="43">
        <f t="shared" si="2"/>
        <v>0</v>
      </c>
      <c r="G26" s="30"/>
      <c r="H26" s="31">
        <f t="shared" si="9"/>
        <v>0</v>
      </c>
      <c r="I26" s="27">
        <v>1400</v>
      </c>
      <c r="J26" s="32">
        <f t="shared" ref="J26:J40" si="10">IF(H26&lt;=0,0,IF(E26=0,0,H26/E26))</f>
        <v>0</v>
      </c>
      <c r="K26" s="33">
        <f t="shared" si="4"/>
        <v>-1400</v>
      </c>
      <c r="L26" s="34" t="str">
        <f t="shared" si="5"/>
        <v xml:space="preserve"> No cumple</v>
      </c>
      <c r="M26" s="35"/>
      <c r="N26" s="36">
        <f t="shared" si="6"/>
        <v>0</v>
      </c>
      <c r="O26" s="37">
        <f t="shared" si="7"/>
        <v>-1400</v>
      </c>
      <c r="P26" s="34" t="str">
        <f t="shared" si="8"/>
        <v xml:space="preserve"> No cumple</v>
      </c>
      <c r="Q26" s="38"/>
      <c r="R26" s="13"/>
      <c r="S26" s="40" t="s">
        <v>35</v>
      </c>
      <c r="T26" s="41" t="s">
        <v>36</v>
      </c>
    </row>
    <row r="27" spans="2:20" x14ac:dyDescent="0.25">
      <c r="B27" s="42" t="s">
        <v>33</v>
      </c>
      <c r="C27" s="43" t="s">
        <v>46</v>
      </c>
      <c r="D27" s="28"/>
      <c r="E27" s="29">
        <f t="shared" si="1"/>
        <v>1</v>
      </c>
      <c r="F27" s="43">
        <f t="shared" si="2"/>
        <v>0</v>
      </c>
      <c r="G27" s="30"/>
      <c r="H27" s="31">
        <f t="shared" si="9"/>
        <v>0</v>
      </c>
      <c r="I27" s="27">
        <v>1400</v>
      </c>
      <c r="J27" s="32">
        <f t="shared" si="10"/>
        <v>0</v>
      </c>
      <c r="K27" s="33">
        <f t="shared" si="4"/>
        <v>-1400</v>
      </c>
      <c r="L27" s="34" t="str">
        <f t="shared" si="5"/>
        <v xml:space="preserve"> No cumple</v>
      </c>
      <c r="M27" s="35"/>
      <c r="N27" s="36">
        <f t="shared" si="6"/>
        <v>0</v>
      </c>
      <c r="O27" s="37">
        <f t="shared" si="7"/>
        <v>-1400</v>
      </c>
      <c r="P27" s="34" t="str">
        <f t="shared" si="8"/>
        <v xml:space="preserve"> No cumple</v>
      </c>
      <c r="Q27" s="38"/>
      <c r="R27" s="13"/>
      <c r="S27" s="40" t="s">
        <v>35</v>
      </c>
      <c r="T27" s="41" t="s">
        <v>36</v>
      </c>
    </row>
    <row r="28" spans="2:20" x14ac:dyDescent="0.25">
      <c r="B28" s="42" t="s">
        <v>33</v>
      </c>
      <c r="C28" s="43" t="s">
        <v>47</v>
      </c>
      <c r="D28" s="28"/>
      <c r="E28" s="29">
        <f t="shared" si="1"/>
        <v>1</v>
      </c>
      <c r="F28" s="43">
        <f t="shared" si="2"/>
        <v>0</v>
      </c>
      <c r="G28" s="30"/>
      <c r="H28" s="31">
        <f t="shared" si="9"/>
        <v>0</v>
      </c>
      <c r="I28" s="27">
        <v>1400</v>
      </c>
      <c r="J28" s="32">
        <f t="shared" si="10"/>
        <v>0</v>
      </c>
      <c r="K28" s="33">
        <f t="shared" si="4"/>
        <v>-1400</v>
      </c>
      <c r="L28" s="34" t="str">
        <f t="shared" si="5"/>
        <v xml:space="preserve"> No cumple</v>
      </c>
      <c r="M28" s="35"/>
      <c r="N28" s="36">
        <f t="shared" si="6"/>
        <v>0</v>
      </c>
      <c r="O28" s="37">
        <f t="shared" si="7"/>
        <v>-1400</v>
      </c>
      <c r="P28" s="34" t="str">
        <f t="shared" si="8"/>
        <v xml:space="preserve"> No cumple</v>
      </c>
      <c r="Q28" s="38"/>
      <c r="R28" s="13"/>
      <c r="S28" s="40" t="s">
        <v>35</v>
      </c>
      <c r="T28" s="41" t="s">
        <v>36</v>
      </c>
    </row>
    <row r="29" spans="2:20" x14ac:dyDescent="0.25">
      <c r="B29" s="44" t="s">
        <v>48</v>
      </c>
      <c r="C29" s="45" t="s">
        <v>49</v>
      </c>
      <c r="D29" s="28"/>
      <c r="E29" s="46">
        <f t="shared" si="1"/>
        <v>1</v>
      </c>
      <c r="F29" s="45">
        <v>0</v>
      </c>
      <c r="G29" s="30"/>
      <c r="H29" s="45">
        <f t="shared" si="9"/>
        <v>0</v>
      </c>
      <c r="I29" s="27">
        <v>1400</v>
      </c>
      <c r="J29" s="47">
        <f t="shared" si="10"/>
        <v>0</v>
      </c>
      <c r="K29" s="48">
        <f t="shared" si="4"/>
        <v>-1400</v>
      </c>
      <c r="L29" s="34" t="str">
        <f t="shared" si="5"/>
        <v xml:space="preserve"> No cumple</v>
      </c>
      <c r="M29" s="49"/>
      <c r="N29" s="36">
        <f t="shared" si="6"/>
        <v>0</v>
      </c>
      <c r="O29" s="37">
        <f t="shared" si="7"/>
        <v>-1400</v>
      </c>
      <c r="P29" s="34" t="str">
        <f t="shared" si="8"/>
        <v xml:space="preserve"> No cumple</v>
      </c>
      <c r="Q29" s="50"/>
      <c r="R29" s="51"/>
      <c r="S29" s="51" t="s">
        <v>50</v>
      </c>
      <c r="T29" s="52" t="s">
        <v>51</v>
      </c>
    </row>
    <row r="30" spans="2:20" x14ac:dyDescent="0.25">
      <c r="B30" s="44" t="s">
        <v>48</v>
      </c>
      <c r="C30" s="45" t="s">
        <v>52</v>
      </c>
      <c r="D30" s="28"/>
      <c r="E30" s="46">
        <f t="shared" si="1"/>
        <v>1</v>
      </c>
      <c r="F30" s="45">
        <f t="shared" ref="F30:F40" si="11">+G29</f>
        <v>0</v>
      </c>
      <c r="G30" s="30"/>
      <c r="H30" s="45">
        <f t="shared" si="9"/>
        <v>0</v>
      </c>
      <c r="I30" s="27">
        <v>1400</v>
      </c>
      <c r="J30" s="47">
        <f t="shared" si="10"/>
        <v>0</v>
      </c>
      <c r="K30" s="48">
        <f t="shared" si="4"/>
        <v>-1400</v>
      </c>
      <c r="L30" s="34" t="str">
        <f t="shared" si="5"/>
        <v xml:space="preserve"> No cumple</v>
      </c>
      <c r="M30" s="49"/>
      <c r="N30" s="36">
        <f t="shared" si="6"/>
        <v>0</v>
      </c>
      <c r="O30" s="37">
        <f t="shared" si="7"/>
        <v>-1400</v>
      </c>
      <c r="P30" s="34" t="str">
        <f t="shared" si="8"/>
        <v xml:space="preserve"> No cumple</v>
      </c>
      <c r="Q30" s="50"/>
      <c r="R30" s="51"/>
      <c r="S30" s="51" t="s">
        <v>50</v>
      </c>
      <c r="T30" s="52" t="s">
        <v>51</v>
      </c>
    </row>
    <row r="31" spans="2:20" x14ac:dyDescent="0.25">
      <c r="B31" s="44" t="s">
        <v>48</v>
      </c>
      <c r="C31" s="45" t="s">
        <v>53</v>
      </c>
      <c r="D31" s="28"/>
      <c r="E31" s="46">
        <f t="shared" si="1"/>
        <v>1</v>
      </c>
      <c r="F31" s="45">
        <f t="shared" si="11"/>
        <v>0</v>
      </c>
      <c r="G31" s="30"/>
      <c r="H31" s="45">
        <f t="shared" si="9"/>
        <v>0</v>
      </c>
      <c r="I31" s="27">
        <v>1400</v>
      </c>
      <c r="J31" s="47">
        <f t="shared" si="10"/>
        <v>0</v>
      </c>
      <c r="K31" s="48">
        <f t="shared" si="4"/>
        <v>-1400</v>
      </c>
      <c r="L31" s="34" t="str">
        <f t="shared" si="5"/>
        <v xml:space="preserve"> No cumple</v>
      </c>
      <c r="M31" s="49"/>
      <c r="N31" s="36">
        <f t="shared" si="6"/>
        <v>0</v>
      </c>
      <c r="O31" s="37">
        <f t="shared" si="7"/>
        <v>-1400</v>
      </c>
      <c r="P31" s="34" t="str">
        <f t="shared" si="8"/>
        <v xml:space="preserve"> No cumple</v>
      </c>
      <c r="Q31" s="50"/>
      <c r="R31" s="51"/>
      <c r="S31" s="51" t="s">
        <v>50</v>
      </c>
      <c r="T31" s="52" t="s">
        <v>51</v>
      </c>
    </row>
    <row r="32" spans="2:20" x14ac:dyDescent="0.25">
      <c r="B32" s="44" t="s">
        <v>48</v>
      </c>
      <c r="C32" s="45" t="s">
        <v>54</v>
      </c>
      <c r="D32" s="28"/>
      <c r="E32" s="46">
        <f t="shared" si="1"/>
        <v>1</v>
      </c>
      <c r="F32" s="45">
        <f t="shared" si="11"/>
        <v>0</v>
      </c>
      <c r="G32" s="30"/>
      <c r="H32" s="45">
        <f t="shared" si="9"/>
        <v>0</v>
      </c>
      <c r="I32" s="27">
        <v>1400</v>
      </c>
      <c r="J32" s="47">
        <f t="shared" si="10"/>
        <v>0</v>
      </c>
      <c r="K32" s="48">
        <f t="shared" si="4"/>
        <v>-1400</v>
      </c>
      <c r="L32" s="34" t="str">
        <f t="shared" si="5"/>
        <v xml:space="preserve"> No cumple</v>
      </c>
      <c r="M32" s="49"/>
      <c r="N32" s="36">
        <f t="shared" si="6"/>
        <v>0</v>
      </c>
      <c r="O32" s="37">
        <f t="shared" si="7"/>
        <v>-1400</v>
      </c>
      <c r="P32" s="34" t="str">
        <f t="shared" si="8"/>
        <v xml:space="preserve"> No cumple</v>
      </c>
      <c r="Q32" s="50"/>
      <c r="R32" s="51"/>
      <c r="S32" s="51" t="s">
        <v>50</v>
      </c>
      <c r="T32" s="52" t="s">
        <v>51</v>
      </c>
    </row>
    <row r="33" spans="2:20" x14ac:dyDescent="0.25">
      <c r="B33" s="44" t="s">
        <v>48</v>
      </c>
      <c r="C33" s="45" t="s">
        <v>55</v>
      </c>
      <c r="D33" s="28"/>
      <c r="E33" s="46">
        <f>1-D33</f>
        <v>1</v>
      </c>
      <c r="F33" s="45">
        <f t="shared" si="11"/>
        <v>0</v>
      </c>
      <c r="G33" s="30"/>
      <c r="H33" s="45">
        <f t="shared" si="9"/>
        <v>0</v>
      </c>
      <c r="I33" s="27">
        <v>1400</v>
      </c>
      <c r="J33" s="47">
        <f t="shared" si="10"/>
        <v>0</v>
      </c>
      <c r="K33" s="48">
        <f t="shared" si="4"/>
        <v>-1400</v>
      </c>
      <c r="L33" s="34" t="str">
        <f t="shared" si="5"/>
        <v xml:space="preserve"> No cumple</v>
      </c>
      <c r="M33" s="49"/>
      <c r="N33" s="36">
        <f t="shared" si="6"/>
        <v>0</v>
      </c>
      <c r="O33" s="37">
        <f t="shared" si="7"/>
        <v>-1400</v>
      </c>
      <c r="P33" s="34" t="str">
        <f t="shared" si="8"/>
        <v xml:space="preserve"> No cumple</v>
      </c>
      <c r="Q33" s="50"/>
      <c r="R33" s="51"/>
      <c r="S33" s="51" t="s">
        <v>50</v>
      </c>
      <c r="T33" s="52" t="s">
        <v>51</v>
      </c>
    </row>
    <row r="34" spans="2:20" x14ac:dyDescent="0.25">
      <c r="B34" s="44" t="s">
        <v>48</v>
      </c>
      <c r="C34" s="45" t="s">
        <v>56</v>
      </c>
      <c r="D34" s="28"/>
      <c r="E34" s="46">
        <f t="shared" ref="E34:E40" si="12">1-D34</f>
        <v>1</v>
      </c>
      <c r="F34" s="45">
        <f t="shared" si="11"/>
        <v>0</v>
      </c>
      <c r="G34" s="30"/>
      <c r="H34" s="45">
        <f t="shared" si="9"/>
        <v>0</v>
      </c>
      <c r="I34" s="27">
        <v>1400</v>
      </c>
      <c r="J34" s="47">
        <f t="shared" si="10"/>
        <v>0</v>
      </c>
      <c r="K34" s="48">
        <f t="shared" si="4"/>
        <v>-1400</v>
      </c>
      <c r="L34" s="34" t="str">
        <f t="shared" si="5"/>
        <v xml:space="preserve"> No cumple</v>
      </c>
      <c r="M34" s="49"/>
      <c r="N34" s="36">
        <f t="shared" si="6"/>
        <v>0</v>
      </c>
      <c r="O34" s="37">
        <f t="shared" si="7"/>
        <v>-1400</v>
      </c>
      <c r="P34" s="34" t="str">
        <f t="shared" si="8"/>
        <v xml:space="preserve"> No cumple</v>
      </c>
      <c r="Q34" s="50"/>
      <c r="R34" s="51"/>
      <c r="S34" s="51" t="s">
        <v>50</v>
      </c>
      <c r="T34" s="52" t="s">
        <v>51</v>
      </c>
    </row>
    <row r="35" spans="2:20" x14ac:dyDescent="0.25">
      <c r="B35" s="44" t="s">
        <v>48</v>
      </c>
      <c r="C35" s="45" t="s">
        <v>57</v>
      </c>
      <c r="D35" s="28"/>
      <c r="E35" s="46">
        <f t="shared" si="12"/>
        <v>1</v>
      </c>
      <c r="F35" s="45">
        <f t="shared" si="11"/>
        <v>0</v>
      </c>
      <c r="G35" s="30"/>
      <c r="H35" s="45">
        <f t="shared" si="9"/>
        <v>0</v>
      </c>
      <c r="I35" s="27">
        <v>1400</v>
      </c>
      <c r="J35" s="47">
        <f t="shared" si="10"/>
        <v>0</v>
      </c>
      <c r="K35" s="48">
        <f t="shared" si="4"/>
        <v>-1400</v>
      </c>
      <c r="L35" s="34" t="str">
        <f t="shared" si="5"/>
        <v xml:space="preserve"> No cumple</v>
      </c>
      <c r="M35" s="49"/>
      <c r="N35" s="36">
        <f t="shared" si="6"/>
        <v>0</v>
      </c>
      <c r="O35" s="37">
        <f t="shared" si="7"/>
        <v>-1400</v>
      </c>
      <c r="P35" s="34" t="str">
        <f t="shared" si="8"/>
        <v xml:space="preserve"> No cumple</v>
      </c>
      <c r="Q35" s="50"/>
      <c r="R35" s="51"/>
      <c r="S35" s="51" t="s">
        <v>50</v>
      </c>
      <c r="T35" s="52" t="s">
        <v>51</v>
      </c>
    </row>
    <row r="36" spans="2:20" x14ac:dyDescent="0.25">
      <c r="B36" s="44" t="s">
        <v>48</v>
      </c>
      <c r="C36" s="45" t="s">
        <v>58</v>
      </c>
      <c r="D36" s="28"/>
      <c r="E36" s="46">
        <f t="shared" si="12"/>
        <v>1</v>
      </c>
      <c r="F36" s="45">
        <f t="shared" si="11"/>
        <v>0</v>
      </c>
      <c r="G36" s="30"/>
      <c r="H36" s="45">
        <f t="shared" si="9"/>
        <v>0</v>
      </c>
      <c r="I36" s="27">
        <v>1400</v>
      </c>
      <c r="J36" s="47">
        <f t="shared" si="10"/>
        <v>0</v>
      </c>
      <c r="K36" s="48">
        <f t="shared" si="4"/>
        <v>-1400</v>
      </c>
      <c r="L36" s="34" t="str">
        <f t="shared" si="5"/>
        <v xml:space="preserve"> No cumple</v>
      </c>
      <c r="M36" s="49"/>
      <c r="N36" s="36">
        <f t="shared" si="6"/>
        <v>0</v>
      </c>
      <c r="O36" s="37">
        <f t="shared" si="7"/>
        <v>-1400</v>
      </c>
      <c r="P36" s="34" t="str">
        <f t="shared" si="8"/>
        <v xml:space="preserve"> No cumple</v>
      </c>
      <c r="Q36" s="50"/>
      <c r="R36" s="51"/>
      <c r="S36" s="51" t="s">
        <v>50</v>
      </c>
      <c r="T36" s="52" t="s">
        <v>51</v>
      </c>
    </row>
    <row r="37" spans="2:20" x14ac:dyDescent="0.25">
      <c r="B37" s="44" t="s">
        <v>48</v>
      </c>
      <c r="C37" s="45" t="s">
        <v>59</v>
      </c>
      <c r="D37" s="28"/>
      <c r="E37" s="46">
        <f t="shared" si="12"/>
        <v>1</v>
      </c>
      <c r="F37" s="45">
        <f t="shared" si="11"/>
        <v>0</v>
      </c>
      <c r="G37" s="30"/>
      <c r="H37" s="45">
        <f t="shared" si="9"/>
        <v>0</v>
      </c>
      <c r="I37" s="27">
        <v>1400</v>
      </c>
      <c r="J37" s="47">
        <f t="shared" si="10"/>
        <v>0</v>
      </c>
      <c r="K37" s="48">
        <f t="shared" si="4"/>
        <v>-1400</v>
      </c>
      <c r="L37" s="34" t="str">
        <f t="shared" si="5"/>
        <v xml:space="preserve"> No cumple</v>
      </c>
      <c r="M37" s="49"/>
      <c r="N37" s="36">
        <f t="shared" si="6"/>
        <v>0</v>
      </c>
      <c r="O37" s="37">
        <f t="shared" si="7"/>
        <v>-1400</v>
      </c>
      <c r="P37" s="34" t="str">
        <f t="shared" si="8"/>
        <v xml:space="preserve"> No cumple</v>
      </c>
      <c r="Q37" s="50"/>
      <c r="R37" s="51"/>
      <c r="S37" s="51" t="s">
        <v>50</v>
      </c>
      <c r="T37" s="52" t="s">
        <v>51</v>
      </c>
    </row>
    <row r="38" spans="2:20" x14ac:dyDescent="0.25">
      <c r="B38" s="44" t="s">
        <v>48</v>
      </c>
      <c r="C38" s="45" t="s">
        <v>60</v>
      </c>
      <c r="D38" s="28"/>
      <c r="E38" s="46">
        <f t="shared" si="12"/>
        <v>1</v>
      </c>
      <c r="F38" s="45">
        <f t="shared" si="11"/>
        <v>0</v>
      </c>
      <c r="G38" s="30"/>
      <c r="H38" s="45">
        <f t="shared" si="9"/>
        <v>0</v>
      </c>
      <c r="I38" s="27">
        <v>1400</v>
      </c>
      <c r="J38" s="47">
        <f t="shared" si="10"/>
        <v>0</v>
      </c>
      <c r="K38" s="48">
        <f t="shared" si="4"/>
        <v>-1400</v>
      </c>
      <c r="L38" s="34" t="str">
        <f t="shared" si="5"/>
        <v xml:space="preserve"> No cumple</v>
      </c>
      <c r="M38" s="49"/>
      <c r="N38" s="36">
        <f t="shared" si="6"/>
        <v>0</v>
      </c>
      <c r="O38" s="37">
        <f t="shared" si="7"/>
        <v>-1400</v>
      </c>
      <c r="P38" s="34" t="str">
        <f t="shared" si="8"/>
        <v xml:space="preserve"> No cumple</v>
      </c>
      <c r="Q38" s="50"/>
      <c r="R38" s="51"/>
      <c r="S38" s="51" t="s">
        <v>50</v>
      </c>
      <c r="T38" s="52" t="s">
        <v>51</v>
      </c>
    </row>
    <row r="39" spans="2:20" x14ac:dyDescent="0.25">
      <c r="B39" s="44" t="s">
        <v>48</v>
      </c>
      <c r="C39" s="45" t="s">
        <v>61</v>
      </c>
      <c r="D39" s="28"/>
      <c r="E39" s="46">
        <f t="shared" si="12"/>
        <v>1</v>
      </c>
      <c r="F39" s="45">
        <f t="shared" si="11"/>
        <v>0</v>
      </c>
      <c r="G39" s="30"/>
      <c r="H39" s="45">
        <f t="shared" si="9"/>
        <v>0</v>
      </c>
      <c r="I39" s="27">
        <v>1400</v>
      </c>
      <c r="J39" s="47">
        <f t="shared" si="10"/>
        <v>0</v>
      </c>
      <c r="K39" s="48">
        <f t="shared" si="4"/>
        <v>-1400</v>
      </c>
      <c r="L39" s="34" t="str">
        <f t="shared" si="5"/>
        <v xml:space="preserve"> No cumple</v>
      </c>
      <c r="M39" s="49"/>
      <c r="N39" s="36">
        <f t="shared" si="6"/>
        <v>0</v>
      </c>
      <c r="O39" s="37">
        <f t="shared" si="7"/>
        <v>-1400</v>
      </c>
      <c r="P39" s="34" t="str">
        <f t="shared" si="8"/>
        <v xml:space="preserve"> No cumple</v>
      </c>
      <c r="Q39" s="50"/>
      <c r="R39" s="51"/>
      <c r="S39" s="51" t="s">
        <v>50</v>
      </c>
      <c r="T39" s="52" t="s">
        <v>51</v>
      </c>
    </row>
    <row r="40" spans="2:20" ht="15.75" thickBot="1" x14ac:dyDescent="0.3">
      <c r="B40" s="53" t="s">
        <v>48</v>
      </c>
      <c r="C40" s="54" t="s">
        <v>62</v>
      </c>
      <c r="D40" s="55"/>
      <c r="E40" s="46">
        <f t="shared" si="12"/>
        <v>1</v>
      </c>
      <c r="F40" s="45">
        <f t="shared" si="11"/>
        <v>0</v>
      </c>
      <c r="G40" s="56"/>
      <c r="H40" s="45">
        <f t="shared" si="9"/>
        <v>0</v>
      </c>
      <c r="I40" s="27">
        <v>1400</v>
      </c>
      <c r="J40" s="57">
        <f t="shared" si="10"/>
        <v>0</v>
      </c>
      <c r="K40" s="48">
        <f t="shared" si="4"/>
        <v>-1400</v>
      </c>
      <c r="L40" s="34" t="str">
        <f t="shared" si="5"/>
        <v xml:space="preserve"> No cumple</v>
      </c>
      <c r="M40" s="49"/>
      <c r="N40" s="36">
        <f t="shared" si="6"/>
        <v>0</v>
      </c>
      <c r="O40" s="37">
        <f t="shared" si="7"/>
        <v>-1400</v>
      </c>
      <c r="P40" s="34" t="str">
        <f t="shared" si="8"/>
        <v xml:space="preserve"> No cumple</v>
      </c>
      <c r="Q40" s="50"/>
      <c r="R40" s="58"/>
      <c r="S40" s="51" t="s">
        <v>50</v>
      </c>
      <c r="T40" s="52" t="s">
        <v>51</v>
      </c>
    </row>
    <row r="41" spans="2:20" x14ac:dyDescent="0.25">
      <c r="B41" s="59" t="s">
        <v>63</v>
      </c>
      <c r="C41" s="60"/>
      <c r="D41" s="61"/>
      <c r="E41" s="62"/>
      <c r="F41" s="9"/>
      <c r="G41" s="9"/>
      <c r="H41" s="9"/>
      <c r="I41" s="9"/>
      <c r="J41" s="9"/>
      <c r="K41" s="9"/>
      <c r="L41" s="9"/>
      <c r="M41" s="60"/>
      <c r="N41" s="9"/>
      <c r="O41" s="9"/>
      <c r="P41" s="9"/>
      <c r="Q41" s="9"/>
      <c r="R41" s="9"/>
      <c r="S41" s="9"/>
      <c r="T41" s="63"/>
    </row>
    <row r="42" spans="2:20" x14ac:dyDescent="0.25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x14ac:dyDescent="0.25">
      <c r="B43" s="73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5"/>
    </row>
    <row r="44" spans="2:20" x14ac:dyDescent="0.25">
      <c r="B44" s="73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5"/>
    </row>
    <row r="45" spans="2:20" ht="15.75" thickBot="1" x14ac:dyDescent="0.3">
      <c r="B45" s="64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6"/>
    </row>
  </sheetData>
  <mergeCells count="26">
    <mergeCell ref="C2:S3"/>
    <mergeCell ref="B7:T7"/>
    <mergeCell ref="B9:T9"/>
    <mergeCell ref="B11:B12"/>
    <mergeCell ref="C11:D12"/>
    <mergeCell ref="R11:S11"/>
    <mergeCell ref="K12:L12"/>
    <mergeCell ref="R12:S12"/>
    <mergeCell ref="K13:L13"/>
    <mergeCell ref="R13:S13"/>
    <mergeCell ref="B15:B16"/>
    <mergeCell ref="C15:C16"/>
    <mergeCell ref="D15:D16"/>
    <mergeCell ref="E15:E16"/>
    <mergeCell ref="F15:F16"/>
    <mergeCell ref="G15:G16"/>
    <mergeCell ref="I15:J15"/>
    <mergeCell ref="L15:L16"/>
    <mergeCell ref="B43:T43"/>
    <mergeCell ref="B44:T44"/>
    <mergeCell ref="O15:O16"/>
    <mergeCell ref="Q15:Q16"/>
    <mergeCell ref="R15:R16"/>
    <mergeCell ref="S15:S16"/>
    <mergeCell ref="T15:T16"/>
    <mergeCell ref="B42:T42"/>
  </mergeCells>
  <conditionalFormatting sqref="L17:M40 O17:P40">
    <cfRule type="containsText" dxfId="3" priority="1" operator="containsText" text="No">
      <formula>NOT(ISERROR(SEARCH("No",L17)))</formula>
    </cfRule>
    <cfRule type="containsText" dxfId="2" priority="2" stopIfTrue="1" operator="containsText" text="Si">
      <formula>NOT(ISERROR(SEARCH("Si",L17)))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5"/>
  <sheetViews>
    <sheetView tabSelected="1" workbookViewId="0">
      <selection activeCell="M4" sqref="M4"/>
    </sheetView>
  </sheetViews>
  <sheetFormatPr baseColWidth="10" defaultRowHeight="15" x14ac:dyDescent="0.25"/>
  <sheetData>
    <row r="2" spans="2:16" x14ac:dyDescent="0.25">
      <c r="B2" s="108" t="s">
        <v>71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</row>
    <row r="3" spans="2:16" x14ac:dyDescent="0.25"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</row>
    <row r="6" spans="2:16" ht="15.75" thickBot="1" x14ac:dyDescent="0.3"/>
    <row r="7" spans="2:16" x14ac:dyDescent="0.25">
      <c r="B7" s="90" t="s">
        <v>64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2"/>
    </row>
    <row r="8" spans="2:16" ht="15.75" thickBot="1" x14ac:dyDescent="0.3"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</row>
    <row r="9" spans="2:16" ht="15.75" thickBot="1" x14ac:dyDescent="0.3">
      <c r="B9" s="93" t="s">
        <v>2</v>
      </c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5"/>
    </row>
    <row r="10" spans="2:16" ht="15.75" thickBot="1" x14ac:dyDescent="0.3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25">
      <c r="B11" s="96" t="s">
        <v>3</v>
      </c>
      <c r="C11" s="98"/>
      <c r="D11" s="99"/>
      <c r="E11" s="8"/>
      <c r="F11" s="8"/>
      <c r="G11" s="9"/>
      <c r="H11" s="9"/>
      <c r="I11" s="9"/>
      <c r="J11" s="9"/>
      <c r="K11" s="9"/>
      <c r="L11" s="9"/>
      <c r="M11" s="9"/>
      <c r="N11" s="84" t="s">
        <v>4</v>
      </c>
      <c r="O11" s="84"/>
      <c r="P11" s="10">
        <f>SUM(E17:E40)</f>
        <v>24</v>
      </c>
    </row>
    <row r="12" spans="2:16" ht="15.75" thickBot="1" x14ac:dyDescent="0.3">
      <c r="B12" s="97"/>
      <c r="C12" s="100"/>
      <c r="D12" s="101"/>
      <c r="E12" s="8"/>
      <c r="F12" s="8"/>
      <c r="G12" s="11" t="s">
        <v>5</v>
      </c>
      <c r="H12" s="13"/>
      <c r="I12" s="13"/>
      <c r="J12" s="14">
        <f>J13/P11</f>
        <v>0</v>
      </c>
      <c r="K12" s="82" t="s">
        <v>6</v>
      </c>
      <c r="L12" s="83"/>
      <c r="M12" s="9"/>
      <c r="N12" s="84" t="s">
        <v>7</v>
      </c>
      <c r="O12" s="84"/>
      <c r="P12" s="10">
        <f>SUM(D17:D40)</f>
        <v>0</v>
      </c>
    </row>
    <row r="13" spans="2:16" x14ac:dyDescent="0.25">
      <c r="B13" s="17"/>
      <c r="C13" s="8"/>
      <c r="D13" s="8"/>
      <c r="E13" s="8"/>
      <c r="F13" s="8"/>
      <c r="G13" s="11" t="s">
        <v>8</v>
      </c>
      <c r="H13" s="13"/>
      <c r="I13" s="13"/>
      <c r="J13" s="18">
        <f>SUM(H17:H40)</f>
        <v>0</v>
      </c>
      <c r="K13" s="82" t="s">
        <v>9</v>
      </c>
      <c r="L13" s="83"/>
      <c r="M13" s="9"/>
      <c r="N13" s="84" t="s">
        <v>10</v>
      </c>
      <c r="O13" s="84"/>
      <c r="P13" s="10">
        <f>P11+P12</f>
        <v>24</v>
      </c>
    </row>
    <row r="14" spans="2:16" ht="15.75" thickBot="1" x14ac:dyDescent="0.3">
      <c r="B14" s="1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9"/>
    </row>
    <row r="15" spans="2:16" ht="15.75" thickBot="1" x14ac:dyDescent="0.3">
      <c r="B15" s="104" t="s">
        <v>11</v>
      </c>
      <c r="C15" s="104" t="s">
        <v>12</v>
      </c>
      <c r="D15" s="78" t="s">
        <v>13</v>
      </c>
      <c r="E15" s="78" t="s">
        <v>14</v>
      </c>
      <c r="F15" s="85" t="s">
        <v>65</v>
      </c>
      <c r="G15" s="78" t="s">
        <v>66</v>
      </c>
      <c r="H15" s="67" t="s">
        <v>17</v>
      </c>
      <c r="I15" s="106" t="s">
        <v>18</v>
      </c>
      <c r="J15" s="107"/>
      <c r="K15" s="68" t="s">
        <v>19</v>
      </c>
      <c r="L15" s="96" t="s">
        <v>20</v>
      </c>
      <c r="M15" s="78" t="s">
        <v>22</v>
      </c>
      <c r="N15" s="78" t="s">
        <v>23</v>
      </c>
      <c r="O15" s="102" t="s">
        <v>24</v>
      </c>
      <c r="P15" s="78" t="s">
        <v>25</v>
      </c>
    </row>
    <row r="16" spans="2:16" ht="15.75" thickBot="1" x14ac:dyDescent="0.3">
      <c r="B16" s="105"/>
      <c r="C16" s="105"/>
      <c r="D16" s="79"/>
      <c r="E16" s="79"/>
      <c r="F16" s="86"/>
      <c r="G16" s="79"/>
      <c r="H16" s="69" t="s">
        <v>67</v>
      </c>
      <c r="I16" s="70" t="s">
        <v>68</v>
      </c>
      <c r="J16" s="70" t="s">
        <v>69</v>
      </c>
      <c r="K16" s="70" t="s">
        <v>70</v>
      </c>
      <c r="L16" s="97"/>
      <c r="M16" s="79"/>
      <c r="N16" s="79"/>
      <c r="O16" s="103"/>
      <c r="P16" s="79"/>
    </row>
    <row r="17" spans="2:16" x14ac:dyDescent="0.25">
      <c r="B17" s="26"/>
      <c r="C17" s="27"/>
      <c r="D17" s="28"/>
      <c r="E17" s="29">
        <f>1-D17</f>
        <v>1</v>
      </c>
      <c r="F17" s="30">
        <v>0</v>
      </c>
      <c r="G17" s="30"/>
      <c r="H17" s="31">
        <f t="shared" ref="H17:H40" si="0">+G17-F17</f>
        <v>0</v>
      </c>
      <c r="I17" s="27"/>
      <c r="J17" s="32">
        <f>IF(H17&lt;=0,0,IF(E17=0,0,H17/E17))</f>
        <v>0</v>
      </c>
      <c r="K17" s="33">
        <f>J17-I17</f>
        <v>0</v>
      </c>
      <c r="L17" s="34" t="str">
        <f>IF((K17&gt;0)*(K17&lt;101),"Cumple"," No cumple")</f>
        <v xml:space="preserve"> No cumple</v>
      </c>
      <c r="M17" s="38"/>
      <c r="N17" s="39"/>
      <c r="O17" s="40"/>
      <c r="P17" s="41"/>
    </row>
    <row r="18" spans="2:16" x14ac:dyDescent="0.25">
      <c r="B18" s="42"/>
      <c r="C18" s="43"/>
      <c r="D18" s="28"/>
      <c r="E18" s="29">
        <f t="shared" ref="E18:E40" si="1">1-D18</f>
        <v>1</v>
      </c>
      <c r="F18" s="43">
        <f>G17</f>
        <v>0</v>
      </c>
      <c r="G18" s="30"/>
      <c r="H18" s="31">
        <f t="shared" si="0"/>
        <v>0</v>
      </c>
      <c r="I18" s="43"/>
      <c r="J18" s="32">
        <f t="shared" ref="J18:J40" si="2">IF(H18&lt;=0,0,IF(E18=0,0,H18/E18))</f>
        <v>0</v>
      </c>
      <c r="K18" s="33">
        <f t="shared" ref="K18:K40" si="3">J18-I18</f>
        <v>0</v>
      </c>
      <c r="L18" s="34" t="str">
        <f t="shared" ref="L18:L40" si="4">IF((K18&gt;0)*(K18&lt;101),"Cumple"," No cumple")</f>
        <v xml:space="preserve"> No cumple</v>
      </c>
      <c r="M18" s="38"/>
      <c r="N18" s="39"/>
      <c r="O18" s="40"/>
      <c r="P18" s="41"/>
    </row>
    <row r="19" spans="2:16" x14ac:dyDescent="0.25">
      <c r="B19" s="42"/>
      <c r="C19" s="43"/>
      <c r="D19" s="28"/>
      <c r="E19" s="29">
        <f t="shared" si="1"/>
        <v>1</v>
      </c>
      <c r="F19" s="43">
        <f t="shared" ref="F19:F28" si="5">+G18</f>
        <v>0</v>
      </c>
      <c r="G19" s="30"/>
      <c r="H19" s="31">
        <f t="shared" si="0"/>
        <v>0</v>
      </c>
      <c r="I19" s="43"/>
      <c r="J19" s="32">
        <f t="shared" si="2"/>
        <v>0</v>
      </c>
      <c r="K19" s="33">
        <f t="shared" si="3"/>
        <v>0</v>
      </c>
      <c r="L19" s="34" t="str">
        <f t="shared" si="4"/>
        <v xml:space="preserve"> No cumple</v>
      </c>
      <c r="M19" s="38"/>
      <c r="N19" s="13"/>
      <c r="O19" s="40"/>
      <c r="P19" s="41"/>
    </row>
    <row r="20" spans="2:16" x14ac:dyDescent="0.25">
      <c r="B20" s="42"/>
      <c r="C20" s="43"/>
      <c r="D20" s="28"/>
      <c r="E20" s="29">
        <f t="shared" si="1"/>
        <v>1</v>
      </c>
      <c r="F20" s="43">
        <f t="shared" si="5"/>
        <v>0</v>
      </c>
      <c r="G20" s="30"/>
      <c r="H20" s="31">
        <f t="shared" si="0"/>
        <v>0</v>
      </c>
      <c r="I20" s="43"/>
      <c r="J20" s="32">
        <f t="shared" si="2"/>
        <v>0</v>
      </c>
      <c r="K20" s="33">
        <f t="shared" si="3"/>
        <v>0</v>
      </c>
      <c r="L20" s="34" t="str">
        <f t="shared" si="4"/>
        <v xml:space="preserve"> No cumple</v>
      </c>
      <c r="M20" s="38"/>
      <c r="N20" s="13"/>
      <c r="O20" s="40"/>
      <c r="P20" s="41"/>
    </row>
    <row r="21" spans="2:16" x14ac:dyDescent="0.25">
      <c r="B21" s="42"/>
      <c r="C21" s="43"/>
      <c r="D21" s="28"/>
      <c r="E21" s="29">
        <f t="shared" si="1"/>
        <v>1</v>
      </c>
      <c r="F21" s="43">
        <f t="shared" si="5"/>
        <v>0</v>
      </c>
      <c r="G21" s="30"/>
      <c r="H21" s="31">
        <f t="shared" si="0"/>
        <v>0</v>
      </c>
      <c r="I21" s="43"/>
      <c r="J21" s="32">
        <f t="shared" si="2"/>
        <v>0</v>
      </c>
      <c r="K21" s="33">
        <f t="shared" si="3"/>
        <v>0</v>
      </c>
      <c r="L21" s="34" t="str">
        <f t="shared" si="4"/>
        <v xml:space="preserve"> No cumple</v>
      </c>
      <c r="M21" s="38"/>
      <c r="N21" s="13"/>
      <c r="O21" s="40"/>
      <c r="P21" s="41"/>
    </row>
    <row r="22" spans="2:16" x14ac:dyDescent="0.25">
      <c r="B22" s="42"/>
      <c r="C22" s="43"/>
      <c r="D22" s="28"/>
      <c r="E22" s="29">
        <f t="shared" si="1"/>
        <v>1</v>
      </c>
      <c r="F22" s="43">
        <f t="shared" si="5"/>
        <v>0</v>
      </c>
      <c r="G22" s="30"/>
      <c r="H22" s="31">
        <f t="shared" si="0"/>
        <v>0</v>
      </c>
      <c r="I22" s="43"/>
      <c r="J22" s="32">
        <f t="shared" si="2"/>
        <v>0</v>
      </c>
      <c r="K22" s="33">
        <f t="shared" si="3"/>
        <v>0</v>
      </c>
      <c r="L22" s="34" t="str">
        <f t="shared" si="4"/>
        <v xml:space="preserve"> No cumple</v>
      </c>
      <c r="M22" s="38"/>
      <c r="N22" s="13"/>
      <c r="O22" s="40"/>
      <c r="P22" s="41"/>
    </row>
    <row r="23" spans="2:16" x14ac:dyDescent="0.25">
      <c r="B23" s="42"/>
      <c r="C23" s="43"/>
      <c r="D23" s="28"/>
      <c r="E23" s="29">
        <f t="shared" si="1"/>
        <v>1</v>
      </c>
      <c r="F23" s="43">
        <f t="shared" si="5"/>
        <v>0</v>
      </c>
      <c r="G23" s="30"/>
      <c r="H23" s="31">
        <f t="shared" si="0"/>
        <v>0</v>
      </c>
      <c r="I23" s="43"/>
      <c r="J23" s="32">
        <f t="shared" si="2"/>
        <v>0</v>
      </c>
      <c r="K23" s="33">
        <f t="shared" si="3"/>
        <v>0</v>
      </c>
      <c r="L23" s="34" t="str">
        <f t="shared" si="4"/>
        <v xml:space="preserve"> No cumple</v>
      </c>
      <c r="M23" s="38"/>
      <c r="N23" s="13"/>
      <c r="O23" s="40"/>
      <c r="P23" s="41"/>
    </row>
    <row r="24" spans="2:16" x14ac:dyDescent="0.25">
      <c r="B24" s="42"/>
      <c r="C24" s="43"/>
      <c r="D24" s="28"/>
      <c r="E24" s="29">
        <f t="shared" si="1"/>
        <v>1</v>
      </c>
      <c r="F24" s="43">
        <f t="shared" si="5"/>
        <v>0</v>
      </c>
      <c r="G24" s="30"/>
      <c r="H24" s="31">
        <f t="shared" si="0"/>
        <v>0</v>
      </c>
      <c r="I24" s="43"/>
      <c r="J24" s="32">
        <f t="shared" si="2"/>
        <v>0</v>
      </c>
      <c r="K24" s="33">
        <f t="shared" si="3"/>
        <v>0</v>
      </c>
      <c r="L24" s="34" t="str">
        <f t="shared" si="4"/>
        <v xml:space="preserve"> No cumple</v>
      </c>
      <c r="M24" s="38"/>
      <c r="N24" s="13"/>
      <c r="O24" s="40"/>
      <c r="P24" s="41"/>
    </row>
    <row r="25" spans="2:16" x14ac:dyDescent="0.25">
      <c r="B25" s="42"/>
      <c r="C25" s="43"/>
      <c r="D25" s="28"/>
      <c r="E25" s="29">
        <f t="shared" si="1"/>
        <v>1</v>
      </c>
      <c r="F25" s="43">
        <f t="shared" si="5"/>
        <v>0</v>
      </c>
      <c r="G25" s="30"/>
      <c r="H25" s="31">
        <f t="shared" si="0"/>
        <v>0</v>
      </c>
      <c r="I25" s="43"/>
      <c r="J25" s="32">
        <f t="shared" si="2"/>
        <v>0</v>
      </c>
      <c r="K25" s="33">
        <f t="shared" si="3"/>
        <v>0</v>
      </c>
      <c r="L25" s="34" t="str">
        <f t="shared" si="4"/>
        <v xml:space="preserve"> No cumple</v>
      </c>
      <c r="M25" s="38"/>
      <c r="N25" s="13"/>
      <c r="O25" s="40"/>
      <c r="P25" s="41"/>
    </row>
    <row r="26" spans="2:16" x14ac:dyDescent="0.25">
      <c r="B26" s="42"/>
      <c r="C26" s="43"/>
      <c r="D26" s="28"/>
      <c r="E26" s="29">
        <f t="shared" si="1"/>
        <v>1</v>
      </c>
      <c r="F26" s="43">
        <f t="shared" si="5"/>
        <v>0</v>
      </c>
      <c r="G26" s="30"/>
      <c r="H26" s="31">
        <f t="shared" si="0"/>
        <v>0</v>
      </c>
      <c r="I26" s="43"/>
      <c r="J26" s="32">
        <f t="shared" si="2"/>
        <v>0</v>
      </c>
      <c r="K26" s="33">
        <f t="shared" si="3"/>
        <v>0</v>
      </c>
      <c r="L26" s="34" t="str">
        <f t="shared" si="4"/>
        <v xml:space="preserve"> No cumple</v>
      </c>
      <c r="M26" s="38"/>
      <c r="N26" s="13"/>
      <c r="O26" s="40"/>
      <c r="P26" s="41"/>
    </row>
    <row r="27" spans="2:16" x14ac:dyDescent="0.25">
      <c r="B27" s="42"/>
      <c r="C27" s="43"/>
      <c r="D27" s="28"/>
      <c r="E27" s="29">
        <f t="shared" si="1"/>
        <v>1</v>
      </c>
      <c r="F27" s="43">
        <f t="shared" si="5"/>
        <v>0</v>
      </c>
      <c r="G27" s="30"/>
      <c r="H27" s="31">
        <f t="shared" si="0"/>
        <v>0</v>
      </c>
      <c r="I27" s="43"/>
      <c r="J27" s="32">
        <f t="shared" si="2"/>
        <v>0</v>
      </c>
      <c r="K27" s="33">
        <f t="shared" si="3"/>
        <v>0</v>
      </c>
      <c r="L27" s="34" t="str">
        <f t="shared" si="4"/>
        <v xml:space="preserve"> No cumple</v>
      </c>
      <c r="M27" s="38"/>
      <c r="N27" s="13"/>
      <c r="O27" s="40"/>
      <c r="P27" s="41"/>
    </row>
    <row r="28" spans="2:16" x14ac:dyDescent="0.25">
      <c r="B28" s="42"/>
      <c r="C28" s="43"/>
      <c r="D28" s="28"/>
      <c r="E28" s="29">
        <f t="shared" si="1"/>
        <v>1</v>
      </c>
      <c r="F28" s="43">
        <f t="shared" si="5"/>
        <v>0</v>
      </c>
      <c r="G28" s="30"/>
      <c r="H28" s="31">
        <f t="shared" si="0"/>
        <v>0</v>
      </c>
      <c r="I28" s="43"/>
      <c r="J28" s="32">
        <f t="shared" si="2"/>
        <v>0</v>
      </c>
      <c r="K28" s="33">
        <f t="shared" si="3"/>
        <v>0</v>
      </c>
      <c r="L28" s="34" t="str">
        <f t="shared" si="4"/>
        <v xml:space="preserve"> No cumple</v>
      </c>
      <c r="M28" s="38"/>
      <c r="N28" s="13"/>
      <c r="O28" s="40"/>
      <c r="P28" s="41"/>
    </row>
    <row r="29" spans="2:16" x14ac:dyDescent="0.25">
      <c r="B29" s="44"/>
      <c r="C29" s="45"/>
      <c r="D29" s="28"/>
      <c r="E29" s="71">
        <f t="shared" si="1"/>
        <v>1</v>
      </c>
      <c r="F29" s="45">
        <v>0</v>
      </c>
      <c r="G29" s="30"/>
      <c r="H29" s="45">
        <f t="shared" si="0"/>
        <v>0</v>
      </c>
      <c r="I29" s="45"/>
      <c r="J29" s="72">
        <f t="shared" si="2"/>
        <v>0</v>
      </c>
      <c r="K29" s="48">
        <f t="shared" si="3"/>
        <v>0</v>
      </c>
      <c r="L29" s="34" t="str">
        <f t="shared" si="4"/>
        <v xml:space="preserve"> No cumple</v>
      </c>
      <c r="M29" s="50"/>
      <c r="N29" s="51"/>
      <c r="O29" s="51"/>
      <c r="P29" s="52"/>
    </row>
    <row r="30" spans="2:16" x14ac:dyDescent="0.25">
      <c r="B30" s="44"/>
      <c r="C30" s="45"/>
      <c r="D30" s="28"/>
      <c r="E30" s="71">
        <f t="shared" si="1"/>
        <v>1</v>
      </c>
      <c r="F30" s="45">
        <f t="shared" ref="F30:F40" si="6">+G29</f>
        <v>0</v>
      </c>
      <c r="G30" s="30"/>
      <c r="H30" s="45">
        <f t="shared" si="0"/>
        <v>0</v>
      </c>
      <c r="I30" s="45"/>
      <c r="J30" s="72">
        <f t="shared" si="2"/>
        <v>0</v>
      </c>
      <c r="K30" s="48">
        <f t="shared" si="3"/>
        <v>0</v>
      </c>
      <c r="L30" s="34" t="str">
        <f t="shared" si="4"/>
        <v xml:space="preserve"> No cumple</v>
      </c>
      <c r="M30" s="50"/>
      <c r="N30" s="51"/>
      <c r="O30" s="51"/>
      <c r="P30" s="52"/>
    </row>
    <row r="31" spans="2:16" x14ac:dyDescent="0.25">
      <c r="B31" s="44"/>
      <c r="C31" s="45"/>
      <c r="D31" s="28"/>
      <c r="E31" s="71">
        <f t="shared" si="1"/>
        <v>1</v>
      </c>
      <c r="F31" s="45">
        <f t="shared" si="6"/>
        <v>0</v>
      </c>
      <c r="G31" s="30"/>
      <c r="H31" s="45">
        <f t="shared" si="0"/>
        <v>0</v>
      </c>
      <c r="I31" s="45"/>
      <c r="J31" s="72">
        <f t="shared" si="2"/>
        <v>0</v>
      </c>
      <c r="K31" s="48">
        <f t="shared" si="3"/>
        <v>0</v>
      </c>
      <c r="L31" s="34" t="str">
        <f t="shared" si="4"/>
        <v xml:space="preserve"> No cumple</v>
      </c>
      <c r="M31" s="50"/>
      <c r="N31" s="51"/>
      <c r="O31" s="51"/>
      <c r="P31" s="52"/>
    </row>
    <row r="32" spans="2:16" x14ac:dyDescent="0.25">
      <c r="B32" s="44"/>
      <c r="C32" s="45"/>
      <c r="D32" s="28"/>
      <c r="E32" s="71">
        <f t="shared" si="1"/>
        <v>1</v>
      </c>
      <c r="F32" s="45">
        <f t="shared" si="6"/>
        <v>0</v>
      </c>
      <c r="G32" s="30"/>
      <c r="H32" s="45">
        <f t="shared" si="0"/>
        <v>0</v>
      </c>
      <c r="I32" s="45"/>
      <c r="J32" s="72">
        <f t="shared" si="2"/>
        <v>0</v>
      </c>
      <c r="K32" s="48">
        <f t="shared" si="3"/>
        <v>0</v>
      </c>
      <c r="L32" s="34" t="str">
        <f t="shared" si="4"/>
        <v xml:space="preserve"> No cumple</v>
      </c>
      <c r="M32" s="50"/>
      <c r="N32" s="51"/>
      <c r="O32" s="51"/>
      <c r="P32" s="52"/>
    </row>
    <row r="33" spans="2:16" x14ac:dyDescent="0.25">
      <c r="B33" s="44"/>
      <c r="C33" s="45"/>
      <c r="D33" s="28"/>
      <c r="E33" s="71">
        <f t="shared" si="1"/>
        <v>1</v>
      </c>
      <c r="F33" s="45">
        <f t="shared" si="6"/>
        <v>0</v>
      </c>
      <c r="G33" s="30"/>
      <c r="H33" s="45">
        <f t="shared" si="0"/>
        <v>0</v>
      </c>
      <c r="I33" s="45"/>
      <c r="J33" s="72">
        <f t="shared" si="2"/>
        <v>0</v>
      </c>
      <c r="K33" s="48">
        <f t="shared" si="3"/>
        <v>0</v>
      </c>
      <c r="L33" s="34" t="str">
        <f t="shared" si="4"/>
        <v xml:space="preserve"> No cumple</v>
      </c>
      <c r="M33" s="50"/>
      <c r="N33" s="51"/>
      <c r="O33" s="51"/>
      <c r="P33" s="52"/>
    </row>
    <row r="34" spans="2:16" x14ac:dyDescent="0.25">
      <c r="B34" s="44"/>
      <c r="C34" s="45"/>
      <c r="D34" s="28"/>
      <c r="E34" s="71">
        <f t="shared" si="1"/>
        <v>1</v>
      </c>
      <c r="F34" s="45">
        <f t="shared" si="6"/>
        <v>0</v>
      </c>
      <c r="G34" s="30"/>
      <c r="H34" s="45">
        <f t="shared" si="0"/>
        <v>0</v>
      </c>
      <c r="I34" s="45"/>
      <c r="J34" s="72">
        <f t="shared" si="2"/>
        <v>0</v>
      </c>
      <c r="K34" s="48">
        <f t="shared" si="3"/>
        <v>0</v>
      </c>
      <c r="L34" s="34" t="str">
        <f t="shared" si="4"/>
        <v xml:space="preserve"> No cumple</v>
      </c>
      <c r="M34" s="50"/>
      <c r="N34" s="51"/>
      <c r="O34" s="51"/>
      <c r="P34" s="52"/>
    </row>
    <row r="35" spans="2:16" x14ac:dyDescent="0.25">
      <c r="B35" s="44"/>
      <c r="C35" s="45"/>
      <c r="D35" s="28"/>
      <c r="E35" s="46">
        <f t="shared" si="1"/>
        <v>1</v>
      </c>
      <c r="F35" s="45">
        <f t="shared" si="6"/>
        <v>0</v>
      </c>
      <c r="G35" s="30"/>
      <c r="H35" s="45">
        <f t="shared" si="0"/>
        <v>0</v>
      </c>
      <c r="I35" s="45"/>
      <c r="J35" s="72">
        <f t="shared" si="2"/>
        <v>0</v>
      </c>
      <c r="K35" s="48">
        <f t="shared" si="3"/>
        <v>0</v>
      </c>
      <c r="L35" s="34" t="str">
        <f t="shared" si="4"/>
        <v xml:space="preserve"> No cumple</v>
      </c>
      <c r="M35" s="50"/>
      <c r="N35" s="51"/>
      <c r="O35" s="51"/>
      <c r="P35" s="52"/>
    </row>
    <row r="36" spans="2:16" x14ac:dyDescent="0.25">
      <c r="B36" s="44"/>
      <c r="C36" s="45"/>
      <c r="D36" s="28"/>
      <c r="E36" s="46">
        <f t="shared" si="1"/>
        <v>1</v>
      </c>
      <c r="F36" s="45">
        <f t="shared" si="6"/>
        <v>0</v>
      </c>
      <c r="G36" s="30"/>
      <c r="H36" s="45">
        <f t="shared" si="0"/>
        <v>0</v>
      </c>
      <c r="I36" s="45"/>
      <c r="J36" s="72">
        <f t="shared" si="2"/>
        <v>0</v>
      </c>
      <c r="K36" s="48">
        <f t="shared" si="3"/>
        <v>0</v>
      </c>
      <c r="L36" s="34" t="str">
        <f t="shared" si="4"/>
        <v xml:space="preserve"> No cumple</v>
      </c>
      <c r="M36" s="50"/>
      <c r="N36" s="51"/>
      <c r="O36" s="51"/>
      <c r="P36" s="52"/>
    </row>
    <row r="37" spans="2:16" x14ac:dyDescent="0.25">
      <c r="B37" s="44"/>
      <c r="C37" s="45"/>
      <c r="D37" s="28"/>
      <c r="E37" s="46">
        <f t="shared" si="1"/>
        <v>1</v>
      </c>
      <c r="F37" s="45">
        <f t="shared" si="6"/>
        <v>0</v>
      </c>
      <c r="G37" s="30"/>
      <c r="H37" s="45">
        <f t="shared" si="0"/>
        <v>0</v>
      </c>
      <c r="I37" s="45"/>
      <c r="J37" s="72">
        <f t="shared" si="2"/>
        <v>0</v>
      </c>
      <c r="K37" s="48">
        <f t="shared" si="3"/>
        <v>0</v>
      </c>
      <c r="L37" s="34" t="str">
        <f t="shared" si="4"/>
        <v xml:space="preserve"> No cumple</v>
      </c>
      <c r="M37" s="50"/>
      <c r="N37" s="51"/>
      <c r="O37" s="51"/>
      <c r="P37" s="52"/>
    </row>
    <row r="38" spans="2:16" x14ac:dyDescent="0.25">
      <c r="B38" s="44"/>
      <c r="C38" s="45"/>
      <c r="D38" s="28"/>
      <c r="E38" s="46">
        <f t="shared" si="1"/>
        <v>1</v>
      </c>
      <c r="F38" s="45">
        <f t="shared" si="6"/>
        <v>0</v>
      </c>
      <c r="G38" s="30"/>
      <c r="H38" s="45">
        <f t="shared" si="0"/>
        <v>0</v>
      </c>
      <c r="I38" s="45"/>
      <c r="J38" s="72">
        <f t="shared" si="2"/>
        <v>0</v>
      </c>
      <c r="K38" s="48">
        <f t="shared" si="3"/>
        <v>0</v>
      </c>
      <c r="L38" s="34" t="str">
        <f t="shared" si="4"/>
        <v xml:space="preserve"> No cumple</v>
      </c>
      <c r="M38" s="50"/>
      <c r="N38" s="51"/>
      <c r="O38" s="51"/>
      <c r="P38" s="52"/>
    </row>
    <row r="39" spans="2:16" x14ac:dyDescent="0.25">
      <c r="B39" s="44"/>
      <c r="C39" s="45"/>
      <c r="D39" s="28"/>
      <c r="E39" s="46">
        <f t="shared" si="1"/>
        <v>1</v>
      </c>
      <c r="F39" s="45">
        <f t="shared" si="6"/>
        <v>0</v>
      </c>
      <c r="G39" s="30"/>
      <c r="H39" s="45">
        <f t="shared" si="0"/>
        <v>0</v>
      </c>
      <c r="I39" s="45"/>
      <c r="J39" s="72">
        <f t="shared" si="2"/>
        <v>0</v>
      </c>
      <c r="K39" s="48">
        <f t="shared" si="3"/>
        <v>0</v>
      </c>
      <c r="L39" s="34" t="str">
        <f t="shared" si="4"/>
        <v xml:space="preserve"> No cumple</v>
      </c>
      <c r="M39" s="50"/>
      <c r="N39" s="51"/>
      <c r="O39" s="51"/>
      <c r="P39" s="52"/>
    </row>
    <row r="40" spans="2:16" ht="15.75" thickBot="1" x14ac:dyDescent="0.3">
      <c r="B40" s="53"/>
      <c r="C40" s="54"/>
      <c r="D40" s="55"/>
      <c r="E40" s="46">
        <f t="shared" si="1"/>
        <v>1</v>
      </c>
      <c r="F40" s="45">
        <f t="shared" si="6"/>
        <v>0</v>
      </c>
      <c r="G40" s="30"/>
      <c r="H40" s="45">
        <f t="shared" si="0"/>
        <v>0</v>
      </c>
      <c r="I40" s="54"/>
      <c r="J40" s="72">
        <f t="shared" si="2"/>
        <v>0</v>
      </c>
      <c r="K40" s="48">
        <f t="shared" si="3"/>
        <v>0</v>
      </c>
      <c r="L40" s="34" t="str">
        <f t="shared" si="4"/>
        <v xml:space="preserve"> No cumple</v>
      </c>
      <c r="M40" s="50"/>
      <c r="N40" s="58"/>
      <c r="O40" s="51"/>
      <c r="P40" s="52"/>
    </row>
    <row r="41" spans="2:16" x14ac:dyDescent="0.25">
      <c r="B41" s="59" t="s">
        <v>63</v>
      </c>
      <c r="C41" s="60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63"/>
    </row>
    <row r="42" spans="2:16" x14ac:dyDescent="0.25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5"/>
    </row>
    <row r="43" spans="2:16" x14ac:dyDescent="0.25">
      <c r="B43" s="73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5"/>
    </row>
    <row r="44" spans="2:16" x14ac:dyDescent="0.25">
      <c r="B44" s="73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5"/>
    </row>
    <row r="45" spans="2:16" ht="15.75" thickBot="1" x14ac:dyDescent="0.3">
      <c r="B45" s="64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6"/>
    </row>
  </sheetData>
  <mergeCells count="25">
    <mergeCell ref="B2:O3"/>
    <mergeCell ref="B7:P7"/>
    <mergeCell ref="B9:P9"/>
    <mergeCell ref="B11:B12"/>
    <mergeCell ref="C11:D12"/>
    <mergeCell ref="N11:O11"/>
    <mergeCell ref="K12:L12"/>
    <mergeCell ref="N12:O12"/>
    <mergeCell ref="K13:L13"/>
    <mergeCell ref="N13:O13"/>
    <mergeCell ref="B15:B16"/>
    <mergeCell ref="C15:C16"/>
    <mergeCell ref="D15:D16"/>
    <mergeCell ref="E15:E16"/>
    <mergeCell ref="F15:F16"/>
    <mergeCell ref="G15:G16"/>
    <mergeCell ref="I15:J15"/>
    <mergeCell ref="L15:L16"/>
    <mergeCell ref="B44:P44"/>
    <mergeCell ref="M15:M16"/>
    <mergeCell ref="N15:N16"/>
    <mergeCell ref="O15:O16"/>
    <mergeCell ref="P15:P16"/>
    <mergeCell ref="B42:P42"/>
    <mergeCell ref="B43:P43"/>
  </mergeCells>
  <conditionalFormatting sqref="L17:L40">
    <cfRule type="containsText" dxfId="1" priority="1" operator="containsText" text="No">
      <formula>NOT(ISERROR(SEARCH("No",L17)))</formula>
    </cfRule>
    <cfRule type="containsText" dxfId="0" priority="2" stopIfTrue="1" operator="containsText" text="Si">
      <formula>NOT(ISERROR(SEARCH("Si",L17)))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KPI CHAN</vt:lpstr>
      <vt:lpstr>KPI 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2016-04-23T14:35:14Z</dcterms:created>
  <dcterms:modified xsi:type="dcterms:W3CDTF">2016-04-25T01:21:49Z</dcterms:modified>
</cp:coreProperties>
</file>