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hidePivotFieldList="1" defaultThemeVersion="202300"/>
  <mc:AlternateContent xmlns:mc="http://schemas.openxmlformats.org/markup-compatibility/2006">
    <mc:Choice Requires="x15">
      <x15ac:absPath xmlns:x15ac="http://schemas.microsoft.com/office/spreadsheetml/2010/11/ac" url="E:\Exel Practive\"/>
    </mc:Choice>
  </mc:AlternateContent>
  <xr:revisionPtr revIDLastSave="0" documentId="13_ncr:1_{594B238A-2E90-41C2-B0B1-379FA0464602}" xr6:coauthVersionLast="47" xr6:coauthVersionMax="47" xr10:uidLastSave="{00000000-0000-0000-0000-000000000000}"/>
  <bookViews>
    <workbookView xWindow="-108" yWindow="-108" windowWidth="23256" windowHeight="13176" activeTab="2" xr2:uid="{50C86A4E-C21A-4BFA-890E-865A4A910A63}"/>
  </bookViews>
  <sheets>
    <sheet name="sheet- 1" sheetId="2" r:id="rId1"/>
    <sheet name="Sheet-2" sheetId="1" r:id="rId2"/>
    <sheet name="Sheet3" sheetId="4" r:id="rId3"/>
  </sheets>
  <definedNames>
    <definedName name="Slicer_EM.ID">#N/A</definedName>
    <definedName name="Slicer_Product">#N/A</definedName>
    <definedName name="Slicer_Product1">#N/A</definedName>
    <definedName name="Slicer_Product2">#N/A</definedName>
  </definedNames>
  <calcPr calcId="191029"/>
  <pivotCaches>
    <pivotCache cacheId="0" r:id="rId4"/>
    <pivotCache cacheId="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9"/>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xlwcv="http://schemas.microsoft.com/office/spreadsheetml/2024/workbookCompatibilityVersion" uri="{D14903EA-33C4-47F7-8F05-3474C54BE107}">
      <xlwcv:version setVersion="1"/>
    </ext>
  </extLst>
</workbook>
</file>

<file path=xl/calcChain.xml><?xml version="1.0" encoding="utf-8"?>
<calcChain xmlns="http://schemas.openxmlformats.org/spreadsheetml/2006/main">
  <c r="B17" i="1" l="1"/>
  <c r="J2" i="1"/>
  <c r="J4" i="1"/>
  <c r="J5" i="1"/>
  <c r="I3" i="1"/>
  <c r="I6" i="1"/>
  <c r="I7" i="1"/>
  <c r="H3" i="1"/>
  <c r="H4" i="1"/>
  <c r="H5" i="1"/>
  <c r="H6" i="1"/>
  <c r="H7" i="1"/>
  <c r="H8" i="1"/>
  <c r="H2" i="1"/>
  <c r="G3" i="1"/>
  <c r="J3" i="1" s="1"/>
  <c r="G4" i="1"/>
  <c r="I4" i="1" s="1"/>
  <c r="G5" i="1"/>
  <c r="I5" i="1" s="1"/>
  <c r="G6" i="1"/>
  <c r="J6" i="1" s="1"/>
  <c r="G7" i="1"/>
  <c r="J7" i="1" s="1"/>
  <c r="G8" i="1"/>
  <c r="I8" i="1" s="1"/>
  <c r="G2" i="1"/>
  <c r="I2" i="1" s="1"/>
  <c r="D4" i="2"/>
  <c r="E4" i="2" s="1"/>
  <c r="F4" i="2" s="1"/>
  <c r="G4" i="2" s="1"/>
  <c r="I4" i="2" s="1"/>
  <c r="D5" i="2"/>
  <c r="E5" i="2" s="1"/>
  <c r="F5" i="2" s="1"/>
  <c r="G5" i="2" s="1"/>
  <c r="D6" i="2"/>
  <c r="E6" i="2" s="1"/>
  <c r="F6" i="2" s="1"/>
  <c r="G6" i="2" s="1"/>
  <c r="D7" i="2"/>
  <c r="E7" i="2" s="1"/>
  <c r="F7" i="2" s="1"/>
  <c r="G7" i="2" s="1"/>
  <c r="I7" i="2" s="1"/>
  <c r="D8" i="2"/>
  <c r="E8" i="2" s="1"/>
  <c r="F8" i="2" s="1"/>
  <c r="D9" i="2"/>
  <c r="E9" i="2" s="1"/>
  <c r="F9" i="2" s="1"/>
  <c r="G9" i="2" s="1"/>
  <c r="D10" i="2"/>
  <c r="E10" i="2" s="1"/>
  <c r="F10" i="2" s="1"/>
  <c r="G10" i="2" s="1"/>
  <c r="D11" i="2"/>
  <c r="E11" i="2" s="1"/>
  <c r="F11" i="2" s="1"/>
  <c r="G11" i="2" s="1"/>
  <c r="D12" i="2"/>
  <c r="E12" i="2" s="1"/>
  <c r="F12" i="2" s="1"/>
  <c r="G12" i="2" s="1"/>
  <c r="I12" i="2" s="1"/>
  <c r="D13" i="2"/>
  <c r="E13" i="2" s="1"/>
  <c r="F13" i="2" s="1"/>
  <c r="G13" i="2" s="1"/>
  <c r="D14" i="2"/>
  <c r="E14" i="2" s="1"/>
  <c r="F14" i="2" s="1"/>
  <c r="G14" i="2" s="1"/>
  <c r="D15" i="2"/>
  <c r="E15" i="2" s="1"/>
  <c r="F15" i="2" s="1"/>
  <c r="G15" i="2" s="1"/>
  <c r="D16" i="2"/>
  <c r="E16" i="2" s="1"/>
  <c r="F16" i="2" s="1"/>
  <c r="G16" i="2" s="1"/>
  <c r="D17" i="2"/>
  <c r="E17" i="2" s="1"/>
  <c r="F17" i="2" s="1"/>
  <c r="G17" i="2" s="1"/>
  <c r="I17" i="2" s="1"/>
  <c r="D18" i="2"/>
  <c r="E18" i="2" s="1"/>
  <c r="F18" i="2" s="1"/>
  <c r="G18" i="2" s="1"/>
  <c r="H18" i="2" s="1"/>
  <c r="J18" i="2" s="1"/>
  <c r="D19" i="2"/>
  <c r="E19" i="2" s="1"/>
  <c r="F19" i="2" s="1"/>
  <c r="G19" i="2" s="1"/>
  <c r="D20" i="2"/>
  <c r="E20" i="2" s="1"/>
  <c r="F20" i="2" s="1"/>
  <c r="G20" i="2" s="1"/>
  <c r="I20" i="2" s="1"/>
  <c r="D21" i="2"/>
  <c r="E21" i="2" s="1"/>
  <c r="F21" i="2" s="1"/>
  <c r="G21" i="2" s="1"/>
  <c r="D22" i="2"/>
  <c r="E22" i="2" s="1"/>
  <c r="F22" i="2" s="1"/>
  <c r="G22" i="2" s="1"/>
  <c r="D23" i="2"/>
  <c r="E23" i="2" s="1"/>
  <c r="F23" i="2" s="1"/>
  <c r="G23" i="2" s="1"/>
  <c r="I23" i="2" s="1"/>
  <c r="D24" i="2"/>
  <c r="E24" i="2" s="1"/>
  <c r="F24" i="2" s="1"/>
  <c r="G24" i="2" s="1"/>
  <c r="D25" i="2"/>
  <c r="E25" i="2" s="1"/>
  <c r="F25" i="2" s="1"/>
  <c r="G25" i="2" s="1"/>
  <c r="D26" i="2"/>
  <c r="E26" i="2" s="1"/>
  <c r="F26" i="2" s="1"/>
  <c r="G26" i="2" s="1"/>
  <c r="D27" i="2"/>
  <c r="E27" i="2" s="1"/>
  <c r="F27" i="2" s="1"/>
  <c r="G27" i="2" s="1"/>
  <c r="D28" i="2"/>
  <c r="E28" i="2" s="1"/>
  <c r="F28" i="2" s="1"/>
  <c r="G28" i="2" s="1"/>
  <c r="I28" i="2" s="1"/>
  <c r="D29" i="2"/>
  <c r="E29" i="2" s="1"/>
  <c r="F29" i="2" s="1"/>
  <c r="G29" i="2" s="1"/>
  <c r="D30" i="2"/>
  <c r="E30" i="2" s="1"/>
  <c r="F30" i="2" s="1"/>
  <c r="G30" i="2" s="1"/>
  <c r="D31" i="2"/>
  <c r="E31" i="2" s="1"/>
  <c r="F31" i="2" s="1"/>
  <c r="G31" i="2" s="1"/>
  <c r="D32" i="2"/>
  <c r="E32" i="2" s="1"/>
  <c r="F32" i="2" s="1"/>
  <c r="G32" i="2" s="1"/>
  <c r="D33" i="2"/>
  <c r="E33" i="2" s="1"/>
  <c r="F33" i="2" s="1"/>
  <c r="G33" i="2" s="1"/>
  <c r="I33" i="2" s="1"/>
  <c r="D34" i="2"/>
  <c r="E34" i="2" s="1"/>
  <c r="F34" i="2" s="1"/>
  <c r="G34" i="2" s="1"/>
  <c r="H34" i="2" s="1"/>
  <c r="J34" i="2" s="1"/>
  <c r="D35" i="2"/>
  <c r="E35" i="2" s="1"/>
  <c r="F35" i="2" s="1"/>
  <c r="G35" i="2" s="1"/>
  <c r="D36" i="2"/>
  <c r="E36" i="2" s="1"/>
  <c r="F36" i="2" s="1"/>
  <c r="G36" i="2" s="1"/>
  <c r="I36" i="2" s="1"/>
  <c r="D37" i="2"/>
  <c r="E37" i="2" s="1"/>
  <c r="F37" i="2" s="1"/>
  <c r="G37" i="2" s="1"/>
  <c r="D38" i="2"/>
  <c r="E38" i="2" s="1"/>
  <c r="F38" i="2" s="1"/>
  <c r="G38" i="2" s="1"/>
  <c r="D39" i="2"/>
  <c r="E39" i="2" s="1"/>
  <c r="F39" i="2" s="1"/>
  <c r="G39" i="2" s="1"/>
  <c r="I39" i="2" s="1"/>
  <c r="D40" i="2"/>
  <c r="E40" i="2" s="1"/>
  <c r="F40" i="2" s="1"/>
  <c r="G40" i="2" s="1"/>
  <c r="H40" i="2" s="1"/>
  <c r="J40" i="2" s="1"/>
  <c r="D41" i="2"/>
  <c r="E41" i="2" s="1"/>
  <c r="F41" i="2" s="1"/>
  <c r="G41" i="2" s="1"/>
  <c r="D42" i="2"/>
  <c r="E42" i="2" s="1"/>
  <c r="F42" i="2" s="1"/>
  <c r="G42" i="2" s="1"/>
  <c r="D43" i="2"/>
  <c r="E43" i="2" s="1"/>
  <c r="F43" i="2" s="1"/>
  <c r="G43" i="2" s="1"/>
  <c r="D44" i="2"/>
  <c r="E44" i="2" s="1"/>
  <c r="F44" i="2" s="1"/>
  <c r="G44" i="2" s="1"/>
  <c r="I44" i="2" s="1"/>
  <c r="D45" i="2"/>
  <c r="E45" i="2" s="1"/>
  <c r="F45" i="2" s="1"/>
  <c r="G45" i="2" s="1"/>
  <c r="H45" i="2" s="1"/>
  <c r="J45" i="2" s="1"/>
  <c r="D46" i="2"/>
  <c r="E46" i="2" s="1"/>
  <c r="F46" i="2" s="1"/>
  <c r="G46" i="2" s="1"/>
  <c r="D47" i="2"/>
  <c r="E47" i="2" s="1"/>
  <c r="F47" i="2" s="1"/>
  <c r="G47" i="2" s="1"/>
  <c r="D48" i="2"/>
  <c r="E48" i="2" s="1"/>
  <c r="F48" i="2" s="1"/>
  <c r="G48" i="2" s="1"/>
  <c r="D49" i="2"/>
  <c r="E49" i="2" s="1"/>
  <c r="F49" i="2" s="1"/>
  <c r="G49" i="2" s="1"/>
  <c r="I49" i="2" s="1"/>
  <c r="D50" i="2"/>
  <c r="E50" i="2" s="1"/>
  <c r="F50" i="2" s="1"/>
  <c r="G50" i="2" s="1"/>
  <c r="H50" i="2" s="1"/>
  <c r="J50" i="2" s="1"/>
  <c r="D51" i="2"/>
  <c r="E51" i="2" s="1"/>
  <c r="F51" i="2" s="1"/>
  <c r="G51" i="2" s="1"/>
  <c r="D3" i="2"/>
  <c r="E3" i="2" s="1"/>
  <c r="F3" i="2" s="1"/>
  <c r="G3" i="2" s="1"/>
  <c r="G8" i="2" l="1"/>
  <c r="B16" i="1"/>
  <c r="J8" i="1"/>
  <c r="H33" i="2"/>
  <c r="J33" i="2" s="1"/>
  <c r="K33" i="2" s="1"/>
  <c r="I45" i="2"/>
  <c r="K45" i="2" s="1"/>
  <c r="H12" i="2"/>
  <c r="J12" i="2" s="1"/>
  <c r="K12" i="2" s="1"/>
  <c r="I40" i="2"/>
  <c r="K40" i="2" s="1"/>
  <c r="H17" i="2"/>
  <c r="J17" i="2" s="1"/>
  <c r="K17" i="2" s="1"/>
  <c r="I18" i="2"/>
  <c r="K18" i="2" s="1"/>
  <c r="H37" i="2"/>
  <c r="J37" i="2" s="1"/>
  <c r="I37" i="2"/>
  <c r="I43" i="2"/>
  <c r="H43" i="2"/>
  <c r="J43" i="2" s="1"/>
  <c r="I11" i="2"/>
  <c r="H11" i="2"/>
  <c r="J11" i="2" s="1"/>
  <c r="I15" i="2"/>
  <c r="H15" i="2"/>
  <c r="J15" i="2" s="1"/>
  <c r="H10" i="2"/>
  <c r="J10" i="2" s="1"/>
  <c r="I10" i="2"/>
  <c r="I5" i="2"/>
  <c r="H5" i="2"/>
  <c r="I27" i="2"/>
  <c r="H27" i="2"/>
  <c r="J27" i="2" s="1"/>
  <c r="H42" i="2"/>
  <c r="J42" i="2" s="1"/>
  <c r="I42" i="2"/>
  <c r="H26" i="2"/>
  <c r="J26" i="2" s="1"/>
  <c r="I26" i="2"/>
  <c r="I21" i="2"/>
  <c r="H21" i="2"/>
  <c r="J21" i="2" s="1"/>
  <c r="I31" i="2"/>
  <c r="H31" i="2"/>
  <c r="J31" i="2" s="1"/>
  <c r="H38" i="2"/>
  <c r="J38" i="2" s="1"/>
  <c r="I38" i="2"/>
  <c r="H30" i="2"/>
  <c r="J30" i="2" s="1"/>
  <c r="I30" i="2"/>
  <c r="H14" i="2"/>
  <c r="J14" i="2" s="1"/>
  <c r="I14" i="2"/>
  <c r="I51" i="2"/>
  <c r="H51" i="2"/>
  <c r="J51" i="2" s="1"/>
  <c r="I19" i="2"/>
  <c r="H19" i="2"/>
  <c r="J19" i="2" s="1"/>
  <c r="H9" i="2"/>
  <c r="J9" i="2" s="1"/>
  <c r="I9" i="2"/>
  <c r="H48" i="2"/>
  <c r="J48" i="2" s="1"/>
  <c r="I48" i="2"/>
  <c r="I32" i="2"/>
  <c r="H32" i="2"/>
  <c r="J32" i="2" s="1"/>
  <c r="I16" i="2"/>
  <c r="H16" i="2"/>
  <c r="J16" i="2" s="1"/>
  <c r="H49" i="2"/>
  <c r="J49" i="2" s="1"/>
  <c r="K49" i="2" s="1"/>
  <c r="H28" i="2"/>
  <c r="J28" i="2" s="1"/>
  <c r="H7" i="2"/>
  <c r="J7" i="2" s="1"/>
  <c r="K7" i="2" s="1"/>
  <c r="I34" i="2"/>
  <c r="K34" i="2" s="1"/>
  <c r="I3" i="2"/>
  <c r="H3" i="2"/>
  <c r="J3" i="2" s="1"/>
  <c r="H22" i="2"/>
  <c r="J22" i="2" s="1"/>
  <c r="I22" i="2"/>
  <c r="H6" i="2"/>
  <c r="J6" i="2" s="1"/>
  <c r="I6" i="2"/>
  <c r="H39" i="2"/>
  <c r="J39" i="2" s="1"/>
  <c r="K39" i="2" s="1"/>
  <c r="H46" i="2"/>
  <c r="J46" i="2" s="1"/>
  <c r="I46" i="2"/>
  <c r="I35" i="2"/>
  <c r="H35" i="2"/>
  <c r="J35" i="2" s="1"/>
  <c r="I47" i="2"/>
  <c r="H47" i="2"/>
  <c r="J47" i="2" s="1"/>
  <c r="I41" i="2"/>
  <c r="H41" i="2"/>
  <c r="J41" i="2" s="1"/>
  <c r="I29" i="2"/>
  <c r="H29" i="2"/>
  <c r="J29" i="2" s="1"/>
  <c r="H25" i="2"/>
  <c r="J25" i="2" s="1"/>
  <c r="I25" i="2"/>
  <c r="I13" i="2"/>
  <c r="H13" i="2"/>
  <c r="J13" i="2" s="1"/>
  <c r="K28" i="2"/>
  <c r="I24" i="2"/>
  <c r="H24" i="2"/>
  <c r="J24" i="2" s="1"/>
  <c r="I8" i="2"/>
  <c r="H8" i="2"/>
  <c r="J8" i="2" s="1"/>
  <c r="H44" i="2"/>
  <c r="J44" i="2" s="1"/>
  <c r="K44" i="2" s="1"/>
  <c r="H23" i="2"/>
  <c r="J23" i="2" s="1"/>
  <c r="K23" i="2" s="1"/>
  <c r="I50" i="2"/>
  <c r="K50" i="2" s="1"/>
  <c r="H36" i="2"/>
  <c r="J36" i="2" s="1"/>
  <c r="K36" i="2" s="1"/>
  <c r="H20" i="2"/>
  <c r="J20" i="2" s="1"/>
  <c r="K20" i="2" s="1"/>
  <c r="H4" i="2"/>
  <c r="J4" i="2" s="1"/>
  <c r="K4" i="2" s="1"/>
  <c r="K25" i="2" l="1"/>
  <c r="K24" i="2"/>
  <c r="J5" i="2"/>
  <c r="K5" i="2" s="1"/>
  <c r="K8" i="2"/>
  <c r="K46" i="2"/>
  <c r="K19" i="2"/>
  <c r="K21" i="2"/>
  <c r="K48" i="2"/>
  <c r="K30" i="2"/>
  <c r="K26" i="2"/>
  <c r="K13" i="2"/>
  <c r="K29" i="2"/>
  <c r="K35" i="2"/>
  <c r="K6" i="2"/>
  <c r="K3" i="2"/>
  <c r="K16" i="2"/>
  <c r="K43" i="2"/>
  <c r="K41" i="2"/>
  <c r="K47" i="2"/>
  <c r="K22" i="2"/>
  <c r="K9" i="2"/>
  <c r="K14" i="2"/>
  <c r="K38" i="2"/>
  <c r="K27" i="2"/>
  <c r="K10" i="2"/>
  <c r="K37" i="2"/>
  <c r="K51" i="2"/>
  <c r="K31" i="2"/>
  <c r="K15" i="2"/>
  <c r="K32" i="2"/>
  <c r="K42" i="2"/>
  <c r="K11"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3DB6B57-4577-489E-82B6-226B44D0E22E}" keepAlive="1" name="Query - Prodact" description="Connection to the 'Prodact' query in the workbook." type="5" refreshedVersion="8" background="1" saveData="1">
    <dbPr connection="Provider=Microsoft.Mashup.OleDb.1;Data Source=$Workbook$;Location=Prodact;Extended Properties=&quot;&quot;" command="SELECT * FROM [Prodact]"/>
  </connection>
</connections>
</file>

<file path=xl/sharedStrings.xml><?xml version="1.0" encoding="utf-8"?>
<sst xmlns="http://schemas.openxmlformats.org/spreadsheetml/2006/main" count="152" uniqueCount="82">
  <si>
    <t>Product</t>
  </si>
  <si>
    <t>Price</t>
  </si>
  <si>
    <t>Rank</t>
  </si>
  <si>
    <t>Saftey ratting</t>
  </si>
  <si>
    <t>Mahindra XUV700</t>
  </si>
  <si>
    <t>A</t>
  </si>
  <si>
    <t>Mahindra Scorpio N</t>
  </si>
  <si>
    <t>B</t>
  </si>
  <si>
    <t>Mahindra XUV 3XO</t>
  </si>
  <si>
    <t>C</t>
  </si>
  <si>
    <t>Mahindra Thar</t>
  </si>
  <si>
    <t>D</t>
  </si>
  <si>
    <t>Mahindra Bolero</t>
  </si>
  <si>
    <t>E</t>
  </si>
  <si>
    <t xml:space="preserve">EM.ID </t>
  </si>
  <si>
    <t>Name</t>
  </si>
  <si>
    <t>Unit</t>
  </si>
  <si>
    <t>Terra</t>
  </si>
  <si>
    <t>Gaia</t>
  </si>
  <si>
    <t>Demeter</t>
  </si>
  <si>
    <t>Geo</t>
  </si>
  <si>
    <t>Chthonia</t>
  </si>
  <si>
    <t>Petra</t>
  </si>
  <si>
    <t>Clay</t>
  </si>
  <si>
    <t>Forest</t>
  </si>
  <si>
    <t>River</t>
  </si>
  <si>
    <t>Meadow</t>
  </si>
  <si>
    <t>Ocean</t>
  </si>
  <si>
    <t>Skye</t>
  </si>
  <si>
    <t>Flora</t>
  </si>
  <si>
    <t>Fauna</t>
  </si>
  <si>
    <t>Dawn</t>
  </si>
  <si>
    <t>Solace</t>
  </si>
  <si>
    <t>Grove</t>
  </si>
  <si>
    <t>Aspen</t>
  </si>
  <si>
    <t>Willow</t>
  </si>
  <si>
    <t>Stone</t>
  </si>
  <si>
    <t>Sage</t>
  </si>
  <si>
    <t>Dusty</t>
  </si>
  <si>
    <t>Iris</t>
  </si>
  <si>
    <t>Fern</t>
  </si>
  <si>
    <t>Sagebrush</t>
  </si>
  <si>
    <t>Savannah</t>
  </si>
  <si>
    <t>Terrae</t>
  </si>
  <si>
    <t>Everest</t>
  </si>
  <si>
    <t>Sierra</t>
  </si>
  <si>
    <t>Brooks</t>
  </si>
  <si>
    <t>Maple</t>
  </si>
  <si>
    <t>Coral</t>
  </si>
  <si>
    <t>Cedar</t>
  </si>
  <si>
    <t>Flint</t>
  </si>
  <si>
    <t>Rain</t>
  </si>
  <si>
    <t>Misty</t>
  </si>
  <si>
    <t>Prairie</t>
  </si>
  <si>
    <t>Leaf</t>
  </si>
  <si>
    <t>Moss</t>
  </si>
  <si>
    <t>Canyon</t>
  </si>
  <si>
    <t>Cliff</t>
  </si>
  <si>
    <t>Pearl</t>
  </si>
  <si>
    <t>Jasper</t>
  </si>
  <si>
    <t>Marigold</t>
  </si>
  <si>
    <t>Ivy</t>
  </si>
  <si>
    <t>Breeze</t>
  </si>
  <si>
    <t>Canyonbrook</t>
  </si>
  <si>
    <t xml:space="preserve">Adam </t>
  </si>
  <si>
    <t xml:space="preserve">Bhumi </t>
  </si>
  <si>
    <t>Mahindra XEV 9e</t>
  </si>
  <si>
    <t>F</t>
  </si>
  <si>
    <t>Mahindra BE 6</t>
  </si>
  <si>
    <t>G</t>
  </si>
  <si>
    <t>Sold Unit</t>
  </si>
  <si>
    <t>Total unit Amount</t>
  </si>
  <si>
    <t>Total Sold Unit Amount</t>
  </si>
  <si>
    <t>Total</t>
  </si>
  <si>
    <t>Average</t>
  </si>
  <si>
    <t>MAHINDRA MOUNTH SALE LIST</t>
  </si>
  <si>
    <t>Row Labels</t>
  </si>
  <si>
    <t>Grand Total</t>
  </si>
  <si>
    <t>Sum of Price</t>
  </si>
  <si>
    <t>Count of Name</t>
  </si>
  <si>
    <t>Count</t>
  </si>
  <si>
    <t>Sum of Total Sold Unit Amount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</si>
</sst>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439]#,##0.00"/>
    <numFmt numFmtId="165" formatCode="[$₹-4009]\ #,##0.00"/>
    <numFmt numFmtId="166" formatCode="_ [$₹-4009]\ * #,##0.00_ ;_ [$₹-4009]\ * \-#,##0.00_ ;_ [$₹-4009]\ * &quot;-&quot;??_ ;_ @_ "/>
  </numFmts>
  <fonts count="4" x14ac:knownFonts="1">
    <font>
      <sz val="11"/>
      <color theme="1"/>
      <name val="Aptos Narrow"/>
      <family val="2"/>
      <scheme val="minor"/>
    </font>
    <font>
      <sz val="11"/>
      <color theme="1"/>
      <name val="Aptos Narrow"/>
      <family val="2"/>
      <scheme val="minor"/>
    </font>
    <font>
      <b/>
      <u/>
      <sz val="22"/>
      <color theme="1"/>
      <name val="Arial Rounded MT Bold"/>
      <family val="2"/>
    </font>
    <font>
      <b/>
      <u/>
      <sz val="11"/>
      <color theme="1"/>
      <name val="Aptos Narrow"/>
      <family val="2"/>
      <scheme val="minor"/>
    </font>
  </fonts>
  <fills count="2">
    <fill>
      <patternFill patternType="none"/>
    </fill>
    <fill>
      <patternFill patternType="gray125"/>
    </fill>
  </fills>
  <borders count="1">
    <border>
      <left/>
      <right/>
      <top/>
      <bottom/>
      <diagonal/>
    </border>
  </borders>
  <cellStyleXfs count="2">
    <xf numFmtId="0" fontId="0" fillId="0" borderId="0"/>
    <xf numFmtId="9" fontId="1" fillId="0" borderId="0" applyFont="0" applyFill="0" applyBorder="0" applyAlignment="0" applyProtection="0"/>
  </cellStyleXfs>
  <cellXfs count="15">
    <xf numFmtId="0" fontId="0" fillId="0" borderId="0" xfId="0"/>
    <xf numFmtId="165" fontId="0" fillId="0" borderId="0" xfId="0" applyNumberFormat="1"/>
    <xf numFmtId="0" fontId="0" fillId="0" borderId="0" xfId="0" applyAlignment="1">
      <alignment horizontal="center"/>
    </xf>
    <xf numFmtId="165" fontId="0" fillId="0" borderId="0" xfId="0" applyNumberFormat="1" applyAlignment="1">
      <alignment horizontal="center"/>
    </xf>
    <xf numFmtId="1" fontId="0" fillId="0" borderId="0" xfId="0" applyNumberFormat="1" applyAlignment="1">
      <alignment horizontal="center"/>
    </xf>
    <xf numFmtId="164" fontId="0" fillId="0" borderId="0" xfId="0" applyNumberFormat="1" applyAlignment="1">
      <alignment horizontal="center"/>
    </xf>
    <xf numFmtId="2" fontId="0" fillId="0" borderId="0" xfId="1" applyNumberFormat="1" applyFont="1" applyAlignment="1">
      <alignment horizontal="center"/>
    </xf>
    <xf numFmtId="166" fontId="0" fillId="0" borderId="0" xfId="0" applyNumberFormat="1"/>
    <xf numFmtId="0" fontId="2" fillId="0" borderId="0" xfId="0" applyFont="1"/>
    <xf numFmtId="0" fontId="3" fillId="0" borderId="0" xfId="0" applyFont="1" applyAlignment="1">
      <alignment horizontal="center"/>
    </xf>
    <xf numFmtId="0"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1" fontId="0" fillId="0" borderId="0" xfId="0" applyNumberFormat="1" applyAlignment="1">
      <alignment horizontal="left" indent="2"/>
    </xf>
  </cellXfs>
  <cellStyles count="2">
    <cellStyle name="Normal" xfId="0" builtinId="0"/>
    <cellStyle name="Percent" xfId="1" builtinId="5"/>
  </cellStyles>
  <dxfs count="12">
    <dxf>
      <numFmt numFmtId="165" formatCode="[$₹-4009]\ #,##0.00"/>
    </dxf>
    <dxf>
      <numFmt numFmtId="165" formatCode="[$₹-4009]\ #,##0.00"/>
    </dxf>
    <dxf>
      <numFmt numFmtId="165" formatCode="[$₹-4009]\ #,##0.00"/>
    </dxf>
    <dxf>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numFmt numFmtId="165" formatCode="[$₹-4009]\ #,##0.00"/>
      <alignment horizontal="center" vertical="bottom" textRotation="0" wrapText="0" indent="0" justifyLastLine="0" shrinkToFit="0" readingOrder="0"/>
    </dxf>
    <dxf>
      <numFmt numFmtId="165" formatCode="[$₹-4009]\ #,##0.00"/>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ertAlign val="baseline"/>
        <sz val="11"/>
        <color theme="1"/>
        <name val="Aptos Narrow"/>
        <family val="2"/>
        <scheme val="minor"/>
      </font>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onnections" Target="connections.xml"/><Relationship Id="rId5" Type="http://schemas.openxmlformats.org/officeDocument/2006/relationships/pivotCacheDefinition" Target="pivotCache/pivotCacheDefinition2.xml"/><Relationship Id="rId15" Type="http://schemas.openxmlformats.org/officeDocument/2006/relationships/customXml" Target="../customXml/item1.xml"/><Relationship Id="rId10" Type="http://schemas.openxmlformats.org/officeDocument/2006/relationships/theme" Target="theme/theme1.xml"/><Relationship Id="rId4" Type="http://schemas.openxmlformats.org/officeDocument/2006/relationships/pivotCacheDefinition" Target="pivotCache/pivotCacheDefinition1.xml"/><Relationship Id="rId9" Type="http://schemas.microsoft.com/office/2007/relationships/slicerCache" Target="slicerCaches/slicerCache4.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[Mahindra.xlsx]Sheet-2!PivotTable1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5513648293963256"/>
          <c:y val="0.25402559055118112"/>
          <c:w val="0.70016426071741034"/>
          <c:h val="0.41032115777194517"/>
        </c:manualLayout>
      </c:layout>
      <c:bar3DChart>
        <c:barDir val="col"/>
        <c:grouping val="stacked"/>
        <c:varyColors val="0"/>
        <c:ser>
          <c:idx val="0"/>
          <c:order val="0"/>
          <c:tx>
            <c:strRef>
              <c:f>'Sheet-2'!$C$20</c:f>
              <c:strCache>
                <c:ptCount val="1"/>
                <c:pt idx="0">
                  <c:v>Total</c:v>
                </c:pt>
              </c:strCache>
            </c:strRef>
          </c:tx>
          <c:spPr>
            <a:solidFill>
              <a:schemeClr val="accent1"/>
            </a:solidFill>
            <a:ln>
              <a:noFill/>
            </a:ln>
            <a:effectLst/>
            <a:sp3d/>
          </c:spPr>
          <c:invertIfNegative val="0"/>
          <c:cat>
            <c:multiLvlStrRef>
              <c:f>'Sheet-2'!$A$21:$B$26</c:f>
              <c:multiLvlStrCache>
                <c:ptCount val="5"/>
                <c:lvl>
                  <c:pt idx="0">
                    <c:v>458</c:v>
                  </c:pt>
                  <c:pt idx="1">
                    <c:v>4588</c:v>
                  </c:pt>
                  <c:pt idx="2">
                    <c:v>1700</c:v>
                  </c:pt>
                  <c:pt idx="3">
                    <c:v>665</c:v>
                  </c:pt>
                  <c:pt idx="4">
                    <c:v>225</c:v>
                  </c:pt>
                </c:lvl>
                <c:lvl>
                  <c:pt idx="0">
                    <c:v>Mahindra Scorpio N</c:v>
                  </c:pt>
                  <c:pt idx="1">
                    <c:v>Mahindra Thar</c:v>
                  </c:pt>
                  <c:pt idx="2">
                    <c:v>Mahindra XEV 9e</c:v>
                  </c:pt>
                  <c:pt idx="3">
                    <c:v>Mahindra XUV 3XO</c:v>
                  </c:pt>
                  <c:pt idx="4">
                    <c:v>Mahindra XUV700</c:v>
                  </c:pt>
                </c:lvl>
              </c:multiLvlStrCache>
            </c:multiLvlStrRef>
          </c:cat>
          <c:val>
            <c:numRef>
              <c:f>'Sheet-2'!$C$21:$C$26</c:f>
              <c:numCache>
                <c:formatCode>General</c:formatCode>
                <c:ptCount val="5"/>
                <c:pt idx="0">
                  <c:v>332544000</c:v>
                </c:pt>
                <c:pt idx="1">
                  <c:v>3832950000</c:v>
                </c:pt>
                <c:pt idx="2">
                  <c:v>20319000000</c:v>
                </c:pt>
                <c:pt idx="3">
                  <c:v>470611000</c:v>
                </c:pt>
                <c:pt idx="4">
                  <c:v>174875000</c:v>
                </c:pt>
              </c:numCache>
            </c:numRef>
          </c:val>
          <c:extLst>
            <c:ext xmlns:c16="http://schemas.microsoft.com/office/drawing/2014/chart" uri="{C3380CC4-5D6E-409C-BE32-E72D297353CC}">
              <c16:uniqueId val="{00000000-5281-4BF8-893B-89AF2C1FDF2C}"/>
            </c:ext>
          </c:extLst>
        </c:ser>
        <c:dLbls>
          <c:showLegendKey val="0"/>
          <c:showVal val="0"/>
          <c:showCatName val="0"/>
          <c:showSerName val="0"/>
          <c:showPercent val="0"/>
          <c:showBubbleSize val="0"/>
        </c:dLbls>
        <c:gapWidth val="150"/>
        <c:shape val="box"/>
        <c:axId val="358197664"/>
        <c:axId val="358195264"/>
        <c:axId val="0"/>
      </c:bar3DChart>
      <c:catAx>
        <c:axId val="35819766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8195264"/>
        <c:crosses val="autoZero"/>
        <c:auto val="1"/>
        <c:lblAlgn val="ctr"/>
        <c:lblOffset val="100"/>
        <c:noMultiLvlLbl val="0"/>
      </c:catAx>
      <c:valAx>
        <c:axId val="3581952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81976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[Mahindra.xlsx]Sheet3!PivotTable1</c:name>
    <c:fmtId val="2"/>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Sheet3!$B$3</c:f>
              <c:strCache>
                <c:ptCount val="1"/>
                <c:pt idx="0">
                  <c:v>Count of Name</c:v>
                </c:pt>
              </c:strCache>
            </c:strRef>
          </c:tx>
          <c:spPr>
            <a:solidFill>
              <a:schemeClr val="accent1"/>
            </a:solidFill>
            <a:ln>
              <a:noFill/>
            </a:ln>
            <a:effectLst/>
            <a:sp3d/>
          </c:spPr>
          <c:invertIfNegative val="0"/>
          <c:cat>
            <c:multiLvlStrRef>
              <c:f>Sheet3!$A$4:$A$7</c:f>
              <c:multiLvlStrCache>
                <c:ptCount val="1"/>
                <c:lvl>
                  <c:pt idx="0">
                    <c:v>1258</c:v>
                  </c:pt>
                </c:lvl>
                <c:lvl>
                  <c:pt idx="0">
                    <c:v>1254</c:v>
                  </c:pt>
                </c:lvl>
                <c:lvl>
                  <c:pt idx="0">
                    <c:v>Mahindra Bolero</c:v>
                  </c:pt>
                </c:lvl>
              </c:multiLvlStrCache>
            </c:multiLvlStrRef>
          </c:cat>
          <c:val>
            <c:numRef>
              <c:f>Sheet3!$B$4:$B$7</c:f>
              <c:numCache>
                <c:formatCode>General</c:formatCode>
                <c:ptCount val="1"/>
                <c:pt idx="0">
                  <c:v>7</c:v>
                </c:pt>
              </c:numCache>
            </c:numRef>
          </c:val>
          <c:extLst>
            <c:ext xmlns:c16="http://schemas.microsoft.com/office/drawing/2014/chart" uri="{C3380CC4-5D6E-409C-BE32-E72D297353CC}">
              <c16:uniqueId val="{00000000-8098-4A99-B675-71BC77AD0A5C}"/>
            </c:ext>
          </c:extLst>
        </c:ser>
        <c:ser>
          <c:idx val="1"/>
          <c:order val="1"/>
          <c:tx>
            <c:strRef>
              <c:f>Sheet3!$C$3</c:f>
              <c:strCache>
                <c:ptCount val="1"/>
                <c:pt idx="0">
                  <c:v>Sum of Price</c:v>
                </c:pt>
              </c:strCache>
            </c:strRef>
          </c:tx>
          <c:spPr>
            <a:solidFill>
              <a:schemeClr val="accent2"/>
            </a:solidFill>
            <a:ln>
              <a:noFill/>
            </a:ln>
            <a:effectLst/>
            <a:sp3d/>
          </c:spPr>
          <c:invertIfNegative val="0"/>
          <c:cat>
            <c:multiLvlStrRef>
              <c:f>Sheet3!$A$4:$A$7</c:f>
              <c:multiLvlStrCache>
                <c:ptCount val="1"/>
                <c:lvl>
                  <c:pt idx="0">
                    <c:v>1258</c:v>
                  </c:pt>
                </c:lvl>
                <c:lvl>
                  <c:pt idx="0">
                    <c:v>1254</c:v>
                  </c:pt>
                </c:lvl>
                <c:lvl>
                  <c:pt idx="0">
                    <c:v>Mahindra Bolero</c:v>
                  </c:pt>
                </c:lvl>
              </c:multiLvlStrCache>
            </c:multiLvlStrRef>
          </c:cat>
          <c:val>
            <c:numRef>
              <c:f>Sheet3!$C$4:$C$7</c:f>
              <c:numCache>
                <c:formatCode>General</c:formatCode>
                <c:ptCount val="1"/>
                <c:pt idx="0">
                  <c:v>6860000</c:v>
                </c:pt>
              </c:numCache>
            </c:numRef>
          </c:val>
          <c:extLst>
            <c:ext xmlns:c16="http://schemas.microsoft.com/office/drawing/2014/chart" uri="{C3380CC4-5D6E-409C-BE32-E72D297353CC}">
              <c16:uniqueId val="{00000001-8098-4A99-B675-71BC77AD0A5C}"/>
            </c:ext>
          </c:extLst>
        </c:ser>
        <c:dLbls>
          <c:showLegendKey val="0"/>
          <c:showVal val="0"/>
          <c:showCatName val="0"/>
          <c:showSerName val="0"/>
          <c:showPercent val="0"/>
          <c:showBubbleSize val="0"/>
        </c:dLbls>
        <c:gapWidth val="150"/>
        <c:shape val="box"/>
        <c:axId val="964492704"/>
        <c:axId val="964489824"/>
        <c:axId val="0"/>
      </c:bar3DChart>
      <c:catAx>
        <c:axId val="96449270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4489824"/>
        <c:crosses val="autoZero"/>
        <c:auto val="1"/>
        <c:lblAlgn val="ctr"/>
        <c:lblOffset val="100"/>
        <c:noMultiLvlLbl val="0"/>
      </c:catAx>
      <c:valAx>
        <c:axId val="96448982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4492704"/>
        <c:crosses val="autoZero"/>
        <c:crossBetween val="between"/>
      </c:valAx>
      <c:spPr>
        <a:noFill/>
        <a:ln>
          <a:noFill/>
        </a:ln>
        <a:effectLst/>
      </c:spPr>
    </c:plotArea>
    <c:legend>
      <c:legendPos val="r"/>
      <c:layout>
        <c:manualLayout>
          <c:xMode val="edge"/>
          <c:yMode val="edge"/>
          <c:x val="0.90294405118552101"/>
          <c:y val="0.42846306485785662"/>
          <c:w val="9.032194208047227E-2"/>
          <c:h val="0.3477899788128893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absolute">
    <xdr:from>
      <xdr:col>11</xdr:col>
      <xdr:colOff>567832</xdr:colOff>
      <xdr:row>0</xdr:row>
      <xdr:rowOff>299163</xdr:rowOff>
    </xdr:from>
    <xdr:to>
      <xdr:col>14</xdr:col>
      <xdr:colOff>127565</xdr:colOff>
      <xdr:row>61</xdr:row>
      <xdr:rowOff>0</xdr:rowOff>
    </xdr:to>
    <mc:AlternateContent xmlns:mc="http://schemas.openxmlformats.org/markup-compatibility/2006" xmlns:sle15="http://schemas.microsoft.com/office/drawing/2012/slicer">
      <mc:Choice Requires="sle15">
        <xdr:graphicFrame macro="">
          <xdr:nvGraphicFramePr>
            <xdr:cNvPr id="6" name="Product 1">
              <a:extLst>
                <a:ext uri="{FF2B5EF4-FFF2-40B4-BE49-F238E27FC236}">
                  <a16:creationId xmlns:a16="http://schemas.microsoft.com/office/drawing/2014/main" id="{C61BA5A1-02CE-199A-617B-154DB23E19FB}"/>
                </a:ext>
              </a:extLst>
            </xdr:cNvPr>
            <xdr:cNvGraphicFramePr/>
          </xdr:nvGraphicFramePr>
          <xdr:xfrm>
            <a:off x="0" y="0"/>
            <a:ext cx="0" cy="0"/>
          </xdr:xfrm>
          <a:graphic>
            <a:graphicData uri="http://schemas.microsoft.com/office/drawing/2010/slicer">
              <sle:slicer xmlns:sle="http://schemas.microsoft.com/office/drawing/2010/slicer" name="Product 1"/>
            </a:graphicData>
          </a:graphic>
        </xdr:graphicFrame>
      </mc:Choice>
      <mc:Fallback xmlns="">
        <xdr:sp macro="" textlink="">
          <xdr:nvSpPr>
            <xdr:cNvPr id="0" name=""/>
            <xdr:cNvSpPr>
              <a:spLocks noTextEdit="1"/>
            </xdr:cNvSpPr>
          </xdr:nvSpPr>
          <xdr:spPr>
            <a:xfrm>
              <a:off x="12788054" y="299163"/>
              <a:ext cx="1836326" cy="2551281"/>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152400</xdr:colOff>
      <xdr:row>14</xdr:row>
      <xdr:rowOff>22860</xdr:rowOff>
    </xdr:from>
    <xdr:to>
      <xdr:col>7</xdr:col>
      <xdr:colOff>1295400</xdr:colOff>
      <xdr:row>29</xdr:row>
      <xdr:rowOff>22860</xdr:rowOff>
    </xdr:to>
    <xdr:graphicFrame macro="">
      <xdr:nvGraphicFramePr>
        <xdr:cNvPr id="2" name="Chart 1">
          <a:extLst>
            <a:ext uri="{FF2B5EF4-FFF2-40B4-BE49-F238E27FC236}">
              <a16:creationId xmlns:a16="http://schemas.microsoft.com/office/drawing/2014/main" id="{684DC124-547C-933E-2F12-648D1CC745E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76200</xdr:colOff>
      <xdr:row>9</xdr:row>
      <xdr:rowOff>60961</xdr:rowOff>
    </xdr:from>
    <xdr:to>
      <xdr:col>8</xdr:col>
      <xdr:colOff>1051560</xdr:colOff>
      <xdr:row>13</xdr:row>
      <xdr:rowOff>91441</xdr:rowOff>
    </xdr:to>
    <mc:AlternateContent xmlns:mc="http://schemas.openxmlformats.org/markup-compatibility/2006" xmlns:a14="http://schemas.microsoft.com/office/drawing/2010/main">
      <mc:Choice Requires="a14">
        <xdr:graphicFrame macro="">
          <xdr:nvGraphicFramePr>
            <xdr:cNvPr id="3" name="Product 2">
              <a:extLst>
                <a:ext uri="{FF2B5EF4-FFF2-40B4-BE49-F238E27FC236}">
                  <a16:creationId xmlns:a16="http://schemas.microsoft.com/office/drawing/2014/main" id="{73B9378A-3ED4-FA36-9B34-A2AD26CFC5D9}"/>
                </a:ext>
              </a:extLst>
            </xdr:cNvPr>
            <xdr:cNvGraphicFramePr/>
          </xdr:nvGraphicFramePr>
          <xdr:xfrm>
            <a:off x="0" y="0"/>
            <a:ext cx="0" cy="0"/>
          </xdr:xfrm>
          <a:graphic>
            <a:graphicData uri="http://schemas.microsoft.com/office/drawing/2010/slicer">
              <sle:slicer xmlns:sle="http://schemas.microsoft.com/office/drawing/2010/slicer" name="Product 2"/>
            </a:graphicData>
          </a:graphic>
        </xdr:graphicFrame>
      </mc:Choice>
      <mc:Fallback xmlns="">
        <xdr:sp macro="" textlink="">
          <xdr:nvSpPr>
            <xdr:cNvPr id="0" name=""/>
            <xdr:cNvSpPr>
              <a:spLocks noTextEdit="1"/>
            </xdr:cNvSpPr>
          </xdr:nvSpPr>
          <xdr:spPr>
            <a:xfrm>
              <a:off x="76200" y="1706881"/>
              <a:ext cx="9342120" cy="762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8</xdr:col>
      <xdr:colOff>701040</xdr:colOff>
      <xdr:row>5</xdr:row>
      <xdr:rowOff>0</xdr:rowOff>
    </xdr:from>
    <xdr:to>
      <xdr:col>16</xdr:col>
      <xdr:colOff>137160</xdr:colOff>
      <xdr:row>19</xdr:row>
      <xdr:rowOff>20955</xdr:rowOff>
    </xdr:to>
    <mc:AlternateContent xmlns:mc="http://schemas.openxmlformats.org/markup-compatibility/2006">
      <mc:Choice xmlns:a14="http://schemas.microsoft.com/office/drawing/2010/main" Requires="a14">
        <xdr:graphicFrame macro="">
          <xdr:nvGraphicFramePr>
            <xdr:cNvPr id="2" name="EM.ID ">
              <a:extLst>
                <a:ext uri="{FF2B5EF4-FFF2-40B4-BE49-F238E27FC236}">
                  <a16:creationId xmlns:a16="http://schemas.microsoft.com/office/drawing/2014/main" id="{2D6DC7A3-83CF-DE89-9852-3BC9A7E28196}"/>
                </a:ext>
              </a:extLst>
            </xdr:cNvPr>
            <xdr:cNvGraphicFramePr/>
          </xdr:nvGraphicFramePr>
          <xdr:xfrm>
            <a:off x="0" y="0"/>
            <a:ext cx="0" cy="0"/>
          </xdr:xfrm>
          <a:graphic>
            <a:graphicData uri="http://schemas.microsoft.com/office/drawing/2010/slicer">
              <sle:slicer xmlns:sle="http://schemas.microsoft.com/office/drawing/2010/slicer" name="EM.ID "/>
            </a:graphicData>
          </a:graphic>
        </xdr:graphicFrame>
      </mc:Choice>
      <mc:Fallback>
        <xdr:sp macro="" textlink="">
          <xdr:nvSpPr>
            <xdr:cNvPr id="0" name=""/>
            <xdr:cNvSpPr>
              <a:spLocks noTextEdit="1"/>
            </xdr:cNvSpPr>
          </xdr:nvSpPr>
          <xdr:spPr>
            <a:xfrm>
              <a:off x="6926580" y="914400"/>
              <a:ext cx="5021580" cy="25812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68580</xdr:colOff>
      <xdr:row>0</xdr:row>
      <xdr:rowOff>53341</xdr:rowOff>
    </xdr:from>
    <xdr:to>
      <xdr:col>16</xdr:col>
      <xdr:colOff>518160</xdr:colOff>
      <xdr:row>4</xdr:row>
      <xdr:rowOff>53341</xdr:rowOff>
    </xdr:to>
    <mc:AlternateContent xmlns:mc="http://schemas.openxmlformats.org/markup-compatibility/2006">
      <mc:Choice xmlns:a14="http://schemas.microsoft.com/office/drawing/2010/main" Requires="a14">
        <xdr:graphicFrame macro="">
          <xdr:nvGraphicFramePr>
            <xdr:cNvPr id="3" name="Product">
              <a:extLst>
                <a:ext uri="{FF2B5EF4-FFF2-40B4-BE49-F238E27FC236}">
                  <a16:creationId xmlns:a16="http://schemas.microsoft.com/office/drawing/2014/main" id="{509B9AE2-7892-7892-C6E2-5B90DFEE204A}"/>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dr:sp macro="" textlink="">
          <xdr:nvSpPr>
            <xdr:cNvPr id="0" name=""/>
            <xdr:cNvSpPr>
              <a:spLocks noTextEdit="1"/>
            </xdr:cNvSpPr>
          </xdr:nvSpPr>
          <xdr:spPr>
            <a:xfrm>
              <a:off x="2796540" y="53341"/>
              <a:ext cx="9532620" cy="7315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22860</xdr:colOff>
      <xdr:row>16</xdr:row>
      <xdr:rowOff>114300</xdr:rowOff>
    </xdr:from>
    <xdr:to>
      <xdr:col>8</xdr:col>
      <xdr:colOff>609600</xdr:colOff>
      <xdr:row>30</xdr:row>
      <xdr:rowOff>83820</xdr:rowOff>
    </xdr:to>
    <xdr:graphicFrame macro="">
      <xdr:nvGraphicFramePr>
        <xdr:cNvPr id="5" name="Chart 4">
          <a:extLst>
            <a:ext uri="{FF2B5EF4-FFF2-40B4-BE49-F238E27FC236}">
              <a16:creationId xmlns:a16="http://schemas.microsoft.com/office/drawing/2014/main" id="{8CE6377C-1E18-6D62-18C1-BC31ECDFA47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shn" refreshedDate="45776.462032523152" createdVersion="8" refreshedVersion="8" minRefreshableVersion="3" recordCount="49" xr:uid="{9BDD00DD-1AFB-4211-AD0A-71E44E6F6724}">
  <cacheSource type="worksheet">
    <worksheetSource name="Table1"/>
  </cacheSource>
  <cacheFields count="11">
    <cacheField name="EM.ID " numFmtId="0">
      <sharedItems containsSemiMixedTypes="0" containsString="0" containsNumber="1" containsInteger="1" minValue="123456" maxValue="123504" count="49">
        <n v="123456"/>
        <n v="123457"/>
        <n v="123458"/>
        <n v="123459"/>
        <n v="123460"/>
        <n v="123461"/>
        <n v="123462"/>
        <n v="123463"/>
        <n v="123464"/>
        <n v="123465"/>
        <n v="123466"/>
        <n v="123467"/>
        <n v="123468"/>
        <n v="123469"/>
        <n v="123470"/>
        <n v="123471"/>
        <n v="123472"/>
        <n v="123473"/>
        <n v="123474"/>
        <n v="123475"/>
        <n v="123476"/>
        <n v="123477"/>
        <n v="123478"/>
        <n v="123479"/>
        <n v="123480"/>
        <n v="123481"/>
        <n v="123482"/>
        <n v="123483"/>
        <n v="123484"/>
        <n v="123485"/>
        <n v="123486"/>
        <n v="123487"/>
        <n v="123488"/>
        <n v="123489"/>
        <n v="123490"/>
        <n v="123491"/>
        <n v="123492"/>
        <n v="123493"/>
        <n v="123494"/>
        <n v="123495"/>
        <n v="123496"/>
        <n v="123497"/>
        <n v="123498"/>
        <n v="123499"/>
        <n v="123500"/>
        <n v="123501"/>
        <n v="123502"/>
        <n v="123503"/>
        <n v="123504"/>
      </sharedItems>
    </cacheField>
    <cacheField name="Name" numFmtId="0">
      <sharedItems count="49">
        <s v="Terra"/>
        <s v="Gaia"/>
        <s v="Demeter"/>
        <s v="Bhumi "/>
        <s v="Chthonia"/>
        <s v="Geo"/>
        <s v="Adam "/>
        <s v="Petra"/>
        <s v="Clay"/>
        <s v="Forest"/>
        <s v="River"/>
        <s v="Meadow"/>
        <s v="Ocean"/>
        <s v="Skye"/>
        <s v="Flora"/>
        <s v="Fauna"/>
        <s v="Dawn"/>
        <s v="Solace"/>
        <s v="Grove"/>
        <s v="Aspen"/>
        <s v="Willow"/>
        <s v="Stone"/>
        <s v="Sage"/>
        <s v="Dusty"/>
        <s v="Iris"/>
        <s v="Fern"/>
        <s v="Sagebrush"/>
        <s v="Savannah"/>
        <s v="Terrae"/>
        <s v="Everest"/>
        <s v="Sierra"/>
        <s v="Brooks"/>
        <s v="Maple"/>
        <s v="Coral"/>
        <s v="Cedar"/>
        <s v="Flint"/>
        <s v="Rain"/>
        <s v="Misty"/>
        <s v="Prairie"/>
        <s v="Canyonbrook"/>
        <s v="Leaf"/>
        <s v="Moss"/>
        <s v="Canyon"/>
        <s v="Cliff"/>
        <s v="Pearl"/>
        <s v="Jasper"/>
        <s v="Marigold"/>
        <s v="Ivy"/>
        <s v="Breeze"/>
      </sharedItems>
    </cacheField>
    <cacheField name="Product" numFmtId="0">
      <sharedItems count="7">
        <s v="Mahindra XUV700"/>
        <s v="Mahindra XUV 3XO"/>
        <s v="Mahindra Thar"/>
        <s v="Mahindra Scorpio N"/>
        <s v="Mahindra Bolero"/>
        <s v="Mahindra XEV 9e"/>
        <s v="Mahindra BE 6"/>
      </sharedItems>
    </cacheField>
    <cacheField name="Price" numFmtId="165">
      <sharedItems containsSemiMixedTypes="0" containsString="0" containsNumber="1" containsInteger="1" minValue="799000" maxValue="13000000" count="7">
        <n v="1399000"/>
        <n v="799000"/>
        <n v="1150000"/>
        <n v="1299000"/>
        <n v="980000"/>
        <n v="13000000"/>
        <n v="1860000"/>
      </sharedItems>
    </cacheField>
    <cacheField name="Rank" numFmtId="165">
      <sharedItems/>
    </cacheField>
    <cacheField name="Saftey ratting" numFmtId="1">
      <sharedItems containsSemiMixedTypes="0" containsString="0" containsNumber="1" containsInteger="1" minValue="1" maxValue="5" count="3">
        <n v="5"/>
        <n v="4"/>
        <n v="1"/>
      </sharedItems>
    </cacheField>
    <cacheField name="Unit" numFmtId="1">
      <sharedItems containsSemiMixedTypes="0" containsString="0" containsNumber="1" containsInteger="1" minValue="225" maxValue="1258" count="3">
        <n v="225"/>
        <n v="665"/>
        <n v="1258"/>
      </sharedItems>
    </cacheField>
    <cacheField name="Sold Unit" numFmtId="0">
      <sharedItems containsSemiMixedTypes="0" containsString="0" containsNumber="1" containsInteger="1" minValue="125" maxValue="1254" count="3">
        <n v="125"/>
        <n v="589"/>
        <n v="1254"/>
      </sharedItems>
    </cacheField>
    <cacheField name="Total unit Amount" numFmtId="165">
      <sharedItems containsSemiMixedTypes="0" containsString="0" containsNumber="1" containsInteger="1" minValue="258750000" maxValue="2925000000"/>
    </cacheField>
    <cacheField name="Total Sold Unit Amount" numFmtId="165">
      <sharedItems containsSemiMixedTypes="0" containsString="0" containsNumber="1" containsInteger="1" minValue="143750000" maxValue="1625000000"/>
    </cacheField>
    <cacheField name="Total" numFmtId="165">
      <sharedItems containsSemiMixedTypes="0" containsString="0" containsNumber="1" containsInteger="1" minValue="402500000" maxValue="4550000000"/>
    </cacheField>
  </cacheFields>
  <extLst>
    <ext xmlns:x14="http://schemas.microsoft.com/office/spreadsheetml/2009/9/main" uri="{725AE2AE-9491-48be-B2B4-4EB974FC3084}">
      <x14:pivotCacheDefinition pivotCacheId="1787027866"/>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shn" refreshedDate="45781.546996990743" createdVersion="8" refreshedVersion="8" minRefreshableVersion="3" recordCount="7" xr:uid="{529DB6AF-9479-4BB3-A4D1-CEF2D166DFE5}">
  <cacheSource type="worksheet">
    <worksheetSource ref="A1:J8" sheet="Sheet-2"/>
  </cacheSource>
  <cacheFields count="10">
    <cacheField name="Product" numFmtId="0">
      <sharedItems count="7">
        <s v="Mahindra XUV700"/>
        <s v="Mahindra Scorpio N"/>
        <s v="Mahindra XUV 3XO"/>
        <s v="Mahindra Thar"/>
        <s v="Mahindra Bolero"/>
        <s v="Mahindra XEV 9e"/>
        <s v="Mahindra BE 6"/>
      </sharedItems>
    </cacheField>
    <cacheField name="Price" numFmtId="164">
      <sharedItems containsSemiMixedTypes="0" containsString="0" containsNumber="1" containsInteger="1" minValue="799000" maxValue="13000000"/>
    </cacheField>
    <cacheField name="Rank" numFmtId="0">
      <sharedItems/>
    </cacheField>
    <cacheField name="Saftey ratting" numFmtId="0">
      <sharedItems containsSemiMixedTypes="0" containsString="0" containsNumber="1" containsInteger="1" minValue="1" maxValue="5"/>
    </cacheField>
    <cacheField name="Unit" numFmtId="0">
      <sharedItems containsSemiMixedTypes="0" containsString="0" containsNumber="1" containsInteger="1" minValue="225" maxValue="4588" count="7">
        <n v="225"/>
        <n v="458"/>
        <n v="665"/>
        <n v="4588"/>
        <n v="1258"/>
        <n v="1700"/>
        <n v="1254"/>
      </sharedItems>
    </cacheField>
    <cacheField name="Sold Unit" numFmtId="0">
      <sharedItems containsSemiMixedTypes="0" containsString="0" containsNumber="1" containsInteger="1" minValue="125" maxValue="3333"/>
    </cacheField>
    <cacheField name="Total unit Amount" numFmtId="164">
      <sharedItems containsSemiMixedTypes="0" containsString="0" containsNumber="1" containsInteger="1" minValue="314775000" maxValue="22100000000"/>
    </cacheField>
    <cacheField name="Total Sold Unit Amount" numFmtId="164">
      <sharedItems containsSemiMixedTypes="0" containsString="0" containsNumber="1" containsInteger="1" minValue="174875000" maxValue="20319000000"/>
    </cacheField>
    <cacheField name="Total" numFmtId="164">
      <sharedItems containsSemiMixedTypes="0" containsString="0" containsNumber="1" containsInteger="1" minValue="489650000" maxValue="42419000000"/>
    </cacheField>
    <cacheField name="Average" numFmtId="2">
      <sharedItems containsSemiMixedTypes="0" containsString="0" containsNumber="1" containsInteger="1" minValue="244825000" maxValue="21209500000"/>
    </cacheField>
  </cacheFields>
  <extLst>
    <ext xmlns:x14="http://schemas.microsoft.com/office/spreadsheetml/2009/9/main" uri="{725AE2AE-9491-48be-B2B4-4EB974FC3084}">
      <x14:pivotCacheDefinition pivotCacheId="163070609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9">
  <r>
    <x v="0"/>
    <x v="0"/>
    <x v="0"/>
    <x v="0"/>
    <s v="A"/>
    <x v="0"/>
    <x v="0"/>
    <x v="0"/>
    <n v="314775000"/>
    <n v="174875000"/>
    <n v="489650000"/>
  </r>
  <r>
    <x v="1"/>
    <x v="1"/>
    <x v="1"/>
    <x v="1"/>
    <s v="C"/>
    <x v="1"/>
    <x v="1"/>
    <x v="1"/>
    <n v="531335000"/>
    <n v="470611000"/>
    <n v="1001946000"/>
  </r>
  <r>
    <x v="2"/>
    <x v="2"/>
    <x v="2"/>
    <x v="2"/>
    <s v="D"/>
    <x v="0"/>
    <x v="0"/>
    <x v="0"/>
    <n v="258750000"/>
    <n v="143750000"/>
    <n v="402500000"/>
  </r>
  <r>
    <x v="3"/>
    <x v="3"/>
    <x v="3"/>
    <x v="3"/>
    <s v="B"/>
    <x v="0"/>
    <x v="0"/>
    <x v="0"/>
    <n v="292275000"/>
    <n v="162375000"/>
    <n v="454650000"/>
  </r>
  <r>
    <x v="4"/>
    <x v="4"/>
    <x v="0"/>
    <x v="0"/>
    <s v="A"/>
    <x v="0"/>
    <x v="0"/>
    <x v="0"/>
    <n v="314775000"/>
    <n v="174875000"/>
    <n v="489650000"/>
  </r>
  <r>
    <x v="5"/>
    <x v="5"/>
    <x v="1"/>
    <x v="1"/>
    <s v="C"/>
    <x v="1"/>
    <x v="1"/>
    <x v="1"/>
    <n v="531335000"/>
    <n v="470611000"/>
    <n v="1001946000"/>
  </r>
  <r>
    <x v="6"/>
    <x v="6"/>
    <x v="2"/>
    <x v="2"/>
    <s v="D"/>
    <x v="0"/>
    <x v="0"/>
    <x v="0"/>
    <n v="258750000"/>
    <n v="143750000"/>
    <n v="402500000"/>
  </r>
  <r>
    <x v="7"/>
    <x v="7"/>
    <x v="4"/>
    <x v="4"/>
    <s v="E"/>
    <x v="2"/>
    <x v="2"/>
    <x v="2"/>
    <n v="1232840000"/>
    <n v="1228920000"/>
    <n v="2461760000"/>
  </r>
  <r>
    <x v="8"/>
    <x v="8"/>
    <x v="5"/>
    <x v="5"/>
    <s v="F"/>
    <x v="0"/>
    <x v="0"/>
    <x v="0"/>
    <n v="2925000000"/>
    <n v="1625000000"/>
    <n v="4550000000"/>
  </r>
  <r>
    <x v="9"/>
    <x v="9"/>
    <x v="2"/>
    <x v="2"/>
    <s v="D"/>
    <x v="0"/>
    <x v="0"/>
    <x v="0"/>
    <n v="258750000"/>
    <n v="143750000"/>
    <n v="402500000"/>
  </r>
  <r>
    <x v="10"/>
    <x v="10"/>
    <x v="3"/>
    <x v="3"/>
    <s v="B"/>
    <x v="0"/>
    <x v="0"/>
    <x v="0"/>
    <n v="292275000"/>
    <n v="162375000"/>
    <n v="454650000"/>
  </r>
  <r>
    <x v="11"/>
    <x v="11"/>
    <x v="0"/>
    <x v="0"/>
    <s v="A"/>
    <x v="0"/>
    <x v="0"/>
    <x v="0"/>
    <n v="314775000"/>
    <n v="174875000"/>
    <n v="489650000"/>
  </r>
  <r>
    <x v="12"/>
    <x v="12"/>
    <x v="1"/>
    <x v="1"/>
    <s v="C"/>
    <x v="1"/>
    <x v="1"/>
    <x v="1"/>
    <n v="531335000"/>
    <n v="470611000"/>
    <n v="1001946000"/>
  </r>
  <r>
    <x v="13"/>
    <x v="13"/>
    <x v="2"/>
    <x v="2"/>
    <s v="D"/>
    <x v="0"/>
    <x v="0"/>
    <x v="0"/>
    <n v="258750000"/>
    <n v="143750000"/>
    <n v="402500000"/>
  </r>
  <r>
    <x v="14"/>
    <x v="14"/>
    <x v="4"/>
    <x v="4"/>
    <s v="E"/>
    <x v="2"/>
    <x v="2"/>
    <x v="2"/>
    <n v="1232840000"/>
    <n v="1228920000"/>
    <n v="2461760000"/>
  </r>
  <r>
    <x v="15"/>
    <x v="15"/>
    <x v="5"/>
    <x v="5"/>
    <s v="F"/>
    <x v="0"/>
    <x v="0"/>
    <x v="0"/>
    <n v="2925000000"/>
    <n v="1625000000"/>
    <n v="4550000000"/>
  </r>
  <r>
    <x v="16"/>
    <x v="16"/>
    <x v="5"/>
    <x v="5"/>
    <s v="F"/>
    <x v="0"/>
    <x v="0"/>
    <x v="0"/>
    <n v="2925000000"/>
    <n v="1625000000"/>
    <n v="4550000000"/>
  </r>
  <r>
    <x v="17"/>
    <x v="17"/>
    <x v="4"/>
    <x v="4"/>
    <s v="E"/>
    <x v="2"/>
    <x v="2"/>
    <x v="2"/>
    <n v="1232840000"/>
    <n v="1228920000"/>
    <n v="2461760000"/>
  </r>
  <r>
    <x v="18"/>
    <x v="18"/>
    <x v="6"/>
    <x v="6"/>
    <s v="G"/>
    <x v="1"/>
    <x v="1"/>
    <x v="1"/>
    <n v="1236900000"/>
    <n v="1095540000"/>
    <n v="2332440000"/>
  </r>
  <r>
    <x v="19"/>
    <x v="19"/>
    <x v="5"/>
    <x v="5"/>
    <s v="F"/>
    <x v="0"/>
    <x v="0"/>
    <x v="0"/>
    <n v="2925000000"/>
    <n v="1625000000"/>
    <n v="4550000000"/>
  </r>
  <r>
    <x v="20"/>
    <x v="20"/>
    <x v="2"/>
    <x v="2"/>
    <s v="D"/>
    <x v="0"/>
    <x v="0"/>
    <x v="0"/>
    <n v="258750000"/>
    <n v="143750000"/>
    <n v="402500000"/>
  </r>
  <r>
    <x v="21"/>
    <x v="21"/>
    <x v="3"/>
    <x v="3"/>
    <s v="B"/>
    <x v="0"/>
    <x v="0"/>
    <x v="0"/>
    <n v="292275000"/>
    <n v="162375000"/>
    <n v="454650000"/>
  </r>
  <r>
    <x v="22"/>
    <x v="22"/>
    <x v="0"/>
    <x v="0"/>
    <s v="A"/>
    <x v="0"/>
    <x v="0"/>
    <x v="0"/>
    <n v="314775000"/>
    <n v="174875000"/>
    <n v="489650000"/>
  </r>
  <r>
    <x v="23"/>
    <x v="23"/>
    <x v="1"/>
    <x v="1"/>
    <s v="C"/>
    <x v="1"/>
    <x v="1"/>
    <x v="1"/>
    <n v="531335000"/>
    <n v="470611000"/>
    <n v="1001946000"/>
  </r>
  <r>
    <x v="24"/>
    <x v="24"/>
    <x v="2"/>
    <x v="2"/>
    <s v="D"/>
    <x v="0"/>
    <x v="0"/>
    <x v="0"/>
    <n v="258750000"/>
    <n v="143750000"/>
    <n v="402500000"/>
  </r>
  <r>
    <x v="25"/>
    <x v="25"/>
    <x v="3"/>
    <x v="3"/>
    <s v="B"/>
    <x v="0"/>
    <x v="0"/>
    <x v="0"/>
    <n v="292275000"/>
    <n v="162375000"/>
    <n v="454650000"/>
  </r>
  <r>
    <x v="26"/>
    <x v="26"/>
    <x v="0"/>
    <x v="0"/>
    <s v="A"/>
    <x v="0"/>
    <x v="0"/>
    <x v="0"/>
    <n v="314775000"/>
    <n v="174875000"/>
    <n v="489650000"/>
  </r>
  <r>
    <x v="27"/>
    <x v="27"/>
    <x v="1"/>
    <x v="1"/>
    <s v="C"/>
    <x v="1"/>
    <x v="1"/>
    <x v="1"/>
    <n v="531335000"/>
    <n v="470611000"/>
    <n v="1001946000"/>
  </r>
  <r>
    <x v="28"/>
    <x v="28"/>
    <x v="5"/>
    <x v="5"/>
    <s v="F"/>
    <x v="0"/>
    <x v="0"/>
    <x v="0"/>
    <n v="2925000000"/>
    <n v="1625000000"/>
    <n v="4550000000"/>
  </r>
  <r>
    <x v="29"/>
    <x v="29"/>
    <x v="4"/>
    <x v="4"/>
    <s v="E"/>
    <x v="2"/>
    <x v="2"/>
    <x v="2"/>
    <n v="1232840000"/>
    <n v="1228920000"/>
    <n v="2461760000"/>
  </r>
  <r>
    <x v="30"/>
    <x v="30"/>
    <x v="6"/>
    <x v="6"/>
    <s v="G"/>
    <x v="1"/>
    <x v="1"/>
    <x v="1"/>
    <n v="1236900000"/>
    <n v="1095540000"/>
    <n v="2332440000"/>
  </r>
  <r>
    <x v="31"/>
    <x v="31"/>
    <x v="6"/>
    <x v="6"/>
    <s v="G"/>
    <x v="1"/>
    <x v="1"/>
    <x v="1"/>
    <n v="1236900000"/>
    <n v="1095540000"/>
    <n v="2332440000"/>
  </r>
  <r>
    <x v="32"/>
    <x v="32"/>
    <x v="5"/>
    <x v="5"/>
    <s v="F"/>
    <x v="0"/>
    <x v="0"/>
    <x v="0"/>
    <n v="2925000000"/>
    <n v="1625000000"/>
    <n v="4550000000"/>
  </r>
  <r>
    <x v="33"/>
    <x v="33"/>
    <x v="2"/>
    <x v="2"/>
    <s v="D"/>
    <x v="0"/>
    <x v="0"/>
    <x v="0"/>
    <n v="258750000"/>
    <n v="143750000"/>
    <n v="402500000"/>
  </r>
  <r>
    <x v="34"/>
    <x v="34"/>
    <x v="3"/>
    <x v="3"/>
    <s v="B"/>
    <x v="0"/>
    <x v="0"/>
    <x v="0"/>
    <n v="292275000"/>
    <n v="162375000"/>
    <n v="454650000"/>
  </r>
  <r>
    <x v="35"/>
    <x v="35"/>
    <x v="0"/>
    <x v="0"/>
    <s v="A"/>
    <x v="0"/>
    <x v="0"/>
    <x v="0"/>
    <n v="314775000"/>
    <n v="174875000"/>
    <n v="489650000"/>
  </r>
  <r>
    <x v="36"/>
    <x v="36"/>
    <x v="1"/>
    <x v="1"/>
    <s v="C"/>
    <x v="1"/>
    <x v="1"/>
    <x v="1"/>
    <n v="531335000"/>
    <n v="470611000"/>
    <n v="1001946000"/>
  </r>
  <r>
    <x v="37"/>
    <x v="37"/>
    <x v="4"/>
    <x v="4"/>
    <s v="E"/>
    <x v="2"/>
    <x v="2"/>
    <x v="2"/>
    <n v="1232840000"/>
    <n v="1228920000"/>
    <n v="2461760000"/>
  </r>
  <r>
    <x v="38"/>
    <x v="38"/>
    <x v="2"/>
    <x v="2"/>
    <s v="D"/>
    <x v="0"/>
    <x v="0"/>
    <x v="0"/>
    <n v="258750000"/>
    <n v="143750000"/>
    <n v="402500000"/>
  </r>
  <r>
    <x v="39"/>
    <x v="39"/>
    <x v="1"/>
    <x v="1"/>
    <s v="C"/>
    <x v="1"/>
    <x v="1"/>
    <x v="1"/>
    <n v="531335000"/>
    <n v="470611000"/>
    <n v="1001946000"/>
  </r>
  <r>
    <x v="40"/>
    <x v="40"/>
    <x v="4"/>
    <x v="4"/>
    <s v="E"/>
    <x v="2"/>
    <x v="2"/>
    <x v="2"/>
    <n v="1232840000"/>
    <n v="1228920000"/>
    <n v="2461760000"/>
  </r>
  <r>
    <x v="41"/>
    <x v="41"/>
    <x v="4"/>
    <x v="4"/>
    <s v="E"/>
    <x v="2"/>
    <x v="2"/>
    <x v="2"/>
    <n v="1232840000"/>
    <n v="1228920000"/>
    <n v="2461760000"/>
  </r>
  <r>
    <x v="42"/>
    <x v="42"/>
    <x v="2"/>
    <x v="2"/>
    <s v="D"/>
    <x v="0"/>
    <x v="0"/>
    <x v="0"/>
    <n v="258750000"/>
    <n v="143750000"/>
    <n v="402500000"/>
  </r>
  <r>
    <x v="43"/>
    <x v="43"/>
    <x v="3"/>
    <x v="3"/>
    <s v="B"/>
    <x v="0"/>
    <x v="0"/>
    <x v="0"/>
    <n v="292275000"/>
    <n v="162375000"/>
    <n v="454650000"/>
  </r>
  <r>
    <x v="44"/>
    <x v="44"/>
    <x v="0"/>
    <x v="0"/>
    <s v="A"/>
    <x v="0"/>
    <x v="0"/>
    <x v="0"/>
    <n v="314775000"/>
    <n v="174875000"/>
    <n v="489650000"/>
  </r>
  <r>
    <x v="45"/>
    <x v="45"/>
    <x v="1"/>
    <x v="1"/>
    <s v="C"/>
    <x v="1"/>
    <x v="1"/>
    <x v="1"/>
    <n v="531335000"/>
    <n v="470611000"/>
    <n v="1001946000"/>
  </r>
  <r>
    <x v="46"/>
    <x v="46"/>
    <x v="2"/>
    <x v="2"/>
    <s v="D"/>
    <x v="0"/>
    <x v="0"/>
    <x v="0"/>
    <n v="258750000"/>
    <n v="143750000"/>
    <n v="402500000"/>
  </r>
  <r>
    <x v="47"/>
    <x v="47"/>
    <x v="3"/>
    <x v="3"/>
    <s v="B"/>
    <x v="0"/>
    <x v="0"/>
    <x v="0"/>
    <n v="292275000"/>
    <n v="162375000"/>
    <n v="454650000"/>
  </r>
  <r>
    <x v="48"/>
    <x v="48"/>
    <x v="0"/>
    <x v="0"/>
    <s v="A"/>
    <x v="0"/>
    <x v="0"/>
    <x v="0"/>
    <n v="314775000"/>
    <n v="174875000"/>
    <n v="48965000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
  <r>
    <x v="0"/>
    <n v="1399000"/>
    <s v="A"/>
    <n v="5"/>
    <x v="0"/>
    <n v="125"/>
    <n v="314775000"/>
    <n v="174875000"/>
    <n v="489650000"/>
    <n v="244825000"/>
  </r>
  <r>
    <x v="1"/>
    <n v="1299000"/>
    <s v="B"/>
    <n v="5"/>
    <x v="1"/>
    <n v="256"/>
    <n v="594942000"/>
    <n v="332544000"/>
    <n v="927486000"/>
    <n v="463743000"/>
  </r>
  <r>
    <x v="2"/>
    <n v="799000"/>
    <s v="C"/>
    <n v="4"/>
    <x v="2"/>
    <n v="589"/>
    <n v="531335000"/>
    <n v="470611000"/>
    <n v="1001946000"/>
    <n v="500973000"/>
  </r>
  <r>
    <x v="3"/>
    <n v="1150000"/>
    <s v="D"/>
    <n v="5"/>
    <x v="3"/>
    <n v="3333"/>
    <n v="5276200000"/>
    <n v="3832950000"/>
    <n v="9109150000"/>
    <n v="4554575000"/>
  </r>
  <r>
    <x v="4"/>
    <n v="980000"/>
    <s v="E"/>
    <n v="1"/>
    <x v="4"/>
    <n v="1254"/>
    <n v="1232840000"/>
    <n v="1228920000"/>
    <n v="2461760000"/>
    <n v="1230880000"/>
  </r>
  <r>
    <x v="5"/>
    <n v="13000000"/>
    <s v="F"/>
    <n v="5"/>
    <x v="5"/>
    <n v="1563"/>
    <n v="22100000000"/>
    <n v="20319000000"/>
    <n v="42419000000"/>
    <n v="21209500000"/>
  </r>
  <r>
    <x v="6"/>
    <n v="1860000"/>
    <s v="G"/>
    <n v="4"/>
    <x v="6"/>
    <n v="1003"/>
    <n v="2332440000"/>
    <n v="1865580000"/>
    <n v="4198020000"/>
    <n v="209901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EEDFF9A-DCB9-4513-BC26-103F899418B6}" name="PivotTable1" cacheId="1"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2">
  <location ref="A20:C26" firstHeaderRow="1" firstDataRow="1" firstDataCol="2"/>
  <pivotFields count="10">
    <pivotField axis="axisRow" compact="0" outline="0" showAll="0" defaultSubtotal="0">
      <items count="7">
        <item h="1" x="6"/>
        <item h="1" x="4"/>
        <item x="1"/>
        <item x="3"/>
        <item x="5"/>
        <item x="2"/>
        <item x="0"/>
      </items>
    </pivotField>
    <pivotField compact="0" numFmtId="164" outline="0" showAll="0" defaultSubtotal="0"/>
    <pivotField compact="0" outline="0" showAll="0" defaultSubtotal="0"/>
    <pivotField compact="0" outline="0" showAll="0" defaultSubtotal="0"/>
    <pivotField axis="axisRow" compact="0" outline="0" showAll="0" defaultSubtotal="0">
      <items count="7">
        <item x="0"/>
        <item x="1"/>
        <item x="2"/>
        <item x="6"/>
        <item x="4"/>
        <item x="5"/>
        <item x="3"/>
      </items>
    </pivotField>
    <pivotField compact="0" outline="0" showAll="0" defaultSubtotal="0"/>
    <pivotField compact="0" numFmtId="164" outline="0" showAll="0" defaultSubtotal="0"/>
    <pivotField dataField="1" compact="0" numFmtId="164" outline="0" showAll="0" defaultSubtotal="0"/>
    <pivotField compact="0" numFmtId="164" outline="0" showAll="0" defaultSubtotal="0"/>
    <pivotField compact="0" numFmtId="2" outline="0" showAll="0" defaultSubtotal="0"/>
  </pivotFields>
  <rowFields count="2">
    <field x="0"/>
    <field x="4"/>
  </rowFields>
  <rowItems count="6">
    <i>
      <x v="2"/>
      <x v="1"/>
    </i>
    <i>
      <x v="3"/>
      <x v="6"/>
    </i>
    <i>
      <x v="4"/>
      <x v="5"/>
    </i>
    <i>
      <x v="5"/>
      <x v="2"/>
    </i>
    <i>
      <x v="6"/>
      <x/>
    </i>
    <i t="grand">
      <x/>
    </i>
  </rowItems>
  <colItems count="1">
    <i/>
  </colItems>
  <dataFields count="1">
    <dataField name="Sum of Total Sold Unit Amount" fld="7"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FFA4804-5269-4210-A914-60E52FB16F69}"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C7" firstHeaderRow="0" firstDataRow="1" firstDataCol="1"/>
  <pivotFields count="11">
    <pivotField showAll="0">
      <items count="50">
        <item h="1" x="0"/>
        <item h="1" x="1"/>
        <item x="2"/>
        <item h="1" x="3"/>
        <item h="1" x="4"/>
        <item h="1" x="5"/>
        <item x="6"/>
        <item x="7"/>
        <item h="1" x="8"/>
        <item x="9"/>
        <item h="1" x="10"/>
        <item h="1" x="11"/>
        <item h="1" x="12"/>
        <item x="13"/>
        <item x="14"/>
        <item h="1" x="15"/>
        <item h="1" x="16"/>
        <item x="17"/>
        <item h="1" x="18"/>
        <item h="1" x="19"/>
        <item x="20"/>
        <item h="1" x="21"/>
        <item h="1" x="22"/>
        <item h="1" x="23"/>
        <item x="24"/>
        <item h="1" x="25"/>
        <item h="1" x="26"/>
        <item h="1" x="27"/>
        <item h="1" x="28"/>
        <item x="29"/>
        <item h="1" x="30"/>
        <item h="1" x="31"/>
        <item h="1" x="32"/>
        <item x="33"/>
        <item h="1" x="34"/>
        <item h="1" x="35"/>
        <item h="1" x="36"/>
        <item x="37"/>
        <item x="38"/>
        <item h="1" x="39"/>
        <item x="40"/>
        <item x="41"/>
        <item x="42"/>
        <item h="1" x="43"/>
        <item h="1" x="44"/>
        <item h="1" x="45"/>
        <item x="46"/>
        <item h="1" x="47"/>
        <item h="1" x="48"/>
        <item t="default"/>
      </items>
    </pivotField>
    <pivotField dataField="1" showAll="0">
      <items count="50">
        <item x="6"/>
        <item x="19"/>
        <item x="3"/>
        <item x="48"/>
        <item x="31"/>
        <item x="42"/>
        <item x="39"/>
        <item x="34"/>
        <item x="4"/>
        <item x="8"/>
        <item x="43"/>
        <item x="33"/>
        <item x="16"/>
        <item x="2"/>
        <item x="23"/>
        <item x="29"/>
        <item x="15"/>
        <item x="25"/>
        <item x="35"/>
        <item x="14"/>
        <item x="9"/>
        <item x="1"/>
        <item x="5"/>
        <item x="18"/>
        <item x="24"/>
        <item x="47"/>
        <item x="45"/>
        <item x="40"/>
        <item x="32"/>
        <item x="46"/>
        <item x="11"/>
        <item x="37"/>
        <item x="41"/>
        <item x="12"/>
        <item x="44"/>
        <item x="7"/>
        <item x="38"/>
        <item x="36"/>
        <item x="10"/>
        <item x="22"/>
        <item x="26"/>
        <item x="27"/>
        <item x="30"/>
        <item x="13"/>
        <item x="17"/>
        <item x="21"/>
        <item x="0"/>
        <item x="28"/>
        <item x="20"/>
        <item t="default"/>
      </items>
    </pivotField>
    <pivotField axis="axisRow" showAll="0">
      <items count="8">
        <item h="1" x="6"/>
        <item x="4"/>
        <item x="3"/>
        <item h="1" x="2"/>
        <item h="1" x="5"/>
        <item h="1" x="1"/>
        <item h="1" x="0"/>
        <item t="default"/>
      </items>
    </pivotField>
    <pivotField dataField="1" numFmtId="165" showAll="0">
      <items count="8">
        <item x="1"/>
        <item x="4"/>
        <item x="2"/>
        <item x="3"/>
        <item x="0"/>
        <item x="6"/>
        <item x="5"/>
        <item t="default"/>
      </items>
    </pivotField>
    <pivotField showAll="0"/>
    <pivotField numFmtId="1" showAll="0">
      <items count="4">
        <item x="2"/>
        <item x="1"/>
        <item x="0"/>
        <item t="default"/>
      </items>
    </pivotField>
    <pivotField axis="axisRow" numFmtId="1" showAll="0">
      <items count="4">
        <item x="0"/>
        <item x="1"/>
        <item x="2"/>
        <item t="default"/>
      </items>
    </pivotField>
    <pivotField axis="axisRow" showAll="0">
      <items count="4">
        <item x="0"/>
        <item x="1"/>
        <item x="2"/>
        <item t="default"/>
      </items>
    </pivotField>
    <pivotField numFmtId="165" showAll="0"/>
    <pivotField numFmtId="165" showAll="0"/>
    <pivotField numFmtId="165" showAll="0"/>
  </pivotFields>
  <rowFields count="3">
    <field x="2"/>
    <field x="7"/>
    <field x="6"/>
  </rowFields>
  <rowItems count="4">
    <i>
      <x v="1"/>
    </i>
    <i r="1">
      <x v="2"/>
    </i>
    <i r="2">
      <x v="2"/>
    </i>
    <i t="grand">
      <x/>
    </i>
  </rowItems>
  <colFields count="1">
    <field x="-2"/>
  </colFields>
  <colItems count="2">
    <i>
      <x/>
    </i>
    <i i="1">
      <x v="1"/>
    </i>
  </colItems>
  <dataFields count="2">
    <dataField name="Count of Name" fld="1" subtotal="count" baseField="0" baseItem="0"/>
    <dataField name="Sum of Price" fld="3"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s>
  <pivotTableStyleInfo name="PivotStyleMedium6" showRowHeaders="1" showColHeaders="1" showRowStripes="1" showColStripes="1"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ID" xr10:uid="{11BD9914-C9E8-4532-827A-331069DFCAAF}" sourceName="EM.ID ">
  <pivotTables>
    <pivotTable tabId="4" name="PivotTable1"/>
  </pivotTables>
  <data>
    <tabular pivotCacheId="1787027866">
      <items count="49">
        <i x="3"/>
        <i x="7" s="1"/>
        <i x="10"/>
        <i x="14" s="1"/>
        <i x="17" s="1"/>
        <i x="21"/>
        <i x="25"/>
        <i x="29" s="1"/>
        <i x="34"/>
        <i x="37" s="1"/>
        <i x="40" s="1"/>
        <i x="41" s="1"/>
        <i x="43"/>
        <i x="47"/>
        <i x="0" nd="1"/>
        <i x="1" nd="1"/>
        <i x="2" s="1" nd="1"/>
        <i x="4" nd="1"/>
        <i x="5" nd="1"/>
        <i x="6" s="1" nd="1"/>
        <i x="8" nd="1"/>
        <i x="9" s="1" nd="1"/>
        <i x="11" nd="1"/>
        <i x="12" nd="1"/>
        <i x="13" s="1" nd="1"/>
        <i x="15" nd="1"/>
        <i x="16" nd="1"/>
        <i x="18" nd="1"/>
        <i x="19" nd="1"/>
        <i x="20" s="1" nd="1"/>
        <i x="22" nd="1"/>
        <i x="23" nd="1"/>
        <i x="24" s="1" nd="1"/>
        <i x="26" nd="1"/>
        <i x="27" nd="1"/>
        <i x="28" nd="1"/>
        <i x="30" nd="1"/>
        <i x="31" nd="1"/>
        <i x="32" nd="1"/>
        <i x="33" s="1" nd="1"/>
        <i x="35" nd="1"/>
        <i x="36" nd="1"/>
        <i x="38" s="1" nd="1"/>
        <i x="39" nd="1"/>
        <i x="42" s="1" nd="1"/>
        <i x="44" nd="1"/>
        <i x="45" nd="1"/>
        <i x="46" s="1" nd="1"/>
        <i x="48"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A1F44716-D49C-4595-A774-DF51C7D61F41}" sourceName="Product">
  <pivotTables>
    <pivotTable tabId="4" name="PivotTable1"/>
  </pivotTables>
  <data>
    <tabular pivotCacheId="1787027866">
      <items count="7">
        <i x="4" s="1"/>
        <i x="2"/>
        <i x="6" nd="1"/>
        <i x="3" s="1" nd="1"/>
        <i x="5" nd="1"/>
        <i x="1" nd="1"/>
        <i x="0"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2" xr10:uid="{75FF6829-AAA3-441C-A1A9-E06FA7528E70}" sourceName="Product">
  <pivotTables>
    <pivotTable tabId="1" name="PivotTable1"/>
  </pivotTables>
  <data>
    <tabular pivotCacheId="1630706095">
      <items count="7">
        <i x="6"/>
        <i x="4"/>
        <i x="1" s="1"/>
        <i x="3" s="1"/>
        <i x="5" s="1"/>
        <i x="2"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1" xr10:uid="{10C6B5F2-DF47-4F8E-84D1-4B85CB5B8D2D}" sourceName="Product">
  <extLst>
    <x:ext xmlns:x15="http://schemas.microsoft.com/office/spreadsheetml/2010/11/main" uri="{2F2917AC-EB37-4324-AD4E-5DD8C200BD13}">
      <x15:tableSlicerCache tableId="1" column="3"/>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1" xr10:uid="{514F0F4A-4097-43FC-8BF8-F9041DDEAA94}" cache="Slicer_Product1" caption="Product" style="SlicerStyleDark3" rowHeight="2476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2" xr10:uid="{16F963AA-74D6-476C-B772-7237C29DB04E}" cache="Slicer_Product2" caption="Product" columnCount="8" rowHeight="2476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ID " xr10:uid="{D64B8CEE-37B2-4B39-8AF8-D9D82841F291}" cache="Slicer_EM.ID" caption="EM.ID " columnCount="7" rowHeight="247650"/>
  <slicer name="Product" xr10:uid="{E9197EEA-E21A-4FB5-BC07-C3C950EBF941}" cache="Slicer_Product" caption="Product" columnCount="7" style="SlicerStyleLight2" rowHeight="2476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F0F2678-A9DB-4D38-A462-EF7CACE9437B}" name="Table1" displayName="Table1" ref="A2:K51" totalsRowShown="0" headerRowDxfId="11">
  <autoFilter ref="A2:K51" xr:uid="{AF0F2678-A9DB-4D38-A462-EF7CACE9437B}">
    <filterColumn colId="2">
      <filters>
        <filter val="Mahindra BE 6"/>
      </filters>
    </filterColumn>
  </autoFilter>
  <tableColumns count="11">
    <tableColumn id="1" xr3:uid="{53CEF67D-26E2-4410-8A16-C633FCC6EB3F}" name="EM.ID " dataDxfId="10"/>
    <tableColumn id="2" xr3:uid="{C7B128C6-9E91-45B1-A675-AB8D26C695D3}" name="Name" dataDxfId="9"/>
    <tableColumn id="3" xr3:uid="{446BCC4D-0FA7-481D-BB34-34DE2B868060}" name="Product" dataDxfId="8"/>
    <tableColumn id="4" xr3:uid="{8AC1D090-4927-4B0B-80EF-3C0F12D45A01}" name="Price" dataDxfId="7">
      <calculatedColumnFormula>VLOOKUP(C3,'Sheet-2'!$A$2:$E$8,2,0)</calculatedColumnFormula>
    </tableColumn>
    <tableColumn id="5" xr3:uid="{A83250D6-4F4B-4E1F-BA0C-4A12D7F410F1}" name="Rank" dataDxfId="6">
      <calculatedColumnFormula>VLOOKUP(D3,'Sheet-2'!$B$2:$E$8,2,0)</calculatedColumnFormula>
    </tableColumn>
    <tableColumn id="6" xr3:uid="{D5102A66-D498-4FEA-8BC1-A303AF7E4954}" name="Saftey ratting" dataDxfId="5">
      <calculatedColumnFormula>VLOOKUP(E3,'Sheet-2'!$C$2:$E$8,2,0)</calculatedColumnFormula>
    </tableColumn>
    <tableColumn id="7" xr3:uid="{101EE024-2FD4-4D97-A25C-A8774A981121}" name="Unit" dataDxfId="4">
      <calculatedColumnFormula>VLOOKUP(F3,'Sheet-2'!$D$2:$E$8,2,0)</calculatedColumnFormula>
    </tableColumn>
    <tableColumn id="8" xr3:uid="{D5F58045-7C98-49B0-B63D-7EB510F6B4C8}" name="Sold Unit" dataDxfId="3">
      <calculatedColumnFormula>VLOOKUP(G3,'Sheet-2'!$E$2:$F$8,2,0)</calculatedColumnFormula>
    </tableColumn>
    <tableColumn id="9" xr3:uid="{596EE130-FF8E-422C-A45B-B7F31FB70260}" name="Total unit Amount" dataDxfId="2">
      <calculatedColumnFormula>G3*D3</calculatedColumnFormula>
    </tableColumn>
    <tableColumn id="10" xr3:uid="{5CCDD327-80D3-47E1-BD3A-E5AADD6058BD}" name="Total Sold Unit Amount" dataDxfId="1">
      <calculatedColumnFormula>H3*D3</calculatedColumnFormula>
    </tableColumn>
    <tableColumn id="11" xr3:uid="{6A4E5D8E-86F6-4CC0-8BDE-5E317FDE34AD}" name="Total" dataDxfId="0">
      <calculatedColumnFormula>SUM(I3:J3)</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6DC3B3-44A7-4B49-8EF8-F9AF85844981}">
  <dimension ref="A1:K51"/>
  <sheetViews>
    <sheetView zoomScale="81" workbookViewId="0">
      <selection activeCell="M43" sqref="M43"/>
    </sheetView>
  </sheetViews>
  <sheetFormatPr defaultRowHeight="14.4" x14ac:dyDescent="0.3"/>
  <cols>
    <col min="2" max="2" width="11.5546875" bestFit="1" customWidth="1"/>
    <col min="3" max="3" width="16.77734375" bestFit="1" customWidth="1"/>
    <col min="4" max="4" width="16.33203125" bestFit="1" customWidth="1"/>
    <col min="5" max="5" width="15.33203125" bestFit="1" customWidth="1"/>
    <col min="6" max="6" width="13.88671875" customWidth="1"/>
    <col min="7" max="7" width="9.44140625" bestFit="1" customWidth="1"/>
    <col min="8" max="8" width="10.44140625" style="2" customWidth="1"/>
    <col min="9" max="9" width="25.77734375" bestFit="1" customWidth="1"/>
    <col min="10" max="10" width="30.44140625" bestFit="1" customWidth="1"/>
    <col min="11" max="11" width="19.33203125" bestFit="1" customWidth="1"/>
    <col min="14" max="14" width="15.33203125" bestFit="1" customWidth="1"/>
    <col min="17" max="17" width="19" bestFit="1" customWidth="1"/>
  </cols>
  <sheetData>
    <row r="1" spans="1:11" ht="27.6" x14ac:dyDescent="0.45">
      <c r="C1" s="8" t="s">
        <v>75</v>
      </c>
    </row>
    <row r="2" spans="1:11" x14ac:dyDescent="0.3">
      <c r="A2" s="9" t="s">
        <v>14</v>
      </c>
      <c r="B2" s="9" t="s">
        <v>15</v>
      </c>
      <c r="C2" s="9" t="s">
        <v>0</v>
      </c>
      <c r="D2" s="9" t="s">
        <v>1</v>
      </c>
      <c r="E2" s="9" t="s">
        <v>2</v>
      </c>
      <c r="F2" s="9" t="s">
        <v>3</v>
      </c>
      <c r="G2" s="9" t="s">
        <v>16</v>
      </c>
      <c r="H2" s="9" t="s">
        <v>70</v>
      </c>
      <c r="I2" s="9" t="s">
        <v>71</v>
      </c>
      <c r="J2" s="9" t="s">
        <v>72</v>
      </c>
      <c r="K2" s="9" t="s">
        <v>73</v>
      </c>
    </row>
    <row r="3" spans="1:11" hidden="1" x14ac:dyDescent="0.3">
      <c r="A3" s="2">
        <v>123456</v>
      </c>
      <c r="B3" s="2" t="s">
        <v>17</v>
      </c>
      <c r="C3" s="2" t="s">
        <v>4</v>
      </c>
      <c r="D3" s="3">
        <f>VLOOKUP(C3,'Sheet-2'!$A$2:$E$8,2,0)</f>
        <v>1399000</v>
      </c>
      <c r="E3" s="3" t="str">
        <f>VLOOKUP(D3,'Sheet-2'!$B$2:$E$8,2,0)</f>
        <v>A</v>
      </c>
      <c r="F3" s="4">
        <f>VLOOKUP(E3,'Sheet-2'!$C$2:$E$8,2,0)</f>
        <v>5</v>
      </c>
      <c r="G3" s="4">
        <f>VLOOKUP(F3,'Sheet-2'!$D$2:$E$8,2,0)</f>
        <v>225</v>
      </c>
      <c r="H3" s="2">
        <f>VLOOKUP(G3,'Sheet-2'!$E$2:$F$8,2,0)</f>
        <v>125</v>
      </c>
      <c r="I3" s="1">
        <f>G3*D3</f>
        <v>314775000</v>
      </c>
      <c r="J3" s="1">
        <f>H3*D3</f>
        <v>174875000</v>
      </c>
      <c r="K3" s="1">
        <f>SUM(I3:J3)</f>
        <v>489650000</v>
      </c>
    </row>
    <row r="4" spans="1:11" hidden="1" x14ac:dyDescent="0.3">
      <c r="A4" s="2">
        <v>123457</v>
      </c>
      <c r="B4" s="2" t="s">
        <v>18</v>
      </c>
      <c r="C4" s="2" t="s">
        <v>8</v>
      </c>
      <c r="D4" s="3">
        <f>VLOOKUP(C4,'Sheet-2'!$A$2:$E$8,2,0)</f>
        <v>799000</v>
      </c>
      <c r="E4" s="3" t="str">
        <f>VLOOKUP(D4,'Sheet-2'!$B$2:$E$8,2,0)</f>
        <v>C</v>
      </c>
      <c r="F4" s="4">
        <f>VLOOKUP(E4,'Sheet-2'!$C$2:$E$8,2,0)</f>
        <v>4</v>
      </c>
      <c r="G4" s="4">
        <f>VLOOKUP(F4,'Sheet-2'!$D$2:$E$8,2,0)</f>
        <v>665</v>
      </c>
      <c r="H4" s="2">
        <f>VLOOKUP(G4,'Sheet-2'!$E$2:$F$8,2,0)</f>
        <v>589</v>
      </c>
      <c r="I4" s="1">
        <f t="shared" ref="I4:I51" si="0">G4*D4</f>
        <v>531335000</v>
      </c>
      <c r="J4" s="1">
        <f t="shared" ref="J4:J51" si="1">H4*D4</f>
        <v>470611000</v>
      </c>
      <c r="K4" s="1">
        <f t="shared" ref="K4:K51" si="2">SUM(I4:J4)</f>
        <v>1001946000</v>
      </c>
    </row>
    <row r="5" spans="1:11" hidden="1" x14ac:dyDescent="0.3">
      <c r="A5" s="2">
        <v>123458</v>
      </c>
      <c r="B5" s="2" t="s">
        <v>19</v>
      </c>
      <c r="C5" s="2" t="s">
        <v>10</v>
      </c>
      <c r="D5" s="3">
        <f>VLOOKUP(C5,'Sheet-2'!$A$2:$E$8,2,0)</f>
        <v>1150000</v>
      </c>
      <c r="E5" s="3" t="str">
        <f>VLOOKUP(D5,'Sheet-2'!$B$2:$E$8,2,0)</f>
        <v>D</v>
      </c>
      <c r="F5" s="4">
        <f>VLOOKUP(E5,'Sheet-2'!$C$2:$E$8,2,0)</f>
        <v>5</v>
      </c>
      <c r="G5" s="4">
        <f>VLOOKUP(F5,'Sheet-2'!$D$2:$E$8,2,0)</f>
        <v>225</v>
      </c>
      <c r="H5" s="2">
        <f>VLOOKUP(G5,'Sheet-2'!$E$2:$F$8,2,0)</f>
        <v>125</v>
      </c>
      <c r="I5" s="1">
        <f t="shared" si="0"/>
        <v>258750000</v>
      </c>
      <c r="J5" s="1">
        <f t="shared" si="1"/>
        <v>143750000</v>
      </c>
      <c r="K5" s="1">
        <f t="shared" si="2"/>
        <v>402500000</v>
      </c>
    </row>
    <row r="6" spans="1:11" hidden="1" x14ac:dyDescent="0.3">
      <c r="A6" s="2">
        <v>123459</v>
      </c>
      <c r="B6" s="2" t="s">
        <v>65</v>
      </c>
      <c r="C6" s="2" t="s">
        <v>6</v>
      </c>
      <c r="D6" s="3">
        <f>VLOOKUP(C6,'Sheet-2'!$A$2:$E$8,2,0)</f>
        <v>1299000</v>
      </c>
      <c r="E6" s="3" t="str">
        <f>VLOOKUP(D6,'Sheet-2'!$B$2:$E$8,2,0)</f>
        <v>B</v>
      </c>
      <c r="F6" s="4">
        <f>VLOOKUP(E6,'Sheet-2'!$C$2:$E$8,2,0)</f>
        <v>5</v>
      </c>
      <c r="G6" s="4">
        <f>VLOOKUP(F6,'Sheet-2'!$D$2:$E$8,2,0)</f>
        <v>225</v>
      </c>
      <c r="H6" s="2">
        <f>VLOOKUP(G6,'Sheet-2'!$E$2:$F$8,2,0)</f>
        <v>125</v>
      </c>
      <c r="I6" s="1">
        <f t="shared" si="0"/>
        <v>292275000</v>
      </c>
      <c r="J6" s="1">
        <f t="shared" si="1"/>
        <v>162375000</v>
      </c>
      <c r="K6" s="1">
        <f t="shared" si="2"/>
        <v>454650000</v>
      </c>
    </row>
    <row r="7" spans="1:11" hidden="1" x14ac:dyDescent="0.3">
      <c r="A7" s="2">
        <v>123460</v>
      </c>
      <c r="B7" s="2" t="s">
        <v>21</v>
      </c>
      <c r="C7" s="2" t="s">
        <v>4</v>
      </c>
      <c r="D7" s="3">
        <f>VLOOKUP(C7,'Sheet-2'!$A$2:$E$8,2,0)</f>
        <v>1399000</v>
      </c>
      <c r="E7" s="3" t="str">
        <f>VLOOKUP(D7,'Sheet-2'!$B$2:$E$8,2,0)</f>
        <v>A</v>
      </c>
      <c r="F7" s="4">
        <f>VLOOKUP(E7,'Sheet-2'!$C$2:$E$8,2,0)</f>
        <v>5</v>
      </c>
      <c r="G7" s="4">
        <f>VLOOKUP(F7,'Sheet-2'!$D$2:$E$8,2,0)</f>
        <v>225</v>
      </c>
      <c r="H7" s="2">
        <f>VLOOKUP(G7,'Sheet-2'!$E$2:$F$8,2,0)</f>
        <v>125</v>
      </c>
      <c r="I7" s="1">
        <f t="shared" si="0"/>
        <v>314775000</v>
      </c>
      <c r="J7" s="1">
        <f t="shared" si="1"/>
        <v>174875000</v>
      </c>
      <c r="K7" s="1">
        <f t="shared" si="2"/>
        <v>489650000</v>
      </c>
    </row>
    <row r="8" spans="1:11" hidden="1" x14ac:dyDescent="0.3">
      <c r="A8" s="2">
        <v>123461</v>
      </c>
      <c r="B8" s="2" t="s">
        <v>20</v>
      </c>
      <c r="C8" s="2" t="s">
        <v>8</v>
      </c>
      <c r="D8" s="3">
        <f>VLOOKUP(C8,'Sheet-2'!$A$2:$E$8,2,0)</f>
        <v>799000</v>
      </c>
      <c r="E8" s="3" t="str">
        <f>VLOOKUP(D8,'Sheet-2'!$B$2:$E$8,2,0)</f>
        <v>C</v>
      </c>
      <c r="F8" s="4">
        <f>VLOOKUP(E8,'Sheet-2'!$C$2:$E$8,2,0)</f>
        <v>4</v>
      </c>
      <c r="G8" s="4">
        <f>VLOOKUP(F8,'Sheet-2'!$D$2:$E$8,2,0)</f>
        <v>665</v>
      </c>
      <c r="H8" s="2">
        <f>VLOOKUP(G8,'Sheet-2'!$E$2:$F$8,2,0)</f>
        <v>589</v>
      </c>
      <c r="I8" s="1">
        <f t="shared" si="0"/>
        <v>531335000</v>
      </c>
      <c r="J8" s="1">
        <f t="shared" si="1"/>
        <v>470611000</v>
      </c>
      <c r="K8" s="1">
        <f t="shared" si="2"/>
        <v>1001946000</v>
      </c>
    </row>
    <row r="9" spans="1:11" hidden="1" x14ac:dyDescent="0.3">
      <c r="A9" s="2">
        <v>123462</v>
      </c>
      <c r="B9" s="2" t="s">
        <v>64</v>
      </c>
      <c r="C9" s="2" t="s">
        <v>10</v>
      </c>
      <c r="D9" s="3">
        <f>VLOOKUP(C9,'Sheet-2'!$A$2:$E$8,2,0)</f>
        <v>1150000</v>
      </c>
      <c r="E9" s="3" t="str">
        <f>VLOOKUP(D9,'Sheet-2'!$B$2:$E$8,2,0)</f>
        <v>D</v>
      </c>
      <c r="F9" s="4">
        <f>VLOOKUP(E9,'Sheet-2'!$C$2:$E$8,2,0)</f>
        <v>5</v>
      </c>
      <c r="G9" s="4">
        <f>VLOOKUP(F9,'Sheet-2'!$D$2:$E$8,2,0)</f>
        <v>225</v>
      </c>
      <c r="H9" s="2">
        <f>VLOOKUP(G9,'Sheet-2'!$E$2:$F$8,2,0)</f>
        <v>125</v>
      </c>
      <c r="I9" s="1">
        <f t="shared" si="0"/>
        <v>258750000</v>
      </c>
      <c r="J9" s="1">
        <f t="shared" si="1"/>
        <v>143750000</v>
      </c>
      <c r="K9" s="1">
        <f t="shared" si="2"/>
        <v>402500000</v>
      </c>
    </row>
    <row r="10" spans="1:11" hidden="1" x14ac:dyDescent="0.3">
      <c r="A10" s="2">
        <v>123463</v>
      </c>
      <c r="B10" s="2" t="s">
        <v>22</v>
      </c>
      <c r="C10" s="2" t="s">
        <v>12</v>
      </c>
      <c r="D10" s="3">
        <f>VLOOKUP(C10,'Sheet-2'!$A$2:$E$8,2,0)</f>
        <v>980000</v>
      </c>
      <c r="E10" s="3" t="str">
        <f>VLOOKUP(D10,'Sheet-2'!$B$2:$E$8,2,0)</f>
        <v>E</v>
      </c>
      <c r="F10" s="4">
        <f>VLOOKUP(E10,'Sheet-2'!$C$2:$E$8,2,0)</f>
        <v>1</v>
      </c>
      <c r="G10" s="4">
        <f>VLOOKUP(F10,'Sheet-2'!$D$2:$E$8,2,0)</f>
        <v>1258</v>
      </c>
      <c r="H10" s="2">
        <f>VLOOKUP(G10,'Sheet-2'!$E$2:$F$8,2,0)</f>
        <v>1254</v>
      </c>
      <c r="I10" s="1">
        <f t="shared" si="0"/>
        <v>1232840000</v>
      </c>
      <c r="J10" s="1">
        <f t="shared" si="1"/>
        <v>1228920000</v>
      </c>
      <c r="K10" s="1">
        <f t="shared" si="2"/>
        <v>2461760000</v>
      </c>
    </row>
    <row r="11" spans="1:11" hidden="1" x14ac:dyDescent="0.3">
      <c r="A11" s="2">
        <v>123464</v>
      </c>
      <c r="B11" s="2" t="s">
        <v>23</v>
      </c>
      <c r="C11" s="2" t="s">
        <v>66</v>
      </c>
      <c r="D11" s="3">
        <f>VLOOKUP(C11,'Sheet-2'!$A$2:$E$8,2,0)</f>
        <v>13000000</v>
      </c>
      <c r="E11" s="3" t="str">
        <f>VLOOKUP(D11,'Sheet-2'!$B$2:$E$8,2,0)</f>
        <v>F</v>
      </c>
      <c r="F11" s="4">
        <f>VLOOKUP(E11,'Sheet-2'!$C$2:$E$8,2,0)</f>
        <v>5</v>
      </c>
      <c r="G11" s="4">
        <f>VLOOKUP(F11,'Sheet-2'!$D$2:$E$8,2,0)</f>
        <v>225</v>
      </c>
      <c r="H11" s="2">
        <f>VLOOKUP(G11,'Sheet-2'!$E$2:$F$8,2,0)</f>
        <v>125</v>
      </c>
      <c r="I11" s="1">
        <f t="shared" si="0"/>
        <v>2925000000</v>
      </c>
      <c r="J11" s="1">
        <f t="shared" si="1"/>
        <v>1625000000</v>
      </c>
      <c r="K11" s="1">
        <f t="shared" si="2"/>
        <v>4550000000</v>
      </c>
    </row>
    <row r="12" spans="1:11" hidden="1" x14ac:dyDescent="0.3">
      <c r="A12" s="2">
        <v>123465</v>
      </c>
      <c r="B12" s="2" t="s">
        <v>24</v>
      </c>
      <c r="C12" s="2" t="s">
        <v>10</v>
      </c>
      <c r="D12" s="3">
        <f>VLOOKUP(C12,'Sheet-2'!$A$2:$E$8,2,0)</f>
        <v>1150000</v>
      </c>
      <c r="E12" s="3" t="str">
        <f>VLOOKUP(D12,'Sheet-2'!$B$2:$E$8,2,0)</f>
        <v>D</v>
      </c>
      <c r="F12" s="4">
        <f>VLOOKUP(E12,'Sheet-2'!$C$2:$E$8,2,0)</f>
        <v>5</v>
      </c>
      <c r="G12" s="4">
        <f>VLOOKUP(F12,'Sheet-2'!$D$2:$E$8,2,0)</f>
        <v>225</v>
      </c>
      <c r="H12" s="2">
        <f>VLOOKUP(G12,'Sheet-2'!$E$2:$F$8,2,0)</f>
        <v>125</v>
      </c>
      <c r="I12" s="1">
        <f t="shared" si="0"/>
        <v>258750000</v>
      </c>
      <c r="J12" s="1">
        <f t="shared" si="1"/>
        <v>143750000</v>
      </c>
      <c r="K12" s="1">
        <f t="shared" si="2"/>
        <v>402500000</v>
      </c>
    </row>
    <row r="13" spans="1:11" hidden="1" x14ac:dyDescent="0.3">
      <c r="A13" s="2">
        <v>123466</v>
      </c>
      <c r="B13" s="2" t="s">
        <v>25</v>
      </c>
      <c r="C13" s="2" t="s">
        <v>6</v>
      </c>
      <c r="D13" s="3">
        <f>VLOOKUP(C13,'Sheet-2'!$A$2:$E$8,2,0)</f>
        <v>1299000</v>
      </c>
      <c r="E13" s="3" t="str">
        <f>VLOOKUP(D13,'Sheet-2'!$B$2:$E$8,2,0)</f>
        <v>B</v>
      </c>
      <c r="F13" s="4">
        <f>VLOOKUP(E13,'Sheet-2'!$C$2:$E$8,2,0)</f>
        <v>5</v>
      </c>
      <c r="G13" s="4">
        <f>VLOOKUP(F13,'Sheet-2'!$D$2:$E$8,2,0)</f>
        <v>225</v>
      </c>
      <c r="H13" s="2">
        <f>VLOOKUP(G13,'Sheet-2'!$E$2:$F$8,2,0)</f>
        <v>125</v>
      </c>
      <c r="I13" s="1">
        <f t="shared" si="0"/>
        <v>292275000</v>
      </c>
      <c r="J13" s="1">
        <f t="shared" si="1"/>
        <v>162375000</v>
      </c>
      <c r="K13" s="1">
        <f t="shared" si="2"/>
        <v>454650000</v>
      </c>
    </row>
    <row r="14" spans="1:11" hidden="1" x14ac:dyDescent="0.3">
      <c r="A14" s="2">
        <v>123467</v>
      </c>
      <c r="B14" s="2" t="s">
        <v>26</v>
      </c>
      <c r="C14" s="2" t="s">
        <v>4</v>
      </c>
      <c r="D14" s="3">
        <f>VLOOKUP(C14,'Sheet-2'!$A$2:$E$8,2,0)</f>
        <v>1399000</v>
      </c>
      <c r="E14" s="3" t="str">
        <f>VLOOKUP(D14,'Sheet-2'!$B$2:$E$8,2,0)</f>
        <v>A</v>
      </c>
      <c r="F14" s="4">
        <f>VLOOKUP(E14,'Sheet-2'!$C$2:$E$8,2,0)</f>
        <v>5</v>
      </c>
      <c r="G14" s="4">
        <f>VLOOKUP(F14,'Sheet-2'!$D$2:$E$8,2,0)</f>
        <v>225</v>
      </c>
      <c r="H14" s="2">
        <f>VLOOKUP(G14,'Sheet-2'!$E$2:$F$8,2,0)</f>
        <v>125</v>
      </c>
      <c r="I14" s="1">
        <f t="shared" si="0"/>
        <v>314775000</v>
      </c>
      <c r="J14" s="1">
        <f t="shared" si="1"/>
        <v>174875000</v>
      </c>
      <c r="K14" s="1">
        <f t="shared" si="2"/>
        <v>489650000</v>
      </c>
    </row>
    <row r="15" spans="1:11" hidden="1" x14ac:dyDescent="0.3">
      <c r="A15" s="2">
        <v>123468</v>
      </c>
      <c r="B15" s="2" t="s">
        <v>27</v>
      </c>
      <c r="C15" s="2" t="s">
        <v>8</v>
      </c>
      <c r="D15" s="3">
        <f>VLOOKUP(C15,'Sheet-2'!$A$2:$E$8,2,0)</f>
        <v>799000</v>
      </c>
      <c r="E15" s="3" t="str">
        <f>VLOOKUP(D15,'Sheet-2'!$B$2:$E$8,2,0)</f>
        <v>C</v>
      </c>
      <c r="F15" s="4">
        <f>VLOOKUP(E15,'Sheet-2'!$C$2:$E$8,2,0)</f>
        <v>4</v>
      </c>
      <c r="G15" s="4">
        <f>VLOOKUP(F15,'Sheet-2'!$D$2:$E$8,2,0)</f>
        <v>665</v>
      </c>
      <c r="H15" s="2">
        <f>VLOOKUP(G15,'Sheet-2'!$E$2:$F$8,2,0)</f>
        <v>589</v>
      </c>
      <c r="I15" s="1">
        <f t="shared" si="0"/>
        <v>531335000</v>
      </c>
      <c r="J15" s="1">
        <f t="shared" si="1"/>
        <v>470611000</v>
      </c>
      <c r="K15" s="1">
        <f t="shared" si="2"/>
        <v>1001946000</v>
      </c>
    </row>
    <row r="16" spans="1:11" hidden="1" x14ac:dyDescent="0.3">
      <c r="A16" s="2">
        <v>123469</v>
      </c>
      <c r="B16" s="2" t="s">
        <v>28</v>
      </c>
      <c r="C16" s="2" t="s">
        <v>10</v>
      </c>
      <c r="D16" s="3">
        <f>VLOOKUP(C16,'Sheet-2'!$A$2:$E$8,2,0)</f>
        <v>1150000</v>
      </c>
      <c r="E16" s="3" t="str">
        <f>VLOOKUP(D16,'Sheet-2'!$B$2:$E$8,2,0)</f>
        <v>D</v>
      </c>
      <c r="F16" s="4">
        <f>VLOOKUP(E16,'Sheet-2'!$C$2:$E$8,2,0)</f>
        <v>5</v>
      </c>
      <c r="G16" s="4">
        <f>VLOOKUP(F16,'Sheet-2'!$D$2:$E$8,2,0)</f>
        <v>225</v>
      </c>
      <c r="H16" s="2">
        <f>VLOOKUP(G16,'Sheet-2'!$E$2:$F$8,2,0)</f>
        <v>125</v>
      </c>
      <c r="I16" s="1">
        <f t="shared" si="0"/>
        <v>258750000</v>
      </c>
      <c r="J16" s="1">
        <f t="shared" si="1"/>
        <v>143750000</v>
      </c>
      <c r="K16" s="1">
        <f t="shared" si="2"/>
        <v>402500000</v>
      </c>
    </row>
    <row r="17" spans="1:11" hidden="1" x14ac:dyDescent="0.3">
      <c r="A17" s="2">
        <v>123470</v>
      </c>
      <c r="B17" s="2" t="s">
        <v>29</v>
      </c>
      <c r="C17" s="2" t="s">
        <v>12</v>
      </c>
      <c r="D17" s="3">
        <f>VLOOKUP(C17,'Sheet-2'!$A$2:$E$8,2,0)</f>
        <v>980000</v>
      </c>
      <c r="E17" s="3" t="str">
        <f>VLOOKUP(D17,'Sheet-2'!$B$2:$E$8,2,0)</f>
        <v>E</v>
      </c>
      <c r="F17" s="4">
        <f>VLOOKUP(E17,'Sheet-2'!$C$2:$E$8,2,0)</f>
        <v>1</v>
      </c>
      <c r="G17" s="4">
        <f>VLOOKUP(F17,'Sheet-2'!$D$2:$E$8,2,0)</f>
        <v>1258</v>
      </c>
      <c r="H17" s="2">
        <f>VLOOKUP(G17,'Sheet-2'!$E$2:$F$8,2,0)</f>
        <v>1254</v>
      </c>
      <c r="I17" s="1">
        <f t="shared" si="0"/>
        <v>1232840000</v>
      </c>
      <c r="J17" s="1">
        <f t="shared" si="1"/>
        <v>1228920000</v>
      </c>
      <c r="K17" s="1">
        <f t="shared" si="2"/>
        <v>2461760000</v>
      </c>
    </row>
    <row r="18" spans="1:11" hidden="1" x14ac:dyDescent="0.3">
      <c r="A18" s="2">
        <v>123471</v>
      </c>
      <c r="B18" s="2" t="s">
        <v>30</v>
      </c>
      <c r="C18" s="2" t="s">
        <v>66</v>
      </c>
      <c r="D18" s="3">
        <f>VLOOKUP(C18,'Sheet-2'!$A$2:$E$8,2,0)</f>
        <v>13000000</v>
      </c>
      <c r="E18" s="3" t="str">
        <f>VLOOKUP(D18,'Sheet-2'!$B$2:$E$8,2,0)</f>
        <v>F</v>
      </c>
      <c r="F18" s="4">
        <f>VLOOKUP(E18,'Sheet-2'!$C$2:$E$8,2,0)</f>
        <v>5</v>
      </c>
      <c r="G18" s="4">
        <f>VLOOKUP(F18,'Sheet-2'!$D$2:$E$8,2,0)</f>
        <v>225</v>
      </c>
      <c r="H18" s="2">
        <f>VLOOKUP(G18,'Sheet-2'!$E$2:$F$8,2,0)</f>
        <v>125</v>
      </c>
      <c r="I18" s="1">
        <f t="shared" si="0"/>
        <v>2925000000</v>
      </c>
      <c r="J18" s="1">
        <f t="shared" si="1"/>
        <v>1625000000</v>
      </c>
      <c r="K18" s="1">
        <f t="shared" si="2"/>
        <v>4550000000</v>
      </c>
    </row>
    <row r="19" spans="1:11" hidden="1" x14ac:dyDescent="0.3">
      <c r="A19" s="2">
        <v>123472</v>
      </c>
      <c r="B19" s="2" t="s">
        <v>31</v>
      </c>
      <c r="C19" s="2" t="s">
        <v>66</v>
      </c>
      <c r="D19" s="3">
        <f>VLOOKUP(C19,'Sheet-2'!$A$2:$E$8,2,0)</f>
        <v>13000000</v>
      </c>
      <c r="E19" s="3" t="str">
        <f>VLOOKUP(D19,'Sheet-2'!$B$2:$E$8,2,0)</f>
        <v>F</v>
      </c>
      <c r="F19" s="4">
        <f>VLOOKUP(E19,'Sheet-2'!$C$2:$E$8,2,0)</f>
        <v>5</v>
      </c>
      <c r="G19" s="4">
        <f>VLOOKUP(F19,'Sheet-2'!$D$2:$E$8,2,0)</f>
        <v>225</v>
      </c>
      <c r="H19" s="2">
        <f>VLOOKUP(G19,'Sheet-2'!$E$2:$F$8,2,0)</f>
        <v>125</v>
      </c>
      <c r="I19" s="1">
        <f t="shared" si="0"/>
        <v>2925000000</v>
      </c>
      <c r="J19" s="1">
        <f t="shared" si="1"/>
        <v>1625000000</v>
      </c>
      <c r="K19" s="1">
        <f t="shared" si="2"/>
        <v>4550000000</v>
      </c>
    </row>
    <row r="20" spans="1:11" hidden="1" x14ac:dyDescent="0.3">
      <c r="A20" s="2">
        <v>123473</v>
      </c>
      <c r="B20" s="2" t="s">
        <v>32</v>
      </c>
      <c r="C20" s="2" t="s">
        <v>12</v>
      </c>
      <c r="D20" s="3">
        <f>VLOOKUP(C20,'Sheet-2'!$A$2:$E$8,2,0)</f>
        <v>980000</v>
      </c>
      <c r="E20" s="3" t="str">
        <f>VLOOKUP(D20,'Sheet-2'!$B$2:$E$8,2,0)</f>
        <v>E</v>
      </c>
      <c r="F20" s="4">
        <f>VLOOKUP(E20,'Sheet-2'!$C$2:$E$8,2,0)</f>
        <v>1</v>
      </c>
      <c r="G20" s="4">
        <f>VLOOKUP(F20,'Sheet-2'!$D$2:$E$8,2,0)</f>
        <v>1258</v>
      </c>
      <c r="H20" s="2">
        <f>VLOOKUP(G20,'Sheet-2'!$E$2:$F$8,2,0)</f>
        <v>1254</v>
      </c>
      <c r="I20" s="1">
        <f t="shared" si="0"/>
        <v>1232840000</v>
      </c>
      <c r="J20" s="1">
        <f t="shared" si="1"/>
        <v>1228920000</v>
      </c>
      <c r="K20" s="1">
        <f t="shared" si="2"/>
        <v>2461760000</v>
      </c>
    </row>
    <row r="21" spans="1:11" x14ac:dyDescent="0.3">
      <c r="A21" s="2">
        <v>123474</v>
      </c>
      <c r="B21" s="2" t="s">
        <v>33</v>
      </c>
      <c r="C21" s="2" t="s">
        <v>68</v>
      </c>
      <c r="D21" s="3">
        <f>VLOOKUP(C21,'Sheet-2'!$A$2:$E$8,2,0)</f>
        <v>1860000</v>
      </c>
      <c r="E21" s="3" t="str">
        <f>VLOOKUP(D21,'Sheet-2'!$B$2:$E$8,2,0)</f>
        <v>G</v>
      </c>
      <c r="F21" s="4">
        <f>VLOOKUP(E21,'Sheet-2'!$C$2:$E$8,2,0)</f>
        <v>4</v>
      </c>
      <c r="G21" s="4">
        <f>VLOOKUP(F21,'Sheet-2'!$D$2:$E$8,2,0)</f>
        <v>665</v>
      </c>
      <c r="H21" s="2">
        <f>VLOOKUP(G21,'Sheet-2'!$E$2:$F$8,2,0)</f>
        <v>589</v>
      </c>
      <c r="I21" s="1">
        <f t="shared" si="0"/>
        <v>1236900000</v>
      </c>
      <c r="J21" s="1">
        <f t="shared" si="1"/>
        <v>1095540000</v>
      </c>
      <c r="K21" s="1">
        <f t="shared" si="2"/>
        <v>2332440000</v>
      </c>
    </row>
    <row r="22" spans="1:11" hidden="1" x14ac:dyDescent="0.3">
      <c r="A22" s="2">
        <v>123475</v>
      </c>
      <c r="B22" s="2" t="s">
        <v>34</v>
      </c>
      <c r="C22" s="2" t="s">
        <v>66</v>
      </c>
      <c r="D22" s="3">
        <f>VLOOKUP(C22,'Sheet-2'!$A$2:$E$8,2,0)</f>
        <v>13000000</v>
      </c>
      <c r="E22" s="3" t="str">
        <f>VLOOKUP(D22,'Sheet-2'!$B$2:$E$8,2,0)</f>
        <v>F</v>
      </c>
      <c r="F22" s="4">
        <f>VLOOKUP(E22,'Sheet-2'!$C$2:$E$8,2,0)</f>
        <v>5</v>
      </c>
      <c r="G22" s="4">
        <f>VLOOKUP(F22,'Sheet-2'!$D$2:$E$8,2,0)</f>
        <v>225</v>
      </c>
      <c r="H22" s="2">
        <f>VLOOKUP(G22,'Sheet-2'!$E$2:$F$8,2,0)</f>
        <v>125</v>
      </c>
      <c r="I22" s="1">
        <f t="shared" si="0"/>
        <v>2925000000</v>
      </c>
      <c r="J22" s="1">
        <f t="shared" si="1"/>
        <v>1625000000</v>
      </c>
      <c r="K22" s="1">
        <f t="shared" si="2"/>
        <v>4550000000</v>
      </c>
    </row>
    <row r="23" spans="1:11" hidden="1" x14ac:dyDescent="0.3">
      <c r="A23" s="2">
        <v>123476</v>
      </c>
      <c r="B23" s="2" t="s">
        <v>35</v>
      </c>
      <c r="C23" s="2" t="s">
        <v>10</v>
      </c>
      <c r="D23" s="3">
        <f>VLOOKUP(C23,'Sheet-2'!$A$2:$E$8,2,0)</f>
        <v>1150000</v>
      </c>
      <c r="E23" s="3" t="str">
        <f>VLOOKUP(D23,'Sheet-2'!$B$2:$E$8,2,0)</f>
        <v>D</v>
      </c>
      <c r="F23" s="4">
        <f>VLOOKUP(E23,'Sheet-2'!$C$2:$E$8,2,0)</f>
        <v>5</v>
      </c>
      <c r="G23" s="4">
        <f>VLOOKUP(F23,'Sheet-2'!$D$2:$E$8,2,0)</f>
        <v>225</v>
      </c>
      <c r="H23" s="2">
        <f>VLOOKUP(G23,'Sheet-2'!$E$2:$F$8,2,0)</f>
        <v>125</v>
      </c>
      <c r="I23" s="1">
        <f t="shared" si="0"/>
        <v>258750000</v>
      </c>
      <c r="J23" s="1">
        <f t="shared" si="1"/>
        <v>143750000</v>
      </c>
      <c r="K23" s="1">
        <f t="shared" si="2"/>
        <v>402500000</v>
      </c>
    </row>
    <row r="24" spans="1:11" hidden="1" x14ac:dyDescent="0.3">
      <c r="A24" s="2">
        <v>123477</v>
      </c>
      <c r="B24" s="2" t="s">
        <v>36</v>
      </c>
      <c r="C24" s="2" t="s">
        <v>6</v>
      </c>
      <c r="D24" s="3">
        <f>VLOOKUP(C24,'Sheet-2'!$A$2:$E$8,2,0)</f>
        <v>1299000</v>
      </c>
      <c r="E24" s="3" t="str">
        <f>VLOOKUP(D24,'Sheet-2'!$B$2:$E$8,2,0)</f>
        <v>B</v>
      </c>
      <c r="F24" s="4">
        <f>VLOOKUP(E24,'Sheet-2'!$C$2:$E$8,2,0)</f>
        <v>5</v>
      </c>
      <c r="G24" s="4">
        <f>VLOOKUP(F24,'Sheet-2'!$D$2:$E$8,2,0)</f>
        <v>225</v>
      </c>
      <c r="H24" s="2">
        <f>VLOOKUP(G24,'Sheet-2'!$E$2:$F$8,2,0)</f>
        <v>125</v>
      </c>
      <c r="I24" s="1">
        <f t="shared" si="0"/>
        <v>292275000</v>
      </c>
      <c r="J24" s="1">
        <f t="shared" si="1"/>
        <v>162375000</v>
      </c>
      <c r="K24" s="1">
        <f t="shared" si="2"/>
        <v>454650000</v>
      </c>
    </row>
    <row r="25" spans="1:11" hidden="1" x14ac:dyDescent="0.3">
      <c r="A25" s="2">
        <v>123478</v>
      </c>
      <c r="B25" s="2" t="s">
        <v>37</v>
      </c>
      <c r="C25" s="2" t="s">
        <v>4</v>
      </c>
      <c r="D25" s="3">
        <f>VLOOKUP(C25,'Sheet-2'!$A$2:$E$8,2,0)</f>
        <v>1399000</v>
      </c>
      <c r="E25" s="3" t="str">
        <f>VLOOKUP(D25,'Sheet-2'!$B$2:$E$8,2,0)</f>
        <v>A</v>
      </c>
      <c r="F25" s="4">
        <f>VLOOKUP(E25,'Sheet-2'!$C$2:$E$8,2,0)</f>
        <v>5</v>
      </c>
      <c r="G25" s="4">
        <f>VLOOKUP(F25,'Sheet-2'!$D$2:$E$8,2,0)</f>
        <v>225</v>
      </c>
      <c r="H25" s="2">
        <f>VLOOKUP(G25,'Sheet-2'!$E$2:$F$8,2,0)</f>
        <v>125</v>
      </c>
      <c r="I25" s="1">
        <f t="shared" si="0"/>
        <v>314775000</v>
      </c>
      <c r="J25" s="1">
        <f t="shared" si="1"/>
        <v>174875000</v>
      </c>
      <c r="K25" s="1">
        <f t="shared" si="2"/>
        <v>489650000</v>
      </c>
    </row>
    <row r="26" spans="1:11" hidden="1" x14ac:dyDescent="0.3">
      <c r="A26" s="2">
        <v>123479</v>
      </c>
      <c r="B26" s="2" t="s">
        <v>38</v>
      </c>
      <c r="C26" s="2" t="s">
        <v>8</v>
      </c>
      <c r="D26" s="3">
        <f>VLOOKUP(C26,'Sheet-2'!$A$2:$E$8,2,0)</f>
        <v>799000</v>
      </c>
      <c r="E26" s="3" t="str">
        <f>VLOOKUP(D26,'Sheet-2'!$B$2:$E$8,2,0)</f>
        <v>C</v>
      </c>
      <c r="F26" s="4">
        <f>VLOOKUP(E26,'Sheet-2'!$C$2:$E$8,2,0)</f>
        <v>4</v>
      </c>
      <c r="G26" s="4">
        <f>VLOOKUP(F26,'Sheet-2'!$D$2:$E$8,2,0)</f>
        <v>665</v>
      </c>
      <c r="H26" s="2">
        <f>VLOOKUP(G26,'Sheet-2'!$E$2:$F$8,2,0)</f>
        <v>589</v>
      </c>
      <c r="I26" s="1">
        <f t="shared" si="0"/>
        <v>531335000</v>
      </c>
      <c r="J26" s="1">
        <f t="shared" si="1"/>
        <v>470611000</v>
      </c>
      <c r="K26" s="1">
        <f t="shared" si="2"/>
        <v>1001946000</v>
      </c>
    </row>
    <row r="27" spans="1:11" hidden="1" x14ac:dyDescent="0.3">
      <c r="A27" s="2">
        <v>123480</v>
      </c>
      <c r="B27" s="2" t="s">
        <v>39</v>
      </c>
      <c r="C27" s="2" t="s">
        <v>10</v>
      </c>
      <c r="D27" s="3">
        <f>VLOOKUP(C27,'Sheet-2'!$A$2:$E$8,2,0)</f>
        <v>1150000</v>
      </c>
      <c r="E27" s="3" t="str">
        <f>VLOOKUP(D27,'Sheet-2'!$B$2:$E$8,2,0)</f>
        <v>D</v>
      </c>
      <c r="F27" s="4">
        <f>VLOOKUP(E27,'Sheet-2'!$C$2:$E$8,2,0)</f>
        <v>5</v>
      </c>
      <c r="G27" s="4">
        <f>VLOOKUP(F27,'Sheet-2'!$D$2:$E$8,2,0)</f>
        <v>225</v>
      </c>
      <c r="H27" s="2">
        <f>VLOOKUP(G27,'Sheet-2'!$E$2:$F$8,2,0)</f>
        <v>125</v>
      </c>
      <c r="I27" s="1">
        <f t="shared" si="0"/>
        <v>258750000</v>
      </c>
      <c r="J27" s="1">
        <f t="shared" si="1"/>
        <v>143750000</v>
      </c>
      <c r="K27" s="1">
        <f t="shared" si="2"/>
        <v>402500000</v>
      </c>
    </row>
    <row r="28" spans="1:11" hidden="1" x14ac:dyDescent="0.3">
      <c r="A28" s="2">
        <v>123481</v>
      </c>
      <c r="B28" s="2" t="s">
        <v>40</v>
      </c>
      <c r="C28" s="2" t="s">
        <v>6</v>
      </c>
      <c r="D28" s="3">
        <f>VLOOKUP(C28,'Sheet-2'!$A$2:$E$8,2,0)</f>
        <v>1299000</v>
      </c>
      <c r="E28" s="3" t="str">
        <f>VLOOKUP(D28,'Sheet-2'!$B$2:$E$8,2,0)</f>
        <v>B</v>
      </c>
      <c r="F28" s="4">
        <f>VLOOKUP(E28,'Sheet-2'!$C$2:$E$8,2,0)</f>
        <v>5</v>
      </c>
      <c r="G28" s="4">
        <f>VLOOKUP(F28,'Sheet-2'!$D$2:$E$8,2,0)</f>
        <v>225</v>
      </c>
      <c r="H28" s="2">
        <f>VLOOKUP(G28,'Sheet-2'!$E$2:$F$8,2,0)</f>
        <v>125</v>
      </c>
      <c r="I28" s="1">
        <f t="shared" si="0"/>
        <v>292275000</v>
      </c>
      <c r="J28" s="1">
        <f t="shared" si="1"/>
        <v>162375000</v>
      </c>
      <c r="K28" s="1">
        <f t="shared" si="2"/>
        <v>454650000</v>
      </c>
    </row>
    <row r="29" spans="1:11" hidden="1" x14ac:dyDescent="0.3">
      <c r="A29" s="2">
        <v>123482</v>
      </c>
      <c r="B29" s="2" t="s">
        <v>41</v>
      </c>
      <c r="C29" s="2" t="s">
        <v>4</v>
      </c>
      <c r="D29" s="3">
        <f>VLOOKUP(C29,'Sheet-2'!$A$2:$E$8,2,0)</f>
        <v>1399000</v>
      </c>
      <c r="E29" s="3" t="str">
        <f>VLOOKUP(D29,'Sheet-2'!$B$2:$E$8,2,0)</f>
        <v>A</v>
      </c>
      <c r="F29" s="4">
        <f>VLOOKUP(E29,'Sheet-2'!$C$2:$E$8,2,0)</f>
        <v>5</v>
      </c>
      <c r="G29" s="4">
        <f>VLOOKUP(F29,'Sheet-2'!$D$2:$E$8,2,0)</f>
        <v>225</v>
      </c>
      <c r="H29" s="2">
        <f>VLOOKUP(G29,'Sheet-2'!$E$2:$F$8,2,0)</f>
        <v>125</v>
      </c>
      <c r="I29" s="1">
        <f t="shared" si="0"/>
        <v>314775000</v>
      </c>
      <c r="J29" s="1">
        <f t="shared" si="1"/>
        <v>174875000</v>
      </c>
      <c r="K29" s="1">
        <f t="shared" si="2"/>
        <v>489650000</v>
      </c>
    </row>
    <row r="30" spans="1:11" hidden="1" x14ac:dyDescent="0.3">
      <c r="A30" s="2">
        <v>123483</v>
      </c>
      <c r="B30" s="2" t="s">
        <v>42</v>
      </c>
      <c r="C30" s="2" t="s">
        <v>8</v>
      </c>
      <c r="D30" s="3">
        <f>VLOOKUP(C30,'Sheet-2'!$A$2:$E$8,2,0)</f>
        <v>799000</v>
      </c>
      <c r="E30" s="3" t="str">
        <f>VLOOKUP(D30,'Sheet-2'!$B$2:$E$8,2,0)</f>
        <v>C</v>
      </c>
      <c r="F30" s="4">
        <f>VLOOKUP(E30,'Sheet-2'!$C$2:$E$8,2,0)</f>
        <v>4</v>
      </c>
      <c r="G30" s="4">
        <f>VLOOKUP(F30,'Sheet-2'!$D$2:$E$8,2,0)</f>
        <v>665</v>
      </c>
      <c r="H30" s="2">
        <f>VLOOKUP(G30,'Sheet-2'!$E$2:$F$8,2,0)</f>
        <v>589</v>
      </c>
      <c r="I30" s="1">
        <f t="shared" si="0"/>
        <v>531335000</v>
      </c>
      <c r="J30" s="1">
        <f t="shared" si="1"/>
        <v>470611000</v>
      </c>
      <c r="K30" s="1">
        <f t="shared" si="2"/>
        <v>1001946000</v>
      </c>
    </row>
    <row r="31" spans="1:11" hidden="1" x14ac:dyDescent="0.3">
      <c r="A31" s="2">
        <v>123484</v>
      </c>
      <c r="B31" s="2" t="s">
        <v>43</v>
      </c>
      <c r="C31" s="2" t="s">
        <v>66</v>
      </c>
      <c r="D31" s="3">
        <f>VLOOKUP(C31,'Sheet-2'!$A$2:$E$8,2,0)</f>
        <v>13000000</v>
      </c>
      <c r="E31" s="3" t="str">
        <f>VLOOKUP(D31,'Sheet-2'!$B$2:$E$8,2,0)</f>
        <v>F</v>
      </c>
      <c r="F31" s="4">
        <f>VLOOKUP(E31,'Sheet-2'!$C$2:$E$8,2,0)</f>
        <v>5</v>
      </c>
      <c r="G31" s="4">
        <f>VLOOKUP(F31,'Sheet-2'!$D$2:$E$8,2,0)</f>
        <v>225</v>
      </c>
      <c r="H31" s="2">
        <f>VLOOKUP(G31,'Sheet-2'!$E$2:$F$8,2,0)</f>
        <v>125</v>
      </c>
      <c r="I31" s="1">
        <f t="shared" si="0"/>
        <v>2925000000</v>
      </c>
      <c r="J31" s="1">
        <f t="shared" si="1"/>
        <v>1625000000</v>
      </c>
      <c r="K31" s="1">
        <f t="shared" si="2"/>
        <v>4550000000</v>
      </c>
    </row>
    <row r="32" spans="1:11" hidden="1" x14ac:dyDescent="0.3">
      <c r="A32" s="2">
        <v>123485</v>
      </c>
      <c r="B32" s="2" t="s">
        <v>44</v>
      </c>
      <c r="C32" s="2" t="s">
        <v>12</v>
      </c>
      <c r="D32" s="3">
        <f>VLOOKUP(C32,'Sheet-2'!$A$2:$E$8,2,0)</f>
        <v>980000</v>
      </c>
      <c r="E32" s="3" t="str">
        <f>VLOOKUP(D32,'Sheet-2'!$B$2:$E$8,2,0)</f>
        <v>E</v>
      </c>
      <c r="F32" s="4">
        <f>VLOOKUP(E32,'Sheet-2'!$C$2:$E$8,2,0)</f>
        <v>1</v>
      </c>
      <c r="G32" s="4">
        <f>VLOOKUP(F32,'Sheet-2'!$D$2:$E$8,2,0)</f>
        <v>1258</v>
      </c>
      <c r="H32" s="2">
        <f>VLOOKUP(G32,'Sheet-2'!$E$2:$F$8,2,0)</f>
        <v>1254</v>
      </c>
      <c r="I32" s="1">
        <f t="shared" si="0"/>
        <v>1232840000</v>
      </c>
      <c r="J32" s="1">
        <f t="shared" si="1"/>
        <v>1228920000</v>
      </c>
      <c r="K32" s="1">
        <f t="shared" si="2"/>
        <v>2461760000</v>
      </c>
    </row>
    <row r="33" spans="1:11" x14ac:dyDescent="0.3">
      <c r="A33" s="2">
        <v>123486</v>
      </c>
      <c r="B33" s="2" t="s">
        <v>45</v>
      </c>
      <c r="C33" s="2" t="s">
        <v>68</v>
      </c>
      <c r="D33" s="3">
        <f>VLOOKUP(C33,'Sheet-2'!$A$2:$E$8,2,0)</f>
        <v>1860000</v>
      </c>
      <c r="E33" s="3" t="str">
        <f>VLOOKUP(D33,'Sheet-2'!$B$2:$E$8,2,0)</f>
        <v>G</v>
      </c>
      <c r="F33" s="4">
        <f>VLOOKUP(E33,'Sheet-2'!$C$2:$E$8,2,0)</f>
        <v>4</v>
      </c>
      <c r="G33" s="4">
        <f>VLOOKUP(F33,'Sheet-2'!$D$2:$E$8,2,0)</f>
        <v>665</v>
      </c>
      <c r="H33" s="2">
        <f>VLOOKUP(G33,'Sheet-2'!$E$2:$F$8,2,0)</f>
        <v>589</v>
      </c>
      <c r="I33" s="1">
        <f t="shared" si="0"/>
        <v>1236900000</v>
      </c>
      <c r="J33" s="1">
        <f t="shared" si="1"/>
        <v>1095540000</v>
      </c>
      <c r="K33" s="1">
        <f t="shared" si="2"/>
        <v>2332440000</v>
      </c>
    </row>
    <row r="34" spans="1:11" x14ac:dyDescent="0.3">
      <c r="A34" s="2">
        <v>123487</v>
      </c>
      <c r="B34" s="2" t="s">
        <v>46</v>
      </c>
      <c r="C34" s="2" t="s">
        <v>68</v>
      </c>
      <c r="D34" s="3">
        <f>VLOOKUP(C34,'Sheet-2'!$A$2:$E$8,2,0)</f>
        <v>1860000</v>
      </c>
      <c r="E34" s="3" t="str">
        <f>VLOOKUP(D34,'Sheet-2'!$B$2:$E$8,2,0)</f>
        <v>G</v>
      </c>
      <c r="F34" s="4">
        <f>VLOOKUP(E34,'Sheet-2'!$C$2:$E$8,2,0)</f>
        <v>4</v>
      </c>
      <c r="G34" s="4">
        <f>VLOOKUP(F34,'Sheet-2'!$D$2:$E$8,2,0)</f>
        <v>665</v>
      </c>
      <c r="H34" s="2">
        <f>VLOOKUP(G34,'Sheet-2'!$E$2:$F$8,2,0)</f>
        <v>589</v>
      </c>
      <c r="I34" s="1">
        <f t="shared" si="0"/>
        <v>1236900000</v>
      </c>
      <c r="J34" s="1">
        <f t="shared" si="1"/>
        <v>1095540000</v>
      </c>
      <c r="K34" s="1">
        <f t="shared" si="2"/>
        <v>2332440000</v>
      </c>
    </row>
    <row r="35" spans="1:11" hidden="1" x14ac:dyDescent="0.3">
      <c r="A35" s="2">
        <v>123488</v>
      </c>
      <c r="B35" s="2" t="s">
        <v>47</v>
      </c>
      <c r="C35" s="2" t="s">
        <v>66</v>
      </c>
      <c r="D35" s="3">
        <f>VLOOKUP(C35,'Sheet-2'!$A$2:$E$8,2,0)</f>
        <v>13000000</v>
      </c>
      <c r="E35" s="3" t="str">
        <f>VLOOKUP(D35,'Sheet-2'!$B$2:$E$8,2,0)</f>
        <v>F</v>
      </c>
      <c r="F35" s="4">
        <f>VLOOKUP(E35,'Sheet-2'!$C$2:$E$8,2,0)</f>
        <v>5</v>
      </c>
      <c r="G35" s="4">
        <f>VLOOKUP(F35,'Sheet-2'!$D$2:$E$8,2,0)</f>
        <v>225</v>
      </c>
      <c r="H35" s="2">
        <f>VLOOKUP(G35,'Sheet-2'!$E$2:$F$8,2,0)</f>
        <v>125</v>
      </c>
      <c r="I35" s="1">
        <f t="shared" si="0"/>
        <v>2925000000</v>
      </c>
      <c r="J35" s="1">
        <f t="shared" si="1"/>
        <v>1625000000</v>
      </c>
      <c r="K35" s="1">
        <f t="shared" si="2"/>
        <v>4550000000</v>
      </c>
    </row>
    <row r="36" spans="1:11" hidden="1" x14ac:dyDescent="0.3">
      <c r="A36" s="2">
        <v>123489</v>
      </c>
      <c r="B36" s="2" t="s">
        <v>48</v>
      </c>
      <c r="C36" s="2" t="s">
        <v>10</v>
      </c>
      <c r="D36" s="3">
        <f>VLOOKUP(C36,'Sheet-2'!$A$2:$E$8,2,0)</f>
        <v>1150000</v>
      </c>
      <c r="E36" s="3" t="str">
        <f>VLOOKUP(D36,'Sheet-2'!$B$2:$E$8,2,0)</f>
        <v>D</v>
      </c>
      <c r="F36" s="4">
        <f>VLOOKUP(E36,'Sheet-2'!$C$2:$E$8,2,0)</f>
        <v>5</v>
      </c>
      <c r="G36" s="4">
        <f>VLOOKUP(F36,'Sheet-2'!$D$2:$E$8,2,0)</f>
        <v>225</v>
      </c>
      <c r="H36" s="2">
        <f>VLOOKUP(G36,'Sheet-2'!$E$2:$F$8,2,0)</f>
        <v>125</v>
      </c>
      <c r="I36" s="1">
        <f t="shared" si="0"/>
        <v>258750000</v>
      </c>
      <c r="J36" s="1">
        <f t="shared" si="1"/>
        <v>143750000</v>
      </c>
      <c r="K36" s="1">
        <f t="shared" si="2"/>
        <v>402500000</v>
      </c>
    </row>
    <row r="37" spans="1:11" hidden="1" x14ac:dyDescent="0.3">
      <c r="A37" s="2">
        <v>123490</v>
      </c>
      <c r="B37" s="2" t="s">
        <v>49</v>
      </c>
      <c r="C37" s="2" t="s">
        <v>6</v>
      </c>
      <c r="D37" s="3">
        <f>VLOOKUP(C37,'Sheet-2'!$A$2:$E$8,2,0)</f>
        <v>1299000</v>
      </c>
      <c r="E37" s="3" t="str">
        <f>VLOOKUP(D37,'Sheet-2'!$B$2:$E$8,2,0)</f>
        <v>B</v>
      </c>
      <c r="F37" s="4">
        <f>VLOOKUP(E37,'Sheet-2'!$C$2:$E$8,2,0)</f>
        <v>5</v>
      </c>
      <c r="G37" s="4">
        <f>VLOOKUP(F37,'Sheet-2'!$D$2:$E$8,2,0)</f>
        <v>225</v>
      </c>
      <c r="H37" s="2">
        <f>VLOOKUP(G37,'Sheet-2'!$E$2:$F$8,2,0)</f>
        <v>125</v>
      </c>
      <c r="I37" s="1">
        <f t="shared" si="0"/>
        <v>292275000</v>
      </c>
      <c r="J37" s="1">
        <f t="shared" si="1"/>
        <v>162375000</v>
      </c>
      <c r="K37" s="1">
        <f t="shared" si="2"/>
        <v>454650000</v>
      </c>
    </row>
    <row r="38" spans="1:11" hidden="1" x14ac:dyDescent="0.3">
      <c r="A38" s="2">
        <v>123491</v>
      </c>
      <c r="B38" s="2" t="s">
        <v>50</v>
      </c>
      <c r="C38" s="2" t="s">
        <v>4</v>
      </c>
      <c r="D38" s="3">
        <f>VLOOKUP(C38,'Sheet-2'!$A$2:$E$8,2,0)</f>
        <v>1399000</v>
      </c>
      <c r="E38" s="3" t="str">
        <f>VLOOKUP(D38,'Sheet-2'!$B$2:$E$8,2,0)</f>
        <v>A</v>
      </c>
      <c r="F38" s="4">
        <f>VLOOKUP(E38,'Sheet-2'!$C$2:$E$8,2,0)</f>
        <v>5</v>
      </c>
      <c r="G38" s="4">
        <f>VLOOKUP(F38,'Sheet-2'!$D$2:$E$8,2,0)</f>
        <v>225</v>
      </c>
      <c r="H38" s="2">
        <f>VLOOKUP(G38,'Sheet-2'!$E$2:$F$8,2,0)</f>
        <v>125</v>
      </c>
      <c r="I38" s="1">
        <f t="shared" si="0"/>
        <v>314775000</v>
      </c>
      <c r="J38" s="1">
        <f t="shared" si="1"/>
        <v>174875000</v>
      </c>
      <c r="K38" s="1">
        <f t="shared" si="2"/>
        <v>489650000</v>
      </c>
    </row>
    <row r="39" spans="1:11" hidden="1" x14ac:dyDescent="0.3">
      <c r="A39" s="2">
        <v>123492</v>
      </c>
      <c r="B39" s="2" t="s">
        <v>51</v>
      </c>
      <c r="C39" s="2" t="s">
        <v>8</v>
      </c>
      <c r="D39" s="3">
        <f>VLOOKUP(C39,'Sheet-2'!$A$2:$E$8,2,0)</f>
        <v>799000</v>
      </c>
      <c r="E39" s="3" t="str">
        <f>VLOOKUP(D39,'Sheet-2'!$B$2:$E$8,2,0)</f>
        <v>C</v>
      </c>
      <c r="F39" s="4">
        <f>VLOOKUP(E39,'Sheet-2'!$C$2:$E$8,2,0)</f>
        <v>4</v>
      </c>
      <c r="G39" s="4">
        <f>VLOOKUP(F39,'Sheet-2'!$D$2:$E$8,2,0)</f>
        <v>665</v>
      </c>
      <c r="H39" s="2">
        <f>VLOOKUP(G39,'Sheet-2'!$E$2:$F$8,2,0)</f>
        <v>589</v>
      </c>
      <c r="I39" s="1">
        <f t="shared" si="0"/>
        <v>531335000</v>
      </c>
      <c r="J39" s="1">
        <f t="shared" si="1"/>
        <v>470611000</v>
      </c>
      <c r="K39" s="1">
        <f t="shared" si="2"/>
        <v>1001946000</v>
      </c>
    </row>
    <row r="40" spans="1:11" hidden="1" x14ac:dyDescent="0.3">
      <c r="A40" s="2">
        <v>123493</v>
      </c>
      <c r="B40" s="2" t="s">
        <v>52</v>
      </c>
      <c r="C40" s="2" t="s">
        <v>12</v>
      </c>
      <c r="D40" s="3">
        <f>VLOOKUP(C40,'Sheet-2'!$A$2:$E$8,2,0)</f>
        <v>980000</v>
      </c>
      <c r="E40" s="3" t="str">
        <f>VLOOKUP(D40,'Sheet-2'!$B$2:$E$8,2,0)</f>
        <v>E</v>
      </c>
      <c r="F40" s="4">
        <f>VLOOKUP(E40,'Sheet-2'!$C$2:$E$8,2,0)</f>
        <v>1</v>
      </c>
      <c r="G40" s="4">
        <f>VLOOKUP(F40,'Sheet-2'!$D$2:$E$8,2,0)</f>
        <v>1258</v>
      </c>
      <c r="H40" s="2">
        <f>VLOOKUP(G40,'Sheet-2'!$E$2:$F$8,2,0)</f>
        <v>1254</v>
      </c>
      <c r="I40" s="1">
        <f t="shared" si="0"/>
        <v>1232840000</v>
      </c>
      <c r="J40" s="1">
        <f t="shared" si="1"/>
        <v>1228920000</v>
      </c>
      <c r="K40" s="1">
        <f t="shared" si="2"/>
        <v>2461760000</v>
      </c>
    </row>
    <row r="41" spans="1:11" hidden="1" x14ac:dyDescent="0.3">
      <c r="A41" s="2">
        <v>123494</v>
      </c>
      <c r="B41" s="2" t="s">
        <v>53</v>
      </c>
      <c r="C41" s="2" t="s">
        <v>10</v>
      </c>
      <c r="D41" s="3">
        <f>VLOOKUP(C41,'Sheet-2'!$A$2:$E$8,2,0)</f>
        <v>1150000</v>
      </c>
      <c r="E41" s="3" t="str">
        <f>VLOOKUP(D41,'Sheet-2'!$B$2:$E$8,2,0)</f>
        <v>D</v>
      </c>
      <c r="F41" s="4">
        <f>VLOOKUP(E41,'Sheet-2'!$C$2:$E$8,2,0)</f>
        <v>5</v>
      </c>
      <c r="G41" s="4">
        <f>VLOOKUP(F41,'Sheet-2'!$D$2:$E$8,2,0)</f>
        <v>225</v>
      </c>
      <c r="H41" s="2">
        <f>VLOOKUP(G41,'Sheet-2'!$E$2:$F$8,2,0)</f>
        <v>125</v>
      </c>
      <c r="I41" s="1">
        <f t="shared" si="0"/>
        <v>258750000</v>
      </c>
      <c r="J41" s="1">
        <f t="shared" si="1"/>
        <v>143750000</v>
      </c>
      <c r="K41" s="1">
        <f t="shared" si="2"/>
        <v>402500000</v>
      </c>
    </row>
    <row r="42" spans="1:11" hidden="1" x14ac:dyDescent="0.3">
      <c r="A42" s="2">
        <v>123495</v>
      </c>
      <c r="B42" s="2" t="s">
        <v>63</v>
      </c>
      <c r="C42" s="2" t="s">
        <v>8</v>
      </c>
      <c r="D42" s="3">
        <f>VLOOKUP(C42,'Sheet-2'!$A$2:$E$8,2,0)</f>
        <v>799000</v>
      </c>
      <c r="E42" s="3" t="str">
        <f>VLOOKUP(D42,'Sheet-2'!$B$2:$E$8,2,0)</f>
        <v>C</v>
      </c>
      <c r="F42" s="4">
        <f>VLOOKUP(E42,'Sheet-2'!$C$2:$E$8,2,0)</f>
        <v>4</v>
      </c>
      <c r="G42" s="4">
        <f>VLOOKUP(F42,'Sheet-2'!$D$2:$E$8,2,0)</f>
        <v>665</v>
      </c>
      <c r="H42" s="2">
        <f>VLOOKUP(G42,'Sheet-2'!$E$2:$F$8,2,0)</f>
        <v>589</v>
      </c>
      <c r="I42" s="1">
        <f t="shared" si="0"/>
        <v>531335000</v>
      </c>
      <c r="J42" s="1">
        <f t="shared" si="1"/>
        <v>470611000</v>
      </c>
      <c r="K42" s="1">
        <f t="shared" si="2"/>
        <v>1001946000</v>
      </c>
    </row>
    <row r="43" spans="1:11" hidden="1" x14ac:dyDescent="0.3">
      <c r="A43" s="2">
        <v>123496</v>
      </c>
      <c r="B43" s="2" t="s">
        <v>54</v>
      </c>
      <c r="C43" s="2" t="s">
        <v>12</v>
      </c>
      <c r="D43" s="3">
        <f>VLOOKUP(C43,'Sheet-2'!$A$2:$E$8,2,0)</f>
        <v>980000</v>
      </c>
      <c r="E43" s="3" t="str">
        <f>VLOOKUP(D43,'Sheet-2'!$B$2:$E$8,2,0)</f>
        <v>E</v>
      </c>
      <c r="F43" s="4">
        <f>VLOOKUP(E43,'Sheet-2'!$C$2:$E$8,2,0)</f>
        <v>1</v>
      </c>
      <c r="G43" s="4">
        <f>VLOOKUP(F43,'Sheet-2'!$D$2:$E$8,2,0)</f>
        <v>1258</v>
      </c>
      <c r="H43" s="2">
        <f>VLOOKUP(G43,'Sheet-2'!$E$2:$F$8,2,0)</f>
        <v>1254</v>
      </c>
      <c r="I43" s="1">
        <f t="shared" si="0"/>
        <v>1232840000</v>
      </c>
      <c r="J43" s="1">
        <f t="shared" si="1"/>
        <v>1228920000</v>
      </c>
      <c r="K43" s="1">
        <f t="shared" si="2"/>
        <v>2461760000</v>
      </c>
    </row>
    <row r="44" spans="1:11" hidden="1" x14ac:dyDescent="0.3">
      <c r="A44" s="2">
        <v>123497</v>
      </c>
      <c r="B44" s="2" t="s">
        <v>55</v>
      </c>
      <c r="C44" s="2" t="s">
        <v>12</v>
      </c>
      <c r="D44" s="3">
        <f>VLOOKUP(C44,'Sheet-2'!$A$2:$E$8,2,0)</f>
        <v>980000</v>
      </c>
      <c r="E44" s="3" t="str">
        <f>VLOOKUP(D44,'Sheet-2'!$B$2:$E$8,2,0)</f>
        <v>E</v>
      </c>
      <c r="F44" s="4">
        <f>VLOOKUP(E44,'Sheet-2'!$C$2:$E$8,2,0)</f>
        <v>1</v>
      </c>
      <c r="G44" s="4">
        <f>VLOOKUP(F44,'Sheet-2'!$D$2:$E$8,2,0)</f>
        <v>1258</v>
      </c>
      <c r="H44" s="2">
        <f>VLOOKUP(G44,'Sheet-2'!$E$2:$F$8,2,0)</f>
        <v>1254</v>
      </c>
      <c r="I44" s="1">
        <f t="shared" si="0"/>
        <v>1232840000</v>
      </c>
      <c r="J44" s="1">
        <f t="shared" si="1"/>
        <v>1228920000</v>
      </c>
      <c r="K44" s="1">
        <f t="shared" si="2"/>
        <v>2461760000</v>
      </c>
    </row>
    <row r="45" spans="1:11" hidden="1" x14ac:dyDescent="0.3">
      <c r="A45" s="2">
        <v>123498</v>
      </c>
      <c r="B45" s="2" t="s">
        <v>56</v>
      </c>
      <c r="C45" s="2" t="s">
        <v>10</v>
      </c>
      <c r="D45" s="3">
        <f>VLOOKUP(C45,'Sheet-2'!$A$2:$E$8,2,0)</f>
        <v>1150000</v>
      </c>
      <c r="E45" s="3" t="str">
        <f>VLOOKUP(D45,'Sheet-2'!$B$2:$E$8,2,0)</f>
        <v>D</v>
      </c>
      <c r="F45" s="4">
        <f>VLOOKUP(E45,'Sheet-2'!$C$2:$E$8,2,0)</f>
        <v>5</v>
      </c>
      <c r="G45" s="4">
        <f>VLOOKUP(F45,'Sheet-2'!$D$2:$E$8,2,0)</f>
        <v>225</v>
      </c>
      <c r="H45" s="2">
        <f>VLOOKUP(G45,'Sheet-2'!$E$2:$F$8,2,0)</f>
        <v>125</v>
      </c>
      <c r="I45" s="1">
        <f t="shared" si="0"/>
        <v>258750000</v>
      </c>
      <c r="J45" s="1">
        <f t="shared" si="1"/>
        <v>143750000</v>
      </c>
      <c r="K45" s="1">
        <f t="shared" si="2"/>
        <v>402500000</v>
      </c>
    </row>
    <row r="46" spans="1:11" hidden="1" x14ac:dyDescent="0.3">
      <c r="A46" s="2">
        <v>123499</v>
      </c>
      <c r="B46" s="2" t="s">
        <v>57</v>
      </c>
      <c r="C46" s="2" t="s">
        <v>6</v>
      </c>
      <c r="D46" s="3">
        <f>VLOOKUP(C46,'Sheet-2'!$A$2:$E$8,2,0)</f>
        <v>1299000</v>
      </c>
      <c r="E46" s="3" t="str">
        <f>VLOOKUP(D46,'Sheet-2'!$B$2:$E$8,2,0)</f>
        <v>B</v>
      </c>
      <c r="F46" s="4">
        <f>VLOOKUP(E46,'Sheet-2'!$C$2:$E$8,2,0)</f>
        <v>5</v>
      </c>
      <c r="G46" s="4">
        <f>VLOOKUP(F46,'Sheet-2'!$D$2:$E$8,2,0)</f>
        <v>225</v>
      </c>
      <c r="H46" s="2">
        <f>VLOOKUP(G46,'Sheet-2'!$E$2:$F$8,2,0)</f>
        <v>125</v>
      </c>
      <c r="I46" s="1">
        <f t="shared" si="0"/>
        <v>292275000</v>
      </c>
      <c r="J46" s="1">
        <f t="shared" si="1"/>
        <v>162375000</v>
      </c>
      <c r="K46" s="1">
        <f t="shared" si="2"/>
        <v>454650000</v>
      </c>
    </row>
    <row r="47" spans="1:11" hidden="1" x14ac:dyDescent="0.3">
      <c r="A47" s="2">
        <v>123500</v>
      </c>
      <c r="B47" s="2" t="s">
        <v>58</v>
      </c>
      <c r="C47" s="2" t="s">
        <v>4</v>
      </c>
      <c r="D47" s="3">
        <f>VLOOKUP(C47,'Sheet-2'!$A$2:$E$8,2,0)</f>
        <v>1399000</v>
      </c>
      <c r="E47" s="3" t="str">
        <f>VLOOKUP(D47,'Sheet-2'!$B$2:$E$8,2,0)</f>
        <v>A</v>
      </c>
      <c r="F47" s="4">
        <f>VLOOKUP(E47,'Sheet-2'!$C$2:$E$8,2,0)</f>
        <v>5</v>
      </c>
      <c r="G47" s="4">
        <f>VLOOKUP(F47,'Sheet-2'!$D$2:$E$8,2,0)</f>
        <v>225</v>
      </c>
      <c r="H47" s="2">
        <f>VLOOKUP(G47,'Sheet-2'!$E$2:$F$8,2,0)</f>
        <v>125</v>
      </c>
      <c r="I47" s="1">
        <f t="shared" si="0"/>
        <v>314775000</v>
      </c>
      <c r="J47" s="1">
        <f t="shared" si="1"/>
        <v>174875000</v>
      </c>
      <c r="K47" s="1">
        <f t="shared" si="2"/>
        <v>489650000</v>
      </c>
    </row>
    <row r="48" spans="1:11" hidden="1" x14ac:dyDescent="0.3">
      <c r="A48" s="2">
        <v>123501</v>
      </c>
      <c r="B48" s="2" t="s">
        <v>59</v>
      </c>
      <c r="C48" s="2" t="s">
        <v>8</v>
      </c>
      <c r="D48" s="3">
        <f>VLOOKUP(C48,'Sheet-2'!$A$2:$E$8,2,0)</f>
        <v>799000</v>
      </c>
      <c r="E48" s="3" t="str">
        <f>VLOOKUP(D48,'Sheet-2'!$B$2:$E$8,2,0)</f>
        <v>C</v>
      </c>
      <c r="F48" s="4">
        <f>VLOOKUP(E48,'Sheet-2'!$C$2:$E$8,2,0)</f>
        <v>4</v>
      </c>
      <c r="G48" s="4">
        <f>VLOOKUP(F48,'Sheet-2'!$D$2:$E$8,2,0)</f>
        <v>665</v>
      </c>
      <c r="H48" s="2">
        <f>VLOOKUP(G48,'Sheet-2'!$E$2:$F$8,2,0)</f>
        <v>589</v>
      </c>
      <c r="I48" s="1">
        <f t="shared" si="0"/>
        <v>531335000</v>
      </c>
      <c r="J48" s="1">
        <f t="shared" si="1"/>
        <v>470611000</v>
      </c>
      <c r="K48" s="1">
        <f t="shared" si="2"/>
        <v>1001946000</v>
      </c>
    </row>
    <row r="49" spans="1:11" hidden="1" x14ac:dyDescent="0.3">
      <c r="A49" s="2">
        <v>123502</v>
      </c>
      <c r="B49" s="2" t="s">
        <v>60</v>
      </c>
      <c r="C49" s="2" t="s">
        <v>10</v>
      </c>
      <c r="D49" s="3">
        <f>VLOOKUP(C49,'Sheet-2'!$A$2:$E$8,2,0)</f>
        <v>1150000</v>
      </c>
      <c r="E49" s="3" t="str">
        <f>VLOOKUP(D49,'Sheet-2'!$B$2:$E$8,2,0)</f>
        <v>D</v>
      </c>
      <c r="F49" s="4">
        <f>VLOOKUP(E49,'Sheet-2'!$C$2:$E$8,2,0)</f>
        <v>5</v>
      </c>
      <c r="G49" s="4">
        <f>VLOOKUP(F49,'Sheet-2'!$D$2:$E$8,2,0)</f>
        <v>225</v>
      </c>
      <c r="H49" s="2">
        <f>VLOOKUP(G49,'Sheet-2'!$E$2:$F$8,2,0)</f>
        <v>125</v>
      </c>
      <c r="I49" s="1">
        <f t="shared" si="0"/>
        <v>258750000</v>
      </c>
      <c r="J49" s="1">
        <f t="shared" si="1"/>
        <v>143750000</v>
      </c>
      <c r="K49" s="1">
        <f t="shared" si="2"/>
        <v>402500000</v>
      </c>
    </row>
    <row r="50" spans="1:11" hidden="1" x14ac:dyDescent="0.3">
      <c r="A50" s="2">
        <v>123503</v>
      </c>
      <c r="B50" s="2" t="s">
        <v>61</v>
      </c>
      <c r="C50" s="2" t="s">
        <v>6</v>
      </c>
      <c r="D50" s="3">
        <f>VLOOKUP(C50,'Sheet-2'!$A$2:$E$8,2,0)</f>
        <v>1299000</v>
      </c>
      <c r="E50" s="3" t="str">
        <f>VLOOKUP(D50,'Sheet-2'!$B$2:$E$8,2,0)</f>
        <v>B</v>
      </c>
      <c r="F50" s="4">
        <f>VLOOKUP(E50,'Sheet-2'!$C$2:$E$8,2,0)</f>
        <v>5</v>
      </c>
      <c r="G50" s="4">
        <f>VLOOKUP(F50,'Sheet-2'!$D$2:$E$8,2,0)</f>
        <v>225</v>
      </c>
      <c r="H50" s="2">
        <f>VLOOKUP(G50,'Sheet-2'!$E$2:$F$8,2,0)</f>
        <v>125</v>
      </c>
      <c r="I50" s="1">
        <f t="shared" si="0"/>
        <v>292275000</v>
      </c>
      <c r="J50" s="1">
        <f t="shared" si="1"/>
        <v>162375000</v>
      </c>
      <c r="K50" s="1">
        <f t="shared" si="2"/>
        <v>454650000</v>
      </c>
    </row>
    <row r="51" spans="1:11" hidden="1" x14ac:dyDescent="0.3">
      <c r="A51" s="2">
        <v>123504</v>
      </c>
      <c r="B51" s="2" t="s">
        <v>62</v>
      </c>
      <c r="C51" s="2" t="s">
        <v>4</v>
      </c>
      <c r="D51" s="3">
        <f>VLOOKUP(C51,'Sheet-2'!$A$2:$E$8,2,0)</f>
        <v>1399000</v>
      </c>
      <c r="E51" s="3" t="str">
        <f>VLOOKUP(D51,'Sheet-2'!$B$2:$E$8,2,0)</f>
        <v>A</v>
      </c>
      <c r="F51" s="4">
        <f>VLOOKUP(E51,'Sheet-2'!$C$2:$E$8,2,0)</f>
        <v>5</v>
      </c>
      <c r="G51" s="4">
        <f>VLOOKUP(F51,'Sheet-2'!$D$2:$E$8,2,0)</f>
        <v>225</v>
      </c>
      <c r="H51" s="2">
        <f>VLOOKUP(G51,'Sheet-2'!$E$2:$F$8,2,0)</f>
        <v>125</v>
      </c>
      <c r="I51" s="1">
        <f t="shared" si="0"/>
        <v>314775000</v>
      </c>
      <c r="J51" s="1">
        <f t="shared" si="1"/>
        <v>174875000</v>
      </c>
      <c r="K51" s="1">
        <f t="shared" si="2"/>
        <v>489650000</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EA873C-DA68-453C-AB8C-C84CB595165E}">
  <dimension ref="A1:J26"/>
  <sheetViews>
    <sheetView topLeftCell="A16" workbookViewId="0">
      <selection activeCell="I20" sqref="I20"/>
    </sheetView>
  </sheetViews>
  <sheetFormatPr defaultRowHeight="14.4" x14ac:dyDescent="0.3"/>
  <cols>
    <col min="1" max="1" width="19.109375" bestFit="1" customWidth="1"/>
    <col min="2" max="2" width="6.6640625" bestFit="1" customWidth="1"/>
    <col min="3" max="3" width="26.21875" bestFit="1" customWidth="1"/>
    <col min="4" max="4" width="10" bestFit="1" customWidth="1"/>
    <col min="5" max="6" width="11" bestFit="1" customWidth="1"/>
    <col min="7" max="7" width="18" bestFit="1" customWidth="1"/>
    <col min="8" max="8" width="20" bestFit="1" customWidth="1"/>
    <col min="9" max="9" width="18" bestFit="1" customWidth="1"/>
    <col min="10" max="10" width="17.44140625" bestFit="1" customWidth="1"/>
  </cols>
  <sheetData>
    <row r="1" spans="1:10" x14ac:dyDescent="0.3">
      <c r="A1" s="9" t="s">
        <v>0</v>
      </c>
      <c r="B1" s="9" t="s">
        <v>1</v>
      </c>
      <c r="C1" s="9" t="s">
        <v>2</v>
      </c>
      <c r="D1" s="9" t="s">
        <v>3</v>
      </c>
      <c r="E1" s="9" t="s">
        <v>16</v>
      </c>
      <c r="F1" s="9" t="s">
        <v>70</v>
      </c>
      <c r="G1" s="9" t="s">
        <v>71</v>
      </c>
      <c r="H1" s="9" t="s">
        <v>72</v>
      </c>
      <c r="I1" s="9" t="s">
        <v>73</v>
      </c>
      <c r="J1" s="9" t="s">
        <v>74</v>
      </c>
    </row>
    <row r="2" spans="1:10" x14ac:dyDescent="0.3">
      <c r="A2" s="2" t="s">
        <v>4</v>
      </c>
      <c r="B2" s="5">
        <v>1399000</v>
      </c>
      <c r="C2" s="2" t="s">
        <v>5</v>
      </c>
      <c r="D2" s="2">
        <v>5</v>
      </c>
      <c r="E2" s="2">
        <v>225</v>
      </c>
      <c r="F2" s="2">
        <v>125</v>
      </c>
      <c r="G2" s="5">
        <f>E2*B2</f>
        <v>314775000</v>
      </c>
      <c r="H2" s="5">
        <f>F2*B2</f>
        <v>174875000</v>
      </c>
      <c r="I2" s="5">
        <f>SUM(G2:H2)</f>
        <v>489650000</v>
      </c>
      <c r="J2" s="6">
        <f>AVERAGE(G2:H2)</f>
        <v>244825000</v>
      </c>
    </row>
    <row r="3" spans="1:10" x14ac:dyDescent="0.3">
      <c r="A3" s="2" t="s">
        <v>6</v>
      </c>
      <c r="B3" s="5">
        <v>1299000</v>
      </c>
      <c r="C3" s="2" t="s">
        <v>7</v>
      </c>
      <c r="D3" s="2">
        <v>5</v>
      </c>
      <c r="E3" s="2">
        <v>458</v>
      </c>
      <c r="F3" s="2">
        <v>256</v>
      </c>
      <c r="G3" s="5">
        <f t="shared" ref="G3:G8" si="0">E3*B3</f>
        <v>594942000</v>
      </c>
      <c r="H3" s="5">
        <f t="shared" ref="H3:H8" si="1">F3*B3</f>
        <v>332544000</v>
      </c>
      <c r="I3" s="5">
        <f t="shared" ref="I3:I8" si="2">SUM(G3:H3)</f>
        <v>927486000</v>
      </c>
      <c r="J3" s="6">
        <f>AVERAGE(G3:H3)</f>
        <v>463743000</v>
      </c>
    </row>
    <row r="4" spans="1:10" x14ac:dyDescent="0.3">
      <c r="A4" s="2" t="s">
        <v>8</v>
      </c>
      <c r="B4" s="5">
        <v>799000</v>
      </c>
      <c r="C4" s="2" t="s">
        <v>9</v>
      </c>
      <c r="D4" s="2">
        <v>4</v>
      </c>
      <c r="E4" s="2">
        <v>665</v>
      </c>
      <c r="F4" s="2">
        <v>589</v>
      </c>
      <c r="G4" s="5">
        <f t="shared" si="0"/>
        <v>531335000</v>
      </c>
      <c r="H4" s="5">
        <f t="shared" si="1"/>
        <v>470611000</v>
      </c>
      <c r="I4" s="5">
        <f t="shared" si="2"/>
        <v>1001946000</v>
      </c>
      <c r="J4" s="6">
        <f t="shared" ref="J4:J8" si="3">AVERAGE(G4:H4)</f>
        <v>500973000</v>
      </c>
    </row>
    <row r="5" spans="1:10" x14ac:dyDescent="0.3">
      <c r="A5" s="2" t="s">
        <v>10</v>
      </c>
      <c r="B5" s="5">
        <v>1150000</v>
      </c>
      <c r="C5" s="2" t="s">
        <v>11</v>
      </c>
      <c r="D5" s="2">
        <v>5</v>
      </c>
      <c r="E5" s="2">
        <v>4588</v>
      </c>
      <c r="F5" s="2">
        <v>3333</v>
      </c>
      <c r="G5" s="5">
        <f t="shared" si="0"/>
        <v>5276200000</v>
      </c>
      <c r="H5" s="5">
        <f t="shared" si="1"/>
        <v>3832950000</v>
      </c>
      <c r="I5" s="5">
        <f t="shared" si="2"/>
        <v>9109150000</v>
      </c>
      <c r="J5" s="6">
        <f t="shared" si="3"/>
        <v>4554575000</v>
      </c>
    </row>
    <row r="6" spans="1:10" x14ac:dyDescent="0.3">
      <c r="A6" s="2" t="s">
        <v>12</v>
      </c>
      <c r="B6" s="5">
        <v>980000</v>
      </c>
      <c r="C6" s="2" t="s">
        <v>13</v>
      </c>
      <c r="D6" s="2">
        <v>1</v>
      </c>
      <c r="E6" s="2">
        <v>1258</v>
      </c>
      <c r="F6" s="2">
        <v>1254</v>
      </c>
      <c r="G6" s="5">
        <f t="shared" si="0"/>
        <v>1232840000</v>
      </c>
      <c r="H6" s="5">
        <f t="shared" si="1"/>
        <v>1228920000</v>
      </c>
      <c r="I6" s="5">
        <f t="shared" si="2"/>
        <v>2461760000</v>
      </c>
      <c r="J6" s="6">
        <f t="shared" si="3"/>
        <v>1230880000</v>
      </c>
    </row>
    <row r="7" spans="1:10" x14ac:dyDescent="0.3">
      <c r="A7" s="2" t="s">
        <v>66</v>
      </c>
      <c r="B7" s="5">
        <v>13000000</v>
      </c>
      <c r="C7" s="2" t="s">
        <v>67</v>
      </c>
      <c r="D7" s="2">
        <v>5</v>
      </c>
      <c r="E7" s="2">
        <v>1700</v>
      </c>
      <c r="F7" s="2">
        <v>1563</v>
      </c>
      <c r="G7" s="5">
        <f t="shared" si="0"/>
        <v>22100000000</v>
      </c>
      <c r="H7" s="5">
        <f t="shared" si="1"/>
        <v>20319000000</v>
      </c>
      <c r="I7" s="5">
        <f t="shared" si="2"/>
        <v>42419000000</v>
      </c>
      <c r="J7" s="6">
        <f t="shared" si="3"/>
        <v>21209500000</v>
      </c>
    </row>
    <row r="8" spans="1:10" x14ac:dyDescent="0.3">
      <c r="A8" s="2" t="s">
        <v>68</v>
      </c>
      <c r="B8" s="5">
        <v>1860000</v>
      </c>
      <c r="C8" s="2" t="s">
        <v>69</v>
      </c>
      <c r="D8" s="2">
        <v>4</v>
      </c>
      <c r="E8" s="2">
        <v>1254</v>
      </c>
      <c r="F8" s="2">
        <v>1003</v>
      </c>
      <c r="G8" s="5">
        <f t="shared" si="0"/>
        <v>2332440000</v>
      </c>
      <c r="H8" s="5">
        <f t="shared" si="1"/>
        <v>1865580000</v>
      </c>
      <c r="I8" s="5">
        <f t="shared" si="2"/>
        <v>4198020000</v>
      </c>
      <c r="J8" s="6">
        <f t="shared" si="3"/>
        <v>2099010000</v>
      </c>
    </row>
    <row r="9" spans="1:10" x14ac:dyDescent="0.3">
      <c r="A9" s="2"/>
      <c r="B9" s="2"/>
      <c r="C9" s="2"/>
      <c r="D9" s="2"/>
      <c r="E9" s="2"/>
      <c r="F9" s="2"/>
      <c r="G9" s="2"/>
      <c r="H9" s="2"/>
      <c r="I9" s="2"/>
      <c r="J9" s="2"/>
    </row>
    <row r="10" spans="1:10" x14ac:dyDescent="0.3">
      <c r="A10" s="2"/>
      <c r="B10" s="2"/>
      <c r="C10" s="2"/>
      <c r="D10" s="2"/>
      <c r="E10" s="2"/>
      <c r="F10" s="2"/>
      <c r="G10" s="2"/>
      <c r="H10" s="2"/>
      <c r="I10" s="2"/>
      <c r="J10" s="2"/>
    </row>
    <row r="14" spans="1:10" x14ac:dyDescent="0.3">
      <c r="E14" s="2"/>
    </row>
    <row r="15" spans="1:10" x14ac:dyDescent="0.3">
      <c r="A15" t="s">
        <v>0</v>
      </c>
      <c r="B15" t="s">
        <v>8</v>
      </c>
      <c r="E15" s="7"/>
    </row>
    <row r="16" spans="1:10" x14ac:dyDescent="0.3">
      <c r="A16" t="s">
        <v>16</v>
      </c>
      <c r="B16" s="2">
        <f>SUMIF(Table1[Product],'Sheet-2'!$B$15,Table1[Unit])</f>
        <v>5320</v>
      </c>
    </row>
    <row r="17" spans="1:3" x14ac:dyDescent="0.3">
      <c r="A17" t="s">
        <v>80</v>
      </c>
      <c r="B17" s="2">
        <f>COUNTIF(Table1[Product],'Sheet-2'!B15)</f>
        <v>8</v>
      </c>
    </row>
    <row r="18" spans="1:3" x14ac:dyDescent="0.3">
      <c r="B18" s="2"/>
    </row>
    <row r="20" spans="1:3" x14ac:dyDescent="0.3">
      <c r="A20" s="11" t="s">
        <v>0</v>
      </c>
      <c r="B20" s="11" t="s">
        <v>16</v>
      </c>
      <c r="C20" t="s">
        <v>81</v>
      </c>
    </row>
    <row r="21" spans="1:3" x14ac:dyDescent="0.3">
      <c r="A21" t="s">
        <v>6</v>
      </c>
      <c r="B21">
        <v>458</v>
      </c>
      <c r="C21" s="10">
        <v>332544000</v>
      </c>
    </row>
    <row r="22" spans="1:3" x14ac:dyDescent="0.3">
      <c r="A22" t="s">
        <v>10</v>
      </c>
      <c r="B22">
        <v>4588</v>
      </c>
      <c r="C22" s="10">
        <v>3832950000</v>
      </c>
    </row>
    <row r="23" spans="1:3" x14ac:dyDescent="0.3">
      <c r="A23" t="s">
        <v>66</v>
      </c>
      <c r="B23">
        <v>1700</v>
      </c>
      <c r="C23" s="10">
        <v>20319000000</v>
      </c>
    </row>
    <row r="24" spans="1:3" x14ac:dyDescent="0.3">
      <c r="A24" t="s">
        <v>8</v>
      </c>
      <c r="B24">
        <v>665</v>
      </c>
      <c r="C24" s="10">
        <v>470611000</v>
      </c>
    </row>
    <row r="25" spans="1:3" x14ac:dyDescent="0.3">
      <c r="A25" t="s">
        <v>4</v>
      </c>
      <c r="B25">
        <v>225</v>
      </c>
      <c r="C25" s="10">
        <v>174875000</v>
      </c>
    </row>
    <row r="26" spans="1:3" x14ac:dyDescent="0.3">
      <c r="A26" t="s">
        <v>77</v>
      </c>
      <c r="C26" s="10">
        <v>25129980000</v>
      </c>
    </row>
  </sheetData>
  <dataValidations count="1">
    <dataValidation type="list" allowBlank="1" showInputMessage="1" showErrorMessage="1" sqref="B15" xr:uid="{459ED63D-0B34-46CE-BA07-FAC8629ABEE2}">
      <formula1>$A$2:$A$8</formula1>
    </dataValidation>
  </dataValidations>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93726B-778A-4263-B181-35DB147135CD}">
  <dimension ref="A3:C7"/>
  <sheetViews>
    <sheetView tabSelected="1" topLeftCell="A2" workbookViewId="0">
      <selection activeCell="O6" sqref="O6"/>
    </sheetView>
  </sheetViews>
  <sheetFormatPr defaultRowHeight="14.4" x14ac:dyDescent="0.3"/>
  <cols>
    <col min="1" max="1" width="15.88671875" bestFit="1" customWidth="1"/>
    <col min="2" max="2" width="12.88671875" bestFit="1" customWidth="1"/>
    <col min="3" max="3" width="11" bestFit="1" customWidth="1"/>
    <col min="4" max="4" width="10.44140625" bestFit="1" customWidth="1"/>
    <col min="5" max="5" width="14.6640625" bestFit="1" customWidth="1"/>
    <col min="6" max="7" width="5" bestFit="1" customWidth="1"/>
    <col min="8" max="8" width="15.88671875" bestFit="1" customWidth="1"/>
    <col min="9" max="9" width="19.21875" bestFit="1" customWidth="1"/>
  </cols>
  <sheetData>
    <row r="3" spans="1:3" x14ac:dyDescent="0.3">
      <c r="A3" s="11" t="s">
        <v>76</v>
      </c>
      <c r="B3" t="s">
        <v>79</v>
      </c>
      <c r="C3" t="s">
        <v>78</v>
      </c>
    </row>
    <row r="4" spans="1:3" x14ac:dyDescent="0.3">
      <c r="A4" s="12" t="s">
        <v>12</v>
      </c>
      <c r="B4" s="10">
        <v>7</v>
      </c>
      <c r="C4" s="10">
        <v>6860000</v>
      </c>
    </row>
    <row r="5" spans="1:3" x14ac:dyDescent="0.3">
      <c r="A5" s="13">
        <v>1254</v>
      </c>
      <c r="B5" s="10">
        <v>7</v>
      </c>
      <c r="C5" s="10">
        <v>6860000</v>
      </c>
    </row>
    <row r="6" spans="1:3" x14ac:dyDescent="0.3">
      <c r="A6" s="14">
        <v>1258</v>
      </c>
      <c r="B6" s="10">
        <v>7</v>
      </c>
      <c r="C6" s="10">
        <v>6860000</v>
      </c>
    </row>
    <row r="7" spans="1:3" x14ac:dyDescent="0.3">
      <c r="A7" s="12" t="s">
        <v>77</v>
      </c>
      <c r="B7" s="10">
        <v>7</v>
      </c>
      <c r="C7" s="10">
        <v>6860000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c 4 4 b d e b 0 - c b 4 d - 4 e e 2 - a 5 5 1 - 2 2 d 8 9 d 6 c b a 9 9 "   x m l n s = " h t t p : / / s c h e m a s . m i c r o s o f t . c o m / D a t a M a s h u p " > A A A A A J E E A A B Q S w M E F A A C A A g A R A Q f W 0 U E 8 i C j A A A A 9 g A A A B I A H A B D b 2 5 m a W c v U G F j a 2 F n Z S 5 4 b W w g o h g A K K A U A A A A A A A A A A A A A A A A A A A A A A A A A A A A h Y + x D o I w F E V / h X S n h b I Q 8 q i D q y Q m R O P a l A q N 8 D C 0 W P 7 N w U / y F 8 Q o 6 u Z 4 z z 3 D v f f r D V Z T 1 w Y X P V j T Y 0 5 i G p F A o + o r g 3 V O R n c M U 7 I S s J X q J G s d z D L a b L J V T h r n z h l j 3 n v q E 9 o P N e N R F L N D s S l V o z t J P r L 5 L 4 c G r Z O o N B G w f 4 0 R n M Y J p w l P a Q R s g V A Y / A p 8 3 v t s f y C s x 9 a N g x Y a w 1 0 J b I n A 3 h / E A 1 B L A w Q U A A I A C A B E B B 9 b 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R A Q f W 7 9 e B D y M A Q A A l Q g A A B M A H A B G b 3 J t d W x h c y 9 T Z W N 0 a W 9 u M S 5 t I K I Y A C i g F A A A A A A A A A A A A A A A A A A A A A A A A A A A A O 2 T T 2 v C Q B D F 7 w G / w 5 J e F E L o q r U t 4 k F U q I e W 0 q T 0 I B 7 W O G p w s 1 s 2 E 1 C C 3 7 0 b Y 2 1 t N v 6 h V 3 M J + c 3 L z G Z e X g w B h l I Q L 7 / T d s W q W P G C K Z i S V y W n L E D S I R y w Y h F 9 e T J R A W g y W A X A 3 V 6 i F A j 8 k G o 5 k X J Z r a W j F x Z B x / b Z h A O 1 x 5 t R T w r U k r G T N 7 i x e w s m 5 r q 7 v / 4 E W 3 f a S l 1 f M R H P p I p 6 k i e R y I p x N Z / m p K k 9 e H a H f W I 7 Z C i w 1 X S z 8 s Y h q Z 1 N 0 x T 1 M 0 F Y 4 R Z m 5 0 4 C N P A w g G K P N y a W B a 3 H Z g h r o h h i K O b F l 9 5 F i E X q S T 4 l 5 p I v k X G S 6 B r p R j I R p Z J 9 j + O 6 Q 7 y p 7 f f b h 0 i i 3 u 8 T s C m o + G f F e W G H q 3 + M q B n 9 o S c M K k 7 L z M o V 9 H u n T K y 3 x 8 5 x v b D q n D d K e N P c 5 q 5 E 3 j L L 7 8 3 4 w Y w f z Z j e l v C D T / 1 l h f 4 R S 7 z Y V c x m Z O 1 G O 0 W X c y 9 g n K m 4 g y q B s d m n + k m f C k e 5 p u o / q a L n x a p e k q v G p b m i 1 2 A d C x Y 9 M 1 m N i 5 P V v D h Z 9 B q t s 6 J V s U J h 3 n j 7 C 1 B L A Q I t A B Q A A g A I A E Q E H 1 t F B P I g o w A A A P Y A A A A S A A A A A A A A A A A A A A A A A A A A A A B D b 2 5 m a W c v U G F j a 2 F n Z S 5 4 b W x Q S w E C L Q A U A A I A C A B E B B 9 b D 8 r p q 6 Q A A A D p A A A A E w A A A A A A A A A A A A A A A A D v A A A A W 0 N v b n R l b n R f V H l w Z X N d L n h t b F B L A Q I t A B Q A A g A I A E Q E H 1 u / X g Q 8 j A E A A J U I A A A T A A A A A A A A A A A A A A A A A O A B A A B G b 3 J t d W x h c y 9 T Z W N 0 a W 9 u M S 5 t U E s F B g A A A A A D A A M A w g A A A L k 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E S A A A A A A A A b x I 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B y b 2 R h Y 3 Q 8 L 0 l 0 Z W 1 Q Y X R o P j w v S X R l b U x v Y 2 F 0 a W 9 u P j x T d G F i b G V F b n R y a W V z P j x F b n R y e S B U e X B l P S J J c 1 B y a X Z h d G U i I F Z h b H V l P S J s M C I g L z 4 8 R W 5 0 c n k g V H l w Z T 0 i U X V l c n l J R C I g V m F s d W U 9 I n N l N 2 I y M j k 1 Z C 1 j N W M z L T R i Y T g t Y j F m N S 1 j M G I w Z D J j O T V l N j U 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R X J y b 3 J D b 3 V u d C I g V m F s d W U 9 I m w w I i A v P j x F b n R y e S B U e X B l P S J G a W x s R X J y b 3 J D b 2 R l I i B W Y W x 1 Z T 0 i c 1 V u a 2 5 v d 2 4 i I C 8 + P E V u d H J 5 I F R 5 c G U 9 I k Z p b G x D b 3 V u d C I g V m F s d W U 9 I m w 0 O S I g L z 4 8 R W 5 0 c n k g V H l w Z T 0 i R m l s b G V k Q 2 9 t c G x l d G V S Z X N 1 b H R U b 1 d v c m t z a G V l d C I g V m F s d W U 9 I m w x I i A v P j x F b n R y e S B U e X B l P S J B Z G R l Z F R v R G F 0 Y U 1 v Z G V s I i B W Y W x 1 Z T 0 i b D A i I C 8 + P E V u d H J 5 I F R 5 c G U 9 I k Z p b G x U b 0 R h d G F N b 2 R l b E V u Y W J s Z W Q i I F Z h b H V l P S J s M C I g L z 4 8 R W 5 0 c n k g V H l w Z T 0 i R m l s b E 9 i a m V j d F R 5 c G U i I F Z h b H V l P S J z Q 2 9 u b m V j d G l v b k 9 u b H k i I C 8 + P E V u d H J 5 I F R 5 c G U 9 I k Z p b G x F b m F i b G V k I i B W Y W x 1 Z T 0 i b D A i I C 8 + P E V u d H J 5 I F R 5 c G U 9 I k Z p b G x M Y X N 0 V X B k Y X R l Z C I g V m F s d W U 9 I m Q y M D I 1 L T A 1 L T I 1 V D E w O j U 2 O j A 1 L j A 4 M T A x N D V a I i A v P j x F b n R y e S B U e X B l P S J G a W x s Q 2 9 s d W 1 u V H l w Z X M i I F Z h b H V l P S J z Q X d Z R 0 F 3 W U R B d 0 1 E Q X d N P S I g L z 4 8 R W 5 0 c n k g V H l w Z T 0 i R m l s b E N v b H V t b k 5 h b W V z I i B W Y W x 1 Z T 0 i c 1 s m c X V v d D t F T S 5 J R C A m c X V v d D s s J n F 1 b 3 Q 7 T m F t Z S Z x d W 9 0 O y w m c X V v d D t Q c m 9 k d W N 0 J n F 1 b 3 Q 7 L C Z x d W 9 0 O 1 B y a W N l J n F 1 b 3 Q 7 L C Z x d W 9 0 O 1 J h b m s m c X V v d D s s J n F 1 b 3 Q 7 U 2 F m d G V 5 I H J h d H R p b m c m c X V v d D s s J n F 1 b 3 Q 7 V W 5 p d C Z x d W 9 0 O y w m c X V v d D t T b 2 x k I F V u a X Q m c X V v d D s s J n F 1 b 3 Q 7 V G 9 0 Y W w g d W 5 p d C B B b W 9 1 b n Q m c X V v d D s s J n F 1 b 3 Q 7 V G 9 0 Y W w g U 2 9 s Z C B V b m l 0 I E F t b 3 V u d C Z x d W 9 0 O y w m c X V v d D t U b 3 R h b C Z x d W 9 0 O 1 0 i I C 8 + P E V u d H J 5 I F R 5 c G U 9 I k Z p b G x T d G F 0 d X M i I F Z h b H V l P S J z Q 2 9 t c G x l d G U i I C 8 + P E V u d H J 5 I F R 5 c G U 9 I l J l b G F 0 a W 9 u c 2 h p c E l u Z m 9 D b 2 5 0 Y W l u Z X I i I F Z h b H V l P S J z e y Z x d W 9 0 O 2 N v b H V t b k N v d W 5 0 J n F 1 b 3 Q 7 O j E x L C Z x d W 9 0 O 2 t l e U N v b H V t b k 5 h b W V z J n F 1 b 3 Q 7 O l t d L C Z x d W 9 0 O 3 F 1 Z X J 5 U m V s Y X R p b 2 5 z a G l w c y Z x d W 9 0 O z p b X S w m c X V v d D t j b 2 x 1 b W 5 J Z G V u d G l 0 a W V z J n F 1 b 3 Q 7 O l s m c X V v d D t T Z W N 0 a W 9 u M S 9 Q c m 9 k Y W N 0 L 0 F 1 d G 9 S Z W 1 v d m V k Q 2 9 s d W 1 u c z E u e 0 V N L k l E I C w w f S Z x d W 9 0 O y w m c X V v d D t T Z W N 0 a W 9 u M S 9 Q c m 9 k Y W N 0 L 0 F 1 d G 9 S Z W 1 v d m V k Q 2 9 s d W 1 u c z E u e 0 5 h b W U s M X 0 m c X V v d D s s J n F 1 b 3 Q 7 U 2 V j d G l v b j E v U H J v Z G F j d C 9 B d X R v U m V t b 3 Z l Z E N v b H V t b n M x L n t Q c m 9 k d W N 0 L D J 9 J n F 1 b 3 Q 7 L C Z x d W 9 0 O 1 N l Y 3 R p b 2 4 x L 1 B y b 2 R h Y 3 Q v Q X V 0 b 1 J l b W 9 2 Z W R D b 2 x 1 b W 5 z M S 5 7 U H J p Y 2 U s M 3 0 m c X V v d D s s J n F 1 b 3 Q 7 U 2 V j d G l v b j E v U H J v Z G F j d C 9 B d X R v U m V t b 3 Z l Z E N v b H V t b n M x L n t S Y W 5 r L D R 9 J n F 1 b 3 Q 7 L C Z x d W 9 0 O 1 N l Y 3 R p b 2 4 x L 1 B y b 2 R h Y 3 Q v Q X V 0 b 1 J l b W 9 2 Z W R D b 2 x 1 b W 5 z M S 5 7 U 2 F m d G V 5 I H J h d H R p b m c s N X 0 m c X V v d D s s J n F 1 b 3 Q 7 U 2 V j d G l v b j E v U H J v Z G F j d C 9 B d X R v U m V t b 3 Z l Z E N v b H V t b n M x L n t V b m l 0 L D Z 9 J n F 1 b 3 Q 7 L C Z x d W 9 0 O 1 N l Y 3 R p b 2 4 x L 1 B y b 2 R h Y 3 Q v Q X V 0 b 1 J l b W 9 2 Z W R D b 2 x 1 b W 5 z M S 5 7 U 2 9 s Z C B V b m l 0 L D d 9 J n F 1 b 3 Q 7 L C Z x d W 9 0 O 1 N l Y 3 R p b 2 4 x L 1 B y b 2 R h Y 3 Q v Q X V 0 b 1 J l b W 9 2 Z W R D b 2 x 1 b W 5 z M S 5 7 V G 9 0 Y W w g d W 5 p d C B B b W 9 1 b n Q s O H 0 m c X V v d D s s J n F 1 b 3 Q 7 U 2 V j d G l v b j E v U H J v Z G F j d C 9 B d X R v U m V t b 3 Z l Z E N v b H V t b n M x L n t U b 3 R h b C B T b 2 x k I F V u a X Q g Q W 1 v d W 5 0 L D l 9 J n F 1 b 3 Q 7 L C Z x d W 9 0 O 1 N l Y 3 R p b 2 4 x L 1 B y b 2 R h Y 3 Q v Q X V 0 b 1 J l b W 9 2 Z W R D b 2 x 1 b W 5 z M S 5 7 V G 9 0 Y W w s M T B 9 J n F 1 b 3 Q 7 X S w m c X V v d D t D b 2 x 1 b W 5 D b 3 V u d C Z x d W 9 0 O z o x M S w m c X V v d D t L Z X l D b 2 x 1 b W 5 O Y W 1 l c y Z x d W 9 0 O z p b X S w m c X V v d D t D b 2 x 1 b W 5 J Z G V u d G l 0 a W V z J n F 1 b 3 Q 7 O l s m c X V v d D t T Z W N 0 a W 9 u M S 9 Q c m 9 k Y W N 0 L 0 F 1 d G 9 S Z W 1 v d m V k Q 2 9 s d W 1 u c z E u e 0 V N L k l E I C w w f S Z x d W 9 0 O y w m c X V v d D t T Z W N 0 a W 9 u M S 9 Q c m 9 k Y W N 0 L 0 F 1 d G 9 S Z W 1 v d m V k Q 2 9 s d W 1 u c z E u e 0 5 h b W U s M X 0 m c X V v d D s s J n F 1 b 3 Q 7 U 2 V j d G l v b j E v U H J v Z G F j d C 9 B d X R v U m V t b 3 Z l Z E N v b H V t b n M x L n t Q c m 9 k d W N 0 L D J 9 J n F 1 b 3 Q 7 L C Z x d W 9 0 O 1 N l Y 3 R p b 2 4 x L 1 B y b 2 R h Y 3 Q v Q X V 0 b 1 J l b W 9 2 Z W R D b 2 x 1 b W 5 z M S 5 7 U H J p Y 2 U s M 3 0 m c X V v d D s s J n F 1 b 3 Q 7 U 2 V j d G l v b j E v U H J v Z G F j d C 9 B d X R v U m V t b 3 Z l Z E N v b H V t b n M x L n t S Y W 5 r L D R 9 J n F 1 b 3 Q 7 L C Z x d W 9 0 O 1 N l Y 3 R p b 2 4 x L 1 B y b 2 R h Y 3 Q v Q X V 0 b 1 J l b W 9 2 Z W R D b 2 x 1 b W 5 z M S 5 7 U 2 F m d G V 5 I H J h d H R p b m c s N X 0 m c X V v d D s s J n F 1 b 3 Q 7 U 2 V j d G l v b j E v U H J v Z G F j d C 9 B d X R v U m V t b 3 Z l Z E N v b H V t b n M x L n t V b m l 0 L D Z 9 J n F 1 b 3 Q 7 L C Z x d W 9 0 O 1 N l Y 3 R p b 2 4 x L 1 B y b 2 R h Y 3 Q v Q X V 0 b 1 J l b W 9 2 Z W R D b 2 x 1 b W 5 z M S 5 7 U 2 9 s Z C B V b m l 0 L D d 9 J n F 1 b 3 Q 7 L C Z x d W 9 0 O 1 N l Y 3 R p b 2 4 x L 1 B y b 2 R h Y 3 Q v Q X V 0 b 1 J l b W 9 2 Z W R D b 2 x 1 b W 5 z M S 5 7 V G 9 0 Y W w g d W 5 p d C B B b W 9 1 b n Q s O H 0 m c X V v d D s s J n F 1 b 3 Q 7 U 2 V j d G l v b j E v U H J v Z G F j d C 9 B d X R v U m V t b 3 Z l Z E N v b H V t b n M x L n t U b 3 R h b C B T b 2 x k I F V u a X Q g Q W 1 v d W 5 0 L D l 9 J n F 1 b 3 Q 7 L C Z x d W 9 0 O 1 N l Y 3 R p b 2 4 x L 1 B y b 2 R h Y 3 Q v Q X V 0 b 1 J l b W 9 2 Z W R D b 2 x 1 b W 5 z M S 5 7 V G 9 0 Y W w s M T B 9 J n F 1 b 3 Q 7 X S w m c X V v d D t S Z W x h d G l v b n N o a X B J b m Z v J n F 1 b 3 Q 7 O l t d f S I g L z 4 8 L 1 N 0 Y W J s Z U V u d H J p Z X M + P C 9 J d G V t P j x J d G V t P j x J d G V t T G 9 j Y X R p b 2 4 + P E l 0 Z W 1 U e X B l P k Z v c m 1 1 b G E 8 L 0 l 0 Z W 1 U e X B l P j x J d G V t U G F 0 a D 5 T Z W N 0 a W 9 u M S 9 Q c m 9 k Y W N 0 L 1 N v d X J j Z T w v S X R l b V B h d G g + P C 9 J d G V t T G 9 j Y X R p b 2 4 + P F N 0 Y W J s Z U V u d H J p Z X M g L z 4 8 L 0 l 0 Z W 0 + P E l 0 Z W 0 + P E l 0 Z W 1 M b 2 N h d G l v b j 4 8 S X R l b V R 5 c G U + R m 9 y b X V s Y T w v S X R l b V R 5 c G U + P E l 0 Z W 1 Q Y X R o P l N l Y 3 R p b 2 4 x L 1 B y b 2 R h Y 3 Q v Q 2 h h b m d l Z C U y M F R 5 c G U 8 L 0 l 0 Z W 1 Q Y X R o P j w v S X R l b U x v Y 2 F 0 a W 9 u P j x T d G F i b G V F b n R y a W V z I C 8 + P C 9 J d G V t P j x J d G V t P j x J d G V t T G 9 j Y X R p b 2 4 + P E l 0 Z W 1 U e X B l P k Z v c m 1 1 b G E 8 L 0 l 0 Z W 1 U e X B l P j x J d G V t U G F 0 a D 5 T Z W N 0 a W 9 u M S 9 Q c m 9 k Y W N 0 L 0 R l b W 9 0 Z W Q l M j B I Z W F k Z X J z P C 9 J d G V t U G F 0 a D 4 8 L 0 l 0 Z W 1 M b 2 N h d G l v b j 4 8 U 3 R h Y m x l R W 5 0 c m l l c y A v P j w v S X R l b T 4 8 S X R l b T 4 8 S X R l b U x v Y 2 F 0 a W 9 u P j x J d G V t V H l w Z T 5 G b 3 J t d W x h P C 9 J d G V t V H l w Z T 4 8 S X R l b V B h d G g + U 2 V j d G l v b j E v U H J v Z G F j d C 9 D a G F u Z 2 V k J T I w V H l w Z T E 8 L 0 l 0 Z W 1 Q Y X R o P j w v S X R l b U x v Y 2 F 0 a W 9 u P j x T d G F i b G V F b n R y a W V z I C 8 + P C 9 J d G V t P j x J d G V t P j x J d G V t T G 9 j Y X R p b 2 4 + P E l 0 Z W 1 U e X B l P k Z v c m 1 1 b G E 8 L 0 l 0 Z W 1 U e X B l P j x J d G V t U G F 0 a D 5 T Z W N 0 a W 9 u M S 9 Q c m 9 k Y W N 0 L 1 B y b 2 1 v d G V k J T I w S G V h Z G V y c z w v S X R l b V B h d G g + P C 9 J d G V t T G 9 j Y X R p b 2 4 + P F N 0 Y W J s Z U V u d H J p Z X M g L z 4 8 L 0 l 0 Z W 0 + P E l 0 Z W 0 + P E l 0 Z W 1 M b 2 N h d G l v b j 4 8 S X R l b V R 5 c G U + R m 9 y b X V s Y T w v S X R l b V R 5 c G U + P E l 0 Z W 1 Q Y X R o P l N l Y 3 R p b 2 4 x L 1 B y b 2 R h Y 3 Q v Q 2 h h b m d l Z C U y M F R 5 c G U y P C 9 J d G V t U G F 0 a D 4 8 L 0 l 0 Z W 1 M b 2 N h d G l v b j 4 8 U 3 R h Y m x l R W 5 0 c m l l c y A v P j w v S X R l b T 4 8 S X R l b T 4 8 S X R l b U x v Y 2 F 0 a W 9 u P j x J d G V t V H l w Z T 5 G b 3 J t d W x h P C 9 J d G V t V H l w Z T 4 8 S X R l b V B h d G g + U 2 V j d G l v b j E v U H J v Z G F j d C 9 E Z W 1 v d G V k J T I w S G V h Z G V y c z E 8 L 0 l 0 Z W 1 Q Y X R o P j w v S X R l b U x v Y 2 F 0 a W 9 u P j x T d G F i b G V F b n R y a W V z I C 8 + P C 9 J d G V t P j x J d G V t P j x J d G V t T G 9 j Y X R p b 2 4 + P E l 0 Z W 1 U e X B l P k Z v c m 1 1 b G E 8 L 0 l 0 Z W 1 U e X B l P j x J d G V t U G F 0 a D 5 T Z W N 0 a W 9 u M S 9 Q c m 9 k Y W N 0 L 0 N o Y W 5 n Z W Q l M j B U e X B l M z w v S X R l b V B h d G g + P C 9 J d G V t T G 9 j Y X R p b 2 4 + P F N 0 Y W J s Z U V u d H J p Z X M g L z 4 8 L 0 l 0 Z W 0 + P E l 0 Z W 0 + P E l 0 Z W 1 M b 2 N h d G l v b j 4 8 S X R l b V R 5 c G U + R m 9 y b X V s Y T w v S X R l b V R 5 c G U + P E l 0 Z W 1 Q Y X R o P l N l Y 3 R p b 2 4 x L 1 B y b 2 R h Y 3 Q v U H J v b W 9 0 Z W Q l M j B I Z W F k Z X J z M T w v S X R l b V B h d G g + P C 9 J d G V t T G 9 j Y X R p b 2 4 + P F N 0 Y W J s Z U V u d H J p Z X M g L z 4 8 L 0 l 0 Z W 0 + P E l 0 Z W 0 + P E l 0 Z W 1 M b 2 N h d G l v b j 4 8 S X R l b V R 5 c G U + R m 9 y b X V s Y T w v S X R l b V R 5 c G U + P E l 0 Z W 1 Q Y X R o P l N l Y 3 R p b 2 4 x L 1 B y b 2 R h Y 3 Q v Q 2 h h b m d l Z C U y M F R 5 c G U 0 P C 9 J d G V t U G F 0 a D 4 8 L 0 l 0 Z W 1 M b 2 N h d G l v b j 4 8 U 3 R h Y m x l R W 5 0 c m l l c y A v P j w v S X R l b T 4 8 L 0 l 0 Z W 1 z P j w v T G 9 j Y W x Q Y W N r Y W d l T W V 0 Y W R h d G F G a W x l P h Y A A A B Q S w U G A A A A A A A A A A A A A A A A A A A A A A A A J g E A A A E A A A D Q j J 3 f A R X R E Y x 6 A M B P w p f r A Q A A A L U J e 9 c / g 8 B O p r a J O F 8 g g Q M A A A A A A g A A A A A A E G Y A A A A B A A A g A A A A g l q p 4 K w p / 9 5 z q p i w F Q p Q J o N n S V A Z x H N u 5 l J I I v x 5 u S U A A A A A D o A A A A A C A A A g A A A A P j p t x r W q 2 + H o Q Z P C B T N x t 2 6 h C 6 i t V + S 5 h x / o B X M 5 3 0 x Q A A A A 9 6 z T a p K u d L M m i K 6 2 m Y n / C 8 G u G i h w H B N / q z k x b 2 m C p V L t g H b D m G j r 5 J 2 6 1 T 8 D x M Z + V g J R 3 x 6 O u N 7 0 5 e 4 k y 3 o y l r K A o / y e T I k C P n i 9 X G X A 8 M p A A A A A X k Z 5 j d l V s n j 5 A g s q F O n 5 O Q 2 i B U 8 d S J 2 x f e 8 h O / k 2 p D K n 4 0 c g 5 i C g 8 4 J D E z 7 j O f C Q Z L g O K C 0 t H t 3 j M 5 K 6 C 9 / N v A = = < / D a t a M a s h u p > 
</file>

<file path=customXml/itemProps1.xml><?xml version="1.0" encoding="utf-8"?>
<ds:datastoreItem xmlns:ds="http://schemas.openxmlformats.org/officeDocument/2006/customXml" ds:itemID="{00AB5A32-597D-4B53-A1F6-5698CB092F6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sheet- 1</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vishnudixit3133@gmail.com</dc:creator>
  <cp:lastModifiedBy>Vishnu Kant Dixit</cp:lastModifiedBy>
  <dcterms:created xsi:type="dcterms:W3CDTF">2025-04-29T04:17:05Z</dcterms:created>
  <dcterms:modified xsi:type="dcterms:W3CDTF">2025-09-01T06:11:47Z</dcterms:modified>
</cp:coreProperties>
</file>