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williamhyland/Documents/Projects/email-sender/"/>
    </mc:Choice>
  </mc:AlternateContent>
  <xr:revisionPtr revIDLastSave="0" documentId="13_ncr:1_{B57695BD-709D-B042-B77B-505855D65A52}" xr6:coauthVersionLast="47" xr6:coauthVersionMax="47" xr10:uidLastSave="{00000000-0000-0000-0000-000000000000}"/>
  <bookViews>
    <workbookView xWindow="1080" yWindow="740" windowWidth="28320" windowHeight="18380" xr2:uid="{00000000-000D-0000-FFFF-FFFF00000000}"/>
  </bookViews>
  <sheets>
    <sheet name="Pizza Hold Times" sheetId="1" r:id="rId1"/>
    <sheet name="Pizza Count" sheetId="2" r:id="rId2"/>
    <sheet name="Daily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84" i="3"/>
  <c r="M84" i="3"/>
  <c r="L84" i="3"/>
  <c r="K84" i="3"/>
  <c r="N83" i="3"/>
  <c r="M83" i="3"/>
  <c r="L83" i="3"/>
  <c r="K83" i="3"/>
  <c r="N82" i="3"/>
  <c r="M82" i="3"/>
  <c r="L82" i="3"/>
  <c r="K82" i="3"/>
  <c r="N81" i="3"/>
  <c r="M81" i="3"/>
  <c r="L81" i="3"/>
  <c r="K81" i="3"/>
  <c r="N80" i="3"/>
  <c r="M80" i="3"/>
  <c r="L80" i="3"/>
  <c r="K80" i="3"/>
  <c r="N79" i="3"/>
  <c r="M79" i="3"/>
  <c r="L79" i="3"/>
  <c r="K79" i="3"/>
  <c r="N78" i="3"/>
  <c r="M78" i="3"/>
  <c r="L78" i="3"/>
  <c r="K78" i="3"/>
  <c r="N77" i="3"/>
  <c r="M77" i="3"/>
  <c r="L77" i="3"/>
  <c r="K77" i="3"/>
  <c r="N76" i="3"/>
  <c r="M76" i="3"/>
  <c r="L76" i="3"/>
  <c r="K76" i="3"/>
  <c r="N75" i="3"/>
  <c r="M75" i="3"/>
  <c r="L75" i="3"/>
  <c r="K75" i="3"/>
  <c r="N74" i="3"/>
  <c r="M74" i="3"/>
  <c r="L74" i="3"/>
  <c r="K74" i="3"/>
  <c r="N73" i="3"/>
  <c r="M73" i="3"/>
  <c r="L73" i="3"/>
  <c r="K73" i="3"/>
  <c r="N72" i="3"/>
  <c r="M72" i="3"/>
  <c r="L72" i="3"/>
  <c r="K72" i="3"/>
  <c r="N71" i="3"/>
  <c r="M71" i="3"/>
  <c r="L71" i="3"/>
  <c r="K71" i="3"/>
  <c r="N70" i="3"/>
  <c r="M70" i="3"/>
  <c r="L70" i="3"/>
  <c r="K70" i="3"/>
  <c r="N69" i="3"/>
  <c r="M69" i="3"/>
  <c r="L69" i="3"/>
  <c r="K69" i="3"/>
  <c r="N68" i="3"/>
  <c r="M68" i="3"/>
  <c r="L68" i="3"/>
  <c r="K68" i="3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9" i="3"/>
  <c r="M59" i="3"/>
  <c r="L59" i="3"/>
  <c r="K59" i="3"/>
  <c r="N58" i="3"/>
  <c r="M58" i="3"/>
  <c r="L58" i="3"/>
  <c r="K58" i="3"/>
  <c r="N57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P3" i="3"/>
  <c r="M3" i="3"/>
  <c r="L3" i="3"/>
  <c r="K3" i="3"/>
  <c r="P2" i="3"/>
  <c r="M2" i="3"/>
  <c r="L2" i="3"/>
  <c r="K2" i="3"/>
  <c r="Q3" i="3" l="1"/>
  <c r="R3" i="3"/>
  <c r="R4" i="3" s="1"/>
  <c r="R2" i="3"/>
  <c r="Q2" i="3"/>
  <c r="P4" i="3"/>
  <c r="P5" i="3" l="1"/>
  <c r="Q4" i="3"/>
  <c r="P6" i="3" l="1"/>
  <c r="Q5" i="3"/>
  <c r="Q6" i="3" l="1"/>
  <c r="P7" i="3"/>
  <c r="Q7" i="3" l="1"/>
  <c r="P8" i="3"/>
  <c r="Q8" i="3" l="1"/>
  <c r="P9" i="3"/>
  <c r="P10" i="3" l="1"/>
  <c r="Q9" i="3"/>
  <c r="Q10" i="3" l="1"/>
  <c r="P11" i="3"/>
  <c r="P12" i="3" l="1"/>
  <c r="Q11" i="3"/>
  <c r="Q12" i="3" l="1"/>
  <c r="P13" i="3"/>
  <c r="P14" i="3" l="1"/>
  <c r="Q13" i="3"/>
  <c r="Q14" i="3" l="1"/>
  <c r="P15" i="3"/>
  <c r="P16" i="3" l="1"/>
  <c r="Q15" i="3"/>
  <c r="Q16" i="3" l="1"/>
  <c r="P17" i="3"/>
  <c r="P18" i="3" l="1"/>
  <c r="Q17" i="3"/>
  <c r="Q18" i="3" l="1"/>
  <c r="P19" i="3"/>
  <c r="Q19" i="3" l="1"/>
  <c r="P20" i="3"/>
  <c r="Q20" i="3" l="1"/>
  <c r="P21" i="3"/>
  <c r="P22" i="3" l="1"/>
  <c r="Q21" i="3"/>
  <c r="Q22" i="3" l="1"/>
  <c r="P23" i="3"/>
  <c r="Q23" i="3" l="1"/>
  <c r="P24" i="3"/>
  <c r="Q24" i="3" l="1"/>
  <c r="P25" i="3"/>
  <c r="P26" i="3" l="1"/>
  <c r="Q26" i="3" s="1"/>
  <c r="Q25" i="3"/>
</calcChain>
</file>

<file path=xl/sharedStrings.xml><?xml version="1.0" encoding="utf-8"?>
<sst xmlns="http://schemas.openxmlformats.org/spreadsheetml/2006/main" count="23" uniqueCount="22">
  <si>
    <t>FirstSeenDateTime</t>
  </si>
  <si>
    <t>FirstSeenUnix</t>
  </si>
  <si>
    <t>LastSeenDateTime</t>
  </si>
  <si>
    <t>LastSeenUnix</t>
  </si>
  <si>
    <t>Age</t>
  </si>
  <si>
    <t>ID</t>
  </si>
  <si>
    <t>Label</t>
  </si>
  <si>
    <t>IsFull</t>
  </si>
  <si>
    <t>LastFull</t>
  </si>
  <si>
    <t>LastFullUnix</t>
  </si>
  <si>
    <t>Age (min)</t>
  </si>
  <si>
    <t>Threshold</t>
  </si>
  <si>
    <t>FirstSeenTime</t>
  </si>
  <si>
    <t>LastSeenTime</t>
  </si>
  <si>
    <t>Time Block</t>
  </si>
  <si>
    <t>Pizza Count</t>
  </si>
  <si>
    <t>2025-03-05 10:12:24 -0500 EST</t>
  </si>
  <si>
    <t>2025-03-05 19:35:00 -0500 EST</t>
  </si>
  <si>
    <t>pizza</t>
  </si>
  <si>
    <t>Pizzas</t>
  </si>
  <si>
    <t>non-compliant pizzas</t>
  </si>
  <si>
    <t>% non-compliance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</si>
</sst>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[$-F400]h:mm:ss\ AM/PM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"/>
      <family val="2"/>
    </font>
    <font>
      <sz val="8"/>
      <color theme="1"/>
      <name val="Helvetica Neue"/>
      <family val="2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1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4" fillId="0" borderId="0" xfId="0" applyFont="1"/>
    <xf numFmtId="18" fontId="3" fillId="0" borderId="0" xfId="0" applyNumberFormat="1" applyFont="1"/>
    <xf numFmtId="18" fontId="0" fillId="0" borderId="0" xfId="0" applyNumberFormat="1"/>
    <xf numFmtId="165" fontId="0" fillId="0" borderId="0" xfId="0" applyNumberFormat="1"/>
    <xf numFmtId="49" fontId="5" fillId="0" borderId="0" xfId="0" applyNumberFormat="1" applyFont="1"/>
    <xf numFmtId="1" fontId="0" fillId="0" borderId="0" xfId="1" applyNumberFormat="1" applyFont="1"/>
    <xf numFmtId="1" fontId="0" fillId="0" borderId="0" xfId="0" applyNumberFormat="1"/>
    <xf numFmtId="165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Time Pizza Seen vs. Age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247470193922013E-2"/>
          <c:y val="7.4999323316291527E-2"/>
          <c:w val="0.88989505280573045"/>
          <c:h val="0.789119403626706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'Daily Data'!$L$1</c:f>
              <c:strCache>
                <c:ptCount val="1"/>
                <c:pt idx="0">
                  <c:v>Threshold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0">
                <a:noFill/>
                <a:prstDash val="solid"/>
              </a:ln>
            </c:spPr>
          </c:marker>
          <c:xVal>
            <c:strRef>
              <c:f>'Daily Data'!$M$2:$M$300</c:f>
              <c:strCache>
                <c:ptCount val="1"/>
                <c:pt idx="0">
                  <c:v>10:12:24 AM</c:v>
                </c:pt>
              </c:strCache>
            </c:strRef>
          </c:xVal>
          <c:yVal>
            <c:numRef>
              <c:f>'Daily Data'!$L$2:$L$300</c:f>
              <c:numCache>
                <c:formatCode>0</c:formatCode>
                <c:ptCount val="299"/>
                <c:pt idx="0">
                  <c:v>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0-B341-961C-68154FE78AE4}"/>
            </c:ext>
          </c:extLst>
        </c:ser>
        <c:ser>
          <c:idx val="1"/>
          <c:order val="1"/>
          <c:tx>
            <c:strRef>
              <c:f>'Daily Data'!$M$1</c:f>
              <c:strCache>
                <c:ptCount val="1"/>
                <c:pt idx="0">
                  <c:v>FirstSeenTime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4"/>
            <c:spPr>
              <a:solidFill>
                <a:srgbClr val="00B0F0"/>
              </a:solidFill>
              <a:ln cap="rnd">
                <a:noFill/>
              </a:ln>
            </c:spPr>
          </c:marker>
          <c:xVal>
            <c:strRef>
              <c:f>'Daily Data'!$M$2:$M$300</c:f>
              <c:strCache>
                <c:ptCount val="1"/>
                <c:pt idx="0">
                  <c:v>10:12:24 AM</c:v>
                </c:pt>
              </c:strCache>
            </c:strRef>
          </c:xVal>
          <c:yVal>
            <c:numRef>
              <c:f>'Daily Data'!$K$2:$K$300</c:f>
              <c:numCache>
                <c:formatCode>0</c:formatCode>
                <c:ptCount val="299"/>
                <c:pt idx="0">
                  <c:v>562.6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0-B341-961C-68154FE7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32687"/>
        <c:axId val="2060420816"/>
      </c:scatterChart>
      <c:valAx>
        <c:axId val="577532687"/>
        <c:scaling>
          <c:orientation val="minMax"/>
          <c:max val="0.95"/>
          <c:min val="0.33334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First Seen</a:t>
                </a:r>
              </a:p>
            </c:rich>
          </c:tx>
          <c:overlay val="0"/>
        </c:title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20816"/>
        <c:crosses val="autoZero"/>
        <c:crossBetween val="midCat"/>
        <c:majorUnit val="8.3333333329999995E-2"/>
      </c:valAx>
      <c:valAx>
        <c:axId val="20604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326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Data'!$Q$1</c:f>
              <c:strCache>
                <c:ptCount val="1"/>
                <c:pt idx="0">
                  <c:v>Pizza Count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'Daily Data'!$P$2:$P$26</c:f>
              <c:numCache>
                <c:formatCode>h:mm\ AM/PM</c:formatCode>
                <c:ptCount val="25"/>
                <c:pt idx="0">
                  <c:v>0.375</c:v>
                </c:pt>
                <c:pt idx="1">
                  <c:v>0.39583333333333331</c:v>
                </c:pt>
                <c:pt idx="2">
                  <c:v>0.41666666666666663</c:v>
                </c:pt>
                <c:pt idx="3">
                  <c:v>0.43749999999999994</c:v>
                </c:pt>
                <c:pt idx="4">
                  <c:v>0.45833333333333326</c:v>
                </c:pt>
                <c:pt idx="5">
                  <c:v>0.47916666666666657</c:v>
                </c:pt>
                <c:pt idx="6">
                  <c:v>0.49999999999999989</c:v>
                </c:pt>
                <c:pt idx="7">
                  <c:v>0.52083333333333326</c:v>
                </c:pt>
                <c:pt idx="8">
                  <c:v>0.54166666666666663</c:v>
                </c:pt>
                <c:pt idx="9">
                  <c:v>0.5625</c:v>
                </c:pt>
                <c:pt idx="10">
                  <c:v>0.58333333333333337</c:v>
                </c:pt>
                <c:pt idx="11">
                  <c:v>0.60416666666666674</c:v>
                </c:pt>
                <c:pt idx="12">
                  <c:v>0.62500000000000011</c:v>
                </c:pt>
                <c:pt idx="13">
                  <c:v>0.64583333333333348</c:v>
                </c:pt>
                <c:pt idx="14">
                  <c:v>0.66666666666666685</c:v>
                </c:pt>
                <c:pt idx="15">
                  <c:v>0.68750000000000022</c:v>
                </c:pt>
                <c:pt idx="16">
                  <c:v>0.70833333333333359</c:v>
                </c:pt>
                <c:pt idx="17">
                  <c:v>0.72916666666666696</c:v>
                </c:pt>
                <c:pt idx="18">
                  <c:v>0.75000000000000033</c:v>
                </c:pt>
                <c:pt idx="19">
                  <c:v>0.7708333333333337</c:v>
                </c:pt>
                <c:pt idx="20">
                  <c:v>0.79166666666666707</c:v>
                </c:pt>
                <c:pt idx="21">
                  <c:v>0.81250000000000044</c:v>
                </c:pt>
                <c:pt idx="22">
                  <c:v>0.83333333333333381</c:v>
                </c:pt>
                <c:pt idx="23">
                  <c:v>0.85416666666666718</c:v>
                </c:pt>
                <c:pt idx="24">
                  <c:v>0.87500000000000056</c:v>
                </c:pt>
              </c:numCache>
            </c:numRef>
          </c:cat>
          <c:val>
            <c:numRef>
              <c:f>'Daily Data'!$Q$2:$Q$26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4-AE47-B115-A7EE27F5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166639"/>
        <c:axId val="289489664"/>
      </c:barChart>
      <c:catAx>
        <c:axId val="79216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overlay val="0"/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89664"/>
        <c:crosses val="autoZero"/>
        <c:auto val="1"/>
        <c:lblAlgn val="ctr"/>
        <c:lblOffset val="100"/>
        <c:noMultiLvlLbl val="0"/>
      </c:catAx>
      <c:valAx>
        <c:axId val="289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66639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218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4"/>
  <sheetViews>
    <sheetView topLeftCell="A2" zoomScale="90" zoomScaleNormal="90" workbookViewId="0">
      <selection activeCell="U4" sqref="U4"/>
    </sheetView>
  </sheetViews>
  <sheetFormatPr baseColWidth="10" defaultRowHeight="16" x14ac:dyDescent="0.2"/>
  <cols>
    <col min="1" max="1" width="28.6640625" bestFit="1" customWidth="1"/>
    <col min="2" max="2" width="12.33203125" bestFit="1" customWidth="1"/>
    <col min="3" max="3" width="28.6640625" bestFit="1" customWidth="1"/>
    <col min="4" max="4" width="12.1640625" bestFit="1" customWidth="1"/>
    <col min="5" max="5" width="6.83203125" bestFit="1" customWidth="1"/>
    <col min="6" max="7" width="5.6640625" bestFit="1" customWidth="1"/>
    <col min="8" max="8" width="6.5" bestFit="1" customWidth="1"/>
    <col min="9" max="9" width="28.6640625" bestFit="1" customWidth="1"/>
    <col min="10" max="10" width="11.33203125" bestFit="1" customWidth="1"/>
    <col min="11" max="11" width="8.83203125" bestFit="1" customWidth="1"/>
    <col min="12" max="12" width="9.6640625" bestFit="1" customWidth="1"/>
    <col min="13" max="13" width="12.6640625" bestFit="1" customWidth="1"/>
    <col min="14" max="14" width="12.5" bestFit="1" customWidth="1"/>
    <col min="15" max="15" width="11" customWidth="1"/>
    <col min="16" max="16" width="10.33203125" bestFit="1" customWidth="1"/>
    <col min="17" max="17" width="10.83203125" customWidth="1"/>
    <col min="18" max="18" width="7.83203125" bestFit="1" customWidth="1"/>
    <col min="19" max="19" width="19.83203125" bestFit="1" customWidth="1"/>
    <col min="21" max="21" width="8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7" t="s">
        <v>14</v>
      </c>
      <c r="Q1" s="7" t="s">
        <v>15</v>
      </c>
    </row>
    <row r="2" spans="1:19" x14ac:dyDescent="0.2">
      <c r="A2" s="6" t="s">
        <v>16</v>
      </c>
      <c r="B2">
        <v>1741187544</v>
      </c>
      <c r="C2" s="6" t="s">
        <v>17</v>
      </c>
      <c r="D2">
        <v>0</v>
      </c>
      <c r="E2">
        <v>33756</v>
      </c>
      <c r="F2">
        <v>1642</v>
      </c>
      <c r="G2" t="s">
        <v>18</v>
      </c>
      <c r="H2" t="b">
        <v>1</v>
      </c>
      <c r="I2" t="s">
        <v>17</v>
      </c>
      <c r="J2">
        <v>0</v>
      </c>
      <c r="K2" s="8">
        <f t="shared" ref="K2:K33" si="0">IF(E2="","",E2/60)</f>
        <v>562.6</v>
      </c>
      <c r="L2" s="9">
        <f t="shared" ref="L2:L33" si="1">IF(E2="","",120)</f>
        <v>120</v>
      </c>
      <c r="M2" s="6">
        <f t="shared" ref="M2:M33" si="2">IF(A2="","",TIMEVALUE(MID(A2, 12, 8)))</f>
        <v>0.42527777777777775</v>
      </c>
      <c r="N2" s="10">
        <f t="shared" ref="N2:N56" si="3">IF(C2="","",TIMEVALUE(MID(C2, 12, 8)))</f>
        <v>0.81597222222222221</v>
      </c>
      <c r="P2" s="4">
        <f>TIME(9,0,0)</f>
        <v>0.375</v>
      </c>
      <c r="Q2" s="3">
        <f t="shared" ref="Q2:Q26" si="4">COUNTIFS(M:M,"&lt;"&amp;P2,N:N,"&gt; "&amp;P2)</f>
        <v>0</v>
      </c>
      <c r="R2" s="1">
        <f>COUNT(K:K)</f>
        <v>1</v>
      </c>
      <c r="S2" s="1" t="s">
        <v>19</v>
      </c>
    </row>
    <row r="3" spans="1:19" x14ac:dyDescent="0.2">
      <c r="A3" s="6"/>
      <c r="C3" s="6"/>
      <c r="K3" s="8" t="str">
        <f t="shared" si="0"/>
        <v/>
      </c>
      <c r="L3" s="9" t="str">
        <f t="shared" si="1"/>
        <v/>
      </c>
      <c r="M3" s="6" t="str">
        <f t="shared" si="2"/>
        <v/>
      </c>
      <c r="N3" s="10" t="str">
        <f t="shared" si="3"/>
        <v/>
      </c>
      <c r="P3" s="5">
        <f t="shared" ref="P3:P26" si="5">P2+TIME(0,30,0)</f>
        <v>0.39583333333333331</v>
      </c>
      <c r="Q3" s="3">
        <f t="shared" si="4"/>
        <v>0</v>
      </c>
      <c r="R3" s="1">
        <f>COUNTIF(K:K,"&gt;120")</f>
        <v>1</v>
      </c>
      <c r="S3" s="1" t="s">
        <v>20</v>
      </c>
    </row>
    <row r="4" spans="1:19" x14ac:dyDescent="0.2">
      <c r="A4" s="6"/>
      <c r="C4" s="6"/>
      <c r="K4" s="8" t="str">
        <f t="shared" si="0"/>
        <v/>
      </c>
      <c r="L4" s="9" t="str">
        <f t="shared" si="1"/>
        <v/>
      </c>
      <c r="M4" s="6" t="str">
        <f t="shared" si="2"/>
        <v/>
      </c>
      <c r="N4" s="10" t="str">
        <f t="shared" si="3"/>
        <v/>
      </c>
      <c r="P4" s="5">
        <f t="shared" si="5"/>
        <v>0.41666666666666663</v>
      </c>
      <c r="Q4" s="3">
        <f t="shared" si="4"/>
        <v>0</v>
      </c>
      <c r="R4" s="2">
        <f>R3/R2</f>
        <v>1</v>
      </c>
      <c r="S4" s="1" t="s">
        <v>21</v>
      </c>
    </row>
    <row r="5" spans="1:19" x14ac:dyDescent="0.2">
      <c r="A5" s="6"/>
      <c r="C5" s="6"/>
      <c r="K5" s="8" t="str">
        <f t="shared" si="0"/>
        <v/>
      </c>
      <c r="L5" s="9" t="str">
        <f t="shared" si="1"/>
        <v/>
      </c>
      <c r="M5" s="6" t="str">
        <f t="shared" si="2"/>
        <v/>
      </c>
      <c r="N5" s="10" t="str">
        <f t="shared" si="3"/>
        <v/>
      </c>
      <c r="P5" s="5">
        <f t="shared" si="5"/>
        <v>0.43749999999999994</v>
      </c>
      <c r="Q5" s="3">
        <f t="shared" si="4"/>
        <v>1</v>
      </c>
    </row>
    <row r="6" spans="1:19" x14ac:dyDescent="0.2">
      <c r="A6" s="6"/>
      <c r="C6" s="6"/>
      <c r="K6" s="8" t="str">
        <f t="shared" si="0"/>
        <v/>
      </c>
      <c r="L6" s="9" t="str">
        <f t="shared" si="1"/>
        <v/>
      </c>
      <c r="M6" s="6" t="str">
        <f t="shared" si="2"/>
        <v/>
      </c>
      <c r="N6" s="10" t="str">
        <f t="shared" si="3"/>
        <v/>
      </c>
      <c r="P6" s="5">
        <f t="shared" si="5"/>
        <v>0.45833333333333326</v>
      </c>
      <c r="Q6" s="3">
        <f t="shared" si="4"/>
        <v>1</v>
      </c>
    </row>
    <row r="7" spans="1:19" x14ac:dyDescent="0.2">
      <c r="A7" s="6"/>
      <c r="C7" s="6"/>
      <c r="K7" s="8" t="str">
        <f t="shared" si="0"/>
        <v/>
      </c>
      <c r="L7" s="9" t="str">
        <f t="shared" si="1"/>
        <v/>
      </c>
      <c r="M7" s="6" t="str">
        <f t="shared" si="2"/>
        <v/>
      </c>
      <c r="N7" s="10" t="str">
        <f t="shared" si="3"/>
        <v/>
      </c>
      <c r="P7" s="5">
        <f t="shared" si="5"/>
        <v>0.47916666666666657</v>
      </c>
      <c r="Q7" s="3">
        <f t="shared" si="4"/>
        <v>1</v>
      </c>
    </row>
    <row r="8" spans="1:19" x14ac:dyDescent="0.2">
      <c r="A8" s="6"/>
      <c r="C8" s="6"/>
      <c r="K8" s="8" t="str">
        <f t="shared" si="0"/>
        <v/>
      </c>
      <c r="L8" s="9" t="str">
        <f t="shared" si="1"/>
        <v/>
      </c>
      <c r="M8" s="6" t="str">
        <f t="shared" si="2"/>
        <v/>
      </c>
      <c r="N8" s="10" t="str">
        <f t="shared" si="3"/>
        <v/>
      </c>
      <c r="P8" s="5">
        <f t="shared" si="5"/>
        <v>0.49999999999999989</v>
      </c>
      <c r="Q8" s="3">
        <f t="shared" si="4"/>
        <v>1</v>
      </c>
    </row>
    <row r="9" spans="1:19" x14ac:dyDescent="0.2">
      <c r="A9" s="6"/>
      <c r="C9" s="6"/>
      <c r="K9" s="8" t="str">
        <f t="shared" si="0"/>
        <v/>
      </c>
      <c r="L9" s="9" t="str">
        <f t="shared" si="1"/>
        <v/>
      </c>
      <c r="M9" s="6" t="str">
        <f t="shared" si="2"/>
        <v/>
      </c>
      <c r="N9" s="10" t="str">
        <f t="shared" si="3"/>
        <v/>
      </c>
      <c r="P9" s="5">
        <f t="shared" si="5"/>
        <v>0.52083333333333326</v>
      </c>
      <c r="Q9" s="3">
        <f t="shared" si="4"/>
        <v>1</v>
      </c>
    </row>
    <row r="10" spans="1:19" x14ac:dyDescent="0.2">
      <c r="A10" s="6"/>
      <c r="C10" s="6"/>
      <c r="K10" s="8" t="str">
        <f t="shared" si="0"/>
        <v/>
      </c>
      <c r="L10" s="9" t="str">
        <f t="shared" si="1"/>
        <v/>
      </c>
      <c r="M10" s="6" t="str">
        <f t="shared" si="2"/>
        <v/>
      </c>
      <c r="N10" s="10" t="str">
        <f t="shared" si="3"/>
        <v/>
      </c>
      <c r="P10" s="5">
        <f t="shared" si="5"/>
        <v>0.54166666666666663</v>
      </c>
      <c r="Q10" s="3">
        <f t="shared" si="4"/>
        <v>1</v>
      </c>
    </row>
    <row r="11" spans="1:19" x14ac:dyDescent="0.2">
      <c r="A11" s="6"/>
      <c r="C11" s="6"/>
      <c r="K11" s="8" t="str">
        <f t="shared" si="0"/>
        <v/>
      </c>
      <c r="L11" s="9" t="str">
        <f t="shared" si="1"/>
        <v/>
      </c>
      <c r="M11" s="6" t="str">
        <f t="shared" si="2"/>
        <v/>
      </c>
      <c r="N11" s="10" t="str">
        <f t="shared" si="3"/>
        <v/>
      </c>
      <c r="P11" s="5">
        <f t="shared" si="5"/>
        <v>0.5625</v>
      </c>
      <c r="Q11" s="3">
        <f t="shared" si="4"/>
        <v>1</v>
      </c>
    </row>
    <row r="12" spans="1:19" x14ac:dyDescent="0.2">
      <c r="A12" s="6"/>
      <c r="C12" s="6"/>
      <c r="K12" s="8" t="str">
        <f t="shared" si="0"/>
        <v/>
      </c>
      <c r="L12" s="9" t="str">
        <f t="shared" si="1"/>
        <v/>
      </c>
      <c r="M12" s="6" t="str">
        <f t="shared" si="2"/>
        <v/>
      </c>
      <c r="N12" s="10" t="str">
        <f t="shared" si="3"/>
        <v/>
      </c>
      <c r="P12" s="5">
        <f t="shared" si="5"/>
        <v>0.58333333333333337</v>
      </c>
      <c r="Q12" s="3">
        <f t="shared" si="4"/>
        <v>1</v>
      </c>
    </row>
    <row r="13" spans="1:19" x14ac:dyDescent="0.2">
      <c r="A13" s="6"/>
      <c r="C13" s="6"/>
      <c r="K13" s="8" t="str">
        <f t="shared" si="0"/>
        <v/>
      </c>
      <c r="L13" s="9" t="str">
        <f t="shared" si="1"/>
        <v/>
      </c>
      <c r="M13" s="6" t="str">
        <f t="shared" si="2"/>
        <v/>
      </c>
      <c r="N13" s="10" t="str">
        <f t="shared" si="3"/>
        <v/>
      </c>
      <c r="P13" s="5">
        <f t="shared" si="5"/>
        <v>0.60416666666666674</v>
      </c>
      <c r="Q13" s="3">
        <f t="shared" si="4"/>
        <v>1</v>
      </c>
    </row>
    <row r="14" spans="1:19" x14ac:dyDescent="0.2">
      <c r="A14" s="6"/>
      <c r="C14" s="6"/>
      <c r="K14" s="8" t="str">
        <f t="shared" si="0"/>
        <v/>
      </c>
      <c r="L14" s="9" t="str">
        <f t="shared" si="1"/>
        <v/>
      </c>
      <c r="M14" s="6" t="str">
        <f t="shared" si="2"/>
        <v/>
      </c>
      <c r="N14" s="10" t="str">
        <f t="shared" si="3"/>
        <v/>
      </c>
      <c r="P14" s="5">
        <f t="shared" si="5"/>
        <v>0.62500000000000011</v>
      </c>
      <c r="Q14" s="3">
        <f t="shared" si="4"/>
        <v>1</v>
      </c>
    </row>
    <row r="15" spans="1:19" x14ac:dyDescent="0.2">
      <c r="A15" s="6"/>
      <c r="C15" s="6"/>
      <c r="K15" s="8" t="str">
        <f t="shared" si="0"/>
        <v/>
      </c>
      <c r="L15" s="9" t="str">
        <f t="shared" si="1"/>
        <v/>
      </c>
      <c r="M15" s="6" t="str">
        <f t="shared" si="2"/>
        <v/>
      </c>
      <c r="N15" s="10" t="str">
        <f t="shared" si="3"/>
        <v/>
      </c>
      <c r="P15" s="5">
        <f t="shared" si="5"/>
        <v>0.64583333333333348</v>
      </c>
      <c r="Q15" s="3">
        <f t="shared" si="4"/>
        <v>1</v>
      </c>
    </row>
    <row r="16" spans="1:19" x14ac:dyDescent="0.2">
      <c r="A16" s="6"/>
      <c r="C16" s="6"/>
      <c r="K16" s="8" t="str">
        <f t="shared" si="0"/>
        <v/>
      </c>
      <c r="L16" s="9" t="str">
        <f t="shared" si="1"/>
        <v/>
      </c>
      <c r="M16" s="6" t="str">
        <f t="shared" si="2"/>
        <v/>
      </c>
      <c r="N16" s="10" t="str">
        <f t="shared" si="3"/>
        <v/>
      </c>
      <c r="P16" s="5">
        <f t="shared" si="5"/>
        <v>0.66666666666666685</v>
      </c>
      <c r="Q16" s="3">
        <f t="shared" si="4"/>
        <v>1</v>
      </c>
    </row>
    <row r="17" spans="1:17" x14ac:dyDescent="0.2">
      <c r="A17" s="6"/>
      <c r="C17" s="6"/>
      <c r="K17" s="8" t="str">
        <f t="shared" si="0"/>
        <v/>
      </c>
      <c r="L17" s="9" t="str">
        <f t="shared" si="1"/>
        <v/>
      </c>
      <c r="M17" s="6" t="str">
        <f t="shared" si="2"/>
        <v/>
      </c>
      <c r="N17" s="10" t="str">
        <f t="shared" si="3"/>
        <v/>
      </c>
      <c r="P17" s="5">
        <f t="shared" si="5"/>
        <v>0.68750000000000022</v>
      </c>
      <c r="Q17" s="3">
        <f t="shared" si="4"/>
        <v>1</v>
      </c>
    </row>
    <row r="18" spans="1:17" x14ac:dyDescent="0.2">
      <c r="A18" s="6"/>
      <c r="C18" s="6"/>
      <c r="K18" s="8" t="str">
        <f t="shared" si="0"/>
        <v/>
      </c>
      <c r="L18" s="9" t="str">
        <f t="shared" si="1"/>
        <v/>
      </c>
      <c r="M18" s="6" t="str">
        <f t="shared" si="2"/>
        <v/>
      </c>
      <c r="N18" s="10" t="str">
        <f t="shared" si="3"/>
        <v/>
      </c>
      <c r="P18" s="5">
        <f t="shared" si="5"/>
        <v>0.70833333333333359</v>
      </c>
      <c r="Q18" s="3">
        <f t="shared" si="4"/>
        <v>1</v>
      </c>
    </row>
    <row r="19" spans="1:17" x14ac:dyDescent="0.2">
      <c r="A19" s="6"/>
      <c r="C19" s="6"/>
      <c r="K19" s="8" t="str">
        <f t="shared" si="0"/>
        <v/>
      </c>
      <c r="L19" s="9" t="str">
        <f t="shared" si="1"/>
        <v/>
      </c>
      <c r="M19" s="6" t="str">
        <f t="shared" si="2"/>
        <v/>
      </c>
      <c r="N19" s="10" t="str">
        <f t="shared" si="3"/>
        <v/>
      </c>
      <c r="P19" s="5">
        <f t="shared" si="5"/>
        <v>0.72916666666666696</v>
      </c>
      <c r="Q19" s="3">
        <f t="shared" si="4"/>
        <v>1</v>
      </c>
    </row>
    <row r="20" spans="1:17" x14ac:dyDescent="0.2">
      <c r="A20" s="6"/>
      <c r="C20" s="6"/>
      <c r="K20" s="8" t="str">
        <f t="shared" si="0"/>
        <v/>
      </c>
      <c r="L20" s="9" t="str">
        <f t="shared" si="1"/>
        <v/>
      </c>
      <c r="M20" s="6" t="str">
        <f t="shared" si="2"/>
        <v/>
      </c>
      <c r="N20" s="10" t="str">
        <f t="shared" si="3"/>
        <v/>
      </c>
      <c r="P20" s="5">
        <f t="shared" si="5"/>
        <v>0.75000000000000033</v>
      </c>
      <c r="Q20" s="3">
        <f t="shared" si="4"/>
        <v>1</v>
      </c>
    </row>
    <row r="21" spans="1:17" x14ac:dyDescent="0.2">
      <c r="A21" s="6"/>
      <c r="C21" s="6"/>
      <c r="K21" s="8" t="str">
        <f t="shared" si="0"/>
        <v/>
      </c>
      <c r="L21" s="9" t="str">
        <f t="shared" si="1"/>
        <v/>
      </c>
      <c r="M21" s="6" t="str">
        <f t="shared" si="2"/>
        <v/>
      </c>
      <c r="N21" s="10" t="str">
        <f t="shared" si="3"/>
        <v/>
      </c>
      <c r="P21" s="5">
        <f t="shared" si="5"/>
        <v>0.7708333333333337</v>
      </c>
      <c r="Q21" s="3">
        <f t="shared" si="4"/>
        <v>1</v>
      </c>
    </row>
    <row r="22" spans="1:17" x14ac:dyDescent="0.2">
      <c r="A22" s="6"/>
      <c r="C22" s="6"/>
      <c r="K22" s="8" t="str">
        <f t="shared" si="0"/>
        <v/>
      </c>
      <c r="L22" s="9" t="str">
        <f t="shared" si="1"/>
        <v/>
      </c>
      <c r="M22" s="6" t="str">
        <f t="shared" si="2"/>
        <v/>
      </c>
      <c r="N22" s="10" t="str">
        <f t="shared" si="3"/>
        <v/>
      </c>
      <c r="P22" s="5">
        <f t="shared" si="5"/>
        <v>0.79166666666666707</v>
      </c>
      <c r="Q22" s="3">
        <f t="shared" si="4"/>
        <v>1</v>
      </c>
    </row>
    <row r="23" spans="1:17" x14ac:dyDescent="0.2">
      <c r="A23" s="6"/>
      <c r="C23" s="6"/>
      <c r="K23" s="8" t="str">
        <f t="shared" si="0"/>
        <v/>
      </c>
      <c r="L23" s="9" t="str">
        <f t="shared" si="1"/>
        <v/>
      </c>
      <c r="M23" s="6" t="str">
        <f t="shared" si="2"/>
        <v/>
      </c>
      <c r="N23" s="10" t="str">
        <f t="shared" si="3"/>
        <v/>
      </c>
      <c r="P23" s="5">
        <f t="shared" si="5"/>
        <v>0.81250000000000044</v>
      </c>
      <c r="Q23" s="3">
        <f t="shared" si="4"/>
        <v>1</v>
      </c>
    </row>
    <row r="24" spans="1:17" x14ac:dyDescent="0.2">
      <c r="A24" s="6"/>
      <c r="C24" s="6"/>
      <c r="K24" s="8" t="str">
        <f t="shared" si="0"/>
        <v/>
      </c>
      <c r="L24" s="9" t="str">
        <f t="shared" si="1"/>
        <v/>
      </c>
      <c r="M24" s="6" t="str">
        <f t="shared" si="2"/>
        <v/>
      </c>
      <c r="N24" s="10" t="str">
        <f t="shared" si="3"/>
        <v/>
      </c>
      <c r="P24" s="5">
        <f t="shared" si="5"/>
        <v>0.83333333333333381</v>
      </c>
      <c r="Q24" s="3">
        <f t="shared" si="4"/>
        <v>0</v>
      </c>
    </row>
    <row r="25" spans="1:17" x14ac:dyDescent="0.2">
      <c r="A25" s="6"/>
      <c r="C25" s="6"/>
      <c r="K25" s="8" t="str">
        <f t="shared" si="0"/>
        <v/>
      </c>
      <c r="L25" s="9" t="str">
        <f t="shared" si="1"/>
        <v/>
      </c>
      <c r="M25" s="6" t="str">
        <f t="shared" si="2"/>
        <v/>
      </c>
      <c r="N25" s="10" t="str">
        <f t="shared" si="3"/>
        <v/>
      </c>
      <c r="P25" s="5">
        <f t="shared" si="5"/>
        <v>0.85416666666666718</v>
      </c>
      <c r="Q25" s="3">
        <f t="shared" si="4"/>
        <v>0</v>
      </c>
    </row>
    <row r="26" spans="1:17" x14ac:dyDescent="0.2">
      <c r="A26" s="6"/>
      <c r="C26" s="6"/>
      <c r="K26" s="8" t="str">
        <f t="shared" si="0"/>
        <v/>
      </c>
      <c r="L26" s="9" t="str">
        <f t="shared" si="1"/>
        <v/>
      </c>
      <c r="M26" s="6" t="str">
        <f t="shared" si="2"/>
        <v/>
      </c>
      <c r="N26" s="10" t="str">
        <f t="shared" si="3"/>
        <v/>
      </c>
      <c r="P26" s="5">
        <f t="shared" si="5"/>
        <v>0.87500000000000056</v>
      </c>
      <c r="Q26" s="3">
        <f t="shared" si="4"/>
        <v>0</v>
      </c>
    </row>
    <row r="27" spans="1:17" x14ac:dyDescent="0.2">
      <c r="A27" s="6"/>
      <c r="C27" s="6"/>
      <c r="K27" s="8" t="str">
        <f t="shared" si="0"/>
        <v/>
      </c>
      <c r="L27" s="9" t="str">
        <f t="shared" si="1"/>
        <v/>
      </c>
      <c r="M27" s="6" t="str">
        <f t="shared" si="2"/>
        <v/>
      </c>
      <c r="N27" s="10" t="str">
        <f t="shared" si="3"/>
        <v/>
      </c>
      <c r="P27" s="5"/>
    </row>
    <row r="28" spans="1:17" x14ac:dyDescent="0.2">
      <c r="A28" s="6"/>
      <c r="C28" s="6"/>
      <c r="K28" s="8" t="str">
        <f t="shared" si="0"/>
        <v/>
      </c>
      <c r="L28" s="9" t="str">
        <f t="shared" si="1"/>
        <v/>
      </c>
      <c r="M28" s="6" t="str">
        <f t="shared" si="2"/>
        <v/>
      </c>
      <c r="N28" s="10" t="str">
        <f t="shared" si="3"/>
        <v/>
      </c>
      <c r="P28" s="5"/>
    </row>
    <row r="29" spans="1:17" x14ac:dyDescent="0.2">
      <c r="A29" s="6"/>
      <c r="C29" s="6"/>
      <c r="K29" s="8" t="str">
        <f t="shared" si="0"/>
        <v/>
      </c>
      <c r="L29" s="9" t="str">
        <f t="shared" si="1"/>
        <v/>
      </c>
      <c r="M29" s="6" t="str">
        <f t="shared" si="2"/>
        <v/>
      </c>
      <c r="N29" s="10" t="str">
        <f t="shared" si="3"/>
        <v/>
      </c>
      <c r="P29" s="5"/>
    </row>
    <row r="30" spans="1:17" x14ac:dyDescent="0.2">
      <c r="A30" s="6"/>
      <c r="C30" s="6"/>
      <c r="K30" s="8" t="str">
        <f t="shared" si="0"/>
        <v/>
      </c>
      <c r="L30" s="9" t="str">
        <f t="shared" si="1"/>
        <v/>
      </c>
      <c r="M30" s="6" t="str">
        <f t="shared" si="2"/>
        <v/>
      </c>
      <c r="N30" s="10" t="str">
        <f t="shared" si="3"/>
        <v/>
      </c>
      <c r="P30" s="5"/>
    </row>
    <row r="31" spans="1:17" x14ac:dyDescent="0.2">
      <c r="A31" s="6"/>
      <c r="C31" s="6"/>
      <c r="K31" s="8" t="str">
        <f t="shared" si="0"/>
        <v/>
      </c>
      <c r="L31" s="9" t="str">
        <f t="shared" si="1"/>
        <v/>
      </c>
      <c r="M31" s="6" t="str">
        <f t="shared" si="2"/>
        <v/>
      </c>
      <c r="N31" s="10" t="str">
        <f t="shared" si="3"/>
        <v/>
      </c>
    </row>
    <row r="32" spans="1:17" x14ac:dyDescent="0.2">
      <c r="A32" s="6"/>
      <c r="C32" s="6"/>
      <c r="K32" s="8" t="str">
        <f t="shared" si="0"/>
        <v/>
      </c>
      <c r="L32" s="9" t="str">
        <f t="shared" si="1"/>
        <v/>
      </c>
      <c r="M32" s="6" t="str">
        <f t="shared" si="2"/>
        <v/>
      </c>
      <c r="N32" s="10" t="str">
        <f t="shared" si="3"/>
        <v/>
      </c>
    </row>
    <row r="33" spans="1:14" x14ac:dyDescent="0.2">
      <c r="A33" s="6"/>
      <c r="C33" s="6"/>
      <c r="K33" s="8" t="str">
        <f t="shared" si="0"/>
        <v/>
      </c>
      <c r="L33" s="9" t="str">
        <f t="shared" si="1"/>
        <v/>
      </c>
      <c r="M33" s="6" t="str">
        <f t="shared" si="2"/>
        <v/>
      </c>
      <c r="N33" s="10" t="str">
        <f t="shared" si="3"/>
        <v/>
      </c>
    </row>
    <row r="34" spans="1:14" x14ac:dyDescent="0.2">
      <c r="A34" s="6"/>
      <c r="C34" s="6"/>
      <c r="K34" s="8" t="str">
        <f t="shared" ref="K34:K65" si="6">IF(E34="","",E34/60)</f>
        <v/>
      </c>
      <c r="L34" s="9" t="str">
        <f t="shared" ref="L34:L65" si="7">IF(E34="","",120)</f>
        <v/>
      </c>
      <c r="M34" s="6" t="str">
        <f t="shared" ref="M34:M65" si="8">IF(A34="","",TIMEVALUE(MID(A34, 12, 8)))</f>
        <v/>
      </c>
      <c r="N34" s="10" t="str">
        <f t="shared" si="3"/>
        <v/>
      </c>
    </row>
    <row r="35" spans="1:14" x14ac:dyDescent="0.2">
      <c r="A35" s="6"/>
      <c r="C35" s="6"/>
      <c r="K35" s="8" t="str">
        <f t="shared" si="6"/>
        <v/>
      </c>
      <c r="L35" s="9" t="str">
        <f t="shared" si="7"/>
        <v/>
      </c>
      <c r="M35" s="6" t="str">
        <f t="shared" si="8"/>
        <v/>
      </c>
      <c r="N35" s="10" t="str">
        <f t="shared" si="3"/>
        <v/>
      </c>
    </row>
    <row r="36" spans="1:14" x14ac:dyDescent="0.2">
      <c r="A36" s="6"/>
      <c r="C36" s="6"/>
      <c r="K36" s="8" t="str">
        <f t="shared" si="6"/>
        <v/>
      </c>
      <c r="L36" s="9" t="str">
        <f t="shared" si="7"/>
        <v/>
      </c>
      <c r="M36" s="6" t="str">
        <f t="shared" si="8"/>
        <v/>
      </c>
      <c r="N36" s="10" t="str">
        <f t="shared" si="3"/>
        <v/>
      </c>
    </row>
    <row r="37" spans="1:14" x14ac:dyDescent="0.2">
      <c r="A37" s="6"/>
      <c r="C37" s="6"/>
      <c r="K37" s="8" t="str">
        <f t="shared" si="6"/>
        <v/>
      </c>
      <c r="L37" s="9" t="str">
        <f t="shared" si="7"/>
        <v/>
      </c>
      <c r="M37" s="6" t="str">
        <f t="shared" si="8"/>
        <v/>
      </c>
      <c r="N37" s="10" t="str">
        <f t="shared" si="3"/>
        <v/>
      </c>
    </row>
    <row r="38" spans="1:14" x14ac:dyDescent="0.2">
      <c r="A38" s="6"/>
      <c r="C38" s="6"/>
      <c r="K38" s="8" t="str">
        <f t="shared" si="6"/>
        <v/>
      </c>
      <c r="L38" s="9" t="str">
        <f t="shared" si="7"/>
        <v/>
      </c>
      <c r="M38" s="6" t="str">
        <f t="shared" si="8"/>
        <v/>
      </c>
      <c r="N38" s="10" t="str">
        <f t="shared" si="3"/>
        <v/>
      </c>
    </row>
    <row r="39" spans="1:14" x14ac:dyDescent="0.2">
      <c r="A39" s="6"/>
      <c r="C39" s="6"/>
      <c r="K39" s="8" t="str">
        <f t="shared" si="6"/>
        <v/>
      </c>
      <c r="L39" s="9" t="str">
        <f t="shared" si="7"/>
        <v/>
      </c>
      <c r="M39" s="6" t="str">
        <f t="shared" si="8"/>
        <v/>
      </c>
      <c r="N39" s="10" t="str">
        <f t="shared" si="3"/>
        <v/>
      </c>
    </row>
    <row r="40" spans="1:14" x14ac:dyDescent="0.2">
      <c r="K40" s="8" t="str">
        <f t="shared" si="6"/>
        <v/>
      </c>
      <c r="L40" s="9" t="str">
        <f t="shared" si="7"/>
        <v/>
      </c>
      <c r="M40" s="6" t="str">
        <f t="shared" si="8"/>
        <v/>
      </c>
      <c r="N40" s="10" t="str">
        <f t="shared" si="3"/>
        <v/>
      </c>
    </row>
    <row r="41" spans="1:14" x14ac:dyDescent="0.2">
      <c r="K41" s="8" t="str">
        <f t="shared" si="6"/>
        <v/>
      </c>
      <c r="L41" s="9" t="str">
        <f t="shared" si="7"/>
        <v/>
      </c>
      <c r="M41" s="6" t="str">
        <f t="shared" si="8"/>
        <v/>
      </c>
      <c r="N41" s="10" t="str">
        <f t="shared" si="3"/>
        <v/>
      </c>
    </row>
    <row r="42" spans="1:14" x14ac:dyDescent="0.2">
      <c r="K42" s="8" t="str">
        <f t="shared" si="6"/>
        <v/>
      </c>
      <c r="L42" s="9" t="str">
        <f t="shared" si="7"/>
        <v/>
      </c>
      <c r="M42" s="6" t="str">
        <f t="shared" si="8"/>
        <v/>
      </c>
      <c r="N42" s="10" t="str">
        <f t="shared" si="3"/>
        <v/>
      </c>
    </row>
    <row r="43" spans="1:14" x14ac:dyDescent="0.2">
      <c r="K43" s="8" t="str">
        <f t="shared" si="6"/>
        <v/>
      </c>
      <c r="L43" s="9" t="str">
        <f t="shared" si="7"/>
        <v/>
      </c>
      <c r="M43" s="6" t="str">
        <f t="shared" si="8"/>
        <v/>
      </c>
      <c r="N43" s="10" t="str">
        <f t="shared" si="3"/>
        <v/>
      </c>
    </row>
    <row r="44" spans="1:14" x14ac:dyDescent="0.2">
      <c r="K44" s="8" t="str">
        <f t="shared" si="6"/>
        <v/>
      </c>
      <c r="L44" s="9" t="str">
        <f t="shared" si="7"/>
        <v/>
      </c>
      <c r="M44" s="6" t="str">
        <f t="shared" si="8"/>
        <v/>
      </c>
      <c r="N44" s="10" t="str">
        <f t="shared" si="3"/>
        <v/>
      </c>
    </row>
    <row r="45" spans="1:14" x14ac:dyDescent="0.2">
      <c r="K45" s="8" t="str">
        <f t="shared" si="6"/>
        <v/>
      </c>
      <c r="L45" s="9" t="str">
        <f t="shared" si="7"/>
        <v/>
      </c>
      <c r="M45" s="6" t="str">
        <f t="shared" si="8"/>
        <v/>
      </c>
      <c r="N45" s="10" t="str">
        <f t="shared" si="3"/>
        <v/>
      </c>
    </row>
    <row r="46" spans="1:14" x14ac:dyDescent="0.2">
      <c r="K46" s="8" t="str">
        <f t="shared" si="6"/>
        <v/>
      </c>
      <c r="L46" s="9" t="str">
        <f t="shared" si="7"/>
        <v/>
      </c>
      <c r="M46" s="6" t="str">
        <f t="shared" si="8"/>
        <v/>
      </c>
      <c r="N46" s="10" t="str">
        <f t="shared" si="3"/>
        <v/>
      </c>
    </row>
    <row r="47" spans="1:14" x14ac:dyDescent="0.2">
      <c r="K47" s="8" t="str">
        <f t="shared" si="6"/>
        <v/>
      </c>
      <c r="L47" s="9" t="str">
        <f t="shared" si="7"/>
        <v/>
      </c>
      <c r="M47" s="6" t="str">
        <f t="shared" si="8"/>
        <v/>
      </c>
      <c r="N47" s="10" t="str">
        <f t="shared" si="3"/>
        <v/>
      </c>
    </row>
    <row r="48" spans="1:14" x14ac:dyDescent="0.2">
      <c r="K48" s="8" t="str">
        <f t="shared" si="6"/>
        <v/>
      </c>
      <c r="L48" s="9" t="str">
        <f t="shared" si="7"/>
        <v/>
      </c>
      <c r="M48" s="6" t="str">
        <f t="shared" si="8"/>
        <v/>
      </c>
      <c r="N48" s="10" t="str">
        <f t="shared" si="3"/>
        <v/>
      </c>
    </row>
    <row r="49" spans="11:14" x14ac:dyDescent="0.2">
      <c r="K49" s="8" t="str">
        <f t="shared" si="6"/>
        <v/>
      </c>
      <c r="L49" s="9" t="str">
        <f t="shared" si="7"/>
        <v/>
      </c>
      <c r="M49" s="6" t="str">
        <f t="shared" si="8"/>
        <v/>
      </c>
      <c r="N49" s="10" t="str">
        <f t="shared" si="3"/>
        <v/>
      </c>
    </row>
    <row r="50" spans="11:14" x14ac:dyDescent="0.2">
      <c r="K50" s="8" t="str">
        <f t="shared" si="6"/>
        <v/>
      </c>
      <c r="L50" s="9" t="str">
        <f t="shared" si="7"/>
        <v/>
      </c>
      <c r="M50" s="6" t="str">
        <f t="shared" si="8"/>
        <v/>
      </c>
      <c r="N50" s="10" t="str">
        <f t="shared" si="3"/>
        <v/>
      </c>
    </row>
    <row r="51" spans="11:14" x14ac:dyDescent="0.2">
      <c r="K51" s="8" t="str">
        <f t="shared" si="6"/>
        <v/>
      </c>
      <c r="L51" s="9" t="str">
        <f t="shared" si="7"/>
        <v/>
      </c>
      <c r="M51" s="6" t="str">
        <f t="shared" si="8"/>
        <v/>
      </c>
      <c r="N51" s="10" t="str">
        <f t="shared" si="3"/>
        <v/>
      </c>
    </row>
    <row r="52" spans="11:14" x14ac:dyDescent="0.2">
      <c r="K52" s="8" t="str">
        <f t="shared" si="6"/>
        <v/>
      </c>
      <c r="L52" s="9" t="str">
        <f t="shared" si="7"/>
        <v/>
      </c>
      <c r="M52" s="6" t="str">
        <f t="shared" si="8"/>
        <v/>
      </c>
      <c r="N52" s="10" t="str">
        <f t="shared" si="3"/>
        <v/>
      </c>
    </row>
    <row r="53" spans="11:14" x14ac:dyDescent="0.2">
      <c r="K53" s="8" t="str">
        <f t="shared" si="6"/>
        <v/>
      </c>
      <c r="L53" s="9" t="str">
        <f t="shared" si="7"/>
        <v/>
      </c>
      <c r="M53" s="6" t="str">
        <f t="shared" si="8"/>
        <v/>
      </c>
      <c r="N53" s="10" t="str">
        <f t="shared" si="3"/>
        <v/>
      </c>
    </row>
    <row r="54" spans="11:14" x14ac:dyDescent="0.2">
      <c r="K54" s="8" t="str">
        <f t="shared" si="6"/>
        <v/>
      </c>
      <c r="L54" s="9" t="str">
        <f t="shared" si="7"/>
        <v/>
      </c>
      <c r="M54" s="6" t="str">
        <f t="shared" si="8"/>
        <v/>
      </c>
      <c r="N54" s="10" t="str">
        <f t="shared" si="3"/>
        <v/>
      </c>
    </row>
    <row r="55" spans="11:14" x14ac:dyDescent="0.2">
      <c r="K55" s="8" t="str">
        <f t="shared" si="6"/>
        <v/>
      </c>
      <c r="L55" s="9" t="str">
        <f t="shared" si="7"/>
        <v/>
      </c>
      <c r="M55" s="6" t="str">
        <f t="shared" si="8"/>
        <v/>
      </c>
      <c r="N55" s="10" t="str">
        <f t="shared" si="3"/>
        <v/>
      </c>
    </row>
    <row r="56" spans="11:14" x14ac:dyDescent="0.2">
      <c r="K56" s="8" t="str">
        <f t="shared" si="6"/>
        <v/>
      </c>
      <c r="L56" s="9" t="str">
        <f t="shared" si="7"/>
        <v/>
      </c>
      <c r="M56" s="6" t="str">
        <f t="shared" si="8"/>
        <v/>
      </c>
      <c r="N56" s="10" t="str">
        <f t="shared" si="3"/>
        <v/>
      </c>
    </row>
    <row r="57" spans="11:14" x14ac:dyDescent="0.2">
      <c r="K57" s="8" t="str">
        <f t="shared" si="6"/>
        <v/>
      </c>
      <c r="L57" s="9" t="str">
        <f t="shared" si="7"/>
        <v/>
      </c>
      <c r="M57" s="6" t="str">
        <f t="shared" si="8"/>
        <v/>
      </c>
      <c r="N57" s="6" t="str">
        <f t="shared" ref="N57:N65" si="9">IF(C57="","",TIMEVALUE(MID(C57, 12, 8)))</f>
        <v/>
      </c>
    </row>
    <row r="58" spans="11:14" x14ac:dyDescent="0.2">
      <c r="K58" s="8" t="str">
        <f t="shared" si="6"/>
        <v/>
      </c>
      <c r="L58" s="9" t="str">
        <f t="shared" si="7"/>
        <v/>
      </c>
      <c r="M58" s="6" t="str">
        <f t="shared" si="8"/>
        <v/>
      </c>
      <c r="N58" s="6" t="str">
        <f t="shared" si="9"/>
        <v/>
      </c>
    </row>
    <row r="59" spans="11:14" x14ac:dyDescent="0.2">
      <c r="K59" s="8" t="str">
        <f t="shared" si="6"/>
        <v/>
      </c>
      <c r="L59" s="9" t="str">
        <f t="shared" si="7"/>
        <v/>
      </c>
      <c r="M59" s="6" t="str">
        <f t="shared" si="8"/>
        <v/>
      </c>
      <c r="N59" s="6" t="str">
        <f t="shared" si="9"/>
        <v/>
      </c>
    </row>
    <row r="60" spans="11:14" x14ac:dyDescent="0.2">
      <c r="K60" s="8" t="str">
        <f t="shared" si="6"/>
        <v/>
      </c>
      <c r="L60" s="9" t="str">
        <f t="shared" si="7"/>
        <v/>
      </c>
      <c r="M60" s="6" t="str">
        <f t="shared" si="8"/>
        <v/>
      </c>
      <c r="N60" s="6" t="str">
        <f t="shared" si="9"/>
        <v/>
      </c>
    </row>
    <row r="61" spans="11:14" x14ac:dyDescent="0.2">
      <c r="K61" s="8" t="str">
        <f t="shared" si="6"/>
        <v/>
      </c>
      <c r="L61" s="9" t="str">
        <f t="shared" si="7"/>
        <v/>
      </c>
      <c r="M61" s="6" t="str">
        <f t="shared" si="8"/>
        <v/>
      </c>
      <c r="N61" s="6" t="str">
        <f t="shared" si="9"/>
        <v/>
      </c>
    </row>
    <row r="62" spans="11:14" x14ac:dyDescent="0.2">
      <c r="K62" s="8" t="str">
        <f t="shared" si="6"/>
        <v/>
      </c>
      <c r="L62" s="9" t="str">
        <f t="shared" si="7"/>
        <v/>
      </c>
      <c r="M62" s="6" t="str">
        <f t="shared" si="8"/>
        <v/>
      </c>
      <c r="N62" s="6" t="str">
        <f t="shared" si="9"/>
        <v/>
      </c>
    </row>
    <row r="63" spans="11:14" x14ac:dyDescent="0.2">
      <c r="K63" s="8" t="str">
        <f t="shared" si="6"/>
        <v/>
      </c>
      <c r="L63" s="9" t="str">
        <f t="shared" si="7"/>
        <v/>
      </c>
      <c r="M63" s="6" t="str">
        <f t="shared" si="8"/>
        <v/>
      </c>
      <c r="N63" s="6" t="str">
        <f t="shared" si="9"/>
        <v/>
      </c>
    </row>
    <row r="64" spans="11:14" x14ac:dyDescent="0.2">
      <c r="K64" s="8" t="str">
        <f t="shared" si="6"/>
        <v/>
      </c>
      <c r="L64" s="9" t="str">
        <f t="shared" si="7"/>
        <v/>
      </c>
      <c r="M64" s="6" t="str">
        <f t="shared" si="8"/>
        <v/>
      </c>
      <c r="N64" s="6" t="str">
        <f t="shared" si="9"/>
        <v/>
      </c>
    </row>
    <row r="65" spans="11:14" x14ac:dyDescent="0.2">
      <c r="K65" s="8" t="str">
        <f t="shared" si="6"/>
        <v/>
      </c>
      <c r="L65" s="9" t="str">
        <f t="shared" si="7"/>
        <v/>
      </c>
      <c r="M65" s="6" t="str">
        <f t="shared" si="8"/>
        <v/>
      </c>
      <c r="N65" s="6" t="str">
        <f t="shared" si="9"/>
        <v/>
      </c>
    </row>
    <row r="66" spans="11:14" x14ac:dyDescent="0.2">
      <c r="K66" s="8" t="str">
        <f t="shared" ref="K66:K84" si="10">IF(E66="","",E66/60)</f>
        <v/>
      </c>
      <c r="L66" s="9" t="str">
        <f t="shared" ref="L66:L84" si="11">IF(E66="","",120)</f>
        <v/>
      </c>
      <c r="M66" s="6" t="str">
        <f t="shared" ref="M66:M84" si="12">IF(A66="","",TIMEVALUE(MID(A66, 12, 8)))</f>
        <v/>
      </c>
      <c r="N66" s="6" t="str">
        <f t="shared" ref="N66:N84" si="13">IF(C66="","",TIMEVALUE(MID(C66, 12, 8)))</f>
        <v/>
      </c>
    </row>
    <row r="67" spans="11:14" x14ac:dyDescent="0.2">
      <c r="K67" s="8" t="str">
        <f t="shared" si="10"/>
        <v/>
      </c>
      <c r="L67" s="9" t="str">
        <f t="shared" si="11"/>
        <v/>
      </c>
      <c r="M67" s="6" t="str">
        <f t="shared" si="12"/>
        <v/>
      </c>
      <c r="N67" s="6" t="str">
        <f t="shared" si="13"/>
        <v/>
      </c>
    </row>
    <row r="68" spans="11:14" x14ac:dyDescent="0.2">
      <c r="K68" s="8" t="str">
        <f t="shared" si="10"/>
        <v/>
      </c>
      <c r="L68" s="9" t="str">
        <f t="shared" si="11"/>
        <v/>
      </c>
      <c r="M68" s="6" t="str">
        <f t="shared" si="12"/>
        <v/>
      </c>
      <c r="N68" s="6" t="str">
        <f t="shared" si="13"/>
        <v/>
      </c>
    </row>
    <row r="69" spans="11:14" x14ac:dyDescent="0.2">
      <c r="K69" s="8" t="str">
        <f t="shared" si="10"/>
        <v/>
      </c>
      <c r="L69" s="9" t="str">
        <f t="shared" si="11"/>
        <v/>
      </c>
      <c r="M69" s="6" t="str">
        <f t="shared" si="12"/>
        <v/>
      </c>
      <c r="N69" s="6" t="str">
        <f t="shared" si="13"/>
        <v/>
      </c>
    </row>
    <row r="70" spans="11:14" x14ac:dyDescent="0.2">
      <c r="K70" s="8" t="str">
        <f t="shared" si="10"/>
        <v/>
      </c>
      <c r="L70" s="9" t="str">
        <f t="shared" si="11"/>
        <v/>
      </c>
      <c r="M70" s="6" t="str">
        <f t="shared" si="12"/>
        <v/>
      </c>
      <c r="N70" s="6" t="str">
        <f t="shared" si="13"/>
        <v/>
      </c>
    </row>
    <row r="71" spans="11:14" x14ac:dyDescent="0.2">
      <c r="K71" s="8" t="str">
        <f t="shared" si="10"/>
        <v/>
      </c>
      <c r="L71" s="9" t="str">
        <f t="shared" si="11"/>
        <v/>
      </c>
      <c r="M71" s="6" t="str">
        <f t="shared" si="12"/>
        <v/>
      </c>
      <c r="N71" s="6" t="str">
        <f t="shared" si="13"/>
        <v/>
      </c>
    </row>
    <row r="72" spans="11:14" x14ac:dyDescent="0.2">
      <c r="K72" s="8" t="str">
        <f t="shared" si="10"/>
        <v/>
      </c>
      <c r="L72" s="9" t="str">
        <f t="shared" si="11"/>
        <v/>
      </c>
      <c r="M72" s="6" t="str">
        <f t="shared" si="12"/>
        <v/>
      </c>
      <c r="N72" s="6" t="str">
        <f t="shared" si="13"/>
        <v/>
      </c>
    </row>
    <row r="73" spans="11:14" x14ac:dyDescent="0.2">
      <c r="K73" s="8" t="str">
        <f t="shared" si="10"/>
        <v/>
      </c>
      <c r="L73" s="9" t="str">
        <f t="shared" si="11"/>
        <v/>
      </c>
      <c r="M73" s="6" t="str">
        <f t="shared" si="12"/>
        <v/>
      </c>
      <c r="N73" s="6" t="str">
        <f t="shared" si="13"/>
        <v/>
      </c>
    </row>
    <row r="74" spans="11:14" x14ac:dyDescent="0.2">
      <c r="K74" s="8" t="str">
        <f t="shared" si="10"/>
        <v/>
      </c>
      <c r="L74" s="9" t="str">
        <f t="shared" si="11"/>
        <v/>
      </c>
      <c r="M74" s="6" t="str">
        <f t="shared" si="12"/>
        <v/>
      </c>
      <c r="N74" s="6" t="str">
        <f t="shared" si="13"/>
        <v/>
      </c>
    </row>
    <row r="75" spans="11:14" x14ac:dyDescent="0.2">
      <c r="K75" s="8" t="str">
        <f t="shared" si="10"/>
        <v/>
      </c>
      <c r="L75" s="9" t="str">
        <f t="shared" si="11"/>
        <v/>
      </c>
      <c r="M75" s="6" t="str">
        <f t="shared" si="12"/>
        <v/>
      </c>
      <c r="N75" s="6" t="str">
        <f t="shared" si="13"/>
        <v/>
      </c>
    </row>
    <row r="76" spans="11:14" x14ac:dyDescent="0.2">
      <c r="K76" s="8" t="str">
        <f t="shared" si="10"/>
        <v/>
      </c>
      <c r="L76" s="9" t="str">
        <f t="shared" si="11"/>
        <v/>
      </c>
      <c r="M76" s="6" t="str">
        <f t="shared" si="12"/>
        <v/>
      </c>
      <c r="N76" s="6" t="str">
        <f t="shared" si="13"/>
        <v/>
      </c>
    </row>
    <row r="77" spans="11:14" x14ac:dyDescent="0.2">
      <c r="K77" s="8" t="str">
        <f t="shared" si="10"/>
        <v/>
      </c>
      <c r="L77" s="9" t="str">
        <f t="shared" si="11"/>
        <v/>
      </c>
      <c r="M77" s="6" t="str">
        <f t="shared" si="12"/>
        <v/>
      </c>
      <c r="N77" s="6" t="str">
        <f t="shared" si="13"/>
        <v/>
      </c>
    </row>
    <row r="78" spans="11:14" x14ac:dyDescent="0.2">
      <c r="K78" s="8" t="str">
        <f t="shared" si="10"/>
        <v/>
      </c>
      <c r="L78" s="9" t="str">
        <f t="shared" si="11"/>
        <v/>
      </c>
      <c r="M78" s="6" t="str">
        <f t="shared" si="12"/>
        <v/>
      </c>
      <c r="N78" s="6" t="str">
        <f t="shared" si="13"/>
        <v/>
      </c>
    </row>
    <row r="79" spans="11:14" x14ac:dyDescent="0.2">
      <c r="K79" s="8" t="str">
        <f t="shared" si="10"/>
        <v/>
      </c>
      <c r="L79" s="9" t="str">
        <f t="shared" si="11"/>
        <v/>
      </c>
      <c r="M79" s="6" t="str">
        <f t="shared" si="12"/>
        <v/>
      </c>
      <c r="N79" s="6" t="str">
        <f t="shared" si="13"/>
        <v/>
      </c>
    </row>
    <row r="80" spans="11:14" x14ac:dyDescent="0.2">
      <c r="K80" s="8" t="str">
        <f t="shared" si="10"/>
        <v/>
      </c>
      <c r="L80" s="9" t="str">
        <f t="shared" si="11"/>
        <v/>
      </c>
      <c r="M80" s="6" t="str">
        <f t="shared" si="12"/>
        <v/>
      </c>
      <c r="N80" s="6" t="str">
        <f t="shared" si="13"/>
        <v/>
      </c>
    </row>
    <row r="81" spans="11:14" x14ac:dyDescent="0.2">
      <c r="K81" s="8" t="str">
        <f t="shared" si="10"/>
        <v/>
      </c>
      <c r="L81" s="9" t="str">
        <f t="shared" si="11"/>
        <v/>
      </c>
      <c r="M81" s="6" t="str">
        <f t="shared" si="12"/>
        <v/>
      </c>
      <c r="N81" s="6" t="str">
        <f t="shared" si="13"/>
        <v/>
      </c>
    </row>
    <row r="82" spans="11:14" x14ac:dyDescent="0.2">
      <c r="K82" s="8" t="str">
        <f t="shared" si="10"/>
        <v/>
      </c>
      <c r="L82" s="9" t="str">
        <f t="shared" si="11"/>
        <v/>
      </c>
      <c r="M82" s="6" t="str">
        <f t="shared" si="12"/>
        <v/>
      </c>
      <c r="N82" s="6" t="str">
        <f t="shared" si="13"/>
        <v/>
      </c>
    </row>
    <row r="83" spans="11:14" x14ac:dyDescent="0.2">
      <c r="K83" s="8" t="str">
        <f t="shared" si="10"/>
        <v/>
      </c>
      <c r="L83" s="9" t="str">
        <f t="shared" si="11"/>
        <v/>
      </c>
      <c r="M83" s="6" t="str">
        <f t="shared" si="12"/>
        <v/>
      </c>
      <c r="N83" s="6" t="str">
        <f t="shared" si="13"/>
        <v/>
      </c>
    </row>
    <row r="84" spans="11:14" x14ac:dyDescent="0.2">
      <c r="K84" s="8" t="str">
        <f t="shared" si="10"/>
        <v/>
      </c>
      <c r="L84" s="9" t="str">
        <f t="shared" si="11"/>
        <v/>
      </c>
      <c r="M84" s="6" t="str">
        <f t="shared" si="12"/>
        <v/>
      </c>
      <c r="N84" s="6" t="str">
        <f t="shared" si="13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Daily Data</vt:lpstr>
      <vt:lpstr>Pizza Hold Times</vt:lpstr>
      <vt:lpstr>Pizza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Servan-Schreiber</dc:creator>
  <cp:lastModifiedBy>William Hyland</cp:lastModifiedBy>
  <dcterms:created xsi:type="dcterms:W3CDTF">2025-03-06T17:51:30Z</dcterms:created>
  <dcterms:modified xsi:type="dcterms:W3CDTF">2025-03-07T19:41:55Z</dcterms:modified>
</cp:coreProperties>
</file>