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19" firstSheet="0" activeTab="1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Updates from Engine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ptos Narrow"/>
      <family val="2"/>
      <b val="1"/>
      <color theme="1" tint="0.0499893185216834"/>
      <sz val="10"/>
    </font>
    <font>
      <name val="Aptos Narrow"/>
      <family val="2"/>
      <b val="1"/>
      <sz val="10"/>
    </font>
    <font>
      <name val="Aptos Narrow"/>
      <family val="2"/>
      <color theme="1"/>
      <sz val="8"/>
    </font>
    <font>
      <name val="Aptos Narrow"/>
      <family val="2"/>
      <sz val="8"/>
    </font>
    <font>
      <name val="Arial"/>
      <family val="2"/>
      <color indexed="8"/>
      <sz val="10"/>
    </font>
    <font>
      <name val="Aptos narrow"/>
      <color theme="1"/>
      <sz val="10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2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1" fillId="0" borderId="0"/>
    <xf numFmtId="9" fontId="1" fillId="0" borderId="0"/>
    <xf numFmtId="0" fontId="2" fillId="0" borderId="0"/>
    <xf numFmtId="0" fontId="1" fillId="0" borderId="0"/>
    <xf numFmtId="164" fontId="2" fillId="0" borderId="0"/>
    <xf numFmtId="43" fontId="1" fillId="0" borderId="0"/>
    <xf numFmtId="164" fontId="2" fillId="0" borderId="0"/>
    <xf numFmtId="0" fontId="1" fillId="0" borderId="0"/>
    <xf numFmtId="0" fontId="7" fillId="0" borderId="0"/>
    <xf numFmtId="0" fontId="2" fillId="0" borderId="0"/>
    <xf numFmtId="0" fontId="2" fillId="0" borderId="0"/>
  </cellStyleXfs>
  <cellXfs count="57">
    <xf numFmtId="0" fontId="0" fillId="0" borderId="0" pivotButton="0" quotePrefix="0" xfId="0"/>
    <xf numFmtId="14" fontId="5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wrapText="1"/>
    </xf>
    <xf numFmtId="0" fontId="0" fillId="5" borderId="1" pivotButton="0" quotePrefix="0" xfId="0"/>
    <xf numFmtId="0" fontId="0" fillId="4" borderId="1" pivotButton="0" quotePrefix="0" xfId="0"/>
    <xf numFmtId="14" fontId="0" fillId="6" borderId="1" pivotButton="0" quotePrefix="0" xfId="0"/>
    <xf numFmtId="14" fontId="0" fillId="7" borderId="1" pivotButton="0" quotePrefix="0" xfId="0"/>
    <xf numFmtId="14" fontId="0" fillId="0" borderId="0" pivotButton="0" quotePrefix="0" xfId="0"/>
    <xf numFmtId="0" fontId="3" fillId="5" borderId="1" applyAlignment="1" applyProtection="1" pivotButton="0" quotePrefix="0" xfId="5">
      <alignment horizontal="center" vertical="center"/>
      <protection locked="0" hidden="0"/>
    </xf>
    <xf numFmtId="0" fontId="3" fillId="5" borderId="6" applyAlignment="1" applyProtection="1" pivotButton="0" quotePrefix="0" xfId="1">
      <alignment horizontal="center" vertical="center" wrapText="1"/>
      <protection locked="0" hidden="0"/>
    </xf>
    <xf numFmtId="0" fontId="5" fillId="0" borderId="1" applyAlignment="1" pivotButton="0" quotePrefix="0" xfId="5">
      <alignment horizontal="center" vertical="center" wrapText="1"/>
    </xf>
    <xf numFmtId="0" fontId="5" fillId="0" borderId="1" applyAlignment="1" pivotButton="0" quotePrefix="0" xfId="5">
      <alignment horizontal="center" vertical="center"/>
    </xf>
    <xf numFmtId="0" fontId="0" fillId="0" borderId="0" pivotButton="0" quotePrefix="0" xfId="0"/>
    <xf numFmtId="0" fontId="3" fillId="8" borderId="6" applyAlignment="1" pivotButton="0" quotePrefix="0" xfId="3">
      <alignment horizontal="center" vertical="center" wrapText="1"/>
    </xf>
    <xf numFmtId="164" fontId="3" fillId="4" borderId="6" applyAlignment="1" pivotButton="0" quotePrefix="0" xfId="3">
      <alignment horizontal="center" vertical="center" wrapText="1"/>
    </xf>
    <xf numFmtId="0" fontId="3" fillId="3" borderId="10" applyAlignment="1" applyProtection="1" pivotButton="0" quotePrefix="0" xfId="10">
      <alignment horizontal="center" vertical="center" wrapText="1"/>
      <protection locked="0" hidden="0"/>
    </xf>
    <xf numFmtId="0" fontId="3" fillId="3" borderId="6" applyAlignment="1" applyProtection="1" pivotButton="0" quotePrefix="0" xfId="10">
      <alignment horizontal="center" vertical="center" wrapText="1"/>
      <protection locked="0" hidden="0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5" borderId="1" applyAlignment="1" applyProtection="1" pivotButton="0" quotePrefix="0" xfId="5">
      <alignment horizontal="center" vertical="center" wrapText="1"/>
      <protection locked="0" hidden="0"/>
    </xf>
    <xf numFmtId="0" fontId="3" fillId="4" borderId="6" applyAlignment="1" pivotButton="0" quotePrefix="0" xfId="3">
      <alignment horizontal="center" vertical="center" wrapText="1"/>
    </xf>
    <xf numFmtId="0" fontId="3" fillId="5" borderId="3" applyAlignment="1" applyProtection="1" pivotButton="0" quotePrefix="0" xfId="5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3" fillId="5" borderId="7" applyAlignment="1" applyProtection="1" pivotButton="0" quotePrefix="0" xfId="5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3" fillId="8" borderId="11" applyAlignment="1" pivotButton="0" quotePrefix="0" xfId="3">
      <alignment horizontal="center" vertical="center" wrapText="1"/>
    </xf>
    <xf numFmtId="0" fontId="0" fillId="0" borderId="5" pivotButton="0" quotePrefix="0" xfId="0"/>
    <xf numFmtId="0" fontId="3" fillId="8" borderId="7" applyAlignment="1" pivotButton="0" quotePrefix="0" xfId="3">
      <alignment horizontal="center" vertical="center" wrapText="1"/>
    </xf>
    <xf numFmtId="0" fontId="0" fillId="0" borderId="4" pivotButton="0" quotePrefix="0" xfId="0"/>
    <xf numFmtId="0" fontId="0" fillId="0" borderId="9" pivotButton="0" quotePrefix="0" xfId="0"/>
    <xf numFmtId="0" fontId="4" fillId="8" borderId="1" applyAlignment="1" pivotButton="0" quotePrefix="0" xfId="2">
      <alignment horizontal="center" vertical="center" wrapText="1"/>
    </xf>
    <xf numFmtId="0" fontId="3" fillId="9" borderId="1" applyAlignment="1" pivotButton="0" quotePrefix="0" xfId="2">
      <alignment horizontal="center" vertical="center" wrapText="1"/>
    </xf>
    <xf numFmtId="0" fontId="3" fillId="4" borderId="6" applyAlignment="1" pivotButton="0" quotePrefix="0" xfId="3">
      <alignment horizontal="center" vertical="center"/>
    </xf>
    <xf numFmtId="0" fontId="3" fillId="8" borderId="1" applyAlignment="1" pivotButton="0" quotePrefix="0" xfId="3">
      <alignment horizontal="center" vertical="center" wrapText="1"/>
    </xf>
    <xf numFmtId="0" fontId="3" fillId="8" borderId="7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3" fillId="8" borderId="1" applyAlignment="1" pivotButton="0" quotePrefix="0" xfId="2">
      <alignment horizontal="center" vertical="center"/>
    </xf>
    <xf numFmtId="14" fontId="3" fillId="8" borderId="7" applyAlignment="1" pivotButton="0" quotePrefix="0" xfId="2">
      <alignment horizontal="center" vertical="center" wrapText="1"/>
    </xf>
    <xf numFmtId="0" fontId="3" fillId="3" borderId="1" applyAlignment="1" applyProtection="1" pivotButton="0" quotePrefix="0" xfId="1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3" fillId="3" borderId="7" applyAlignment="1" applyProtection="1" pivotButton="0" quotePrefix="0" xfId="10">
      <alignment horizontal="center" vertical="center" wrapText="1"/>
      <protection locked="0" hidden="0"/>
    </xf>
    <xf numFmtId="14" fontId="3" fillId="4" borderId="6" applyAlignment="1" pivotButton="0" quotePrefix="0" xfId="3">
      <alignment horizontal="center" vertical="center"/>
    </xf>
    <xf numFmtId="0" fontId="3" fillId="4" borderId="6" applyAlignment="1" pivotButton="0" quotePrefix="0" xfId="3">
      <alignment horizontal="center" vertical="center" wrapText="1"/>
    </xf>
    <xf numFmtId="0" fontId="3" fillId="5" borderId="7" applyAlignment="1" applyProtection="1" pivotButton="0" quotePrefix="0" xfId="10">
      <alignment horizontal="center" vertical="center" wrapText="1"/>
      <protection locked="0" hidden="0"/>
    </xf>
    <xf numFmtId="0" fontId="3" fillId="8" borderId="11" applyAlignment="1" pivotButton="0" quotePrefix="0" xfId="2">
      <alignment horizontal="center" vertical="center"/>
    </xf>
    <xf numFmtId="0" fontId="0" fillId="0" borderId="8" pivotButton="0" quotePrefix="0" xfId="0"/>
    <xf numFmtId="0" fontId="3" fillId="4" borderId="11" applyAlignment="1" pivotButton="0" quotePrefix="0" xfId="3">
      <alignment horizontal="center" vertical="center" wrapText="1"/>
    </xf>
    <xf numFmtId="1" fontId="3" fillId="4" borderId="11" applyAlignment="1" pivotButton="0" quotePrefix="0" xfId="3">
      <alignment horizontal="center" vertical="center" wrapText="1"/>
    </xf>
    <xf numFmtId="1" fontId="3" fillId="4" borderId="7" applyAlignment="1" pivotButton="0" quotePrefix="0" xfId="3">
      <alignment horizontal="center" vertical="center"/>
    </xf>
    <xf numFmtId="0" fontId="3" fillId="5" borderId="1" applyAlignment="1" applyProtection="1" pivotButton="0" quotePrefix="0" xfId="5">
      <alignment horizontal="center" vertical="center" wrapText="1"/>
      <protection locked="0" hidden="0"/>
    </xf>
    <xf numFmtId="0" fontId="3" fillId="8" borderId="1" applyAlignment="1" pivotButton="0" quotePrefix="0" xfId="2">
      <alignment horizontal="center" vertical="center" wrapText="1"/>
    </xf>
  </cellXfs>
  <cellStyles count="11">
    <cellStyle name="Normal" xfId="0" builtinId="0"/>
    <cellStyle name="Percent 2" xfId="1"/>
    <cellStyle name="Normal 3 2 2" xfId="2"/>
    <cellStyle name="Normal 3 2" xfId="3"/>
    <cellStyle name="Normal 4" xfId="4"/>
    <cellStyle name="Comma 2 3" xfId="5"/>
    <cellStyle name="Normal 4 2 3" xfId="6"/>
    <cellStyle name="Normal 3 8" xfId="7"/>
    <cellStyle name="Normal 3 3" xfId="8"/>
    <cellStyle name="Normal 3 4" xfId="9"/>
    <cellStyle name="Normal 2 3 2" xfId="10"/>
  </cellStyles>
  <dxfs count="6"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0"/>
  <sheetViews>
    <sheetView topLeftCell="AB1" zoomScale="70" zoomScaleNormal="70" workbookViewId="0">
      <selection activeCell="AR7" sqref="AR7"/>
    </sheetView>
  </sheetViews>
  <sheetFormatPr baseColWidth="8" defaultRowHeight="14.4"/>
  <cols>
    <col width="11.77734375" customWidth="1" style="12" min="1" max="1"/>
    <col width="10.6640625" customWidth="1" style="12" min="2" max="3"/>
    <col width="12.21875" customWidth="1" style="12" min="4" max="4"/>
    <col width="11.21875" customWidth="1" style="12" min="5" max="5"/>
    <col width="11.6640625" customWidth="1" style="12" min="6" max="6"/>
    <col width="6.88671875" customWidth="1" style="12" min="7" max="7"/>
    <col width="8.21875" customWidth="1" style="12" min="8" max="8"/>
    <col width="7.6640625" customWidth="1" style="12" min="9" max="9"/>
    <col width="7.109375" customWidth="1" style="12" min="10" max="10"/>
    <col width="14.6640625" customWidth="1" style="12" min="11" max="11"/>
    <col width="18" customWidth="1" style="12" min="12" max="12"/>
    <col width="28.44140625" customWidth="1" style="12" min="13" max="13"/>
    <col width="8.77734375" customWidth="1" style="12" min="14" max="14"/>
    <col width="11.21875" customWidth="1" style="12" min="15" max="15"/>
    <col width="7.6640625" customWidth="1" style="12" min="16" max="16"/>
    <col width="9.88671875" customWidth="1" style="12" min="17" max="17"/>
    <col width="6" customWidth="1" style="12" min="18" max="18"/>
    <col width="9.5546875" customWidth="1" style="12" min="20" max="20"/>
    <col width="7.6640625" customWidth="1" style="12" min="21" max="21"/>
    <col width="7.109375" customWidth="1" style="12" min="23" max="23"/>
    <col width="6.33203125" customWidth="1" style="12" min="24" max="24"/>
    <col width="6" customWidth="1" style="12" min="25" max="25"/>
    <col width="8.21875" customWidth="1" style="12" min="26" max="26"/>
    <col width="9.44140625" customWidth="1" style="12" min="27" max="27"/>
    <col width="11.88671875" customWidth="1" style="12" min="30" max="30"/>
    <col width="11.5546875" customWidth="1" style="12" min="34" max="34"/>
    <col width="11.44140625" customWidth="1" style="12" min="36" max="36"/>
    <col width="14.109375" customWidth="1" style="12" min="37" max="37"/>
    <col width="15.6640625" customWidth="1" style="12" min="38" max="38"/>
    <col width="15.21875" customWidth="1" style="12" min="39" max="39"/>
    <col width="15.5546875" customWidth="1" style="12" min="40" max="40"/>
    <col width="14.88671875" customWidth="1" style="12" min="41" max="42"/>
    <col width="14.44140625" customWidth="1" style="12" min="43" max="43"/>
    <col width="15.5546875" customWidth="1" style="12" min="44" max="44"/>
    <col width="12.21875" customWidth="1" style="12" min="45" max="45"/>
    <col width="13.6640625" customWidth="1" style="12" min="46" max="46"/>
    <col width="13.77734375" customWidth="1" style="12" min="47" max="47"/>
    <col width="12.88671875" customWidth="1" style="12" min="48" max="48"/>
    <col width="12.6640625" customWidth="1" style="12" min="49" max="49"/>
    <col width="12.21875" customWidth="1" style="12" min="50" max="50"/>
    <col width="24.109375" customWidth="1" style="12" min="51" max="51"/>
  </cols>
  <sheetData>
    <row r="1" ht="14.4" customHeight="1" s="12">
      <c r="A1" s="42" t="inlineStr">
        <is>
          <t>LOI Date</t>
        </is>
      </c>
      <c r="B1" s="42" t="inlineStr">
        <is>
          <t>KOM Date</t>
        </is>
      </c>
      <c r="C1" s="42" t="inlineStr">
        <is>
          <t>Schedule</t>
        </is>
      </c>
      <c r="D1" s="42" t="inlineStr">
        <is>
          <t>Welding Map Date</t>
        </is>
      </c>
      <c r="E1" s="42" t="inlineStr">
        <is>
          <t>Receive Dwg</t>
        </is>
      </c>
      <c r="F1" s="42" t="inlineStr">
        <is>
          <t>Start Fabric</t>
        </is>
      </c>
      <c r="G1" s="50" t="inlineStr">
        <is>
          <t>LINE / DRAWING INFO</t>
        </is>
      </c>
      <c r="H1" s="51" t="n"/>
      <c r="I1" s="51" t="n"/>
      <c r="J1" s="51" t="n"/>
      <c r="K1" s="51" t="n"/>
      <c r="L1" s="51" t="n"/>
      <c r="M1" s="51" t="n"/>
      <c r="N1" s="51" t="n"/>
      <c r="O1" s="51" t="n"/>
      <c r="P1" s="51" t="n"/>
      <c r="Q1" s="51" t="n"/>
      <c r="R1" s="30" t="n"/>
      <c r="S1" s="38" t="inlineStr">
        <is>
          <t>DIA-INCH PLAN</t>
        </is>
      </c>
      <c r="T1" s="39" t="n"/>
      <c r="U1" s="39" t="n"/>
      <c r="V1" s="39" t="n"/>
      <c r="W1" s="39" t="n"/>
      <c r="X1" s="39" t="n"/>
      <c r="Y1" s="40" t="n"/>
      <c r="Z1" s="31" t="inlineStr">
        <is>
          <t>TOTAL</t>
        </is>
      </c>
      <c r="AA1" s="31" t="inlineStr">
        <is>
          <t>Comment</t>
        </is>
      </c>
      <c r="AB1" s="54" t="inlineStr">
        <is>
          <t>FIT-UP RECORD</t>
        </is>
      </c>
      <c r="AC1" s="39" t="n"/>
      <c r="AD1" s="39" t="n"/>
      <c r="AE1" s="40" t="n"/>
      <c r="AF1" s="54" t="inlineStr">
        <is>
          <t>WELDING RECORD</t>
        </is>
      </c>
      <c r="AG1" s="39" t="n"/>
      <c r="AH1" s="39" t="n"/>
      <c r="AI1" s="39" t="n"/>
      <c r="AJ1" s="40" t="n"/>
      <c r="AK1" s="46" t="inlineStr">
        <is>
          <t>QA/QC REPORT</t>
        </is>
      </c>
      <c r="AL1" s="24" t="n"/>
      <c r="AM1" s="24" t="n"/>
      <c r="AN1" s="24" t="n"/>
      <c r="AO1" s="24" t="n"/>
      <c r="AP1" s="25" t="n"/>
      <c r="AQ1" s="23" t="inlineStr">
        <is>
          <t>CLAIM REPORT</t>
        </is>
      </c>
      <c r="AR1" s="24" t="n"/>
      <c r="AS1" s="24" t="n"/>
      <c r="AT1" s="25" t="n"/>
      <c r="AU1" s="49" t="inlineStr">
        <is>
          <t>SUMMARY AFI NO</t>
        </is>
      </c>
      <c r="AV1" s="26" t="inlineStr">
        <is>
          <t>LAST PERIOD</t>
        </is>
      </c>
      <c r="AW1" s="26" t="inlineStr">
        <is>
          <t>THIS PERIOD</t>
        </is>
      </c>
      <c r="AX1" s="26" t="inlineStr">
        <is>
          <t>CUMM CLAIM</t>
        </is>
      </c>
      <c r="AY1" s="26" t="inlineStr">
        <is>
          <t>Remarks</t>
        </is>
      </c>
    </row>
    <row r="2" ht="14.4" customHeight="1" s="12">
      <c r="A2" s="32" t="n"/>
      <c r="B2" s="32" t="n"/>
      <c r="C2" s="32" t="n"/>
      <c r="D2" s="32" t="n"/>
      <c r="E2" s="32" t="n"/>
      <c r="F2" s="32" t="n"/>
      <c r="G2" s="41" t="inlineStr">
        <is>
          <t>NS</t>
        </is>
      </c>
      <c r="H2" s="41" t="inlineStr">
        <is>
          <t>AREA</t>
        </is>
      </c>
      <c r="I2" s="41" t="inlineStr">
        <is>
          <t>SYSTEM</t>
        </is>
      </c>
      <c r="J2" s="41" t="inlineStr">
        <is>
          <t>PRIORITY</t>
        </is>
      </c>
      <c r="K2" s="41" t="inlineStr">
        <is>
          <t>SUB AREA</t>
        </is>
      </c>
      <c r="L2" s="56" t="inlineStr">
        <is>
          <t>DRAWING NO</t>
        </is>
      </c>
      <c r="M2" s="34" t="inlineStr">
        <is>
          <t>LINE NO</t>
        </is>
      </c>
      <c r="N2" s="35" t="inlineStr">
        <is>
          <t>LINE CODE</t>
        </is>
      </c>
      <c r="O2" s="35" t="inlineStr">
        <is>
          <t>MAT'L LINE</t>
        </is>
      </c>
      <c r="P2" s="35" t="inlineStr">
        <is>
          <t>MAT'L CODE</t>
        </is>
      </c>
      <c r="Q2" s="35" t="inlineStr">
        <is>
          <t>PAGE</t>
        </is>
      </c>
      <c r="R2" s="35" t="inlineStr">
        <is>
          <t>DWG REV</t>
        </is>
      </c>
      <c r="S2" s="37" t="inlineStr">
        <is>
          <t>FW / SW</t>
        </is>
      </c>
      <c r="T2" s="37" t="inlineStr">
        <is>
          <t>BW / F / RING</t>
        </is>
      </c>
      <c r="U2" s="37" t="inlineStr">
        <is>
          <t>JOINT NO</t>
        </is>
      </c>
      <c r="V2" s="37" t="inlineStr">
        <is>
          <t>PIPE SPOOL</t>
        </is>
      </c>
      <c r="W2" s="37" t="inlineStr">
        <is>
          <t>PIPE SIZE</t>
        </is>
      </c>
      <c r="X2" s="29" t="inlineStr">
        <is>
          <t>DIA INCH</t>
        </is>
      </c>
      <c r="Y2" s="30" t="n"/>
      <c r="Z2" s="32" t="n"/>
      <c r="AA2" s="32" t="n"/>
      <c r="AB2" s="52" t="inlineStr">
        <is>
          <t>DIA INCH</t>
        </is>
      </c>
      <c r="AC2" s="30" t="n"/>
      <c r="AD2" s="47" t="inlineStr">
        <is>
          <t>DATE</t>
        </is>
      </c>
      <c r="AE2" s="36" t="inlineStr">
        <is>
          <t>SPV</t>
        </is>
      </c>
      <c r="AF2" s="53" t="inlineStr">
        <is>
          <t>DIA INCH</t>
        </is>
      </c>
      <c r="AG2" s="30" t="n"/>
      <c r="AH2" s="47" t="inlineStr">
        <is>
          <t>DATE</t>
        </is>
      </c>
      <c r="AI2" s="36" t="inlineStr">
        <is>
          <t>SPV</t>
        </is>
      </c>
      <c r="AJ2" s="48" t="inlineStr">
        <is>
          <t>WELDER STAMP</t>
        </is>
      </c>
      <c r="AK2" s="43" t="inlineStr">
        <is>
          <t>AFI FIT UP</t>
        </is>
      </c>
      <c r="AL2" s="44" t="n"/>
      <c r="AM2" s="45" t="n"/>
      <c r="AN2" s="43" t="inlineStr">
        <is>
          <t>VISUAL</t>
        </is>
      </c>
      <c r="AO2" s="44" t="n"/>
      <c r="AP2" s="45" t="n"/>
      <c r="AQ2" s="55" t="inlineStr">
        <is>
          <t>Fabs</t>
        </is>
      </c>
      <c r="AR2" s="55" t="inlineStr">
        <is>
          <t>Install</t>
        </is>
      </c>
      <c r="AS2" s="8" t="inlineStr">
        <is>
          <t>Punchlist</t>
        </is>
      </c>
      <c r="AT2" s="55" t="inlineStr">
        <is>
          <t>TOTAL</t>
        </is>
      </c>
      <c r="AU2" s="27" t="n"/>
      <c r="AV2" s="27" t="n"/>
      <c r="AW2" s="27" t="n"/>
      <c r="AX2" s="27" t="n"/>
      <c r="AY2" s="27" t="n"/>
    </row>
    <row r="3" ht="16.8" customHeight="1" s="12">
      <c r="A3" s="33" t="n"/>
      <c r="B3" s="33" t="n"/>
      <c r="C3" s="33" t="n"/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13" t="inlineStr">
        <is>
          <t>SW</t>
        </is>
      </c>
      <c r="Y3" s="13" t="inlineStr">
        <is>
          <t>FW</t>
        </is>
      </c>
      <c r="Z3" s="33" t="n"/>
      <c r="AA3" s="33" t="n"/>
      <c r="AB3" s="48" t="inlineStr">
        <is>
          <t>SW</t>
        </is>
      </c>
      <c r="AC3" s="48" t="inlineStr">
        <is>
          <t>FW</t>
        </is>
      </c>
      <c r="AD3" s="32" t="n"/>
      <c r="AE3" s="32" t="n"/>
      <c r="AF3" s="48" t="inlineStr">
        <is>
          <t>SW</t>
        </is>
      </c>
      <c r="AG3" s="14" t="inlineStr">
        <is>
          <t>FW</t>
        </is>
      </c>
      <c r="AH3" s="32" t="n"/>
      <c r="AI3" s="32" t="n"/>
      <c r="AJ3" s="32" t="n"/>
      <c r="AK3" s="15" t="inlineStr">
        <is>
          <t>F/U DATE</t>
        </is>
      </c>
      <c r="AL3" s="16" t="inlineStr">
        <is>
          <t>AFI NO</t>
        </is>
      </c>
      <c r="AM3" s="16" t="inlineStr">
        <is>
          <t>RES F/U</t>
        </is>
      </c>
      <c r="AN3" s="16" t="inlineStr">
        <is>
          <t>VIS DATE</t>
        </is>
      </c>
      <c r="AO3" s="16" t="inlineStr">
        <is>
          <t>AFI NO</t>
        </is>
      </c>
      <c r="AP3" s="16" t="inlineStr">
        <is>
          <t>RES VIS</t>
        </is>
      </c>
      <c r="AQ3" s="9" t="n">
        <v>0.3</v>
      </c>
      <c r="AR3" s="9" t="n">
        <v>0.6</v>
      </c>
      <c r="AS3" s="9" t="n">
        <v>0.1</v>
      </c>
      <c r="AT3" s="28" t="n"/>
      <c r="AU3" s="28" t="n"/>
      <c r="AV3" s="28" t="n"/>
      <c r="AW3" s="28" t="n"/>
      <c r="AX3" s="28" t="n"/>
      <c r="AY3" s="28" t="n"/>
    </row>
    <row r="4">
      <c r="A4" s="1" t="inlineStr">
        <is>
          <t>LOI Date</t>
        </is>
      </c>
      <c r="B4" s="1" t="inlineStr">
        <is>
          <t>KOM Date</t>
        </is>
      </c>
      <c r="C4" s="1" t="inlineStr">
        <is>
          <t>Schedule</t>
        </is>
      </c>
      <c r="D4" s="1" t="inlineStr">
        <is>
          <t>Welding Map Date</t>
        </is>
      </c>
      <c r="E4" s="1" t="inlineStr">
        <is>
          <t>Receive Dwg</t>
        </is>
      </c>
      <c r="F4" s="1" t="inlineStr">
        <is>
          <t>Start Fabric</t>
        </is>
      </c>
      <c r="G4" s="17" t="inlineStr">
        <is>
          <t>NS</t>
        </is>
      </c>
      <c r="H4" s="17" t="inlineStr">
        <is>
          <t>AREA</t>
        </is>
      </c>
      <c r="I4" s="17" t="inlineStr">
        <is>
          <t>System</t>
        </is>
      </c>
      <c r="J4" s="17" t="inlineStr">
        <is>
          <t>Priority</t>
        </is>
      </c>
      <c r="K4" s="17" t="inlineStr">
        <is>
          <t>Sub Area</t>
        </is>
      </c>
      <c r="L4" s="17" t="inlineStr">
        <is>
          <t>Drawing No.</t>
        </is>
      </c>
      <c r="M4" s="18" t="inlineStr">
        <is>
          <t>LINE NO</t>
        </is>
      </c>
      <c r="N4" s="17" t="inlineStr">
        <is>
          <t>LINE CODE</t>
        </is>
      </c>
      <c r="O4" s="17" t="inlineStr">
        <is>
          <t>MAT'L LINE</t>
        </is>
      </c>
      <c r="P4" s="17" t="inlineStr">
        <is>
          <t>MAT'L CODE</t>
        </is>
      </c>
      <c r="Q4" s="17" t="inlineStr">
        <is>
          <t>PAGE</t>
        </is>
      </c>
      <c r="R4" s="17" t="inlineStr">
        <is>
          <t>REV</t>
        </is>
      </c>
      <c r="S4" s="17" t="inlineStr">
        <is>
          <t>FW / SW</t>
        </is>
      </c>
      <c r="T4" s="19" t="inlineStr">
        <is>
          <t>JOINT TYPE</t>
        </is>
      </c>
      <c r="U4" s="17" t="inlineStr">
        <is>
          <t>JOINT NO</t>
        </is>
      </c>
      <c r="V4" s="17" t="inlineStr">
        <is>
          <t>PIPE SPOOL</t>
        </is>
      </c>
      <c r="W4" s="17" t="inlineStr">
        <is>
          <t>DN</t>
        </is>
      </c>
      <c r="X4" s="17" t="inlineStr">
        <is>
          <t>DIA-INCH PLAN SW</t>
        </is>
      </c>
      <c r="Y4" s="17" t="inlineStr">
        <is>
          <t>DIA-INCH PLAN FW</t>
        </is>
      </c>
      <c r="Z4" s="17" t="inlineStr">
        <is>
          <t>TOTAL</t>
        </is>
      </c>
      <c r="AA4" s="17" t="inlineStr">
        <is>
          <t>Comment</t>
        </is>
      </c>
      <c r="AB4" s="17" t="inlineStr">
        <is>
          <t>FIT-UP RECORD SW</t>
        </is>
      </c>
      <c r="AC4" s="17" t="inlineStr">
        <is>
          <t>FIT-UP RECORD FW</t>
        </is>
      </c>
      <c r="AD4" s="1" t="inlineStr">
        <is>
          <t>FIT-UP RECORD DATE</t>
        </is>
      </c>
      <c r="AE4" s="17" t="inlineStr">
        <is>
          <t>FU SPV</t>
        </is>
      </c>
      <c r="AF4" s="17" t="inlineStr">
        <is>
          <t>WELDING RECORD SW</t>
        </is>
      </c>
      <c r="AG4" s="17" t="inlineStr">
        <is>
          <t>WELDING RECORD FW</t>
        </is>
      </c>
      <c r="AH4" s="1" t="inlineStr">
        <is>
          <t>WELDING RECORD DATE</t>
        </is>
      </c>
      <c r="AI4" s="17" t="inlineStr">
        <is>
          <t>W SPV</t>
        </is>
      </c>
      <c r="AJ4" s="17" t="inlineStr">
        <is>
          <t>W STAMP</t>
        </is>
      </c>
      <c r="AK4" s="17" t="inlineStr">
        <is>
          <t>QAQC AFI F/U DATE</t>
        </is>
      </c>
      <c r="AL4" s="19" t="inlineStr">
        <is>
          <t>QAQC AFI F/U NO</t>
        </is>
      </c>
      <c r="AM4" s="17" t="inlineStr">
        <is>
          <t>QAQC AFI F/U RES</t>
        </is>
      </c>
      <c r="AN4" s="17" t="inlineStr">
        <is>
          <t>QAQC VISUAL DATE</t>
        </is>
      </c>
      <c r="AO4" s="19" t="inlineStr">
        <is>
          <t>QAQC VISUAL NO</t>
        </is>
      </c>
      <c r="AP4" s="17" t="inlineStr">
        <is>
          <t>QAQC VISUAL RES</t>
        </is>
      </c>
      <c r="AQ4" s="17" t="inlineStr">
        <is>
          <t>PPC CLAIM REPORT FABS 30%</t>
        </is>
      </c>
      <c r="AR4" s="17" t="inlineStr">
        <is>
          <t>PPC CLAIM REPORT INSTALL 60%</t>
        </is>
      </c>
      <c r="AS4" s="17" t="inlineStr">
        <is>
          <t>PPC CLAIM REPORT PUNCHLIST 10%</t>
        </is>
      </c>
      <c r="AT4" s="17" t="inlineStr">
        <is>
          <t>PPC CLAIM REPORT TOTAL</t>
        </is>
      </c>
      <c r="AU4" s="17" t="inlineStr">
        <is>
          <t>SUMMARY AFI</t>
        </is>
      </c>
      <c r="AV4" s="10" t="inlineStr">
        <is>
          <t>LAST PERIOD</t>
        </is>
      </c>
      <c r="AW4" s="10" t="inlineStr">
        <is>
          <t>THIS PERIOD</t>
        </is>
      </c>
      <c r="AX4" s="11" t="inlineStr">
        <is>
          <t>CUMM</t>
        </is>
      </c>
      <c r="AY4" s="11" t="inlineStr">
        <is>
          <t>Remarks</t>
        </is>
      </c>
    </row>
    <row r="5">
      <c r="A5" s="7" t="inlineStr">
        <is>
          <t>2025-03-01</t>
        </is>
      </c>
      <c r="B5" s="7" t="inlineStr">
        <is>
          <t>2025-03-07</t>
        </is>
      </c>
      <c r="C5" s="7" t="inlineStr">
        <is>
          <t>2025-03-25</t>
        </is>
      </c>
      <c r="D5" s="7" t="inlineStr">
        <is>
          <t>2025-03-10</t>
        </is>
      </c>
      <c r="E5" s="7" t="inlineStr">
        <is>
          <t>2025-03-15</t>
        </is>
      </c>
      <c r="F5" s="7" t="inlineStr">
        <is>
          <t>2025-03-31</t>
        </is>
      </c>
      <c r="G5" t="n">
        <v>1</v>
      </c>
      <c r="H5" t="inlineStr">
        <is>
          <t>NaOH</t>
        </is>
      </c>
      <c r="I5" t="inlineStr">
        <is>
          <t>S11</t>
        </is>
      </c>
      <c r="J5" t="inlineStr">
        <is>
          <t>P1.0</t>
        </is>
      </c>
      <c r="K5" t="inlineStr">
        <is>
          <t>Underground</t>
        </is>
      </c>
      <c r="L5" t="inlineStr">
        <is>
          <t>VA1-666-L-0001</t>
        </is>
      </c>
      <c r="M5" t="inlineStr">
        <is>
          <t>666-0001-RMA-50-H1A-10</t>
        </is>
      </c>
      <c r="N5" t="inlineStr">
        <is>
          <t>RMA</t>
        </is>
      </c>
      <c r="O5" t="inlineStr">
        <is>
          <t>SS 316</t>
        </is>
      </c>
      <c r="P5" t="inlineStr">
        <is>
          <t>H1A</t>
        </is>
      </c>
      <c r="Q5" t="inlineStr">
        <is>
          <t>1 of 1</t>
        </is>
      </c>
      <c r="R5" t="n">
        <v>1</v>
      </c>
      <c r="S5" t="inlineStr">
        <is>
          <t>FW</t>
        </is>
      </c>
      <c r="T5" t="inlineStr">
        <is>
          <t>BW</t>
        </is>
      </c>
      <c r="U5" t="inlineStr">
        <is>
          <t>J.01</t>
        </is>
      </c>
      <c r="V5" t="inlineStr">
        <is>
          <t>Spool 1</t>
        </is>
      </c>
      <c r="W5" t="n">
        <v>50</v>
      </c>
      <c r="X5" s="20">
        <f>IF(S5="SW",1,IF(S5="FW",0,))*IF(W5=15,0.5,IF(W5=20,0.75,IF(W5=25,1,IF(W5=32,1.25,IF(W5=40,1.5,IF(W5=50,2,IF(W5=65,2.5,IF(W5=80,3,IF(W5&gt;=100,W52/25)))))))))</f>
        <v/>
      </c>
      <c r="Y5" s="20">
        <f>IF(S5="SW",0,IF(S5="FW",1,))*IF(W5=15,0.5,IF(W5=20,0.75,IF(W5=25,1,IF(W5=32,1.25,IF(W5=40,1.5,IF(W5=50,2,IF(W5=65,2.5,IF(W5=80,3,IF(W5&gt;=100,W52/25)))))))))</f>
        <v/>
      </c>
      <c r="Z5" s="20">
        <f>X5+Y5</f>
        <v/>
      </c>
      <c r="AA5" t="inlineStr">
        <is>
          <t>Initial</t>
        </is>
      </c>
      <c r="AB5" s="20">
        <f>IF(AD5&gt;0,X5,"")</f>
        <v/>
      </c>
      <c r="AC5" s="20">
        <f>IF(AD5&gt;0,Y5,"")</f>
        <v/>
      </c>
      <c r="AD5" s="7" t="inlineStr">
        <is>
          <t>2025-04-09</t>
        </is>
      </c>
      <c r="AE5" t="inlineStr">
        <is>
          <t>Alex</t>
        </is>
      </c>
      <c r="AF5" s="20">
        <f>IF(AH5&gt;0,X5,"")</f>
        <v/>
      </c>
      <c r="AG5" s="20">
        <f>IF(AH5&gt;0,Y5,"")</f>
        <v/>
      </c>
      <c r="AH5" s="7" t="inlineStr">
        <is>
          <t>2025-04-15</t>
        </is>
      </c>
      <c r="AI5" t="inlineStr">
        <is>
          <t>William</t>
        </is>
      </c>
      <c r="AJ5" t="inlineStr">
        <is>
          <t>TSE-001</t>
        </is>
      </c>
      <c r="AK5" s="7" t="inlineStr">
        <is>
          <t>2025-04-11</t>
        </is>
      </c>
      <c r="AL5" t="n">
        <v>1000</v>
      </c>
      <c r="AM5" t="inlineStr">
        <is>
          <t>ACC</t>
        </is>
      </c>
      <c r="AN5" s="7" t="inlineStr">
        <is>
          <t>2025-04-18</t>
        </is>
      </c>
      <c r="AO5" t="n">
        <v>2001</v>
      </c>
      <c r="AP5" t="inlineStr">
        <is>
          <t>ACC</t>
        </is>
      </c>
      <c r="AQ5">
        <f>IF(AN5&gt;0,Z5*30%,"")</f>
        <v/>
      </c>
      <c r="AR5">
        <f>IF(AN5&gt;0,Z5*60%,"")</f>
        <v/>
      </c>
      <c r="AS5">
        <f>IF(AN5&gt;0,Z5*10%,"")</f>
        <v/>
      </c>
      <c r="AT5">
        <f>AQ5 + AR5 + AS5</f>
        <v/>
      </c>
      <c r="AX5">
        <f>AT5</f>
        <v/>
      </c>
    </row>
    <row r="6">
      <c r="A6" s="7" t="inlineStr">
        <is>
          <t>2025-03-01</t>
        </is>
      </c>
      <c r="B6" s="7" t="inlineStr">
        <is>
          <t>2025-03-07</t>
        </is>
      </c>
      <c r="C6" s="7" t="inlineStr">
        <is>
          <t>2025-03-25</t>
        </is>
      </c>
      <c r="D6" s="7" t="inlineStr">
        <is>
          <t>2025-03-10</t>
        </is>
      </c>
      <c r="E6" s="7" t="inlineStr">
        <is>
          <t>2025-03-15</t>
        </is>
      </c>
      <c r="F6" s="7" t="inlineStr">
        <is>
          <t>2025-03-31</t>
        </is>
      </c>
      <c r="G6" t="n">
        <v>1</v>
      </c>
      <c r="H6" t="inlineStr">
        <is>
          <t>NaOH</t>
        </is>
      </c>
      <c r="I6" t="inlineStr">
        <is>
          <t>S11</t>
        </is>
      </c>
      <c r="J6" t="inlineStr">
        <is>
          <t>P1.0</t>
        </is>
      </c>
      <c r="K6" t="inlineStr">
        <is>
          <t>Underground</t>
        </is>
      </c>
      <c r="L6" t="inlineStr">
        <is>
          <t>VA1-666-L-0001</t>
        </is>
      </c>
      <c r="M6" t="inlineStr">
        <is>
          <t>666-0001-RMA-50-H1A-10</t>
        </is>
      </c>
      <c r="N6" t="inlineStr">
        <is>
          <t>RMA</t>
        </is>
      </c>
      <c r="O6" t="inlineStr">
        <is>
          <t>SS 316</t>
        </is>
      </c>
      <c r="P6" t="inlineStr">
        <is>
          <t>H1A</t>
        </is>
      </c>
      <c r="Q6" t="inlineStr">
        <is>
          <t>1 of 1</t>
        </is>
      </c>
      <c r="R6" t="n">
        <v>1</v>
      </c>
      <c r="S6" t="inlineStr">
        <is>
          <t>FW</t>
        </is>
      </c>
      <c r="T6" t="inlineStr">
        <is>
          <t>BW</t>
        </is>
      </c>
      <c r="U6" t="inlineStr">
        <is>
          <t>J.01A</t>
        </is>
      </c>
      <c r="V6" t="inlineStr">
        <is>
          <t>Spool 1</t>
        </is>
      </c>
      <c r="W6" t="n">
        <v>50</v>
      </c>
      <c r="X6" s="20">
        <f>IF(S6="SW",1,IF(S6="FW",0,))*IF(W6=15,0.5,IF(W6=20,0.75,IF(W6=25,1,IF(W6=32,1.25,IF(W6=40,1.5,IF(W6=50,2,IF(W6=65,2.5,IF(W6=80,3,IF(W6&gt;=100,W62/25)))))))))</f>
        <v/>
      </c>
      <c r="Y6" s="20">
        <f>IF(S6="SW",0,IF(S6="FW",1,))*IF(W6=15,0.5,IF(W6=20,0.75,IF(W6=25,1,IF(W6=32,1.25,IF(W6=40,1.5,IF(W6=50,2,IF(W6=65,2.5,IF(W6=80,3,IF(W6&gt;=100,W62/25)))))))))</f>
        <v/>
      </c>
      <c r="Z6" s="20">
        <f>X6+Y6</f>
        <v/>
      </c>
      <c r="AA6" t="inlineStr">
        <is>
          <t>Client Req</t>
        </is>
      </c>
      <c r="AB6" s="20">
        <f>IF(AD6&gt;0,X6,"")</f>
        <v/>
      </c>
      <c r="AC6" s="20">
        <f>IF(AD6&gt;0,Y6,"")</f>
        <v/>
      </c>
      <c r="AD6" s="7" t="n"/>
      <c r="AF6" s="20">
        <f>IF(AH6&gt;0,X6,"")</f>
        <v/>
      </c>
      <c r="AG6" s="20">
        <f>IF(AH6&gt;0,Y6,"")</f>
        <v/>
      </c>
      <c r="AH6" s="7" t="n"/>
      <c r="AK6" s="7" t="n"/>
      <c r="AN6" s="7" t="n"/>
      <c r="AQ6">
        <f>IF(AN6&gt;0,Z6*30%,"")</f>
        <v/>
      </c>
      <c r="AR6">
        <f>IF(AN6&gt;0,Z6*60%,"")</f>
        <v/>
      </c>
      <c r="AS6">
        <f>IF(AN6&gt;0,Z6*10%,"")</f>
        <v/>
      </c>
      <c r="AT6">
        <f>AQ6 + AR6 + AS6</f>
        <v/>
      </c>
      <c r="AX6">
        <f>AT6</f>
        <v/>
      </c>
    </row>
    <row r="7">
      <c r="A7" s="7" t="inlineStr">
        <is>
          <t>2025-03-01</t>
        </is>
      </c>
      <c r="B7" s="7" t="inlineStr">
        <is>
          <t>2025-03-07</t>
        </is>
      </c>
      <c r="C7" s="7" t="inlineStr">
        <is>
          <t>2025-03-25</t>
        </is>
      </c>
      <c r="D7" s="7" t="inlineStr">
        <is>
          <t>2025-03-10</t>
        </is>
      </c>
      <c r="E7" s="7" t="inlineStr">
        <is>
          <t>2025-03-15</t>
        </is>
      </c>
      <c r="F7" s="7" t="inlineStr">
        <is>
          <t>2025-03-31</t>
        </is>
      </c>
      <c r="G7" t="n">
        <v>1</v>
      </c>
      <c r="H7" t="inlineStr">
        <is>
          <t>NaOH</t>
        </is>
      </c>
      <c r="I7" t="inlineStr">
        <is>
          <t>S11</t>
        </is>
      </c>
      <c r="J7" t="inlineStr">
        <is>
          <t>P1.0</t>
        </is>
      </c>
      <c r="K7" t="inlineStr">
        <is>
          <t>Underground</t>
        </is>
      </c>
      <c r="L7" t="inlineStr">
        <is>
          <t>VA1-666-L-0001</t>
        </is>
      </c>
      <c r="M7" t="inlineStr">
        <is>
          <t>666-0001-RMA-50-H1A-10</t>
        </is>
      </c>
      <c r="N7" t="inlineStr">
        <is>
          <t>RMA</t>
        </is>
      </c>
      <c r="O7" t="inlineStr">
        <is>
          <t>SS 316</t>
        </is>
      </c>
      <c r="P7" t="inlineStr">
        <is>
          <t>H1A</t>
        </is>
      </c>
      <c r="Q7" t="inlineStr">
        <is>
          <t>1 of 1</t>
        </is>
      </c>
      <c r="R7" t="n">
        <v>1</v>
      </c>
      <c r="S7" t="inlineStr">
        <is>
          <t>FW</t>
        </is>
      </c>
      <c r="T7" t="inlineStr">
        <is>
          <t>BW</t>
        </is>
      </c>
      <c r="U7" t="inlineStr">
        <is>
          <t>J.02</t>
        </is>
      </c>
      <c r="V7" t="inlineStr">
        <is>
          <t>Spool 1</t>
        </is>
      </c>
      <c r="W7" t="n">
        <v>50</v>
      </c>
      <c r="X7" s="20">
        <f>IF(S7="SW",1,IF(S7="FW",0,))*IF(W7=15,0.5,IF(W7=20,0.75,IF(W7=25,1,IF(W7=32,1.25,IF(W7=40,1.5,IF(W7=50,2,IF(W7=65,2.5,IF(W7=80,3,IF(W7&gt;=100,W72/25)))))))))</f>
        <v/>
      </c>
      <c r="Y7" s="20">
        <f>IF(S7="SW",0,IF(S7="FW",1,))*IF(W7=15,0.5,IF(W7=20,0.75,IF(W7=25,1,IF(W7=32,1.25,IF(W7=40,1.5,IF(W7=50,2,IF(W7=65,2.5,IF(W7=80,3,IF(W7&gt;=100,W72/25)))))))))</f>
        <v/>
      </c>
      <c r="Z7" s="20">
        <f>X7+Y7</f>
        <v/>
      </c>
      <c r="AA7" t="inlineStr">
        <is>
          <t>Initial</t>
        </is>
      </c>
      <c r="AB7" s="20">
        <f>IF(AD7&gt;0,X7,"")</f>
        <v/>
      </c>
      <c r="AC7" s="20">
        <f>IF(AD7&gt;0,Y7,"")</f>
        <v/>
      </c>
      <c r="AD7" s="7" t="inlineStr">
        <is>
          <t>2025-04-09</t>
        </is>
      </c>
      <c r="AE7" t="inlineStr">
        <is>
          <t>Alex</t>
        </is>
      </c>
      <c r="AF7" s="20">
        <f>IF(AH7&gt;0,X7,"")</f>
        <v/>
      </c>
      <c r="AG7" s="20">
        <f>IF(AH7&gt;0,Y7,"")</f>
        <v/>
      </c>
      <c r="AH7" s="7" t="inlineStr">
        <is>
          <t>2025-04-15</t>
        </is>
      </c>
      <c r="AI7" t="inlineStr">
        <is>
          <t>William</t>
        </is>
      </c>
      <c r="AJ7" t="inlineStr">
        <is>
          <t>TSE-002</t>
        </is>
      </c>
      <c r="AK7" s="7" t="inlineStr">
        <is>
          <t>2025-04-11</t>
        </is>
      </c>
      <c r="AL7" t="n">
        <v>1001</v>
      </c>
      <c r="AM7" t="inlineStr">
        <is>
          <t>ACC</t>
        </is>
      </c>
      <c r="AN7" s="7" t="inlineStr">
        <is>
          <t>2025-04-18</t>
        </is>
      </c>
      <c r="AO7" t="n">
        <v>2001</v>
      </c>
      <c r="AP7" t="inlineStr">
        <is>
          <t>ACC</t>
        </is>
      </c>
      <c r="AQ7">
        <f>IF(AN7&gt;0,Z7*30%,"")</f>
        <v/>
      </c>
      <c r="AR7">
        <f>IF(AN7&gt;0,Z7*60%,"")</f>
        <v/>
      </c>
      <c r="AS7">
        <f>IF(AN7&gt;0,Z7*10%,"")</f>
        <v/>
      </c>
      <c r="AT7">
        <f>AQ7 + AR7 + AS7</f>
        <v/>
      </c>
      <c r="AX7">
        <f>AT7</f>
        <v/>
      </c>
    </row>
    <row r="8">
      <c r="A8" s="7" t="inlineStr">
        <is>
          <t>2025-03-01</t>
        </is>
      </c>
      <c r="B8" s="7" t="inlineStr">
        <is>
          <t>2025-03-07</t>
        </is>
      </c>
      <c r="C8" s="7" t="inlineStr">
        <is>
          <t>2025-03-25</t>
        </is>
      </c>
      <c r="D8" s="7" t="inlineStr">
        <is>
          <t>2025-03-10</t>
        </is>
      </c>
      <c r="E8" s="7" t="inlineStr">
        <is>
          <t>2025-03-15</t>
        </is>
      </c>
      <c r="F8" s="7" t="inlineStr">
        <is>
          <t>2025-03-31</t>
        </is>
      </c>
      <c r="G8" t="n">
        <v>1</v>
      </c>
      <c r="H8" t="inlineStr">
        <is>
          <t>NaOH</t>
        </is>
      </c>
      <c r="I8" t="inlineStr">
        <is>
          <t>S11</t>
        </is>
      </c>
      <c r="J8" t="inlineStr">
        <is>
          <t>P1.0</t>
        </is>
      </c>
      <c r="K8" t="inlineStr">
        <is>
          <t>Underground</t>
        </is>
      </c>
      <c r="L8" t="inlineStr">
        <is>
          <t>VA1-666-L-0001</t>
        </is>
      </c>
      <c r="M8" t="inlineStr">
        <is>
          <t>666-0001-RMA-50-H1A-10</t>
        </is>
      </c>
      <c r="N8" t="inlineStr">
        <is>
          <t>RMA</t>
        </is>
      </c>
      <c r="O8" t="inlineStr">
        <is>
          <t>SS 316</t>
        </is>
      </c>
      <c r="P8" t="inlineStr">
        <is>
          <t>H1A</t>
        </is>
      </c>
      <c r="Q8" t="inlineStr">
        <is>
          <t>1 of 1</t>
        </is>
      </c>
      <c r="R8" t="n">
        <v>1</v>
      </c>
      <c r="S8" t="inlineStr">
        <is>
          <t>FW</t>
        </is>
      </c>
      <c r="T8" t="inlineStr">
        <is>
          <t>BW</t>
        </is>
      </c>
      <c r="U8" t="inlineStr">
        <is>
          <t>J.02CRWA</t>
        </is>
      </c>
      <c r="V8" t="inlineStr">
        <is>
          <t>Spool 1</t>
        </is>
      </c>
      <c r="W8" t="n">
        <v>50</v>
      </c>
      <c r="X8" s="20">
        <f>IF(S8="SW",1,IF(S8="FW",0,))*IF(W8=15,0.5,IF(W8=20,0.75,IF(W8=25,1,IF(W8=32,1.25,IF(W8=40,1.5,IF(W8=50,2,IF(W8=65,2.5,IF(W8=80,3,IF(W8&gt;=100,W82/25)))))))))</f>
        <v/>
      </c>
      <c r="Y8" s="20">
        <f>IF(S8="SW",0,IF(S8="FW",1,))*IF(W8=15,0.5,IF(W8=20,0.75,IF(W8=25,1,IF(W8=32,1.25,IF(W8=40,1.5,IF(W8=50,2,IF(W8=65,2.5,IF(W8=80,3,IF(W8&gt;=100,W82/25)))))))))</f>
        <v/>
      </c>
      <c r="Z8" s="20">
        <f>X8+Y8</f>
        <v/>
      </c>
      <c r="AA8" t="inlineStr">
        <is>
          <t>Initial</t>
        </is>
      </c>
      <c r="AB8" s="20">
        <f>IF(AD8&gt;0,X8,"")</f>
        <v/>
      </c>
      <c r="AC8" s="20">
        <f>IF(AD8&gt;0,Y8,"")</f>
        <v/>
      </c>
      <c r="AD8" s="7" t="n"/>
      <c r="AF8" s="20">
        <f>IF(AH8&gt;0,X8,"")</f>
        <v/>
      </c>
      <c r="AG8" s="20">
        <f>IF(AH8&gt;0,Y8,"")</f>
        <v/>
      </c>
      <c r="AH8" s="7" t="n"/>
      <c r="AK8" s="7" t="n"/>
      <c r="AN8" s="7" t="n"/>
      <c r="AQ8">
        <f>IF(AN8&gt;0,Z8*30%,"")</f>
        <v/>
      </c>
      <c r="AR8">
        <f>IF(AN8&gt;0,Z8*60%,"")</f>
        <v/>
      </c>
      <c r="AS8">
        <f>IF(AN8&gt;0,Z8*10%,"")</f>
        <v/>
      </c>
      <c r="AT8">
        <f>AQ8 + AR8 + AS8</f>
        <v/>
      </c>
      <c r="AX8">
        <f>AT8</f>
        <v/>
      </c>
    </row>
    <row r="9">
      <c r="A9" t="inlineStr">
        <is>
          <t>2025-03-01</t>
        </is>
      </c>
      <c r="B9" t="inlineStr">
        <is>
          <t>2025-03-07</t>
        </is>
      </c>
      <c r="C9" t="inlineStr">
        <is>
          <t>2025-03-25</t>
        </is>
      </c>
      <c r="D9" t="inlineStr">
        <is>
          <t>2025-03-10</t>
        </is>
      </c>
      <c r="E9" t="inlineStr">
        <is>
          <t>2025-03-15</t>
        </is>
      </c>
      <c r="F9" t="inlineStr">
        <is>
          <t>2025-03-31</t>
        </is>
      </c>
      <c r="G9" t="n">
        <v>1</v>
      </c>
      <c r="H9" t="inlineStr">
        <is>
          <t>NaOH</t>
        </is>
      </c>
      <c r="I9" t="inlineStr">
        <is>
          <t>S11</t>
        </is>
      </c>
      <c r="J9" t="inlineStr">
        <is>
          <t>P1.0</t>
        </is>
      </c>
      <c r="K9" t="inlineStr">
        <is>
          <t>Underground</t>
        </is>
      </c>
      <c r="L9" t="inlineStr">
        <is>
          <t>VA1-666-L-0001</t>
        </is>
      </c>
      <c r="M9" t="inlineStr">
        <is>
          <t>666-0001-RMA-50-H1A-10</t>
        </is>
      </c>
      <c r="N9" t="inlineStr">
        <is>
          <t>RMA</t>
        </is>
      </c>
      <c r="O9" t="inlineStr">
        <is>
          <t>SS 316</t>
        </is>
      </c>
      <c r="P9" t="inlineStr">
        <is>
          <t>H1A</t>
        </is>
      </c>
      <c r="Q9" t="inlineStr">
        <is>
          <t>1 of 1</t>
        </is>
      </c>
      <c r="R9" t="n">
        <v>1</v>
      </c>
      <c r="S9" t="inlineStr">
        <is>
          <t>FW</t>
        </is>
      </c>
      <c r="T9" t="inlineStr">
        <is>
          <t>BW</t>
        </is>
      </c>
      <c r="U9" t="inlineStr">
        <is>
          <t>J.03</t>
        </is>
      </c>
      <c r="V9" t="inlineStr">
        <is>
          <t>Spool 1</t>
        </is>
      </c>
      <c r="W9" t="n">
        <v>50</v>
      </c>
      <c r="X9">
        <f>IF(S9="SW",1,IF(S9="FW",0,))*IF(W9=15,0.5,IF(W9=20,0.75,IF(W9=25,1,IF(W9=32,1.25,IF(W9=40,1.5,IF(W9=50,2,IF(W9=65,2.5,IF(W9=80,3,IF(W9&gt;=100,W92/25)))))))))</f>
        <v/>
      </c>
      <c r="Y9">
        <f>IF(S9="SW",0,IF(S9="FW",1,))*IF(W9=15,0.5,IF(W9=20,0.75,IF(W9=25,1,IF(W9=32,1.25,IF(W9=40,1.5,IF(W9=50,2,IF(W9=65,2.5,IF(W9=80,3,IF(W9&gt;=100,W92/25)))))))))</f>
        <v/>
      </c>
      <c r="Z9">
        <f>X9+Y9</f>
        <v/>
      </c>
      <c r="AA9" t="inlineStr">
        <is>
          <t>Initial</t>
        </is>
      </c>
      <c r="AB9">
        <f>IF(AD9&gt;0,X9,"")</f>
        <v/>
      </c>
      <c r="AC9">
        <f>IF(AD9&gt;0,Y9,"")</f>
        <v/>
      </c>
      <c r="AD9" t="inlineStr">
        <is>
          <t>2025-04-09</t>
        </is>
      </c>
      <c r="AE9" t="inlineStr">
        <is>
          <t>Alex</t>
        </is>
      </c>
      <c r="AF9">
        <f>IF(AH9&gt;0,X9,"")</f>
        <v/>
      </c>
      <c r="AG9">
        <f>IF(AH9&gt;0,Y9,"")</f>
        <v/>
      </c>
      <c r="AH9" t="inlineStr">
        <is>
          <t>2025-04-15</t>
        </is>
      </c>
      <c r="AI9" t="inlineStr">
        <is>
          <t>William</t>
        </is>
      </c>
      <c r="AJ9" t="inlineStr">
        <is>
          <t>TSE-003</t>
        </is>
      </c>
      <c r="AK9" t="inlineStr">
        <is>
          <t>2025-04-11</t>
        </is>
      </c>
      <c r="AL9" t="n">
        <v>1002</v>
      </c>
      <c r="AM9" t="inlineStr">
        <is>
          <t>ACC</t>
        </is>
      </c>
      <c r="AN9" t="inlineStr">
        <is>
          <t>2025-04-18</t>
        </is>
      </c>
      <c r="AO9" t="n">
        <v>2001</v>
      </c>
      <c r="AP9" t="inlineStr">
        <is>
          <t>ACC</t>
        </is>
      </c>
      <c r="AQ9">
        <f>IF(AN9&gt;0,Z9*30%,"")</f>
        <v/>
      </c>
      <c r="AR9">
        <f>IF(AN9&gt;0,Z9*60%,"")</f>
        <v/>
      </c>
      <c r="AS9">
        <f>IF(AN9&gt;0,Z9*10%,"")</f>
        <v/>
      </c>
      <c r="AT9">
        <f>AQ9 + AR9 + AS9</f>
        <v/>
      </c>
      <c r="AX9">
        <f>AT9</f>
        <v/>
      </c>
    </row>
    <row r="10">
      <c r="A10" t="inlineStr">
        <is>
          <t>2025-03-01</t>
        </is>
      </c>
      <c r="B10" t="inlineStr">
        <is>
          <t>2025-03-07</t>
        </is>
      </c>
      <c r="C10" t="inlineStr">
        <is>
          <t>2025-03-25</t>
        </is>
      </c>
      <c r="D10" t="inlineStr">
        <is>
          <t>2025-03-10</t>
        </is>
      </c>
      <c r="E10" t="inlineStr">
        <is>
          <t>2025-03-15</t>
        </is>
      </c>
      <c r="F10" t="inlineStr">
        <is>
          <t>2025-03-31</t>
        </is>
      </c>
      <c r="G10" t="n">
        <v>1</v>
      </c>
      <c r="H10" t="inlineStr">
        <is>
          <t>NaOH</t>
        </is>
      </c>
      <c r="I10" t="inlineStr">
        <is>
          <t>S11</t>
        </is>
      </c>
      <c r="J10" t="inlineStr">
        <is>
          <t>P1.0</t>
        </is>
      </c>
      <c r="K10" t="inlineStr">
        <is>
          <t>Underground</t>
        </is>
      </c>
      <c r="L10" t="inlineStr">
        <is>
          <t>VA1-666-L-0001</t>
        </is>
      </c>
      <c r="M10" t="inlineStr">
        <is>
          <t>666-0001-RMA-50-H1A-10</t>
        </is>
      </c>
      <c r="N10" t="inlineStr">
        <is>
          <t>RMA</t>
        </is>
      </c>
      <c r="O10" t="inlineStr">
        <is>
          <t>SS 316</t>
        </is>
      </c>
      <c r="P10" t="inlineStr">
        <is>
          <t>H1A</t>
        </is>
      </c>
      <c r="Q10" t="inlineStr">
        <is>
          <t>1 of 1</t>
        </is>
      </c>
      <c r="R10" t="n">
        <v>1</v>
      </c>
      <c r="S10" t="inlineStr">
        <is>
          <t>FW</t>
        </is>
      </c>
      <c r="T10" t="inlineStr">
        <is>
          <t>BW</t>
        </is>
      </c>
      <c r="U10" t="inlineStr">
        <is>
          <t>J.04</t>
        </is>
      </c>
      <c r="V10" t="inlineStr">
        <is>
          <t>Spool 1</t>
        </is>
      </c>
      <c r="W10" t="n">
        <v>50</v>
      </c>
      <c r="X10">
        <f>IF(S10="SW",1,IF(S10="FW",0,))*IF(W10=15,0.5,IF(W10=20,0.75,IF(W10=25,1,IF(W10=32,1.25,IF(W10=40,1.5,IF(W10=50,2,IF(W10=65,2.5,IF(W10=80,3,IF(W10&gt;=100,W102/25)))))))))</f>
        <v/>
      </c>
      <c r="Y10">
        <f>IF(S10="SW",0,IF(S10="FW",1,))*IF(W10=15,0.5,IF(W10=20,0.75,IF(W10=25,1,IF(W10=32,1.25,IF(W10=40,1.5,IF(W10=50,2,IF(W10=65,2.5,IF(W10=80,3,IF(W10&gt;=100,W102/25)))))))))</f>
        <v/>
      </c>
      <c r="Z10">
        <f>X10+Y10</f>
        <v/>
      </c>
      <c r="AA10" t="inlineStr">
        <is>
          <t>Initial</t>
        </is>
      </c>
      <c r="AB10">
        <f>IF(AD10&gt;0,X10,"")</f>
        <v/>
      </c>
      <c r="AC10">
        <f>IF(AD10&gt;0,Y10,"")</f>
        <v/>
      </c>
      <c r="AD10" t="inlineStr">
        <is>
          <t>2025-04-09</t>
        </is>
      </c>
      <c r="AE10" t="inlineStr">
        <is>
          <t>Alex</t>
        </is>
      </c>
      <c r="AF10">
        <f>IF(AH10&gt;0,X10,"")</f>
        <v/>
      </c>
      <c r="AG10">
        <f>IF(AH10&gt;0,Y10,"")</f>
        <v/>
      </c>
      <c r="AH10" t="inlineStr">
        <is>
          <t>2025-04-15</t>
        </is>
      </c>
      <c r="AI10" t="inlineStr">
        <is>
          <t>William</t>
        </is>
      </c>
      <c r="AJ10" t="inlineStr">
        <is>
          <t>TSE-004</t>
        </is>
      </c>
      <c r="AK10" t="inlineStr">
        <is>
          <t>2025-04-11</t>
        </is>
      </c>
      <c r="AL10" t="n">
        <v>1003</v>
      </c>
      <c r="AM10" t="inlineStr">
        <is>
          <t>ACC</t>
        </is>
      </c>
      <c r="AN10" t="inlineStr">
        <is>
          <t>2025-04-18</t>
        </is>
      </c>
      <c r="AO10" t="n">
        <v>2001</v>
      </c>
      <c r="AP10" t="inlineStr">
        <is>
          <t>ACC</t>
        </is>
      </c>
      <c r="AQ10">
        <f>IF(AN10&gt;0,Z10*30%,"")</f>
        <v/>
      </c>
      <c r="AR10">
        <f>IF(AN10&gt;0,Z10*60%,"")</f>
        <v/>
      </c>
      <c r="AS10">
        <f>IF(AN10&gt;0,Z10*10%,"")</f>
        <v/>
      </c>
      <c r="AT10">
        <f>AQ10 + AR10 + AS10</f>
        <v/>
      </c>
      <c r="AX10">
        <f>AT10</f>
        <v/>
      </c>
    </row>
  </sheetData>
  <mergeCells count="47">
    <mergeCell ref="AQ1:AT1"/>
    <mergeCell ref="AY1:AY3"/>
    <mergeCell ref="X2:Y2"/>
    <mergeCell ref="Z1:Z3"/>
    <mergeCell ref="M2:M3"/>
    <mergeCell ref="AE2:AE3"/>
    <mergeCell ref="N2:N3"/>
    <mergeCell ref="U2:U3"/>
    <mergeCell ref="P2:P3"/>
    <mergeCell ref="AW1:AW3"/>
    <mergeCell ref="S1:Y1"/>
    <mergeCell ref="H2:H3"/>
    <mergeCell ref="D1:D3"/>
    <mergeCell ref="S2:S3"/>
    <mergeCell ref="AN2:AP2"/>
    <mergeCell ref="F1:F3"/>
    <mergeCell ref="AK1:AP1"/>
    <mergeCell ref="AD2:AD3"/>
    <mergeCell ref="T2:T3"/>
    <mergeCell ref="AV1:AV3"/>
    <mergeCell ref="K2:K3"/>
    <mergeCell ref="AH2:AH3"/>
    <mergeCell ref="AA1:AA3"/>
    <mergeCell ref="W2:W3"/>
    <mergeCell ref="AX1:AX3"/>
    <mergeCell ref="A1:A3"/>
    <mergeCell ref="AK2:AM2"/>
    <mergeCell ref="AU1:AU3"/>
    <mergeCell ref="G1:R1"/>
    <mergeCell ref="AB2:AC2"/>
    <mergeCell ref="AF2:AG2"/>
    <mergeCell ref="O2:O3"/>
    <mergeCell ref="Q2:Q3"/>
    <mergeCell ref="AT2:AT3"/>
    <mergeCell ref="AB1:AE1"/>
    <mergeCell ref="E1:E3"/>
    <mergeCell ref="R2:R3"/>
    <mergeCell ref="J2:J3"/>
    <mergeCell ref="AI2:AI3"/>
    <mergeCell ref="L2:L3"/>
    <mergeCell ref="B1:B3"/>
    <mergeCell ref="C1:C3"/>
    <mergeCell ref="AF1:AJ1"/>
    <mergeCell ref="V2:V3"/>
    <mergeCell ref="G2:G3"/>
    <mergeCell ref="AJ2:AJ3"/>
    <mergeCell ref="I2:I3"/>
  </mergeCells>
  <conditionalFormatting sqref="A5:F8 G5 G7 I5:Q5 S5:T5">
    <cfRule type="expression" priority="6" dxfId="0">
      <formula>AND(#REF!&lt;&gt;"", $M5="")</formula>
    </cfRule>
  </conditionalFormatting>
  <conditionalFormatting sqref="U5:W5 U6:U8">
    <cfRule type="expression" priority="5" dxfId="0">
      <formula>AND(#REF!&lt;&gt;"", $M5="")</formula>
    </cfRule>
  </conditionalFormatting>
  <conditionalFormatting sqref="G6">
    <cfRule type="expression" priority="4" dxfId="0">
      <formula>AND(#REF!&lt;&gt;"", $M6="")</formula>
    </cfRule>
  </conditionalFormatting>
  <conditionalFormatting sqref="G8">
    <cfRule type="expression" priority="3" dxfId="0">
      <formula>AND(#REF!&lt;&gt;"", $M8="")</formula>
    </cfRule>
  </conditionalFormatting>
  <conditionalFormatting sqref="I6:Q8 S6:T8">
    <cfRule type="expression" priority="2" dxfId="0">
      <formula>AND(#REF!&lt;&gt;"", $M6="")</formula>
    </cfRule>
  </conditionalFormatting>
  <conditionalFormatting sqref="V6:W8">
    <cfRule type="expression" priority="1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70" zoomScaleNormal="70" workbookViewId="0">
      <selection activeCell="A10" sqref="A10"/>
    </sheetView>
  </sheetViews>
  <sheetFormatPr baseColWidth="8" defaultRowHeight="14.4"/>
  <cols>
    <col width="25.44140625" customWidth="1" style="12" min="1" max="1"/>
    <col width="27" customWidth="1" style="12" min="2" max="2"/>
    <col width="24.6640625" customWidth="1" style="12" min="3" max="3"/>
    <col width="24.33203125" customWidth="1" style="12" min="4" max="4"/>
    <col width="15.21875" customWidth="1" style="12" min="5" max="5"/>
  </cols>
  <sheetData>
    <row r="1">
      <c r="A1" s="2" t="inlineStr">
        <is>
          <t>PK</t>
        </is>
      </c>
      <c r="B1" s="3" t="inlineStr">
        <is>
          <t>ADDED LINE NO</t>
        </is>
      </c>
      <c r="C1" s="3" t="inlineStr">
        <is>
          <t>ADDED JOINT NO</t>
        </is>
      </c>
      <c r="D1" s="4" t="inlineStr">
        <is>
          <t>DELETED LINE NO</t>
        </is>
      </c>
      <c r="E1" s="4" t="inlineStr">
        <is>
          <t>DELETED JOINT NO</t>
        </is>
      </c>
      <c r="F1" s="5" t="inlineStr">
        <is>
          <t>STATUS</t>
        </is>
      </c>
      <c r="G1" s="6" t="inlineStr">
        <is>
          <t>DATE</t>
        </is>
      </c>
    </row>
    <row r="2">
      <c r="A2" t="inlineStr">
        <is>
          <t>NaOH666-0001-RMA-50-H1A-10 SS 316 J.01A</t>
        </is>
      </c>
      <c r="B2" t="inlineStr">
        <is>
          <t>666-0001-RMA-50-H1A-10</t>
        </is>
      </c>
      <c r="C2" t="inlineStr">
        <is>
          <t>J.01A</t>
        </is>
      </c>
      <c r="F2" t="inlineStr">
        <is>
          <t>Added</t>
        </is>
      </c>
      <c r="G2" t="inlineStr">
        <is>
          <t>2025/03/05</t>
        </is>
      </c>
    </row>
    <row r="3">
      <c r="A3" t="inlineStr">
        <is>
          <t>NaOH666-0001-RMA-50-H1A-10 SS 316 J.01A</t>
        </is>
      </c>
      <c r="B3" t="inlineStr">
        <is>
          <t>666-0001-RMA-50-H1A-10</t>
        </is>
      </c>
      <c r="C3" t="inlineStr">
        <is>
          <t>J.01A</t>
        </is>
      </c>
      <c r="F3" t="inlineStr">
        <is>
          <t>Added</t>
        </is>
      </c>
      <c r="G3" t="inlineStr">
        <is>
          <t>2025/03/05</t>
        </is>
      </c>
    </row>
    <row r="4">
      <c r="A4" t="inlineStr">
        <is>
          <t>NaOH666-0001-RMA-50-H1A-10 SS 316 J.02CRWA</t>
        </is>
      </c>
      <c r="B4" t="inlineStr">
        <is>
          <t>666-0001-RMA-50-H1A-10</t>
        </is>
      </c>
      <c r="C4" t="inlineStr">
        <is>
          <t>J.02CRWA</t>
        </is>
      </c>
      <c r="F4" t="inlineStr">
        <is>
          <t>Added</t>
        </is>
      </c>
      <c r="G4" t="inlineStr">
        <is>
          <t>2025/03/05</t>
        </is>
      </c>
    </row>
    <row r="5">
      <c r="A5" t="inlineStr">
        <is>
          <t>NaOH666-0001-RMA-50-H1A-10 SS 316 J.01A</t>
        </is>
      </c>
      <c r="D5" t="inlineStr">
        <is>
          <t>666-0001-RMA-50-H1A-10</t>
        </is>
      </c>
      <c r="E5" t="inlineStr">
        <is>
          <t>J.01A</t>
        </is>
      </c>
      <c r="F5" t="inlineStr">
        <is>
          <t>Deleted</t>
        </is>
      </c>
      <c r="G5" t="inlineStr">
        <is>
          <t>2025/03/05</t>
        </is>
      </c>
    </row>
    <row r="6">
      <c r="A6" t="inlineStr">
        <is>
          <t>NaOH666-0001-RMA-50-H1A-10 SS 316 J.02CRWA</t>
        </is>
      </c>
      <c r="D6" t="inlineStr">
        <is>
          <t>666-0001-RMA-50-H1A-10</t>
        </is>
      </c>
      <c r="E6" t="inlineStr">
        <is>
          <t>J.02CRWA</t>
        </is>
      </c>
      <c r="F6" t="inlineStr">
        <is>
          <t>Deleted</t>
        </is>
      </c>
      <c r="G6" t="inlineStr">
        <is>
          <t>2025/03/05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2025-03-05T23:45:22Z</dcterms:modified>
  <cp:lastModifiedBy>auvi amril</cp:lastModifiedBy>
</cp:coreProperties>
</file>