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rael/Documents/Clases/Clases Agosto 2021/MN_Escom/Códigos/IntegracionMultiple/"/>
    </mc:Choice>
  </mc:AlternateContent>
  <xr:revisionPtr revIDLastSave="0" documentId="8_{A11C4EBC-A056-5F46-8C89-E286047D4CD3}" xr6:coauthVersionLast="45" xr6:coauthVersionMax="45" xr10:uidLastSave="{00000000-0000-0000-0000-000000000000}"/>
  <bookViews>
    <workbookView xWindow="0" yWindow="500" windowWidth="28040" windowHeight="16060" activeTab="1" xr2:uid="{6F65251A-B9E0-7841-A20B-591082D36F96}"/>
  </bookViews>
  <sheets>
    <sheet name="Simpson" sheetId="1" r:id="rId1"/>
    <sheet name="Gaussiana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3" l="1"/>
  <c r="E15" i="3"/>
  <c r="D15" i="3"/>
  <c r="F14" i="3"/>
  <c r="E14" i="3"/>
  <c r="D14" i="3"/>
  <c r="F13" i="3"/>
  <c r="E13" i="3"/>
  <c r="D13" i="3"/>
  <c r="F5" i="3"/>
  <c r="E5" i="3"/>
  <c r="D5" i="3"/>
  <c r="F4" i="3"/>
  <c r="E4" i="3"/>
  <c r="D4" i="3"/>
  <c r="F3" i="3"/>
  <c r="E3" i="3"/>
  <c r="D3" i="3"/>
  <c r="E51" i="1"/>
  <c r="H15" i="1"/>
  <c r="D18" i="1"/>
  <c r="C4" i="1"/>
  <c r="C14" i="1"/>
  <c r="F14" i="1" s="1"/>
  <c r="B44" i="1"/>
  <c r="B43" i="1" s="1"/>
  <c r="B42" i="1" s="1"/>
  <c r="B41" i="1" s="1"/>
  <c r="B40" i="1" s="1"/>
  <c r="B39" i="1" s="1"/>
  <c r="J45" i="1"/>
  <c r="I45" i="1"/>
  <c r="H45" i="1"/>
  <c r="G45" i="1"/>
  <c r="F45" i="1"/>
  <c r="E45" i="1"/>
  <c r="D45" i="1"/>
  <c r="J44" i="1"/>
  <c r="I44" i="1"/>
  <c r="H44" i="1"/>
  <c r="G44" i="1"/>
  <c r="F44" i="1"/>
  <c r="E44" i="1"/>
  <c r="D44" i="1"/>
  <c r="J43" i="1"/>
  <c r="I43" i="1"/>
  <c r="H43" i="1"/>
  <c r="G43" i="1"/>
  <c r="F43" i="1"/>
  <c r="E43" i="1"/>
  <c r="D43" i="1"/>
  <c r="J42" i="1"/>
  <c r="I42" i="1"/>
  <c r="H42" i="1"/>
  <c r="G42" i="1"/>
  <c r="F42" i="1"/>
  <c r="E42" i="1"/>
  <c r="D42" i="1"/>
  <c r="J41" i="1"/>
  <c r="I41" i="1"/>
  <c r="H41" i="1"/>
  <c r="G41" i="1"/>
  <c r="F41" i="1"/>
  <c r="E41" i="1"/>
  <c r="D41" i="1"/>
  <c r="J40" i="1"/>
  <c r="I40" i="1"/>
  <c r="H40" i="1"/>
  <c r="G40" i="1"/>
  <c r="F40" i="1"/>
  <c r="E40" i="1"/>
  <c r="D40" i="1"/>
  <c r="J39" i="1"/>
  <c r="I39" i="1"/>
  <c r="H39" i="1"/>
  <c r="G39" i="1"/>
  <c r="F39" i="1"/>
  <c r="E39" i="1"/>
  <c r="D39" i="1"/>
  <c r="E47" i="1"/>
  <c r="F47" i="1" s="1"/>
  <c r="G47" i="1" s="1"/>
  <c r="H47" i="1" s="1"/>
  <c r="I47" i="1" s="1"/>
  <c r="J47" i="1" s="1"/>
  <c r="B28" i="1"/>
  <c r="B27" i="1" s="1"/>
  <c r="B26" i="1" s="1"/>
  <c r="B25" i="1" s="1"/>
  <c r="B24" i="1" s="1"/>
  <c r="B23" i="1" s="1"/>
  <c r="E31" i="1"/>
  <c r="F31" i="1" s="1"/>
  <c r="G31" i="1" s="1"/>
  <c r="H31" i="1" s="1"/>
  <c r="I31" i="1" s="1"/>
  <c r="J31" i="1" s="1"/>
  <c r="D19" i="1"/>
  <c r="E30" i="1" s="1"/>
  <c r="F30" i="1" s="1"/>
  <c r="G30" i="1" s="1"/>
  <c r="H30" i="1" s="1"/>
  <c r="I30" i="1" s="1"/>
  <c r="J30" i="1" s="1"/>
  <c r="F15" i="1"/>
  <c r="E15" i="1"/>
  <c r="D15" i="1"/>
  <c r="F13" i="1"/>
  <c r="E13" i="1"/>
  <c r="D13" i="1"/>
  <c r="F10" i="1"/>
  <c r="F9" i="1"/>
  <c r="H13" i="3" l="1"/>
  <c r="F10" i="3"/>
  <c r="F9" i="3"/>
  <c r="E49" i="1"/>
  <c r="D25" i="1"/>
  <c r="D14" i="1"/>
  <c r="E14" i="1"/>
  <c r="H13" i="1" s="1"/>
  <c r="E24" i="1"/>
  <c r="F24" i="1"/>
  <c r="G24" i="1"/>
  <c r="H24" i="1"/>
  <c r="E46" i="1"/>
  <c r="F46" i="1" s="1"/>
  <c r="G46" i="1" s="1"/>
  <c r="H46" i="1" s="1"/>
  <c r="I46" i="1" s="1"/>
  <c r="J46" i="1" s="1"/>
  <c r="I24" i="1"/>
  <c r="F25" i="1"/>
  <c r="G25" i="1"/>
  <c r="J25" i="1"/>
  <c r="H25" i="1"/>
  <c r="I25" i="1"/>
  <c r="E25" i="1"/>
  <c r="H15" i="3" l="1"/>
  <c r="D24" i="1"/>
  <c r="J24" i="1"/>
  <c r="G26" i="1"/>
  <c r="E26" i="1"/>
  <c r="F26" i="1"/>
  <c r="D26" i="1"/>
  <c r="I26" i="1"/>
  <c r="H26" i="1"/>
  <c r="J26" i="1"/>
  <c r="J23" i="1" l="1"/>
  <c r="I23" i="1"/>
  <c r="D23" i="1"/>
  <c r="G23" i="1"/>
  <c r="F23" i="1"/>
  <c r="E23" i="1"/>
  <c r="H23" i="1"/>
  <c r="H27" i="1"/>
  <c r="G27" i="1"/>
  <c r="F27" i="1"/>
  <c r="E27" i="1"/>
  <c r="J27" i="1"/>
  <c r="D27" i="1"/>
  <c r="I27" i="1"/>
  <c r="I28" i="1" l="1"/>
  <c r="H28" i="1"/>
  <c r="G28" i="1"/>
  <c r="F28" i="1"/>
  <c r="D28" i="1"/>
  <c r="J28" i="1"/>
  <c r="E28" i="1"/>
  <c r="J29" i="1" l="1"/>
  <c r="I29" i="1"/>
  <c r="H29" i="1"/>
  <c r="G29" i="1"/>
  <c r="D29" i="1"/>
  <c r="F29" i="1"/>
  <c r="E29" i="1"/>
</calcChain>
</file>

<file path=xl/sharedStrings.xml><?xml version="1.0" encoding="utf-8"?>
<sst xmlns="http://schemas.openxmlformats.org/spreadsheetml/2006/main" count="37" uniqueCount="22">
  <si>
    <t>f(1.4,2.0)</t>
  </si>
  <si>
    <t>Eje Y</t>
  </si>
  <si>
    <t>Eje X</t>
  </si>
  <si>
    <t>f(1.7,2.0)</t>
  </si>
  <si>
    <t>f(2.0,2.0)</t>
  </si>
  <si>
    <t>f(1.4,1.5)</t>
  </si>
  <si>
    <t>f(1.7,1.5)</t>
  </si>
  <si>
    <t>f(2.0,1.5)</t>
  </si>
  <si>
    <t>f(1.4,1.0)</t>
  </si>
  <si>
    <t>f(1.7,1.0)</t>
  </si>
  <si>
    <t>f(2.0,1.0)</t>
  </si>
  <si>
    <t>f(x,y) =ln(x + 2y)</t>
  </si>
  <si>
    <t>k</t>
  </si>
  <si>
    <t>h</t>
  </si>
  <si>
    <t>Aproximacion</t>
  </si>
  <si>
    <t>n</t>
  </si>
  <si>
    <t>m</t>
  </si>
  <si>
    <t>Evaluando</t>
  </si>
  <si>
    <t>Cuadratura</t>
  </si>
  <si>
    <t>Error</t>
  </si>
  <si>
    <t>Evaluaciones</t>
  </si>
  <si>
    <t>f(x,y) = (0.3)(0.25) ln(0.3u + 0.5v + 4.2)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</si>
</sst>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ourier"/>
      <family val="1"/>
    </font>
    <font>
      <b/>
      <sz val="12"/>
      <color theme="1"/>
      <name val="Courier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" fontId="1" fillId="0" borderId="0" xfId="0" applyNumberFormat="1" applyFont="1"/>
    <xf numFmtId="170" fontId="1" fillId="0" borderId="0" xfId="0" applyNumberFormat="1" applyFont="1"/>
    <xf numFmtId="0" fontId="1" fillId="2" borderId="1" xfId="0" applyFont="1" applyFill="1" applyBorder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1" fillId="3" borderId="1" xfId="0" applyFont="1" applyFill="1" applyBorder="1" applyAlignment="1">
      <alignment horizontal="center"/>
    </xf>
    <xf numFmtId="0" fontId="1" fillId="4" borderId="0" xfId="0" applyFont="1" applyFill="1"/>
    <xf numFmtId="0" fontId="1" fillId="4" borderId="1" xfId="0" applyFont="1" applyFill="1" applyBorder="1" applyAlignment="1">
      <alignment horizontal="center"/>
    </xf>
    <xf numFmtId="0" fontId="2" fillId="0" borderId="0" xfId="0" applyFont="1"/>
    <xf numFmtId="0" fontId="1" fillId="5" borderId="0" xfId="0" applyFont="1" applyFill="1"/>
    <xf numFmtId="0" fontId="1" fillId="5" borderId="1" xfId="0" applyFont="1" applyFill="1" applyBorder="1" applyAlignment="1">
      <alignment horizontal="center"/>
    </xf>
    <xf numFmtId="0" fontId="1" fillId="6" borderId="0" xfId="0" applyFont="1" applyFill="1"/>
    <xf numFmtId="0" fontId="1" fillId="6" borderId="1" xfId="0" applyFont="1" applyFill="1" applyBorder="1" applyAlignment="1">
      <alignment horizontal="center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0FA82-3392-3D49-A98D-CCE5BAE161C3}">
  <dimension ref="B2:J52"/>
  <sheetViews>
    <sheetView showGridLines="0" topLeftCell="A35" zoomScale="132" workbookViewId="0">
      <selection activeCell="E52" sqref="E52"/>
    </sheetView>
  </sheetViews>
  <sheetFormatPr baseColWidth="10" defaultRowHeight="16" x14ac:dyDescent="0.2"/>
  <cols>
    <col min="1" max="2" width="10.83203125" style="1"/>
    <col min="3" max="3" width="7.1640625" style="1" bestFit="1" customWidth="1"/>
    <col min="4" max="5" width="14.33203125" style="1" bestFit="1" customWidth="1"/>
    <col min="6" max="6" width="15.83203125" style="1" customWidth="1"/>
    <col min="7" max="7" width="14.33203125" style="1" bestFit="1" customWidth="1"/>
    <col min="8" max="8" width="23.1640625" style="1" bestFit="1" customWidth="1"/>
    <col min="9" max="9" width="15.6640625" style="1" bestFit="1" customWidth="1"/>
    <col min="10" max="10" width="12" style="1" bestFit="1" customWidth="1"/>
    <col min="11" max="16384" width="10.83203125" style="1"/>
  </cols>
  <sheetData>
    <row r="2" spans="3:9" x14ac:dyDescent="0.2">
      <c r="C2" s="1" t="s">
        <v>1</v>
      </c>
    </row>
    <row r="3" spans="3:9" x14ac:dyDescent="0.2">
      <c r="C3" s="2">
        <v>1.5</v>
      </c>
      <c r="D3" s="4" t="s">
        <v>0</v>
      </c>
      <c r="E3" s="7" t="s">
        <v>3</v>
      </c>
      <c r="F3" s="4" t="s">
        <v>4</v>
      </c>
      <c r="H3" s="1" t="s">
        <v>11</v>
      </c>
    </row>
    <row r="4" spans="3:9" x14ac:dyDescent="0.2">
      <c r="C4" s="2">
        <f>(C3+C5)/2</f>
        <v>1.25</v>
      </c>
      <c r="D4" s="7" t="s">
        <v>5</v>
      </c>
      <c r="E4" s="9" t="s">
        <v>6</v>
      </c>
      <c r="F4" s="7" t="s">
        <v>7</v>
      </c>
    </row>
    <row r="5" spans="3:9" x14ac:dyDescent="0.2">
      <c r="C5" s="2">
        <v>1</v>
      </c>
      <c r="D5" s="4" t="s">
        <v>8</v>
      </c>
      <c r="E5" s="7" t="s">
        <v>9</v>
      </c>
      <c r="F5" s="4" t="s">
        <v>10</v>
      </c>
    </row>
    <row r="6" spans="3:9" x14ac:dyDescent="0.2">
      <c r="C6" s="1" t="s">
        <v>2</v>
      </c>
      <c r="D6" s="3">
        <v>1.4</v>
      </c>
      <c r="E6" s="3">
        <v>1.7</v>
      </c>
      <c r="F6" s="3">
        <v>2</v>
      </c>
    </row>
    <row r="8" spans="3:9" x14ac:dyDescent="0.2">
      <c r="C8" s="5">
        <v>1</v>
      </c>
    </row>
    <row r="9" spans="3:9" x14ac:dyDescent="0.2">
      <c r="C9" s="6">
        <v>2</v>
      </c>
      <c r="E9" s="1" t="s">
        <v>12</v>
      </c>
      <c r="F9" s="3">
        <f>(C3-C5)/2</f>
        <v>0.25</v>
      </c>
    </row>
    <row r="10" spans="3:9" x14ac:dyDescent="0.2">
      <c r="C10" s="8">
        <v>4</v>
      </c>
      <c r="E10" s="1" t="s">
        <v>13</v>
      </c>
      <c r="F10" s="1">
        <f>(F6-D6)/2</f>
        <v>0.30000000000000004</v>
      </c>
    </row>
    <row r="12" spans="3:9" x14ac:dyDescent="0.2">
      <c r="C12" s="1" t="s">
        <v>1</v>
      </c>
    </row>
    <row r="13" spans="3:9" x14ac:dyDescent="0.2">
      <c r="C13" s="2">
        <v>1.5</v>
      </c>
      <c r="D13" s="4">
        <f>LN(D$16+2*$C13)</f>
        <v>1.4816045409242156</v>
      </c>
      <c r="E13" s="7">
        <f t="shared" ref="E13:F15" si="0">LN(E$16+2*$C13)</f>
        <v>1.547562508716013</v>
      </c>
      <c r="F13" s="4">
        <f t="shared" si="0"/>
        <v>1.6094379124341003</v>
      </c>
      <c r="H13" s="10">
        <f>(F9*F10/4)*((D13+F13+D15+F15)+2*(E13+F14+D14+E15)+4*E14)</f>
        <v>0.42906279194650782</v>
      </c>
      <c r="I13" s="1" t="s">
        <v>14</v>
      </c>
    </row>
    <row r="14" spans="3:9" x14ac:dyDescent="0.2">
      <c r="C14" s="2">
        <f>(C13+C15)/2</f>
        <v>1.25</v>
      </c>
      <c r="D14" s="7">
        <f t="shared" ref="D14:D15" si="1">LN(D$16+2*$C14)</f>
        <v>1.3609765531356006</v>
      </c>
      <c r="E14" s="9">
        <f t="shared" si="0"/>
        <v>1.4350845252893227</v>
      </c>
      <c r="F14" s="7">
        <f t="shared" si="0"/>
        <v>1.5040773967762742</v>
      </c>
      <c r="H14" s="1">
        <v>0.429554527548276</v>
      </c>
    </row>
    <row r="15" spans="3:9" x14ac:dyDescent="0.2">
      <c r="C15" s="2">
        <v>1</v>
      </c>
      <c r="D15" s="4">
        <f t="shared" si="1"/>
        <v>1.2237754316221157</v>
      </c>
      <c r="E15" s="7">
        <f t="shared" si="0"/>
        <v>1.3083328196501789</v>
      </c>
      <c r="F15" s="4">
        <f t="shared" si="0"/>
        <v>1.3862943611198906</v>
      </c>
      <c r="H15" s="15">
        <f>ABS(H13-H14)</f>
        <v>4.9173560176818398E-4</v>
      </c>
      <c r="I15" s="15" t="s">
        <v>19</v>
      </c>
    </row>
    <row r="16" spans="3:9" x14ac:dyDescent="0.2">
      <c r="C16" s="1" t="s">
        <v>2</v>
      </c>
      <c r="D16" s="3">
        <v>1.4</v>
      </c>
      <c r="E16" s="3">
        <v>1.7</v>
      </c>
      <c r="F16" s="3">
        <v>2</v>
      </c>
      <c r="H16" s="15">
        <v>9</v>
      </c>
      <c r="I16" s="15" t="s">
        <v>20</v>
      </c>
    </row>
    <row r="18" spans="2:10" x14ac:dyDescent="0.2">
      <c r="C18" s="1" t="s">
        <v>12</v>
      </c>
      <c r="D18" s="2">
        <f>(1.5-1)/G18</f>
        <v>8.3333333333333329E-2</v>
      </c>
      <c r="F18" s="1" t="s">
        <v>15</v>
      </c>
      <c r="G18" s="1">
        <v>6</v>
      </c>
    </row>
    <row r="19" spans="2:10" x14ac:dyDescent="0.2">
      <c r="C19" s="1" t="s">
        <v>13</v>
      </c>
      <c r="D19" s="2">
        <f>(2-1.4)/G19</f>
        <v>0.10000000000000002</v>
      </c>
      <c r="F19" s="1" t="s">
        <v>16</v>
      </c>
      <c r="G19" s="1">
        <v>6</v>
      </c>
    </row>
    <row r="23" spans="2:10" x14ac:dyDescent="0.2">
      <c r="B23" s="1">
        <f t="shared" ref="B23:B28" si="2">B24+1</f>
        <v>6</v>
      </c>
      <c r="C23" s="2">
        <v>1.5</v>
      </c>
      <c r="D23" s="4" t="str">
        <f>CONCATENATE("f(",D$30,",",$C23,")")</f>
        <v>f(1.4,1.5)</v>
      </c>
      <c r="E23" s="9" t="str">
        <f t="shared" ref="E23:J29" si="3">CONCATENATE("f(",E$30,",",$C23,")")</f>
        <v>f(1.5,1.5)</v>
      </c>
      <c r="F23" s="7" t="str">
        <f t="shared" si="3"/>
        <v>f(1.6,1.5)</v>
      </c>
      <c r="G23" s="9" t="str">
        <f t="shared" si="3"/>
        <v>f(1.7,1.5)</v>
      </c>
      <c r="H23" s="7" t="str">
        <f t="shared" si="3"/>
        <v>f(1.8,1.5)</v>
      </c>
      <c r="I23" s="9" t="str">
        <f t="shared" si="3"/>
        <v>f(1.9,1.5)</v>
      </c>
      <c r="J23" s="4" t="str">
        <f t="shared" si="3"/>
        <v>f(2,1.5)</v>
      </c>
    </row>
    <row r="24" spans="2:10" x14ac:dyDescent="0.2">
      <c r="B24" s="1">
        <f t="shared" si="2"/>
        <v>5</v>
      </c>
      <c r="C24" s="2">
        <v>1.42</v>
      </c>
      <c r="D24" s="9" t="str">
        <f t="shared" ref="D24:D29" si="4">CONCATENATE("f(",D$30,",",$C24,")")</f>
        <v>f(1.4,1.42)</v>
      </c>
      <c r="E24" s="14" t="str">
        <f t="shared" si="3"/>
        <v>f(1.5,1.42)</v>
      </c>
      <c r="F24" s="12" t="str">
        <f t="shared" si="3"/>
        <v>f(1.6,1.42)</v>
      </c>
      <c r="G24" s="14" t="str">
        <f t="shared" si="3"/>
        <v>f(1.7,1.42)</v>
      </c>
      <c r="H24" s="12" t="str">
        <f t="shared" si="3"/>
        <v>f(1.8,1.42)</v>
      </c>
      <c r="I24" s="14" t="str">
        <f t="shared" si="3"/>
        <v>f(1.9,1.42)</v>
      </c>
      <c r="J24" s="9" t="str">
        <f t="shared" si="3"/>
        <v>f(2,1.42)</v>
      </c>
    </row>
    <row r="25" spans="2:10" x14ac:dyDescent="0.2">
      <c r="B25" s="1">
        <f t="shared" si="2"/>
        <v>4</v>
      </c>
      <c r="C25" s="2">
        <v>1.33</v>
      </c>
      <c r="D25" s="7" t="str">
        <f t="shared" si="4"/>
        <v>f(1.4,1.33)</v>
      </c>
      <c r="E25" s="12" t="str">
        <f t="shared" si="3"/>
        <v>f(1.5,1.33)</v>
      </c>
      <c r="F25" s="9" t="str">
        <f t="shared" si="3"/>
        <v>f(1.6,1.33)</v>
      </c>
      <c r="G25" s="12" t="str">
        <f t="shared" si="3"/>
        <v>f(1.7,1.33)</v>
      </c>
      <c r="H25" s="9" t="str">
        <f t="shared" si="3"/>
        <v>f(1.8,1.33)</v>
      </c>
      <c r="I25" s="12" t="str">
        <f t="shared" si="3"/>
        <v>f(1.9,1.33)</v>
      </c>
      <c r="J25" s="7" t="str">
        <f t="shared" si="3"/>
        <v>f(2,1.33)</v>
      </c>
    </row>
    <row r="26" spans="2:10" x14ac:dyDescent="0.2">
      <c r="B26" s="1">
        <f t="shared" si="2"/>
        <v>3</v>
      </c>
      <c r="C26" s="2">
        <v>1.25</v>
      </c>
      <c r="D26" s="9" t="str">
        <f t="shared" si="4"/>
        <v>f(1.4,1.25)</v>
      </c>
      <c r="E26" s="14" t="str">
        <f t="shared" si="3"/>
        <v>f(1.5,1.25)</v>
      </c>
      <c r="F26" s="12" t="str">
        <f t="shared" si="3"/>
        <v>f(1.6,1.25)</v>
      </c>
      <c r="G26" s="14" t="str">
        <f t="shared" si="3"/>
        <v>f(1.7,1.25)</v>
      </c>
      <c r="H26" s="12" t="str">
        <f t="shared" si="3"/>
        <v>f(1.8,1.25)</v>
      </c>
      <c r="I26" s="14" t="str">
        <f t="shared" si="3"/>
        <v>f(1.9,1.25)</v>
      </c>
      <c r="J26" s="9" t="str">
        <f t="shared" si="3"/>
        <v>f(2,1.25)</v>
      </c>
    </row>
    <row r="27" spans="2:10" x14ac:dyDescent="0.2">
      <c r="B27" s="1">
        <f t="shared" si="2"/>
        <v>2</v>
      </c>
      <c r="C27" s="2">
        <v>1.17</v>
      </c>
      <c r="D27" s="7" t="str">
        <f t="shared" si="4"/>
        <v>f(1.4,1.17)</v>
      </c>
      <c r="E27" s="12" t="str">
        <f t="shared" si="3"/>
        <v>f(1.5,1.17)</v>
      </c>
      <c r="F27" s="9" t="str">
        <f t="shared" si="3"/>
        <v>f(1.6,1.17)</v>
      </c>
      <c r="G27" s="12" t="str">
        <f t="shared" si="3"/>
        <v>f(1.7,1.17)</v>
      </c>
      <c r="H27" s="9" t="str">
        <f t="shared" si="3"/>
        <v>f(1.8,1.17)</v>
      </c>
      <c r="I27" s="12" t="str">
        <f t="shared" si="3"/>
        <v>f(1.9,1.17)</v>
      </c>
      <c r="J27" s="7" t="str">
        <f t="shared" si="3"/>
        <v>f(2,1.17)</v>
      </c>
    </row>
    <row r="28" spans="2:10" x14ac:dyDescent="0.2">
      <c r="B28" s="1">
        <f>B29+1</f>
        <v>1</v>
      </c>
      <c r="C28" s="2">
        <v>1.08</v>
      </c>
      <c r="D28" s="9" t="str">
        <f t="shared" si="4"/>
        <v>f(1.4,1.08)</v>
      </c>
      <c r="E28" s="14" t="str">
        <f t="shared" si="3"/>
        <v>f(1.5,1.08)</v>
      </c>
      <c r="F28" s="12" t="str">
        <f t="shared" si="3"/>
        <v>f(1.6,1.08)</v>
      </c>
      <c r="G28" s="14" t="str">
        <f t="shared" si="3"/>
        <v>f(1.7,1.08)</v>
      </c>
      <c r="H28" s="12" t="str">
        <f t="shared" si="3"/>
        <v>f(1.8,1.08)</v>
      </c>
      <c r="I28" s="14" t="str">
        <f t="shared" si="3"/>
        <v>f(1.9,1.08)</v>
      </c>
      <c r="J28" s="9" t="str">
        <f t="shared" si="3"/>
        <v>f(2,1.08)</v>
      </c>
    </row>
    <row r="29" spans="2:10" x14ac:dyDescent="0.2">
      <c r="B29" s="1">
        <v>0</v>
      </c>
      <c r="C29" s="2">
        <v>1</v>
      </c>
      <c r="D29" s="4" t="str">
        <f t="shared" si="4"/>
        <v>f(1.4,1)</v>
      </c>
      <c r="E29" s="9" t="str">
        <f t="shared" si="3"/>
        <v>f(1.5,1)</v>
      </c>
      <c r="F29" s="7" t="str">
        <f t="shared" si="3"/>
        <v>f(1.6,1)</v>
      </c>
      <c r="G29" s="9" t="str">
        <f t="shared" si="3"/>
        <v>f(1.7,1)</v>
      </c>
      <c r="H29" s="7" t="str">
        <f t="shared" si="3"/>
        <v>f(1.8,1)</v>
      </c>
      <c r="I29" s="9" t="str">
        <f t="shared" si="3"/>
        <v>f(1.9,1)</v>
      </c>
      <c r="J29" s="4" t="str">
        <f t="shared" si="3"/>
        <v>f(2,1)</v>
      </c>
    </row>
    <row r="30" spans="2:10" x14ac:dyDescent="0.2">
      <c r="D30" s="2">
        <v>1.4</v>
      </c>
      <c r="E30" s="2">
        <f>D30+$D$19</f>
        <v>1.5</v>
      </c>
      <c r="F30" s="2">
        <f t="shared" ref="F30:J30" si="5">E30+$D$19</f>
        <v>1.6</v>
      </c>
      <c r="G30" s="2">
        <f t="shared" si="5"/>
        <v>1.7000000000000002</v>
      </c>
      <c r="H30" s="2">
        <f t="shared" si="5"/>
        <v>1.8000000000000003</v>
      </c>
      <c r="I30" s="2">
        <f t="shared" si="5"/>
        <v>1.9000000000000004</v>
      </c>
      <c r="J30" s="2">
        <f t="shared" si="5"/>
        <v>2.0000000000000004</v>
      </c>
    </row>
    <row r="31" spans="2:10" x14ac:dyDescent="0.2">
      <c r="C31" s="5">
        <v>1</v>
      </c>
      <c r="D31" s="1">
        <v>0</v>
      </c>
      <c r="E31" s="1">
        <f>D31+1</f>
        <v>1</v>
      </c>
      <c r="F31" s="1">
        <f t="shared" ref="F31:J31" si="6">E31+1</f>
        <v>2</v>
      </c>
      <c r="G31" s="1">
        <f t="shared" si="6"/>
        <v>3</v>
      </c>
      <c r="H31" s="1">
        <f t="shared" si="6"/>
        <v>4</v>
      </c>
      <c r="I31" s="1">
        <f t="shared" si="6"/>
        <v>5</v>
      </c>
      <c r="J31" s="1">
        <f t="shared" si="6"/>
        <v>6</v>
      </c>
    </row>
    <row r="32" spans="2:10" x14ac:dyDescent="0.2">
      <c r="C32" s="6">
        <v>2</v>
      </c>
    </row>
    <row r="33" spans="2:10" x14ac:dyDescent="0.2">
      <c r="C33" s="8">
        <v>4</v>
      </c>
    </row>
    <row r="34" spans="2:10" x14ac:dyDescent="0.2">
      <c r="C34" s="11">
        <v>8</v>
      </c>
    </row>
    <row r="35" spans="2:10" x14ac:dyDescent="0.2">
      <c r="C35" s="13">
        <v>16</v>
      </c>
    </row>
    <row r="37" spans="2:10" x14ac:dyDescent="0.2">
      <c r="D37" s="1" t="s">
        <v>17</v>
      </c>
    </row>
    <row r="39" spans="2:10" x14ac:dyDescent="0.2">
      <c r="B39" s="1">
        <f t="shared" ref="B39:B44" si="7">B40+1</f>
        <v>6</v>
      </c>
      <c r="C39" s="2">
        <v>1.4999999999999993</v>
      </c>
      <c r="D39" s="4">
        <f>LN(D$46+2*$C39)</f>
        <v>1.4816045409242151</v>
      </c>
      <c r="E39" s="9">
        <f t="shared" ref="E39:J45" si="8">LN(E$46+2*$C39)</f>
        <v>1.5040773967762737</v>
      </c>
      <c r="F39" s="7">
        <f t="shared" si="8"/>
        <v>1.5260563034950489</v>
      </c>
      <c r="G39" s="9">
        <f t="shared" si="8"/>
        <v>1.5475625087160128</v>
      </c>
      <c r="H39" s="7">
        <f t="shared" si="8"/>
        <v>1.568615917913845</v>
      </c>
      <c r="I39" s="9">
        <f t="shared" si="8"/>
        <v>1.5892352051165806</v>
      </c>
      <c r="J39" s="4">
        <f t="shared" si="8"/>
        <v>1.6094379124341003</v>
      </c>
    </row>
    <row r="40" spans="2:10" x14ac:dyDescent="0.2">
      <c r="B40" s="1">
        <f t="shared" si="7"/>
        <v>5</v>
      </c>
      <c r="C40" s="2">
        <v>1.4166666666666661</v>
      </c>
      <c r="D40" s="9">
        <f t="shared" ref="D40:J45" si="9">LN(D$46+2*$C40)</f>
        <v>1.4429897047964357</v>
      </c>
      <c r="E40" s="14">
        <f t="shared" si="8"/>
        <v>1.4663370687934267</v>
      </c>
      <c r="F40" s="12">
        <f t="shared" si="8"/>
        <v>1.489151746559598</v>
      </c>
      <c r="G40" s="14">
        <f t="shared" si="8"/>
        <v>1.5114575040738965</v>
      </c>
      <c r="H40" s="12">
        <f t="shared" si="8"/>
        <v>1.5332765514685363</v>
      </c>
      <c r="I40" s="14">
        <f t="shared" si="8"/>
        <v>1.5546296759391052</v>
      </c>
      <c r="J40" s="9">
        <f t="shared" si="8"/>
        <v>1.5755363607584187</v>
      </c>
    </row>
    <row r="41" spans="2:10" x14ac:dyDescent="0.2">
      <c r="B41" s="1">
        <f t="shared" si="7"/>
        <v>4</v>
      </c>
      <c r="C41" s="2">
        <v>1.3333333333333328</v>
      </c>
      <c r="D41" s="7">
        <f t="shared" si="9"/>
        <v>1.4028236630711008</v>
      </c>
      <c r="E41" s="12">
        <f t="shared" si="8"/>
        <v>1.4271163556401456</v>
      </c>
      <c r="F41" s="9">
        <f t="shared" si="8"/>
        <v>1.4508328822574617</v>
      </c>
      <c r="G41" s="12">
        <f t="shared" si="8"/>
        <v>1.4739999415389959</v>
      </c>
      <c r="H41" s="9">
        <f t="shared" si="8"/>
        <v>1.4966424182887559</v>
      </c>
      <c r="I41" s="12">
        <f t="shared" si="8"/>
        <v>1.5187835441659694</v>
      </c>
      <c r="J41" s="7">
        <f t="shared" si="8"/>
        <v>1.5404450409471488</v>
      </c>
    </row>
    <row r="42" spans="2:10" x14ac:dyDescent="0.2">
      <c r="B42" s="1">
        <f t="shared" si="7"/>
        <v>3</v>
      </c>
      <c r="C42" s="2">
        <v>1.2499999999999996</v>
      </c>
      <c r="D42" s="9">
        <f t="shared" si="9"/>
        <v>1.3609765531356004</v>
      </c>
      <c r="E42" s="14">
        <f t="shared" si="8"/>
        <v>1.3862943611198904</v>
      </c>
      <c r="F42" s="12">
        <f t="shared" si="8"/>
        <v>1.410986973710262</v>
      </c>
      <c r="G42" s="14">
        <f t="shared" si="8"/>
        <v>1.4350845252893225</v>
      </c>
      <c r="H42" s="12">
        <f t="shared" si="8"/>
        <v>1.4586150226995165</v>
      </c>
      <c r="I42" s="14">
        <f t="shared" si="8"/>
        <v>1.4816045409242153</v>
      </c>
      <c r="J42" s="9">
        <f t="shared" si="8"/>
        <v>1.5040773967762742</v>
      </c>
    </row>
    <row r="43" spans="2:10" x14ac:dyDescent="0.2">
      <c r="B43" s="1">
        <f t="shared" si="7"/>
        <v>2</v>
      </c>
      <c r="C43" s="2">
        <v>1.1666666666666663</v>
      </c>
      <c r="D43" s="7">
        <f t="shared" si="9"/>
        <v>1.3173014896329389</v>
      </c>
      <c r="E43" s="12">
        <f t="shared" si="8"/>
        <v>1.3437347467010945</v>
      </c>
      <c r="F43" s="9">
        <f t="shared" si="8"/>
        <v>1.3694872428035092</v>
      </c>
      <c r="G43" s="12">
        <f t="shared" si="8"/>
        <v>1.3945931639345857</v>
      </c>
      <c r="H43" s="9">
        <f t="shared" si="8"/>
        <v>1.4190841839428814</v>
      </c>
      <c r="I43" s="12">
        <f t="shared" si="8"/>
        <v>1.4429897047964357</v>
      </c>
      <c r="J43" s="7">
        <f t="shared" si="8"/>
        <v>1.466337068793427</v>
      </c>
    </row>
    <row r="44" spans="2:10" x14ac:dyDescent="0.2">
      <c r="B44" s="1">
        <f>B45+1</f>
        <v>1</v>
      </c>
      <c r="C44" s="2">
        <v>1.083333333333333</v>
      </c>
      <c r="D44" s="9">
        <f t="shared" si="9"/>
        <v>1.2716314527997505</v>
      </c>
      <c r="E44" s="14">
        <f t="shared" si="8"/>
        <v>1.2992829841302607</v>
      </c>
      <c r="F44" s="12">
        <f t="shared" si="8"/>
        <v>1.3261904370501851</v>
      </c>
      <c r="G44" s="14">
        <f t="shared" si="8"/>
        <v>1.3523928094442093</v>
      </c>
      <c r="H44" s="12">
        <f t="shared" si="8"/>
        <v>1.3779261114493739</v>
      </c>
      <c r="I44" s="14">
        <f t="shared" si="8"/>
        <v>1.4028236630711011</v>
      </c>
      <c r="J44" s="9">
        <f t="shared" si="8"/>
        <v>1.4271163556401456</v>
      </c>
    </row>
    <row r="45" spans="2:10" x14ac:dyDescent="0.2">
      <c r="B45" s="1">
        <v>0</v>
      </c>
      <c r="C45" s="2">
        <v>0.99999999999999967</v>
      </c>
      <c r="D45" s="4">
        <f t="shared" si="9"/>
        <v>1.2237754316221154</v>
      </c>
      <c r="E45" s="9">
        <f t="shared" si="8"/>
        <v>1.2527629684953678</v>
      </c>
      <c r="F45" s="7">
        <f t="shared" si="8"/>
        <v>1.2809338454620642</v>
      </c>
      <c r="G45" s="9">
        <f t="shared" si="8"/>
        <v>1.3083328196501787</v>
      </c>
      <c r="H45" s="7">
        <f t="shared" si="8"/>
        <v>1.33500106673234</v>
      </c>
      <c r="I45" s="9">
        <f t="shared" si="8"/>
        <v>1.3609765531356006</v>
      </c>
      <c r="J45" s="4">
        <f t="shared" si="8"/>
        <v>1.3862943611198906</v>
      </c>
    </row>
    <row r="46" spans="2:10" x14ac:dyDescent="0.2">
      <c r="D46" s="2">
        <v>1.4</v>
      </c>
      <c r="E46" s="2">
        <f>D46+$D$19</f>
        <v>1.5</v>
      </c>
      <c r="F46" s="2">
        <f t="shared" ref="F46:J46" si="10">E46+$D$19</f>
        <v>1.6</v>
      </c>
      <c r="G46" s="2">
        <f t="shared" si="10"/>
        <v>1.7000000000000002</v>
      </c>
      <c r="H46" s="2">
        <f t="shared" si="10"/>
        <v>1.8000000000000003</v>
      </c>
      <c r="I46" s="2">
        <f t="shared" si="10"/>
        <v>1.9000000000000004</v>
      </c>
      <c r="J46" s="2">
        <f t="shared" si="10"/>
        <v>2.0000000000000004</v>
      </c>
    </row>
    <row r="47" spans="2:10" x14ac:dyDescent="0.2">
      <c r="D47" s="1">
        <v>0</v>
      </c>
      <c r="E47" s="1">
        <f>D47+1</f>
        <v>1</v>
      </c>
      <c r="F47" s="1">
        <f t="shared" ref="F47:J47" si="11">E47+1</f>
        <v>2</v>
      </c>
      <c r="G47" s="1">
        <f t="shared" si="11"/>
        <v>3</v>
      </c>
      <c r="H47" s="1">
        <f t="shared" si="11"/>
        <v>4</v>
      </c>
      <c r="I47" s="1">
        <f t="shared" si="11"/>
        <v>5</v>
      </c>
      <c r="J47" s="1">
        <f t="shared" si="11"/>
        <v>6</v>
      </c>
    </row>
    <row r="49" spans="4:6" x14ac:dyDescent="0.2">
      <c r="D49" s="10" t="s">
        <v>18</v>
      </c>
      <c r="E49" s="10">
        <f>(D18*D19/9)*((D39+J39+J45+D45)+2*(F39+H39+J41+J43+H45+F45+D43+D41)+4*(E39+G39+I39+J40+D40+D42+F41+H41+J42+H43+F43+D44+J44+I45+G45+E45)+8*(F40+H40+E41+G41+I41+F42+H42+E43+G43+I43+F44+H44)+16*(E40+E42+E44+G40+G42+G44+I40+I42+I44))</f>
        <v>0.42955449775262744</v>
      </c>
      <c r="F49" s="10">
        <v>0.429554497752627</v>
      </c>
    </row>
    <row r="50" spans="4:6" x14ac:dyDescent="0.2">
      <c r="E50" s="1">
        <v>0.429554527548276</v>
      </c>
    </row>
    <row r="51" spans="4:6" x14ac:dyDescent="0.2">
      <c r="E51" s="15">
        <f>ABS(E49-E50)</f>
        <v>2.9795648559538535E-8</v>
      </c>
      <c r="F51" s="15" t="s">
        <v>19</v>
      </c>
    </row>
    <row r="52" spans="4:6" x14ac:dyDescent="0.2">
      <c r="E52" s="15">
        <v>49</v>
      </c>
      <c r="F52" s="15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3E4BC-4D56-C444-AC7F-43215B9CA7C0}">
  <dimension ref="B2:I17"/>
  <sheetViews>
    <sheetView showGridLines="0" tabSelected="1" zoomScale="132" workbookViewId="0">
      <selection activeCell="H15" sqref="H15"/>
    </sheetView>
  </sheetViews>
  <sheetFormatPr baseColWidth="10" defaultRowHeight="16" x14ac:dyDescent="0.2"/>
  <cols>
    <col min="1" max="2" width="10.83203125" style="1"/>
    <col min="3" max="3" width="7.1640625" style="1" bestFit="1" customWidth="1"/>
    <col min="4" max="4" width="17.6640625" style="1" bestFit="1" customWidth="1"/>
    <col min="5" max="5" width="15" style="1" bestFit="1" customWidth="1"/>
    <col min="6" max="6" width="16.5" style="1" bestFit="1" customWidth="1"/>
    <col min="7" max="7" width="14.33203125" style="1" bestFit="1" customWidth="1"/>
    <col min="8" max="8" width="23.1640625" style="1" bestFit="1" customWidth="1"/>
    <col min="9" max="9" width="15.6640625" style="1" bestFit="1" customWidth="1"/>
    <col min="10" max="10" width="12" style="1" bestFit="1" customWidth="1"/>
    <col min="11" max="16384" width="10.83203125" style="1"/>
  </cols>
  <sheetData>
    <row r="2" spans="2:9" x14ac:dyDescent="0.2">
      <c r="C2" s="1" t="s">
        <v>1</v>
      </c>
    </row>
    <row r="3" spans="2:9" x14ac:dyDescent="0.2">
      <c r="C3" s="2">
        <v>0.77</v>
      </c>
      <c r="D3" s="4" t="str">
        <f>CONCATENATE("f(",D$6,",",$C3,")")</f>
        <v>f(-0.77,0.77)</v>
      </c>
      <c r="E3" s="7" t="str">
        <f t="shared" ref="E3:F5" si="0">CONCATENATE("f(",E$6,",",$C3,")")</f>
        <v>f(0,0.77)</v>
      </c>
      <c r="F3" s="4" t="str">
        <f t="shared" si="0"/>
        <v>f(0.77,0.77)</v>
      </c>
      <c r="H3" s="1" t="s">
        <v>21</v>
      </c>
    </row>
    <row r="4" spans="2:9" x14ac:dyDescent="0.2">
      <c r="C4" s="2">
        <v>0</v>
      </c>
      <c r="D4" s="7" t="str">
        <f t="shared" ref="D4:F5" si="1">CONCATENATE("f(",D$6,",",$C4,")")</f>
        <v>f(-0.77,0)</v>
      </c>
      <c r="E4" s="9" t="str">
        <f t="shared" si="0"/>
        <v>f(0,0)</v>
      </c>
      <c r="F4" s="7" t="str">
        <f t="shared" si="0"/>
        <v>f(0.77,0)</v>
      </c>
    </row>
    <row r="5" spans="2:9" x14ac:dyDescent="0.2">
      <c r="C5" s="2">
        <v>-0.77</v>
      </c>
      <c r="D5" s="4" t="str">
        <f t="shared" si="1"/>
        <v>f(-0.77,-0.77)</v>
      </c>
      <c r="E5" s="7" t="str">
        <f t="shared" si="0"/>
        <v>f(0,-0.77)</v>
      </c>
      <c r="F5" s="4" t="str">
        <f t="shared" si="0"/>
        <v>f(0.77,-0.77)</v>
      </c>
    </row>
    <row r="6" spans="2:9" x14ac:dyDescent="0.2">
      <c r="C6" s="1" t="s">
        <v>2</v>
      </c>
      <c r="D6" s="2">
        <v>-0.77</v>
      </c>
      <c r="E6" s="2">
        <v>0</v>
      </c>
      <c r="F6" s="2">
        <v>0.77</v>
      </c>
    </row>
    <row r="8" spans="2:9" x14ac:dyDescent="0.2">
      <c r="C8" s="5">
        <v>1</v>
      </c>
    </row>
    <row r="9" spans="2:9" x14ac:dyDescent="0.2">
      <c r="C9" s="6">
        <v>2</v>
      </c>
      <c r="E9" s="1" t="s">
        <v>12</v>
      </c>
      <c r="F9" s="3">
        <f>(C3-C5)/2</f>
        <v>0.77</v>
      </c>
    </row>
    <row r="10" spans="2:9" x14ac:dyDescent="0.2">
      <c r="C10" s="8">
        <v>4</v>
      </c>
      <c r="E10" s="1" t="s">
        <v>13</v>
      </c>
      <c r="F10" s="1">
        <f>(F6-D6)/2</f>
        <v>0.77</v>
      </c>
    </row>
    <row r="12" spans="2:9" x14ac:dyDescent="0.2">
      <c r="C12" s="1" t="s">
        <v>1</v>
      </c>
    </row>
    <row r="13" spans="2:9" x14ac:dyDescent="0.2">
      <c r="B13" s="2">
        <v>0.55555555555555558</v>
      </c>
      <c r="C13" s="2">
        <v>0.7745966692414834</v>
      </c>
      <c r="D13" s="4">
        <f>(0.3)*(0.25)*LN(0.3*D$16+0.5*$C13+4.2)</f>
        <v>0.11034795656103034</v>
      </c>
      <c r="E13" s="7">
        <f t="shared" ref="E13:F15" si="2">(0.3)*(0.25)*LN(0.3*E$16+0.5*$C13+4.2)</f>
        <v>0.11424684394940504</v>
      </c>
      <c r="F13" s="4">
        <f t="shared" si="2"/>
        <v>0.11795302372179384</v>
      </c>
      <c r="H13" s="10">
        <f>B13*SUMPRODUCT(D13:F13,D17:F17)+B14*SUMPRODUCT(D14:F14,D17:F17)+B15*SUMPRODUCT(D15:F15,D17:F17)</f>
        <v>0.42955453115248976</v>
      </c>
      <c r="I13" s="1" t="s">
        <v>14</v>
      </c>
    </row>
    <row r="14" spans="2:9" x14ac:dyDescent="0.2">
      <c r="B14" s="2">
        <v>0.88888888888888884</v>
      </c>
      <c r="C14" s="2">
        <v>0</v>
      </c>
      <c r="D14" s="7">
        <f t="shared" ref="D14:F15" si="3">(0.3)*(0.25)*LN(0.3*D$16+0.5*$C14+4.2)</f>
        <v>0.10336250029149545</v>
      </c>
      <c r="E14" s="9">
        <f t="shared" si="2"/>
        <v>0.10763133939669921</v>
      </c>
      <c r="F14" s="7">
        <f t="shared" si="2"/>
        <v>0.11167023453026532</v>
      </c>
      <c r="H14" s="1">
        <v>0.429554527548276</v>
      </c>
    </row>
    <row r="15" spans="2:9" x14ac:dyDescent="0.2">
      <c r="B15" s="2">
        <v>0.55555555555555558</v>
      </c>
      <c r="C15" s="2">
        <v>-0.7745966692414834</v>
      </c>
      <c r="D15" s="4">
        <f t="shared" si="3"/>
        <v>9.5658969459720286E-2</v>
      </c>
      <c r="E15" s="7">
        <f t="shared" si="2"/>
        <v>0.10037535272788328</v>
      </c>
      <c r="F15" s="4">
        <f t="shared" si="2"/>
        <v>0.10481261193749397</v>
      </c>
      <c r="H15" s="15">
        <f>ABS(H13-H14)</f>
        <v>3.6042137607772418E-9</v>
      </c>
      <c r="I15" s="15" t="s">
        <v>19</v>
      </c>
    </row>
    <row r="16" spans="2:9" x14ac:dyDescent="0.2">
      <c r="C16" s="1" t="s">
        <v>2</v>
      </c>
      <c r="D16" s="2">
        <v>-0.7745966692414834</v>
      </c>
      <c r="E16" s="2">
        <v>0</v>
      </c>
      <c r="F16" s="2">
        <v>0.7745966692414834</v>
      </c>
      <c r="H16" s="15">
        <v>9</v>
      </c>
      <c r="I16" s="15" t="s">
        <v>20</v>
      </c>
    </row>
    <row r="17" spans="4:6" x14ac:dyDescent="0.2">
      <c r="D17" s="2">
        <v>0.55555555555555558</v>
      </c>
      <c r="E17" s="2">
        <v>0.88888888888888884</v>
      </c>
      <c r="F17" s="2">
        <v>0.55555555555555558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4C4B88A6E7DD4479447756BF77311F8" ma:contentTypeVersion="2" ma:contentTypeDescription="Crear nuevo documento." ma:contentTypeScope="" ma:versionID="660ae757f7fca7b175cb5e1b9791bfa7">
  <xsd:schema xmlns:xsd="http://www.w3.org/2001/XMLSchema" xmlns:xs="http://www.w3.org/2001/XMLSchema" xmlns:p="http://schemas.microsoft.com/office/2006/metadata/properties" xmlns:ns2="2bbb83bb-d7ce-463d-b962-20f009020054" targetNamespace="http://schemas.microsoft.com/office/2006/metadata/properties" ma:root="true" ma:fieldsID="f70b6867ac8667a06493a3bb005049c5" ns2:_="">
    <xsd:import namespace="2bbb83bb-d7ce-463d-b962-20f0090200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bb83bb-d7ce-463d-b962-20f0090200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C54D9A-DF6E-4E9F-B66C-0404CEFB36EA}"/>
</file>

<file path=customXml/itemProps2.xml><?xml version="1.0" encoding="utf-8"?>
<ds:datastoreItem xmlns:ds="http://schemas.openxmlformats.org/officeDocument/2006/customXml" ds:itemID="{F8FC9F47-5DF8-4820-9C7E-DE7E2F6CBB32}"/>
</file>

<file path=customXml/itemProps3.xml><?xml version="1.0" encoding="utf-8"?>
<ds:datastoreItem xmlns:ds="http://schemas.openxmlformats.org/officeDocument/2006/customXml" ds:itemID="{7A460CA3-832C-4E49-AA2C-74181F3E18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Simpson</vt:lpstr>
      <vt:lpstr>Gaussiana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Sanchez Mendoza</dc:creator>
  <cp:lastModifiedBy>Israel Sanchez Mendoza</cp:lastModifiedBy>
  <dcterms:created xsi:type="dcterms:W3CDTF">2021-10-14T17:22:55Z</dcterms:created>
  <dcterms:modified xsi:type="dcterms:W3CDTF">2021-10-14T20:11:46Z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0x01010094C4B88A6E7DD4479447756BF77311F8</vt:lpwstr>
  </property>
</Properties>
</file>