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Tables/pivotTable1.xml" ContentType="application/vnd.openxmlformats-officedocument.spreadsheetml.pivotTable+xml"/>
  <Override PartName="/xl/pivotTables/pivotTable2.xml" ContentType="application/vnd.openxmlformats-officedocument.spreadsheetml.pivotTabl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hidePivotFieldList="1"/>
  <mc:AlternateContent xmlns:mc="http://schemas.openxmlformats.org/markup-compatibility/2006">
    <mc:Choice Requires="x15">
      <x15ac:absPath xmlns:x15ac="http://schemas.microsoft.com/office/spreadsheetml/2010/11/ac" url="D:\Documents\Internashala Data Science\PGC resources\Course 1 Excel\Excel Course Final Project\"/>
    </mc:Choice>
  </mc:AlternateContent>
  <xr:revisionPtr revIDLastSave="0" documentId="13_ncr:1_{1AB76CC0-849C-4E1D-A114-CB555851DF4C}" xr6:coauthVersionLast="47" xr6:coauthVersionMax="47" xr10:uidLastSave="{00000000-0000-0000-0000-000000000000}"/>
  <bookViews>
    <workbookView xWindow="-108" yWindow="-108" windowWidth="23256" windowHeight="12576" activeTab="2" xr2:uid="{00000000-000D-0000-FFFF-FFFF00000000}"/>
  </bookViews>
  <sheets>
    <sheet name="Business Scenario 1" sheetId="15" r:id="rId1"/>
    <sheet name="Business Scenario 2" sheetId="17" r:id="rId2"/>
    <sheet name="Business Scenario 3" sheetId="16" r:id="rId3"/>
    <sheet name="Table by User ID" sheetId="2" r:id="rId4"/>
    <sheet name="Table by Activity Date" sheetId="10" r:id="rId5"/>
    <sheet name="Business Scenario 4 Dashboard" sheetId="11" r:id="rId6"/>
    <sheet name="Dashboard Helper Sheet" sheetId="9" r:id="rId7"/>
    <sheet name="Max Heart Rate" sheetId="12" r:id="rId8"/>
    <sheet name="BMI Table" sheetId="13" r:id="rId9"/>
    <sheet name="Sleep Day Table" sheetId="14" r:id="rId10"/>
  </sheets>
  <definedNames>
    <definedName name="experience_level">Table_by_User_ID[Experience Level]</definedName>
    <definedName name="ExternalData_1" localSheetId="3" hidden="1">'Table by User ID'!$A$3:$N$36</definedName>
    <definedName name="ExternalData_2" localSheetId="7" hidden="1">'Max Heart Rate'!$A$1:$C$15</definedName>
    <definedName name="ExternalData_3" localSheetId="8" hidden="1">'BMI Table'!$A$1:$C$9</definedName>
    <definedName name="ExternalData_3" localSheetId="4" hidden="1">'Table by Activity Date'!$A$3:$M$34</definedName>
    <definedName name="ExternalData_4" localSheetId="9" hidden="1">'Sleep Day Table'!$A$1:$E$25</definedName>
    <definedName name="health_level" localSheetId="1">BMI_Table[Health Level]</definedName>
    <definedName name="health_level" localSheetId="2">BMI_Table[Health Level]</definedName>
    <definedName name="health_level">BMI_Table[Health Level]</definedName>
    <definedName name="minutes_asleep" localSheetId="1">Sleep_Day_Table[Average Minutes Asleep]</definedName>
    <definedName name="minutes_asleep">Sleep_Day_Table[Average Minutes Asleep]</definedName>
    <definedName name="minutes_awake" localSheetId="1">Sleep_Day_Table[Average Minutes Awake]</definedName>
    <definedName name="minutes_awake">Sleep_Day_Table[Average Minutes Awake]</definedName>
    <definedName name="risk_level" localSheetId="1">Max_Heart_Rate[Risk Level]</definedName>
    <definedName name="risk_level" localSheetId="2">Max_Heart_Rate[Risk Level]</definedName>
    <definedName name="risk_level">Max_Heart_Rate[Risk Level]</definedName>
    <definedName name="sleep_health" localSheetId="1">Sleep_Day_Table[Sleep Health]</definedName>
    <definedName name="sleep_health">Sleep_Day_Table[Sleep Health]</definedName>
    <definedName name="sleep_records" localSheetId="1">Sleep_Day_Table[Max Sleep Records]</definedName>
    <definedName name="sleep_records">Sleep_Day_Table[Max Sleep Records]</definedName>
    <definedName name="tracker_activity_level">Table_by_User_ID[Tracker Activity Level]</definedName>
    <definedName name="user_id">Table_by_User_ID[User ID]</definedName>
  </definedNames>
  <calcPr calcId="191029"/>
  <extLst>
    <ext xmlns:x15="http://schemas.microsoft.com/office/spreadsheetml/2010/11/main" uri="{841E416B-1EF1-43b6-AB56-02D37102CBD5}">
      <x15:pivotCaches>
        <pivotCache cacheId="0" r:id="rId11"/>
        <pivotCache cacheId="1" r:id="rId12"/>
      </x15:pivotCaches>
    </ext>
    <ext xmlns:x15="http://schemas.microsoft.com/office/spreadsheetml/2010/11/main" uri="{983426D0-5260-488c-9760-48F4B6AC55F4}">
      <x15:pivotTableReferences>
        <x15:pivotTableReference r:id="rId13"/>
        <x15:pivotTableReference r:id="rId14"/>
      </x15:pivotTableReferenc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 by User ID_9bb2ba0f-5c74-4ac5-a277-07dc889e7bc8" name="Table by User ID" connection="Query - Table by User ID"/>
          <x15:modelTable id="Table by Activity Date_b31e3410-33a5-4bab-b436-4f44d149e799" name="Table by Activity Date" connection="Query - Table by Activity Dat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9" l="1"/>
  <c r="C11" i="9" a="1"/>
  <c r="C11" i="9" s="1"/>
  <c r="C10" i="9" a="1"/>
  <c r="C10" i="9" s="1"/>
  <c r="C9" i="9" a="1"/>
  <c r="C9" i="9" s="1"/>
  <c r="C18" i="17" a="1"/>
  <c r="C18" i="17" s="1"/>
  <c r="C16" i="16" a="1"/>
  <c r="C16" i="16" s="1"/>
  <c r="N16" i="15" a="1"/>
  <c r="N16" i="15" s="1"/>
  <c r="C16" i="15" a="1"/>
  <c r="C16" i="15" s="1"/>
  <c r="C8" i="9"/>
  <c r="C7" i="9"/>
  <c r="C6" i="9"/>
  <c r="C5" i="9"/>
  <c r="C4" i="9"/>
  <c r="F30" i="17" l="1"/>
  <c r="G26" i="17"/>
  <c r="G28" i="17"/>
  <c r="G32" i="17"/>
  <c r="G34" i="17"/>
  <c r="D30" i="17"/>
  <c r="F26" i="17"/>
  <c r="G30" i="17"/>
  <c r="H20" i="17"/>
  <c r="H22" i="17"/>
  <c r="H24" i="17"/>
  <c r="H26" i="17"/>
  <c r="H28" i="17"/>
  <c r="H30" i="17"/>
  <c r="H32" i="17"/>
  <c r="H34" i="17"/>
  <c r="D29" i="17"/>
  <c r="F20" i="17"/>
  <c r="F34" i="17"/>
  <c r="I20" i="17"/>
  <c r="I22" i="17"/>
  <c r="I24" i="17"/>
  <c r="I26" i="17"/>
  <c r="I28" i="17"/>
  <c r="I30" i="17"/>
  <c r="I32" i="17"/>
  <c r="I34" i="17"/>
  <c r="D28" i="17"/>
  <c r="F24" i="17"/>
  <c r="G22" i="17"/>
  <c r="J20" i="17"/>
  <c r="J22" i="17"/>
  <c r="J24" i="17"/>
  <c r="J26" i="17"/>
  <c r="J28" i="17"/>
  <c r="J30" i="17"/>
  <c r="J32" i="17"/>
  <c r="J34" i="17"/>
  <c r="D27" i="17"/>
  <c r="G24" i="17"/>
  <c r="E21" i="17"/>
  <c r="E23" i="17"/>
  <c r="E25" i="17"/>
  <c r="E27" i="17"/>
  <c r="E29" i="17"/>
  <c r="E31" i="17"/>
  <c r="E33" i="17"/>
  <c r="D26" i="17"/>
  <c r="F22" i="17"/>
  <c r="G20" i="17"/>
  <c r="F21" i="17"/>
  <c r="F23" i="17"/>
  <c r="F25" i="17"/>
  <c r="F27" i="17"/>
  <c r="F29" i="17"/>
  <c r="F31" i="17"/>
  <c r="F33" i="17"/>
  <c r="D25" i="17"/>
  <c r="F32" i="17"/>
  <c r="G21" i="17"/>
  <c r="G23" i="17"/>
  <c r="G25" i="17"/>
  <c r="G27" i="17"/>
  <c r="G29" i="17"/>
  <c r="G31" i="17"/>
  <c r="G33" i="17"/>
  <c r="D24" i="17"/>
  <c r="F28" i="17"/>
  <c r="H21" i="17"/>
  <c r="H23" i="17"/>
  <c r="H25" i="17"/>
  <c r="H27" i="17"/>
  <c r="H29" i="17"/>
  <c r="H31" i="17"/>
  <c r="H33" i="17"/>
  <c r="D23" i="17"/>
  <c r="D31" i="17"/>
  <c r="I21" i="17"/>
  <c r="I23" i="17"/>
  <c r="I25" i="17"/>
  <c r="I27" i="17"/>
  <c r="I29" i="17"/>
  <c r="I31" i="17"/>
  <c r="I33" i="17"/>
  <c r="D34" i="17"/>
  <c r="D22" i="17"/>
  <c r="J21" i="17"/>
  <c r="J23" i="17"/>
  <c r="J25" i="17"/>
  <c r="J27" i="17"/>
  <c r="J29" i="17"/>
  <c r="J31" i="17"/>
  <c r="J33" i="17"/>
  <c r="D33" i="17"/>
  <c r="D21" i="17"/>
  <c r="E20" i="17"/>
  <c r="E22" i="17"/>
  <c r="E24" i="17"/>
  <c r="E26" i="17"/>
  <c r="E28" i="17"/>
  <c r="E30" i="17"/>
  <c r="E32" i="17"/>
  <c r="E34" i="17"/>
  <c r="D32" i="17"/>
  <c r="D20" i="17"/>
  <c r="J18" i="17"/>
  <c r="E18" i="17"/>
  <c r="D18" i="17"/>
  <c r="H18" i="17"/>
  <c r="F18" i="17"/>
  <c r="I18" i="17"/>
  <c r="G18" i="17"/>
  <c r="J19" i="17"/>
  <c r="I19" i="17"/>
  <c r="H19" i="17"/>
  <c r="G19" i="17"/>
  <c r="F19" i="17"/>
  <c r="E19" i="17"/>
  <c r="D19" i="1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9F9FDD7-6B54-47CF-BF8C-5BEB44062EB4}" keepAlive="1" name="ModelConnection_ExternalData_1" description="Data Model" type="5" refreshedVersion="7" minRefreshableVersion="5" saveData="1">
    <dbPr connection="Data Model Connection" command="Table by User ID" commandType="3"/>
    <extLst>
      <ext xmlns:x15="http://schemas.microsoft.com/office/spreadsheetml/2010/11/main" uri="{DE250136-89BD-433C-8126-D09CA5730AF9}">
        <x15:connection id="" model="1"/>
      </ext>
    </extLst>
  </connection>
  <connection id="2" xr16:uid="{B437214E-004A-4C0A-A3CC-6BF1F9CF7188}" keepAlive="1" name="ModelConnection_ExternalData_3" description="Data Model" type="5" refreshedVersion="7" minRefreshableVersion="5" saveData="1">
    <dbPr connection="Data Model Connection" command="Table by Activity Date" commandType="3"/>
    <extLst>
      <ext xmlns:x15="http://schemas.microsoft.com/office/spreadsheetml/2010/11/main" uri="{DE250136-89BD-433C-8126-D09CA5730AF9}">
        <x15:connection id="" model="1"/>
      </ext>
    </extLst>
  </connection>
  <connection id="3" xr16:uid="{794C3104-7828-4E17-8FA2-5020E23FD1BE}" keepAlive="1" name="Query - BMI Table" description="Connection to the 'BMI Table' query in the workbook." type="5" refreshedVersion="7" background="1" saveData="1">
    <dbPr connection="Provider=Microsoft.Mashup.OleDb.1;Data Source=$Workbook$;Location=&quot;BMI Table&quot;;Extended Properties=&quot;&quot;" command="SELECT * FROM [BMI Table]"/>
  </connection>
  <connection id="4" xr16:uid="{322A570C-7365-4A68-860E-D46F80874A7A}" keepAlive="1" name="Query - Max Heart Rate" description="Connection to the 'Max Heart Rate' query in the workbook." type="5" refreshedVersion="7" background="1" saveData="1">
    <dbPr connection="Provider=Microsoft.Mashup.OleDb.1;Data Source=$Workbook$;Location=&quot;Max Heart Rate&quot;;Extended Properties=&quot;&quot;" command="SELECT * FROM [Max Heart Rate]"/>
  </connection>
  <connection id="5" xr16:uid="{4D6A08D3-B3BB-4E7C-B5B9-8574BEB9859B}" keepAlive="1" name="Query - Sleep Day Table" description="Connection to the 'Sleep Day Table' query in the workbook." type="5" refreshedVersion="7" background="1" saveData="1">
    <dbPr connection="Provider=Microsoft.Mashup.OleDb.1;Data Source=$Workbook$;Location=&quot;Sleep Day Table&quot;;Extended Properties=&quot;&quot;" command="SELECT * FROM [Sleep Day Table]"/>
  </connection>
  <connection id="6" xr16:uid="{9E0A32D0-650B-4AA0-BE83-DB23B551D530}" name="Query - Table by Activity Date" description="Connection to the 'Table by Activity Date' query in the workbook." type="100" refreshedVersion="7" minRefreshableVersion="5">
    <extLst>
      <ext xmlns:x15="http://schemas.microsoft.com/office/spreadsheetml/2010/11/main" uri="{DE250136-89BD-433C-8126-D09CA5730AF9}">
        <x15:connection id="3d8a521a-5235-4cf3-b91c-4b3416ec18d0">
          <x15:oledbPr connection="Provider=Microsoft.Mashup.OleDb.1;Data Source=$Workbook$;Location=&quot;Table by Activity Date&quot;;Extended Properties=&quot;&quot;">
            <x15:dbTables>
              <x15:dbTable name="Table by Activity Date"/>
            </x15:dbTables>
          </x15:oledbPr>
        </x15:connection>
      </ext>
    </extLst>
  </connection>
  <connection id="7" xr16:uid="{A9067AC2-F5AC-493B-A424-48257BC9C6FB}" name="Query - Table by User ID" description="Connection to the 'Table by User ID' query in the workbook." type="100" refreshedVersion="7" minRefreshableVersion="5">
    <extLst>
      <ext xmlns:x15="http://schemas.microsoft.com/office/spreadsheetml/2010/11/main" uri="{DE250136-89BD-433C-8126-D09CA5730AF9}">
        <x15:connection id="9fe12751-7bea-44f9-b014-0cad3600bcc7">
          <x15:oledbPr connection="Provider=Microsoft.Mashup.OleDb.1;Data Source=$Workbook$;Location=&quot;Table by User ID&quot;;Extended Properties=&quot;&quot;">
            <x15:dbTables>
              <x15:dbTable name="Table by User ID"/>
            </x15:dbTables>
          </x15:oledbPr>
        </x15:connection>
      </ext>
    </extLst>
  </connection>
  <connection id="8" xr16:uid="{9CC2C457-8DE2-4E30-8EE7-970DA507FDA1}" keepAlive="1" name="ThisWorkbookDataModel" description="Data Model" type="5" refreshedVersion="7" minRefreshableVersion="5" saveData="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<sst xmlns="http://schemas.openxmlformats.org/spreadsheetml/2006/main" count="236" uniqueCount="84">
  <si>
    <t>User ID</t>
  </si>
  <si>
    <t>ActivityDate</t>
  </si>
  <si>
    <t>No of Days</t>
  </si>
  <si>
    <t>Active</t>
  </si>
  <si>
    <t>Moderate</t>
  </si>
  <si>
    <t>Light</t>
  </si>
  <si>
    <t>Average Distance</t>
  </si>
  <si>
    <t>Intermediate</t>
  </si>
  <si>
    <t>Beginner</t>
  </si>
  <si>
    <t>Pro</t>
  </si>
  <si>
    <t>No of Users</t>
  </si>
  <si>
    <t>LeanFit</t>
  </si>
  <si>
    <t>weightlogfinfo, heartrate</t>
  </si>
  <si>
    <t>Fitwear</t>
  </si>
  <si>
    <t>DailyActivity</t>
  </si>
  <si>
    <t>Sleepy Nights</t>
  </si>
  <si>
    <t xml:space="preserve">sleepDay </t>
  </si>
  <si>
    <t>Average Steps per day &gt; 12000</t>
  </si>
  <si>
    <t>Average of total Fairly Active and Highly Active minutes &gt; 60 mins per day</t>
  </si>
  <si>
    <t>Average of total Fairly Active and Highly Active minutes &gt; 40 mins per day</t>
  </si>
  <si>
    <t>Explorer</t>
  </si>
  <si>
    <t>Average of total Fairly Active and Highly Active minutes &gt; 30 mins per day</t>
  </si>
  <si>
    <t>Active Days &gt; 19</t>
  </si>
  <si>
    <t>Active Days &gt; 10</t>
  </si>
  <si>
    <t>Active Days &gt; 24</t>
  </si>
  <si>
    <t>Average Steps per day &gt; 7000</t>
  </si>
  <si>
    <t>Average Steps per day &gt; 4000</t>
  </si>
  <si>
    <t>Average Steps per day &lt;= 4000</t>
  </si>
  <si>
    <t>Active Days &lt; =10</t>
  </si>
  <si>
    <t>Average of total Fairly Active and Highly Active minutes &lt; = 30 mins per day</t>
  </si>
  <si>
    <t>Count</t>
  </si>
  <si>
    <t>Rest</t>
  </si>
  <si>
    <t>Total Users</t>
  </si>
  <si>
    <t>Total Steps</t>
  </si>
  <si>
    <t>Average Steps</t>
  </si>
  <si>
    <t>Total Calories Burned</t>
  </si>
  <si>
    <t>Average Calories Burned</t>
  </si>
  <si>
    <t>Total Very Active Minutes</t>
  </si>
  <si>
    <t>Average Very Active Minutes</t>
  </si>
  <si>
    <t>Total Fairly Active Minutes</t>
  </si>
  <si>
    <t>Average Fairly Active Minutes</t>
  </si>
  <si>
    <t>Total Lightly Active Minutes</t>
  </si>
  <si>
    <t>Tracker Activity Level</t>
  </si>
  <si>
    <t>Experience Level</t>
  </si>
  <si>
    <t>Start of Week</t>
  </si>
  <si>
    <t>Max Heart Rate</t>
  </si>
  <si>
    <t>Risk Level</t>
  </si>
  <si>
    <t>Danger</t>
  </si>
  <si>
    <t>Safe</t>
  </si>
  <si>
    <t>Average BMI</t>
  </si>
  <si>
    <t>Health Level</t>
  </si>
  <si>
    <t>Healthy</t>
  </si>
  <si>
    <t>Obese</t>
  </si>
  <si>
    <t>Overweight</t>
  </si>
  <si>
    <t>Max Sleep Records</t>
  </si>
  <si>
    <t>Average Minutes Asleep</t>
  </si>
  <si>
    <t>Average Minutes Awake</t>
  </si>
  <si>
    <t>Sleep Health</t>
  </si>
  <si>
    <t>Deprived</t>
  </si>
  <si>
    <t>Good</t>
  </si>
  <si>
    <t>If Max Sleep records &lt; 2</t>
  </si>
  <si>
    <t>If Average Minutes Asleep &lt; 420</t>
  </si>
  <si>
    <t>If Average Minutes Asleep &gt; 540</t>
  </si>
  <si>
    <t>If Average Minutes Awake &gt;=60</t>
  </si>
  <si>
    <t xml:space="preserve">Safe </t>
  </si>
  <si>
    <t>Rest cases</t>
  </si>
  <si>
    <t>If Max Heart Rate &gt;=185</t>
  </si>
  <si>
    <t>If BMI &gt;30</t>
  </si>
  <si>
    <t>If BMI &gt;25</t>
  </si>
  <si>
    <t>If BMI &gt;18.5</t>
  </si>
  <si>
    <t>Underweight</t>
  </si>
  <si>
    <t>Rest case</t>
  </si>
  <si>
    <t>Potential Customers</t>
  </si>
  <si>
    <t>Pro, Intermediate &amp; Beginner Users</t>
  </si>
  <si>
    <t>Unlikely Customer</t>
  </si>
  <si>
    <t>Explorers</t>
  </si>
  <si>
    <t>LEANFIT</t>
  </si>
  <si>
    <t>FITWEAR</t>
  </si>
  <si>
    <t>SLEEPY-NIGHTS</t>
  </si>
  <si>
    <t>Elevated Heart Rate</t>
  </si>
  <si>
    <t>BMI</t>
  </si>
  <si>
    <t>Total Days</t>
  </si>
  <si>
    <t>BUSINESS SCENARIO 4 : Question 1 - 8 for Unique Users</t>
  </si>
  <si>
    <t>BUSINESS SCENARIO 4 : Question 1 - 8 for Unique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</si>
</sst>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11"/>
      <color theme="1"/>
      <name val="Calibri"/>
      <family val="2"/>
      <scheme val="minor"/>
    </font>
    <font>
      <b/>
      <sz val="16"/>
      <color theme="1"/>
      <name val="Calibri"/>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14" fontId="0" fillId="0" borderId="0" xfId="0" applyNumberFormat="1"/>
    <xf numFmtId="0" fontId="0" fillId="0" borderId="0" xfId="0" applyNumberFormat="1"/>
    <xf numFmtId="0" fontId="0" fillId="0" borderId="2" xfId="0" applyBorder="1"/>
    <xf numFmtId="0" fontId="0" fillId="0" borderId="3" xfId="0" applyBorder="1"/>
    <xf numFmtId="0" fontId="0" fillId="0" borderId="4" xfId="0" applyBorder="1"/>
    <xf numFmtId="0" fontId="0" fillId="0" borderId="5" xfId="0" applyBorder="1"/>
    <xf numFmtId="0" fontId="0" fillId="0" borderId="2" xfId="0" applyBorder="1" applyAlignment="1">
      <alignment horizontal="left" vertical="center"/>
    </xf>
    <xf numFmtId="0" fontId="0" fillId="0" borderId="2" xfId="0" applyBorder="1" applyAlignment="1">
      <alignment horizontal="left"/>
    </xf>
    <xf numFmtId="0" fontId="0" fillId="0" borderId="3" xfId="0" applyBorder="1" applyAlignment="1">
      <alignment horizontal="left" vertical="center"/>
    </xf>
    <xf numFmtId="0" fontId="0" fillId="0" borderId="4" xfId="0" applyBorder="1" applyAlignment="1">
      <alignment horizontal="left"/>
    </xf>
    <xf numFmtId="0" fontId="0" fillId="0" borderId="5" xfId="0" applyBorder="1" applyAlignment="1">
      <alignment horizontal="left" vertical="center"/>
    </xf>
    <xf numFmtId="0" fontId="2" fillId="0" borderId="1" xfId="0" applyFont="1" applyBorder="1"/>
    <xf numFmtId="0" fontId="0" fillId="0" borderId="1" xfId="0" applyBorder="1"/>
    <xf numFmtId="0" fontId="2" fillId="0" borderId="1" xfId="0" applyFont="1" applyBorder="1" applyAlignment="1">
      <alignment horizont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1" xfId="0" applyBorder="1" applyAlignment="1">
      <alignment wrapText="1"/>
    </xf>
    <xf numFmtId="0" fontId="0" fillId="0" borderId="0" xfId="0" applyAlignment="1">
      <alignment horizontal="center"/>
    </xf>
    <xf numFmtId="0" fontId="0" fillId="0" borderId="0" xfId="0" applyAlignment="1">
      <alignment horizontal="left" vertical="center"/>
    </xf>
    <xf numFmtId="0" fontId="3" fillId="0" borderId="0" xfId="0" applyFont="1" applyAlignment="1">
      <alignment horizontal="left" vertical="center"/>
    </xf>
  </cellXfs>
  <cellStyles count="1">
    <cellStyle name="Normal" xfId="0" builtinId="0"/>
  </cellStyles>
  <dxfs count="7">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DE0000"/>
      <color rgb="FF800000"/>
      <color rgb="FFFF9900"/>
      <color rgb="FF0066CC"/>
      <color rgb="FF006699"/>
      <color rgb="FFB4C7E7"/>
      <color rgb="FF000000"/>
      <color rgb="FF99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Table" Target="pivotTables/pivotTable1.xml"/><Relationship Id="rId18" Type="http://schemas.openxmlformats.org/officeDocument/2006/relationships/sharedStrings" Target="sharedStrings.xml"/><Relationship Id="rId26" Type="http://schemas.openxmlformats.org/officeDocument/2006/relationships/customXml" Target="../customXml/item5.xml"/><Relationship Id="rId39" Type="http://schemas.openxmlformats.org/officeDocument/2006/relationships/customXml" Target="../customXml/item18.xml"/><Relationship Id="rId21" Type="http://schemas.openxmlformats.org/officeDocument/2006/relationships/calcChain" Target="calcChain.xml"/><Relationship Id="rId34" Type="http://schemas.openxmlformats.org/officeDocument/2006/relationships/customXml" Target="../customXml/item1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styles" Target="styles.xml"/><Relationship Id="rId25" Type="http://schemas.openxmlformats.org/officeDocument/2006/relationships/customXml" Target="../customXml/item4.xml"/><Relationship Id="rId33" Type="http://schemas.openxmlformats.org/officeDocument/2006/relationships/customXml" Target="../customXml/item12.xml"/><Relationship Id="rId38"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customXml" Target="../customXml/item3.xml"/><Relationship Id="rId32" Type="http://schemas.openxmlformats.org/officeDocument/2006/relationships/customXml" Target="../customXml/item11.xml"/><Relationship Id="rId37"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2.xml"/><Relationship Id="rId28" Type="http://schemas.openxmlformats.org/officeDocument/2006/relationships/customXml" Target="../customXml/item7.xml"/><Relationship Id="rId36" Type="http://schemas.openxmlformats.org/officeDocument/2006/relationships/customXml" Target="../customXml/item15.xml"/><Relationship Id="rId10" Type="http://schemas.openxmlformats.org/officeDocument/2006/relationships/worksheet" Target="worksheets/sheet10.xml"/><Relationship Id="rId19" Type="http://schemas.openxmlformats.org/officeDocument/2006/relationships/sheetMetadata" Target="metadata.xml"/><Relationship Id="rId31" Type="http://schemas.openxmlformats.org/officeDocument/2006/relationships/customXml" Target="../customXml/item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Table" Target="pivotTables/pivotTable2.xml"/><Relationship Id="rId22" Type="http://schemas.openxmlformats.org/officeDocument/2006/relationships/customXml" Target="../customXml/item1.xml"/><Relationship Id="rId27" Type="http://schemas.openxmlformats.org/officeDocument/2006/relationships/customXml" Target="../customXml/item6.xml"/><Relationship Id="rId30" Type="http://schemas.openxmlformats.org/officeDocument/2006/relationships/customXml" Target="../customXml/item9.xml"/><Relationship Id="rId35" Type="http://schemas.openxmlformats.org/officeDocument/2006/relationships/customXml" Target="../customXml/item14.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Users By</a:t>
            </a:r>
            <a:r>
              <a:rPr lang="en-US" baseline="0"/>
              <a:t> Date</a:t>
            </a:r>
            <a:endParaRPr lang="en-US"/>
          </a:p>
        </c:rich>
      </c:tx>
      <c:overlay val="0"/>
      <c:spPr>
        <a:noFill/>
        <a:ln>
          <a:noFill/>
        </a:ln>
        <a:effectLst/>
      </c:spPr>
    </c:title>
    <c:autoTitleDeleted val="0"/>
    <c:plotArea>
      <c:layout/>
      <c:lineChart>
        <c:grouping val="standard"/>
        <c:varyColors val="0"/>
        <c:ser>
          <c:idx val="1"/>
          <c:order val="0"/>
          <c:tx>
            <c:strRef>
              <c:f>'Table by Activity Date'!$B$3</c:f>
              <c:strCache>
                <c:ptCount val="1"/>
                <c:pt idx="0">
                  <c:v>No of Users</c:v>
                </c:pt>
              </c:strCache>
            </c:strRef>
          </c:tx>
          <c:marker>
            <c:symbol val="none"/>
          </c:marker>
          <c:cat>
            <c:numRef>
              <c:f>'Table by Activity Date'!$A$4:$A$34</c:f>
              <c:numCache>
                <c:formatCode>m/d/yyyy</c:formatCode>
                <c:ptCount val="31"/>
                <c:pt idx="0">
                  <c:v>42472</c:v>
                </c:pt>
                <c:pt idx="1">
                  <c:v>42473</c:v>
                </c:pt>
                <c:pt idx="2">
                  <c:v>42474</c:v>
                </c:pt>
                <c:pt idx="3">
                  <c:v>42475</c:v>
                </c:pt>
                <c:pt idx="4">
                  <c:v>42476</c:v>
                </c:pt>
                <c:pt idx="5">
                  <c:v>42477</c:v>
                </c:pt>
                <c:pt idx="6">
                  <c:v>42478</c:v>
                </c:pt>
                <c:pt idx="7">
                  <c:v>42479</c:v>
                </c:pt>
                <c:pt idx="8">
                  <c:v>42480</c:v>
                </c:pt>
                <c:pt idx="9">
                  <c:v>42481</c:v>
                </c:pt>
                <c:pt idx="10">
                  <c:v>42482</c:v>
                </c:pt>
                <c:pt idx="11">
                  <c:v>42483</c:v>
                </c:pt>
                <c:pt idx="12">
                  <c:v>42484</c:v>
                </c:pt>
                <c:pt idx="13">
                  <c:v>42485</c:v>
                </c:pt>
                <c:pt idx="14">
                  <c:v>42486</c:v>
                </c:pt>
                <c:pt idx="15">
                  <c:v>42487</c:v>
                </c:pt>
                <c:pt idx="16">
                  <c:v>42488</c:v>
                </c:pt>
                <c:pt idx="17">
                  <c:v>42489</c:v>
                </c:pt>
                <c:pt idx="18">
                  <c:v>42490</c:v>
                </c:pt>
                <c:pt idx="19">
                  <c:v>42491</c:v>
                </c:pt>
                <c:pt idx="20">
                  <c:v>42492</c:v>
                </c:pt>
                <c:pt idx="21">
                  <c:v>42493</c:v>
                </c:pt>
                <c:pt idx="22">
                  <c:v>42494</c:v>
                </c:pt>
                <c:pt idx="23">
                  <c:v>42495</c:v>
                </c:pt>
                <c:pt idx="24">
                  <c:v>42496</c:v>
                </c:pt>
                <c:pt idx="25">
                  <c:v>42497</c:v>
                </c:pt>
                <c:pt idx="26">
                  <c:v>42498</c:v>
                </c:pt>
                <c:pt idx="27">
                  <c:v>42499</c:v>
                </c:pt>
                <c:pt idx="28">
                  <c:v>42500</c:v>
                </c:pt>
                <c:pt idx="29">
                  <c:v>42501</c:v>
                </c:pt>
                <c:pt idx="30">
                  <c:v>42502</c:v>
                </c:pt>
              </c:numCache>
            </c:numRef>
          </c:cat>
          <c:val>
            <c:numRef>
              <c:f>'Table by Activity Date'!$B$4:$B$34</c:f>
              <c:numCache>
                <c:formatCode>General</c:formatCode>
                <c:ptCount val="31"/>
                <c:pt idx="0">
                  <c:v>33</c:v>
                </c:pt>
                <c:pt idx="1">
                  <c:v>33</c:v>
                </c:pt>
                <c:pt idx="2">
                  <c:v>33</c:v>
                </c:pt>
                <c:pt idx="3">
                  <c:v>33</c:v>
                </c:pt>
                <c:pt idx="4">
                  <c:v>32</c:v>
                </c:pt>
                <c:pt idx="5">
                  <c:v>32</c:v>
                </c:pt>
                <c:pt idx="6">
                  <c:v>32</c:v>
                </c:pt>
                <c:pt idx="7">
                  <c:v>32</c:v>
                </c:pt>
                <c:pt idx="8">
                  <c:v>32</c:v>
                </c:pt>
                <c:pt idx="9">
                  <c:v>32</c:v>
                </c:pt>
                <c:pt idx="10">
                  <c:v>32</c:v>
                </c:pt>
                <c:pt idx="11">
                  <c:v>32</c:v>
                </c:pt>
                <c:pt idx="12">
                  <c:v>32</c:v>
                </c:pt>
                <c:pt idx="13">
                  <c:v>32</c:v>
                </c:pt>
                <c:pt idx="14">
                  <c:v>32</c:v>
                </c:pt>
                <c:pt idx="15">
                  <c:v>32</c:v>
                </c:pt>
                <c:pt idx="16">
                  <c:v>32</c:v>
                </c:pt>
                <c:pt idx="17">
                  <c:v>32</c:v>
                </c:pt>
                <c:pt idx="18">
                  <c:v>31</c:v>
                </c:pt>
                <c:pt idx="19">
                  <c:v>30</c:v>
                </c:pt>
                <c:pt idx="20">
                  <c:v>29</c:v>
                </c:pt>
                <c:pt idx="21">
                  <c:v>29</c:v>
                </c:pt>
                <c:pt idx="22">
                  <c:v>29</c:v>
                </c:pt>
                <c:pt idx="23">
                  <c:v>29</c:v>
                </c:pt>
                <c:pt idx="24">
                  <c:v>29</c:v>
                </c:pt>
                <c:pt idx="25">
                  <c:v>29</c:v>
                </c:pt>
                <c:pt idx="26">
                  <c:v>27</c:v>
                </c:pt>
                <c:pt idx="27">
                  <c:v>27</c:v>
                </c:pt>
                <c:pt idx="28">
                  <c:v>26</c:v>
                </c:pt>
                <c:pt idx="29">
                  <c:v>24</c:v>
                </c:pt>
                <c:pt idx="30">
                  <c:v>21</c:v>
                </c:pt>
              </c:numCache>
            </c:numRef>
          </c:val>
          <c:smooth val="0"/>
          <c:extLst>
            <c:ext xmlns:c16="http://schemas.microsoft.com/office/drawing/2014/chart" uri="{C3380CC4-5D6E-409C-BE32-E72D297353CC}">
              <c16:uniqueId val="{00000004-08B9-4911-95D9-71BF74E52B2B}"/>
            </c:ext>
          </c:extLst>
        </c:ser>
        <c:ser>
          <c:idx val="0"/>
          <c:order val="1"/>
          <c:tx>
            <c:strRef>
              <c:f>'Table by Activity Date'!$B$3</c:f>
              <c:strCache>
                <c:ptCount val="1"/>
                <c:pt idx="0">
                  <c:v>No of Users</c:v>
                </c:pt>
              </c:strCache>
            </c:strRef>
          </c:tx>
          <c:spPr>
            <a:ln w="28575" cap="rnd">
              <a:solidFill>
                <a:schemeClr val="tx1">
                  <a:lumMod val="95000"/>
                  <a:lumOff val="5000"/>
                </a:schemeClr>
              </a:solidFill>
              <a:round/>
            </a:ln>
            <a:effectLst/>
          </c:spPr>
          <c:marker>
            <c:symbol val="none"/>
          </c:marker>
          <c:cat>
            <c:numRef>
              <c:f>'Table by Activity Date'!$A$4:$A$34</c:f>
              <c:numCache>
                <c:formatCode>m/d/yyyy</c:formatCode>
                <c:ptCount val="31"/>
                <c:pt idx="0">
                  <c:v>42472</c:v>
                </c:pt>
                <c:pt idx="1">
                  <c:v>42473</c:v>
                </c:pt>
                <c:pt idx="2">
                  <c:v>42474</c:v>
                </c:pt>
                <c:pt idx="3">
                  <c:v>42475</c:v>
                </c:pt>
                <c:pt idx="4">
                  <c:v>42476</c:v>
                </c:pt>
                <c:pt idx="5">
                  <c:v>42477</c:v>
                </c:pt>
                <c:pt idx="6">
                  <c:v>42478</c:v>
                </c:pt>
                <c:pt idx="7">
                  <c:v>42479</c:v>
                </c:pt>
                <c:pt idx="8">
                  <c:v>42480</c:v>
                </c:pt>
                <c:pt idx="9">
                  <c:v>42481</c:v>
                </c:pt>
                <c:pt idx="10">
                  <c:v>42482</c:v>
                </c:pt>
                <c:pt idx="11">
                  <c:v>42483</c:v>
                </c:pt>
                <c:pt idx="12">
                  <c:v>42484</c:v>
                </c:pt>
                <c:pt idx="13">
                  <c:v>42485</c:v>
                </c:pt>
                <c:pt idx="14">
                  <c:v>42486</c:v>
                </c:pt>
                <c:pt idx="15">
                  <c:v>42487</c:v>
                </c:pt>
                <c:pt idx="16">
                  <c:v>42488</c:v>
                </c:pt>
                <c:pt idx="17">
                  <c:v>42489</c:v>
                </c:pt>
                <c:pt idx="18">
                  <c:v>42490</c:v>
                </c:pt>
                <c:pt idx="19">
                  <c:v>42491</c:v>
                </c:pt>
                <c:pt idx="20">
                  <c:v>42492</c:v>
                </c:pt>
                <c:pt idx="21">
                  <c:v>42493</c:v>
                </c:pt>
                <c:pt idx="22">
                  <c:v>42494</c:v>
                </c:pt>
                <c:pt idx="23">
                  <c:v>42495</c:v>
                </c:pt>
                <c:pt idx="24">
                  <c:v>42496</c:v>
                </c:pt>
                <c:pt idx="25">
                  <c:v>42497</c:v>
                </c:pt>
                <c:pt idx="26">
                  <c:v>42498</c:v>
                </c:pt>
                <c:pt idx="27">
                  <c:v>42499</c:v>
                </c:pt>
                <c:pt idx="28">
                  <c:v>42500</c:v>
                </c:pt>
                <c:pt idx="29">
                  <c:v>42501</c:v>
                </c:pt>
                <c:pt idx="30">
                  <c:v>42502</c:v>
                </c:pt>
              </c:numCache>
            </c:numRef>
          </c:cat>
          <c:val>
            <c:numRef>
              <c:f>'Table by Activity Date'!$B$4:$B$34</c:f>
              <c:numCache>
                <c:formatCode>General</c:formatCode>
                <c:ptCount val="31"/>
                <c:pt idx="0">
                  <c:v>33</c:v>
                </c:pt>
                <c:pt idx="1">
                  <c:v>33</c:v>
                </c:pt>
                <c:pt idx="2">
                  <c:v>33</c:v>
                </c:pt>
                <c:pt idx="3">
                  <c:v>33</c:v>
                </c:pt>
                <c:pt idx="4">
                  <c:v>32</c:v>
                </c:pt>
                <c:pt idx="5">
                  <c:v>32</c:v>
                </c:pt>
                <c:pt idx="6">
                  <c:v>32</c:v>
                </c:pt>
                <c:pt idx="7">
                  <c:v>32</c:v>
                </c:pt>
                <c:pt idx="8">
                  <c:v>32</c:v>
                </c:pt>
                <c:pt idx="9">
                  <c:v>32</c:v>
                </c:pt>
                <c:pt idx="10">
                  <c:v>32</c:v>
                </c:pt>
                <c:pt idx="11">
                  <c:v>32</c:v>
                </c:pt>
                <c:pt idx="12">
                  <c:v>32</c:v>
                </c:pt>
                <c:pt idx="13">
                  <c:v>32</c:v>
                </c:pt>
                <c:pt idx="14">
                  <c:v>32</c:v>
                </c:pt>
                <c:pt idx="15">
                  <c:v>32</c:v>
                </c:pt>
                <c:pt idx="16">
                  <c:v>32</c:v>
                </c:pt>
                <c:pt idx="17">
                  <c:v>32</c:v>
                </c:pt>
                <c:pt idx="18">
                  <c:v>31</c:v>
                </c:pt>
                <c:pt idx="19">
                  <c:v>30</c:v>
                </c:pt>
                <c:pt idx="20">
                  <c:v>29</c:v>
                </c:pt>
                <c:pt idx="21">
                  <c:v>29</c:v>
                </c:pt>
                <c:pt idx="22">
                  <c:v>29</c:v>
                </c:pt>
                <c:pt idx="23">
                  <c:v>29</c:v>
                </c:pt>
                <c:pt idx="24">
                  <c:v>29</c:v>
                </c:pt>
                <c:pt idx="25">
                  <c:v>29</c:v>
                </c:pt>
                <c:pt idx="26">
                  <c:v>27</c:v>
                </c:pt>
                <c:pt idx="27">
                  <c:v>27</c:v>
                </c:pt>
                <c:pt idx="28">
                  <c:v>26</c:v>
                </c:pt>
                <c:pt idx="29">
                  <c:v>24</c:v>
                </c:pt>
                <c:pt idx="30">
                  <c:v>21</c:v>
                </c:pt>
              </c:numCache>
            </c:numRef>
          </c:val>
          <c:smooth val="0"/>
          <c:extLst>
            <c:ext xmlns:c16="http://schemas.microsoft.com/office/drawing/2014/chart" uri="{C3380CC4-5D6E-409C-BE32-E72D297353CC}">
              <c16:uniqueId val="{00000003-08B9-4911-95D9-71BF74E52B2B}"/>
            </c:ext>
          </c:extLst>
        </c:ser>
        <c:dLbls>
          <c:showLegendKey val="0"/>
          <c:showVal val="0"/>
          <c:showCatName val="0"/>
          <c:showSerName val="0"/>
          <c:showPercent val="0"/>
          <c:showBubbleSize val="0"/>
        </c:dLbls>
        <c:smooth val="0"/>
        <c:axId val="268771711"/>
        <c:axId val="268783775"/>
      </c:lineChart>
      <c:dateAx>
        <c:axId val="268771711"/>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783775"/>
        <c:crosses val="autoZero"/>
        <c:auto val="1"/>
        <c:lblOffset val="100"/>
        <c:baseTimeUnit val="days"/>
      </c:dateAx>
      <c:valAx>
        <c:axId val="268783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771711"/>
        <c:crosses val="autoZero"/>
        <c:crossBetween val="between"/>
      </c:valAx>
    </c:plotArea>
    <c:plotVisOnly val="1"/>
    <c:dispBlanksAs val="gap"/>
    <c:showDLblsOverMax val="0"/>
    <c:extLst/>
  </c:chart>
  <c:spPr>
    <a:ln>
      <a:solidFill>
        <a:schemeClr val="tx1">
          <a:lumMod val="15000"/>
          <a:lumOff val="85000"/>
          <a:alpha val="98000"/>
        </a:schemeClr>
      </a:solidFill>
    </a:ln>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'Table by Activity Date'!$H$3</c:f>
              <c:strCache>
                <c:ptCount val="1"/>
                <c:pt idx="0">
                  <c:v>Total Very Active Minutes</c:v>
                </c:pt>
              </c:strCache>
            </c:strRef>
          </c:tx>
          <c:spPr>
            <a:ln w="28575" cap="rnd">
              <a:solidFill>
                <a:srgbClr val="C00000"/>
              </a:solidFill>
              <a:round/>
            </a:ln>
            <a:effectLst/>
          </c:spPr>
          <c:marker>
            <c:symbol val="none"/>
          </c:marker>
          <c:cat>
            <c:numRef>
              <c:f>'Table by Activity Date'!$A$4:$A$34</c:f>
              <c:numCache>
                <c:formatCode>m/d/yyyy</c:formatCode>
                <c:ptCount val="31"/>
                <c:pt idx="0">
                  <c:v>42472</c:v>
                </c:pt>
                <c:pt idx="1">
                  <c:v>42473</c:v>
                </c:pt>
                <c:pt idx="2">
                  <c:v>42474</c:v>
                </c:pt>
                <c:pt idx="3">
                  <c:v>42475</c:v>
                </c:pt>
                <c:pt idx="4">
                  <c:v>42476</c:v>
                </c:pt>
                <c:pt idx="5">
                  <c:v>42477</c:v>
                </c:pt>
                <c:pt idx="6">
                  <c:v>42478</c:v>
                </c:pt>
                <c:pt idx="7">
                  <c:v>42479</c:v>
                </c:pt>
                <c:pt idx="8">
                  <c:v>42480</c:v>
                </c:pt>
                <c:pt idx="9">
                  <c:v>42481</c:v>
                </c:pt>
                <c:pt idx="10">
                  <c:v>42482</c:v>
                </c:pt>
                <c:pt idx="11">
                  <c:v>42483</c:v>
                </c:pt>
                <c:pt idx="12">
                  <c:v>42484</c:v>
                </c:pt>
                <c:pt idx="13">
                  <c:v>42485</c:v>
                </c:pt>
                <c:pt idx="14">
                  <c:v>42486</c:v>
                </c:pt>
                <c:pt idx="15">
                  <c:v>42487</c:v>
                </c:pt>
                <c:pt idx="16">
                  <c:v>42488</c:v>
                </c:pt>
                <c:pt idx="17">
                  <c:v>42489</c:v>
                </c:pt>
                <c:pt idx="18">
                  <c:v>42490</c:v>
                </c:pt>
                <c:pt idx="19">
                  <c:v>42491</c:v>
                </c:pt>
                <c:pt idx="20">
                  <c:v>42492</c:v>
                </c:pt>
                <c:pt idx="21">
                  <c:v>42493</c:v>
                </c:pt>
                <c:pt idx="22">
                  <c:v>42494</c:v>
                </c:pt>
                <c:pt idx="23">
                  <c:v>42495</c:v>
                </c:pt>
                <c:pt idx="24">
                  <c:v>42496</c:v>
                </c:pt>
                <c:pt idx="25">
                  <c:v>42497</c:v>
                </c:pt>
                <c:pt idx="26">
                  <c:v>42498</c:v>
                </c:pt>
                <c:pt idx="27">
                  <c:v>42499</c:v>
                </c:pt>
                <c:pt idx="28">
                  <c:v>42500</c:v>
                </c:pt>
                <c:pt idx="29">
                  <c:v>42501</c:v>
                </c:pt>
                <c:pt idx="30">
                  <c:v>42502</c:v>
                </c:pt>
              </c:numCache>
            </c:numRef>
          </c:cat>
          <c:val>
            <c:numRef>
              <c:f>'Table by Activity Date'!$H$4:$H$34</c:f>
              <c:numCache>
                <c:formatCode>General</c:formatCode>
                <c:ptCount val="31"/>
                <c:pt idx="0">
                  <c:v>736</c:v>
                </c:pt>
                <c:pt idx="1">
                  <c:v>671</c:v>
                </c:pt>
                <c:pt idx="2">
                  <c:v>691</c:v>
                </c:pt>
                <c:pt idx="3">
                  <c:v>633</c:v>
                </c:pt>
                <c:pt idx="4">
                  <c:v>891</c:v>
                </c:pt>
                <c:pt idx="5">
                  <c:v>605</c:v>
                </c:pt>
                <c:pt idx="6">
                  <c:v>781</c:v>
                </c:pt>
                <c:pt idx="7">
                  <c:v>767</c:v>
                </c:pt>
                <c:pt idx="8">
                  <c:v>774</c:v>
                </c:pt>
                <c:pt idx="9">
                  <c:v>859</c:v>
                </c:pt>
                <c:pt idx="10">
                  <c:v>782</c:v>
                </c:pt>
                <c:pt idx="11">
                  <c:v>601</c:v>
                </c:pt>
                <c:pt idx="12">
                  <c:v>673</c:v>
                </c:pt>
                <c:pt idx="13">
                  <c:v>909</c:v>
                </c:pt>
                <c:pt idx="14">
                  <c:v>634</c:v>
                </c:pt>
                <c:pt idx="15">
                  <c:v>757</c:v>
                </c:pt>
                <c:pt idx="16">
                  <c:v>575</c:v>
                </c:pt>
                <c:pt idx="17">
                  <c:v>520</c:v>
                </c:pt>
                <c:pt idx="18">
                  <c:v>628</c:v>
                </c:pt>
                <c:pt idx="19">
                  <c:v>679</c:v>
                </c:pt>
                <c:pt idx="20">
                  <c:v>466</c:v>
                </c:pt>
                <c:pt idx="21">
                  <c:v>723</c:v>
                </c:pt>
                <c:pt idx="22">
                  <c:v>405</c:v>
                </c:pt>
                <c:pt idx="23">
                  <c:v>640</c:v>
                </c:pt>
                <c:pt idx="24">
                  <c:v>592</c:v>
                </c:pt>
                <c:pt idx="25">
                  <c:v>598</c:v>
                </c:pt>
                <c:pt idx="26">
                  <c:v>461</c:v>
                </c:pt>
                <c:pt idx="27">
                  <c:v>617</c:v>
                </c:pt>
                <c:pt idx="28">
                  <c:v>629</c:v>
                </c:pt>
                <c:pt idx="29">
                  <c:v>510</c:v>
                </c:pt>
                <c:pt idx="30">
                  <c:v>88</c:v>
                </c:pt>
              </c:numCache>
            </c:numRef>
          </c:val>
          <c:smooth val="0"/>
          <c:extLst>
            <c:ext xmlns:c16="http://schemas.microsoft.com/office/drawing/2014/chart" uri="{C3380CC4-5D6E-409C-BE32-E72D297353CC}">
              <c16:uniqueId val="{00000000-4704-405D-AC74-6816C9155931}"/>
            </c:ext>
          </c:extLst>
        </c:ser>
        <c:ser>
          <c:idx val="1"/>
          <c:order val="1"/>
          <c:tx>
            <c:strRef>
              <c:f>'Table by Activity Date'!$J$3</c:f>
              <c:strCache>
                <c:ptCount val="1"/>
                <c:pt idx="0">
                  <c:v>Total Fairly Active Minutes</c:v>
                </c:pt>
              </c:strCache>
            </c:strRef>
          </c:tx>
          <c:spPr>
            <a:ln w="28575" cap="rnd">
              <a:solidFill>
                <a:schemeClr val="bg2">
                  <a:lumMod val="10000"/>
                </a:schemeClr>
              </a:solidFill>
              <a:round/>
            </a:ln>
            <a:effectLst/>
          </c:spPr>
          <c:marker>
            <c:symbol val="none"/>
          </c:marker>
          <c:cat>
            <c:numRef>
              <c:f>'Table by Activity Date'!$A$4:$A$34</c:f>
              <c:numCache>
                <c:formatCode>m/d/yyyy</c:formatCode>
                <c:ptCount val="31"/>
                <c:pt idx="0">
                  <c:v>42472</c:v>
                </c:pt>
                <c:pt idx="1">
                  <c:v>42473</c:v>
                </c:pt>
                <c:pt idx="2">
                  <c:v>42474</c:v>
                </c:pt>
                <c:pt idx="3">
                  <c:v>42475</c:v>
                </c:pt>
                <c:pt idx="4">
                  <c:v>42476</c:v>
                </c:pt>
                <c:pt idx="5">
                  <c:v>42477</c:v>
                </c:pt>
                <c:pt idx="6">
                  <c:v>42478</c:v>
                </c:pt>
                <c:pt idx="7">
                  <c:v>42479</c:v>
                </c:pt>
                <c:pt idx="8">
                  <c:v>42480</c:v>
                </c:pt>
                <c:pt idx="9">
                  <c:v>42481</c:v>
                </c:pt>
                <c:pt idx="10">
                  <c:v>42482</c:v>
                </c:pt>
                <c:pt idx="11">
                  <c:v>42483</c:v>
                </c:pt>
                <c:pt idx="12">
                  <c:v>42484</c:v>
                </c:pt>
                <c:pt idx="13">
                  <c:v>42485</c:v>
                </c:pt>
                <c:pt idx="14">
                  <c:v>42486</c:v>
                </c:pt>
                <c:pt idx="15">
                  <c:v>42487</c:v>
                </c:pt>
                <c:pt idx="16">
                  <c:v>42488</c:v>
                </c:pt>
                <c:pt idx="17">
                  <c:v>42489</c:v>
                </c:pt>
                <c:pt idx="18">
                  <c:v>42490</c:v>
                </c:pt>
                <c:pt idx="19">
                  <c:v>42491</c:v>
                </c:pt>
                <c:pt idx="20">
                  <c:v>42492</c:v>
                </c:pt>
                <c:pt idx="21">
                  <c:v>42493</c:v>
                </c:pt>
                <c:pt idx="22">
                  <c:v>42494</c:v>
                </c:pt>
                <c:pt idx="23">
                  <c:v>42495</c:v>
                </c:pt>
                <c:pt idx="24">
                  <c:v>42496</c:v>
                </c:pt>
                <c:pt idx="25">
                  <c:v>42497</c:v>
                </c:pt>
                <c:pt idx="26">
                  <c:v>42498</c:v>
                </c:pt>
                <c:pt idx="27">
                  <c:v>42499</c:v>
                </c:pt>
                <c:pt idx="28">
                  <c:v>42500</c:v>
                </c:pt>
                <c:pt idx="29">
                  <c:v>42501</c:v>
                </c:pt>
                <c:pt idx="30">
                  <c:v>42502</c:v>
                </c:pt>
              </c:numCache>
            </c:numRef>
          </c:cat>
          <c:val>
            <c:numRef>
              <c:f>'Table by Activity Date'!$J$4:$J$34</c:f>
              <c:numCache>
                <c:formatCode>General</c:formatCode>
                <c:ptCount val="31"/>
                <c:pt idx="0">
                  <c:v>259</c:v>
                </c:pt>
                <c:pt idx="1">
                  <c:v>349</c:v>
                </c:pt>
                <c:pt idx="2">
                  <c:v>409</c:v>
                </c:pt>
                <c:pt idx="3">
                  <c:v>326</c:v>
                </c:pt>
                <c:pt idx="4">
                  <c:v>484</c:v>
                </c:pt>
                <c:pt idx="5">
                  <c:v>379</c:v>
                </c:pt>
                <c:pt idx="6">
                  <c:v>516</c:v>
                </c:pt>
                <c:pt idx="7">
                  <c:v>441</c:v>
                </c:pt>
                <c:pt idx="8">
                  <c:v>600</c:v>
                </c:pt>
                <c:pt idx="9">
                  <c:v>478</c:v>
                </c:pt>
                <c:pt idx="10">
                  <c:v>424</c:v>
                </c:pt>
                <c:pt idx="11">
                  <c:v>481</c:v>
                </c:pt>
                <c:pt idx="12">
                  <c:v>439</c:v>
                </c:pt>
                <c:pt idx="13">
                  <c:v>364</c:v>
                </c:pt>
                <c:pt idx="14">
                  <c:v>564</c:v>
                </c:pt>
                <c:pt idx="15">
                  <c:v>345</c:v>
                </c:pt>
                <c:pt idx="16">
                  <c:v>378</c:v>
                </c:pt>
                <c:pt idx="17">
                  <c:v>448</c:v>
                </c:pt>
                <c:pt idx="18">
                  <c:v>513</c:v>
                </c:pt>
                <c:pt idx="19">
                  <c:v>471</c:v>
                </c:pt>
                <c:pt idx="20">
                  <c:v>382</c:v>
                </c:pt>
                <c:pt idx="21">
                  <c:v>430</c:v>
                </c:pt>
                <c:pt idx="22">
                  <c:v>323</c:v>
                </c:pt>
                <c:pt idx="23">
                  <c:v>448</c:v>
                </c:pt>
                <c:pt idx="24">
                  <c:v>328</c:v>
                </c:pt>
                <c:pt idx="25">
                  <c:v>407</c:v>
                </c:pt>
                <c:pt idx="26">
                  <c:v>469</c:v>
                </c:pt>
                <c:pt idx="27">
                  <c:v>418</c:v>
                </c:pt>
                <c:pt idx="28">
                  <c:v>485</c:v>
                </c:pt>
                <c:pt idx="29">
                  <c:v>348</c:v>
                </c:pt>
                <c:pt idx="30">
                  <c:v>45</c:v>
                </c:pt>
              </c:numCache>
            </c:numRef>
          </c:val>
          <c:smooth val="0"/>
          <c:extLst>
            <c:ext xmlns:c16="http://schemas.microsoft.com/office/drawing/2014/chart" uri="{C3380CC4-5D6E-409C-BE32-E72D297353CC}">
              <c16:uniqueId val="{00000002-4704-405D-AC74-6816C9155931}"/>
            </c:ext>
          </c:extLst>
        </c:ser>
        <c:dLbls>
          <c:showLegendKey val="0"/>
          <c:showVal val="0"/>
          <c:showCatName val="0"/>
          <c:showSerName val="0"/>
          <c:showPercent val="0"/>
          <c:showBubbleSize val="0"/>
        </c:dLbls>
        <c:smooth val="0"/>
        <c:axId val="1855485536"/>
        <c:axId val="1855483040"/>
      </c:lineChart>
      <c:dateAx>
        <c:axId val="1855485536"/>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483040"/>
        <c:crosses val="autoZero"/>
        <c:auto val="1"/>
        <c:lblOffset val="100"/>
        <c:baseTimeUnit val="days"/>
      </c:dateAx>
      <c:valAx>
        <c:axId val="185548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54855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Average Steps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by Activity Date'!$E$3</c:f>
              <c:strCache>
                <c:ptCount val="1"/>
                <c:pt idx="0">
                  <c:v>Average Steps</c:v>
                </c:pt>
              </c:strCache>
            </c:strRef>
          </c:tx>
          <c:spPr>
            <a:ln w="28575" cap="rnd">
              <a:solidFill>
                <a:srgbClr val="C00000"/>
              </a:solidFill>
              <a:round/>
            </a:ln>
            <a:effectLst/>
          </c:spPr>
          <c:marker>
            <c:symbol val="none"/>
          </c:marker>
          <c:cat>
            <c:numRef>
              <c:f>'Table by Activity Date'!$A$4:$A$34</c:f>
              <c:numCache>
                <c:formatCode>m/d/yyyy</c:formatCode>
                <c:ptCount val="31"/>
                <c:pt idx="0">
                  <c:v>42472</c:v>
                </c:pt>
                <c:pt idx="1">
                  <c:v>42473</c:v>
                </c:pt>
                <c:pt idx="2">
                  <c:v>42474</c:v>
                </c:pt>
                <c:pt idx="3">
                  <c:v>42475</c:v>
                </c:pt>
                <c:pt idx="4">
                  <c:v>42476</c:v>
                </c:pt>
                <c:pt idx="5">
                  <c:v>42477</c:v>
                </c:pt>
                <c:pt idx="6">
                  <c:v>42478</c:v>
                </c:pt>
                <c:pt idx="7">
                  <c:v>42479</c:v>
                </c:pt>
                <c:pt idx="8">
                  <c:v>42480</c:v>
                </c:pt>
                <c:pt idx="9">
                  <c:v>42481</c:v>
                </c:pt>
                <c:pt idx="10">
                  <c:v>42482</c:v>
                </c:pt>
                <c:pt idx="11">
                  <c:v>42483</c:v>
                </c:pt>
                <c:pt idx="12">
                  <c:v>42484</c:v>
                </c:pt>
                <c:pt idx="13">
                  <c:v>42485</c:v>
                </c:pt>
                <c:pt idx="14">
                  <c:v>42486</c:v>
                </c:pt>
                <c:pt idx="15">
                  <c:v>42487</c:v>
                </c:pt>
                <c:pt idx="16">
                  <c:v>42488</c:v>
                </c:pt>
                <c:pt idx="17">
                  <c:v>42489</c:v>
                </c:pt>
                <c:pt idx="18">
                  <c:v>42490</c:v>
                </c:pt>
                <c:pt idx="19">
                  <c:v>42491</c:v>
                </c:pt>
                <c:pt idx="20">
                  <c:v>42492</c:v>
                </c:pt>
                <c:pt idx="21">
                  <c:v>42493</c:v>
                </c:pt>
                <c:pt idx="22">
                  <c:v>42494</c:v>
                </c:pt>
                <c:pt idx="23">
                  <c:v>42495</c:v>
                </c:pt>
                <c:pt idx="24">
                  <c:v>42496</c:v>
                </c:pt>
                <c:pt idx="25">
                  <c:v>42497</c:v>
                </c:pt>
                <c:pt idx="26">
                  <c:v>42498</c:v>
                </c:pt>
                <c:pt idx="27">
                  <c:v>42499</c:v>
                </c:pt>
                <c:pt idx="28">
                  <c:v>42500</c:v>
                </c:pt>
                <c:pt idx="29">
                  <c:v>42501</c:v>
                </c:pt>
                <c:pt idx="30">
                  <c:v>42502</c:v>
                </c:pt>
              </c:numCache>
            </c:numRef>
          </c:cat>
          <c:val>
            <c:numRef>
              <c:f>'Table by Activity Date'!$E$4:$E$34</c:f>
              <c:numCache>
                <c:formatCode>General</c:formatCode>
                <c:ptCount val="31"/>
                <c:pt idx="0">
                  <c:v>8237</c:v>
                </c:pt>
                <c:pt idx="1">
                  <c:v>7199</c:v>
                </c:pt>
                <c:pt idx="2">
                  <c:v>7744</c:v>
                </c:pt>
                <c:pt idx="3">
                  <c:v>7534</c:v>
                </c:pt>
                <c:pt idx="4">
                  <c:v>8679</c:v>
                </c:pt>
                <c:pt idx="5">
                  <c:v>6409</c:v>
                </c:pt>
                <c:pt idx="6">
                  <c:v>7897</c:v>
                </c:pt>
                <c:pt idx="7">
                  <c:v>8049</c:v>
                </c:pt>
                <c:pt idx="8">
                  <c:v>8163</c:v>
                </c:pt>
                <c:pt idx="9">
                  <c:v>8244</c:v>
                </c:pt>
                <c:pt idx="10">
                  <c:v>7446</c:v>
                </c:pt>
                <c:pt idx="11">
                  <c:v>8348</c:v>
                </c:pt>
                <c:pt idx="12">
                  <c:v>7394</c:v>
                </c:pt>
                <c:pt idx="13">
                  <c:v>7933</c:v>
                </c:pt>
                <c:pt idx="14">
                  <c:v>7834</c:v>
                </c:pt>
                <c:pt idx="15">
                  <c:v>8079</c:v>
                </c:pt>
                <c:pt idx="16">
                  <c:v>7594</c:v>
                </c:pt>
                <c:pt idx="17">
                  <c:v>7322</c:v>
                </c:pt>
                <c:pt idx="18">
                  <c:v>8346</c:v>
                </c:pt>
                <c:pt idx="19">
                  <c:v>6896</c:v>
                </c:pt>
                <c:pt idx="20">
                  <c:v>7049</c:v>
                </c:pt>
                <c:pt idx="21">
                  <c:v>8559</c:v>
                </c:pt>
                <c:pt idx="22">
                  <c:v>6764</c:v>
                </c:pt>
                <c:pt idx="23">
                  <c:v>8731</c:v>
                </c:pt>
                <c:pt idx="24">
                  <c:v>7493</c:v>
                </c:pt>
                <c:pt idx="25">
                  <c:v>7151</c:v>
                </c:pt>
                <c:pt idx="26">
                  <c:v>7049</c:v>
                </c:pt>
                <c:pt idx="27">
                  <c:v>8249</c:v>
                </c:pt>
                <c:pt idx="28">
                  <c:v>7951</c:v>
                </c:pt>
                <c:pt idx="29">
                  <c:v>7520</c:v>
                </c:pt>
                <c:pt idx="30">
                  <c:v>3482</c:v>
                </c:pt>
              </c:numCache>
            </c:numRef>
          </c:val>
          <c:smooth val="0"/>
          <c:extLst>
            <c:ext xmlns:c16="http://schemas.microsoft.com/office/drawing/2014/chart" uri="{C3380CC4-5D6E-409C-BE32-E72D297353CC}">
              <c16:uniqueId val="{00000000-5F83-4F0D-9382-EE38FE8F056A}"/>
            </c:ext>
          </c:extLst>
        </c:ser>
        <c:dLbls>
          <c:showLegendKey val="0"/>
          <c:showVal val="0"/>
          <c:showCatName val="0"/>
          <c:showSerName val="0"/>
          <c:showPercent val="0"/>
          <c:showBubbleSize val="0"/>
        </c:dLbls>
        <c:smooth val="0"/>
        <c:axId val="461228223"/>
        <c:axId val="461232383"/>
      </c:lineChart>
      <c:dateAx>
        <c:axId val="461228223"/>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232383"/>
        <c:crosses val="autoZero"/>
        <c:auto val="1"/>
        <c:lblOffset val="100"/>
        <c:baseTimeUnit val="days"/>
      </c:dateAx>
      <c:valAx>
        <c:axId val="461232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122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'Table by Activity Date'!$G$3</c:f>
              <c:strCache>
                <c:ptCount val="1"/>
                <c:pt idx="0">
                  <c:v>Average Calories Burned</c:v>
                </c:pt>
              </c:strCache>
            </c:strRef>
          </c:tx>
          <c:spPr>
            <a:ln w="28575" cap="rnd">
              <a:solidFill>
                <a:srgbClr val="C00000"/>
              </a:solidFill>
              <a:round/>
            </a:ln>
            <a:effectLst/>
          </c:spPr>
          <c:marker>
            <c:symbol val="none"/>
          </c:marker>
          <c:cat>
            <c:numRef>
              <c:f>'Table by Activity Date'!$A$4:$A$34</c:f>
              <c:numCache>
                <c:formatCode>m/d/yyyy</c:formatCode>
                <c:ptCount val="31"/>
                <c:pt idx="0">
                  <c:v>42472</c:v>
                </c:pt>
                <c:pt idx="1">
                  <c:v>42473</c:v>
                </c:pt>
                <c:pt idx="2">
                  <c:v>42474</c:v>
                </c:pt>
                <c:pt idx="3">
                  <c:v>42475</c:v>
                </c:pt>
                <c:pt idx="4">
                  <c:v>42476</c:v>
                </c:pt>
                <c:pt idx="5">
                  <c:v>42477</c:v>
                </c:pt>
                <c:pt idx="6">
                  <c:v>42478</c:v>
                </c:pt>
                <c:pt idx="7">
                  <c:v>42479</c:v>
                </c:pt>
                <c:pt idx="8">
                  <c:v>42480</c:v>
                </c:pt>
                <c:pt idx="9">
                  <c:v>42481</c:v>
                </c:pt>
                <c:pt idx="10">
                  <c:v>42482</c:v>
                </c:pt>
                <c:pt idx="11">
                  <c:v>42483</c:v>
                </c:pt>
                <c:pt idx="12">
                  <c:v>42484</c:v>
                </c:pt>
                <c:pt idx="13">
                  <c:v>42485</c:v>
                </c:pt>
                <c:pt idx="14">
                  <c:v>42486</c:v>
                </c:pt>
                <c:pt idx="15">
                  <c:v>42487</c:v>
                </c:pt>
                <c:pt idx="16">
                  <c:v>42488</c:v>
                </c:pt>
                <c:pt idx="17">
                  <c:v>42489</c:v>
                </c:pt>
                <c:pt idx="18">
                  <c:v>42490</c:v>
                </c:pt>
                <c:pt idx="19">
                  <c:v>42491</c:v>
                </c:pt>
                <c:pt idx="20">
                  <c:v>42492</c:v>
                </c:pt>
                <c:pt idx="21">
                  <c:v>42493</c:v>
                </c:pt>
                <c:pt idx="22">
                  <c:v>42494</c:v>
                </c:pt>
                <c:pt idx="23">
                  <c:v>42495</c:v>
                </c:pt>
                <c:pt idx="24">
                  <c:v>42496</c:v>
                </c:pt>
                <c:pt idx="25">
                  <c:v>42497</c:v>
                </c:pt>
                <c:pt idx="26">
                  <c:v>42498</c:v>
                </c:pt>
                <c:pt idx="27">
                  <c:v>42499</c:v>
                </c:pt>
                <c:pt idx="28">
                  <c:v>42500</c:v>
                </c:pt>
                <c:pt idx="29">
                  <c:v>42501</c:v>
                </c:pt>
                <c:pt idx="30">
                  <c:v>42502</c:v>
                </c:pt>
              </c:numCache>
            </c:numRef>
          </c:cat>
          <c:val>
            <c:numRef>
              <c:f>'Table by Activity Date'!$G$4:$G$34</c:f>
              <c:numCache>
                <c:formatCode>General</c:formatCode>
                <c:ptCount val="31"/>
                <c:pt idx="0">
                  <c:v>2391</c:v>
                </c:pt>
                <c:pt idx="1">
                  <c:v>2287</c:v>
                </c:pt>
                <c:pt idx="2">
                  <c:v>2356</c:v>
                </c:pt>
                <c:pt idx="3">
                  <c:v>2355</c:v>
                </c:pt>
                <c:pt idx="4">
                  <c:v>2393</c:v>
                </c:pt>
                <c:pt idx="5">
                  <c:v>2231</c:v>
                </c:pt>
                <c:pt idx="6">
                  <c:v>2333</c:v>
                </c:pt>
                <c:pt idx="7">
                  <c:v>2359</c:v>
                </c:pt>
                <c:pt idx="8">
                  <c:v>2395</c:v>
                </c:pt>
                <c:pt idx="9">
                  <c:v>2422</c:v>
                </c:pt>
                <c:pt idx="10">
                  <c:v>2328</c:v>
                </c:pt>
                <c:pt idx="11">
                  <c:v>2397</c:v>
                </c:pt>
                <c:pt idx="12">
                  <c:v>2291</c:v>
                </c:pt>
                <c:pt idx="13">
                  <c:v>2350</c:v>
                </c:pt>
                <c:pt idx="14">
                  <c:v>2331</c:v>
                </c:pt>
                <c:pt idx="15">
                  <c:v>2329</c:v>
                </c:pt>
                <c:pt idx="16">
                  <c:v>2316</c:v>
                </c:pt>
                <c:pt idx="17">
                  <c:v>2273</c:v>
                </c:pt>
                <c:pt idx="18">
                  <c:v>2374</c:v>
                </c:pt>
                <c:pt idx="19">
                  <c:v>2230</c:v>
                </c:pt>
                <c:pt idx="20">
                  <c:v>2275</c:v>
                </c:pt>
                <c:pt idx="21">
                  <c:v>2454</c:v>
                </c:pt>
                <c:pt idx="22">
                  <c:v>2283</c:v>
                </c:pt>
                <c:pt idx="23">
                  <c:v>2415</c:v>
                </c:pt>
                <c:pt idx="24">
                  <c:v>2375</c:v>
                </c:pt>
                <c:pt idx="25">
                  <c:v>2246</c:v>
                </c:pt>
                <c:pt idx="26">
                  <c:v>2303</c:v>
                </c:pt>
                <c:pt idx="27">
                  <c:v>2336</c:v>
                </c:pt>
                <c:pt idx="28">
                  <c:v>2229</c:v>
                </c:pt>
                <c:pt idx="29">
                  <c:v>2190</c:v>
                </c:pt>
                <c:pt idx="30">
                  <c:v>1139</c:v>
                </c:pt>
              </c:numCache>
            </c:numRef>
          </c:val>
          <c:smooth val="0"/>
          <c:extLst>
            <c:ext xmlns:c16="http://schemas.microsoft.com/office/drawing/2014/chart" uri="{C3380CC4-5D6E-409C-BE32-E72D297353CC}">
              <c16:uniqueId val="{00000000-2452-4EAC-BF69-CBE247026DFE}"/>
            </c:ext>
          </c:extLst>
        </c:ser>
        <c:dLbls>
          <c:showLegendKey val="0"/>
          <c:showVal val="0"/>
          <c:showCatName val="0"/>
          <c:showSerName val="0"/>
          <c:showPercent val="0"/>
          <c:showBubbleSize val="0"/>
        </c:dLbls>
        <c:smooth val="0"/>
        <c:axId val="457082687"/>
        <c:axId val="457088511"/>
      </c:lineChart>
      <c:dateAx>
        <c:axId val="457082687"/>
        <c:scaling>
          <c:orientation val="minMax"/>
        </c:scaling>
        <c:delete val="0"/>
        <c:axPos val="b"/>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88511"/>
        <c:crosses val="autoZero"/>
        <c:auto val="1"/>
        <c:lblOffset val="100"/>
        <c:baseTimeUnit val="days"/>
      </c:dateAx>
      <c:valAx>
        <c:axId val="4570885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826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Distance by Experience Level(kms.)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gradFill>
            <a:gsLst>
              <a:gs pos="25000">
                <a:srgbClr val="C00000"/>
              </a:gs>
              <a:gs pos="92000">
                <a:schemeClr val="tx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a:gsLst>
                <a:gs pos="25000">
                  <a:srgbClr val="C00000"/>
                </a:gs>
                <a:gs pos="92000">
                  <a:schemeClr val="tx2">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Beginner</c:v>
              </c:pt>
              <c:pt idx="1">
                <c:v>Explorer</c:v>
              </c:pt>
              <c:pt idx="2">
                <c:v>Intermediate</c:v>
              </c:pt>
              <c:pt idx="3">
                <c:v>Pro</c:v>
              </c:pt>
            </c:strLit>
          </c:cat>
          <c:val>
            <c:numLit>
              <c:formatCode>0.00</c:formatCode>
              <c:ptCount val="4"/>
              <c:pt idx="0">
                <c:v>5.7583333333333329</c:v>
              </c:pt>
              <c:pt idx="1">
                <c:v>3.3137500000000002</c:v>
              </c:pt>
              <c:pt idx="2">
                <c:v>7.3244444444444445</c:v>
              </c:pt>
              <c:pt idx="3">
                <c:v>12.345000000000001</c:v>
              </c:pt>
            </c:numLit>
          </c:val>
          <c:extLst>
            <c:ext xmlns:c16="http://schemas.microsoft.com/office/drawing/2014/chart" uri="{C3380CC4-5D6E-409C-BE32-E72D297353CC}">
              <c16:uniqueId val="{00000023-4959-4144-AD67-343B629C5084}"/>
            </c:ext>
          </c:extLst>
        </c:ser>
        <c:dLbls>
          <c:dLblPos val="outEnd"/>
          <c:showLegendKey val="0"/>
          <c:showVal val="1"/>
          <c:showCatName val="0"/>
          <c:showSerName val="0"/>
          <c:showPercent val="0"/>
          <c:showBubbleSize val="0"/>
        </c:dLbls>
        <c:gapWidth val="219"/>
        <c:overlap val="-27"/>
        <c:axId val="457092671"/>
        <c:axId val="457083103"/>
      </c:barChart>
      <c:catAx>
        <c:axId val="457092671"/>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7083103"/>
        <c:crosses val="autoZero"/>
        <c:auto val="1"/>
        <c:lblAlgn val="ctr"/>
        <c:lblOffset val="100"/>
        <c:noMultiLvlLbl val="0"/>
        <c:extLst>
          <c:ext xmlns:c15="http://schemas.microsoft.com/office/drawing/2012/chart" uri="{F40574EE-89B7-4290-83BB-5DA773EAF853}">
            <c15:numFmt c:formatCode="General" c:sourceLinked="1"/>
          </c:ext>
        </c:extLst>
      </c:catAx>
      <c:valAx>
        <c:axId val="457083103"/>
        <c:scaling>
          <c:orientation val="minMax"/>
        </c:scaling>
        <c:delete val="1"/>
        <c:axPos val="l"/>
        <c:numFmt formatCode="0.00" sourceLinked="0"/>
        <c:majorTickMark val="none"/>
        <c:minorTickMark val="none"/>
        <c:tickLblPos val="nextTo"/>
        <c:crossAx val="457092671"/>
        <c:crosses val="autoZero"/>
        <c:crossBetween val="between"/>
        <c:extLst>
          <c:ext xmlns:c15="http://schemas.microsoft.com/office/drawing/2012/chart" uri="{F40574EE-89B7-4290-83BB-5DA773EAF853}">
            <c15:numFmt c:formatCode="0.00" c:sourceLinked="1"/>
          </c:ext>
        </c:extLs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[WeFit FitBit Dashboard2.xlsx]PivotChartTable4</c15:name>
        <c15:fmtId val="0"/>
      </c15:pivotSource>
      <c15:pivotOptions>
        <c15:dropZoneFilter val="1"/>
        <c15:dropZonesVisible val="1"/>
      </c15: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Lightly Active Minutes</a:t>
            </a:r>
            <a:r>
              <a:rPr lang="en-US" baseline="0"/>
              <a:t> by Experience Level</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25000">
                <a:srgbClr val="C00000"/>
              </a:gs>
              <a:gs pos="92000">
                <a:schemeClr val="tx2">
                  <a:lumMod val="5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a:gsLst>
                <a:gs pos="25000">
                  <a:srgbClr val="C00000"/>
                </a:gs>
                <a:gs pos="92000">
                  <a:schemeClr val="tx2">
                    <a:lumMod val="5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Beginner</c:v>
              </c:pt>
              <c:pt idx="1">
                <c:v>Explorer</c:v>
              </c:pt>
              <c:pt idx="2">
                <c:v>Intermediate</c:v>
              </c:pt>
              <c:pt idx="3">
                <c:v>Pro</c:v>
              </c:pt>
            </c:strLit>
          </c:cat>
          <c:val>
            <c:numLit>
              <c:formatCode>0.00</c:formatCode>
              <c:ptCount val="4"/>
              <c:pt idx="0">
                <c:v>5026.833333333333</c:v>
              </c:pt>
              <c:pt idx="1">
                <c:v>5207.5</c:v>
              </c:pt>
              <c:pt idx="2">
                <c:v>6200.7777777777774</c:v>
              </c:pt>
              <c:pt idx="3">
                <c:v>5978</c:v>
              </c:pt>
            </c:numLit>
          </c:val>
          <c:extLst>
            <c:ext xmlns:c16="http://schemas.microsoft.com/office/drawing/2014/chart" uri="{C3380CC4-5D6E-409C-BE32-E72D297353CC}">
              <c16:uniqueId val="{00000002-C842-4E88-9607-851ECA6863DE}"/>
            </c:ext>
          </c:extLst>
        </c:ser>
        <c:dLbls>
          <c:dLblPos val="outEnd"/>
          <c:showLegendKey val="0"/>
          <c:showVal val="1"/>
          <c:showCatName val="0"/>
          <c:showSerName val="0"/>
          <c:showPercent val="0"/>
          <c:showBubbleSize val="0"/>
        </c:dLbls>
        <c:gapWidth val="219"/>
        <c:overlap val="-27"/>
        <c:axId val="659879743"/>
        <c:axId val="659876415"/>
      </c:barChart>
      <c:catAx>
        <c:axId val="659879743"/>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9876415"/>
        <c:crosses val="autoZero"/>
        <c:auto val="1"/>
        <c:lblAlgn val="ctr"/>
        <c:lblOffset val="100"/>
        <c:noMultiLvlLbl val="0"/>
        <c:extLst>
          <c:ext xmlns:c15="http://schemas.microsoft.com/office/drawing/2012/chart" uri="{F40574EE-89B7-4290-83BB-5DA773EAF853}">
            <c15:numFmt c:formatCode="General" c:sourceLinked="1"/>
          </c:ext>
        </c:extLst>
      </c:catAx>
      <c:valAx>
        <c:axId val="659876415"/>
        <c:scaling>
          <c:orientation val="minMax"/>
        </c:scaling>
        <c:delete val="1"/>
        <c:axPos val="l"/>
        <c:numFmt formatCode="0.00" sourceLinked="0"/>
        <c:majorTickMark val="none"/>
        <c:minorTickMark val="none"/>
        <c:tickLblPos val="nextTo"/>
        <c:crossAx val="659879743"/>
        <c:crosses val="autoZero"/>
        <c:crossBetween val="between"/>
        <c:extLst>
          <c:ext xmlns:c15="http://schemas.microsoft.com/office/drawing/2012/chart" uri="{F40574EE-89B7-4290-83BB-5DA773EAF853}">
            <c15:numFmt c:formatCode="0.00" c:sourceLinked="1"/>
          </c:ext>
        </c:extLs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extLst>
    <c:ext xmlns:c15="http://schemas.microsoft.com/office/drawing/2012/chart" uri="{723BEF56-08C2-4564-9609-F4CBC75E7E54}">
      <c15:pivotSource>
        <c15:name>[WeFit FitBit Dashboard2.xlsx]PivotChartTable6</c15:name>
        <c15:fmtId val="0"/>
      </c15:pivotSource>
      <c15:pivotOptions>
        <c15:dropZoneFilter val="1"/>
        <c15:dropZonesVisible val="1"/>
      </c15: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15240</xdr:colOff>
      <xdr:row>10</xdr:row>
      <xdr:rowOff>114300</xdr:rowOff>
    </xdr:from>
    <xdr:to>
      <xdr:col>11</xdr:col>
      <xdr:colOff>322920</xdr:colOff>
      <xdr:row>27</xdr:row>
      <xdr:rowOff>15240</xdr:rowOff>
    </xdr:to>
    <xdr:sp macro="" textlink="">
      <xdr:nvSpPr>
        <xdr:cNvPr id="4" name="Rectangle 3">
          <a:extLst>
            <a:ext uri="{FF2B5EF4-FFF2-40B4-BE49-F238E27FC236}">
              <a16:creationId xmlns:a16="http://schemas.microsoft.com/office/drawing/2014/main" id="{F5FC664D-99E9-483E-AA48-C266D263ED86}"/>
            </a:ext>
          </a:extLst>
        </xdr:cNvPr>
        <xdr:cNvSpPr/>
      </xdr:nvSpPr>
      <xdr:spPr>
        <a:xfrm>
          <a:off x="91440" y="1836420"/>
          <a:ext cx="7135200" cy="3009900"/>
        </a:xfrm>
        <a:prstGeom prst="rect">
          <a:avLst/>
        </a:prstGeom>
        <a:solidFill>
          <a:srgbClr val="99CC00">
            <a:alpha val="30196"/>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297180</xdr:colOff>
      <xdr:row>10</xdr:row>
      <xdr:rowOff>114300</xdr:rowOff>
    </xdr:from>
    <xdr:to>
      <xdr:col>22</xdr:col>
      <xdr:colOff>7620</xdr:colOff>
      <xdr:row>27</xdr:row>
      <xdr:rowOff>15240</xdr:rowOff>
    </xdr:to>
    <xdr:sp macro="" textlink="">
      <xdr:nvSpPr>
        <xdr:cNvPr id="5" name="Rectangle 4">
          <a:extLst>
            <a:ext uri="{FF2B5EF4-FFF2-40B4-BE49-F238E27FC236}">
              <a16:creationId xmlns:a16="http://schemas.microsoft.com/office/drawing/2014/main" id="{A0F6F05F-28DF-4C96-9231-AB526911CF9E}"/>
            </a:ext>
          </a:extLst>
        </xdr:cNvPr>
        <xdr:cNvSpPr/>
      </xdr:nvSpPr>
      <xdr:spPr>
        <a:xfrm>
          <a:off x="7200900" y="1836420"/>
          <a:ext cx="6393180" cy="3009900"/>
        </a:xfrm>
        <a:prstGeom prst="rect">
          <a:avLst/>
        </a:prstGeom>
        <a:solidFill>
          <a:srgbClr val="99CC00">
            <a:alpha val="30196"/>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16</xdr:col>
      <xdr:colOff>327660</xdr:colOff>
      <xdr:row>14</xdr:row>
      <xdr:rowOff>15240</xdr:rowOff>
    </xdr:from>
    <xdr:to>
      <xdr:col>21</xdr:col>
      <xdr:colOff>312420</xdr:colOff>
      <xdr:row>24</xdr:row>
      <xdr:rowOff>0</xdr:rowOff>
    </xdr:to>
    <xdr:sp macro="" textlink="">
      <xdr:nvSpPr>
        <xdr:cNvPr id="7" name="Rectangle 6">
          <a:extLst>
            <a:ext uri="{FF2B5EF4-FFF2-40B4-BE49-F238E27FC236}">
              <a16:creationId xmlns:a16="http://schemas.microsoft.com/office/drawing/2014/main" id="{B238D58B-E95A-4AC6-B4C0-8E6587DE0D36}"/>
            </a:ext>
          </a:extLst>
        </xdr:cNvPr>
        <xdr:cNvSpPr/>
      </xdr:nvSpPr>
      <xdr:spPr>
        <a:xfrm>
          <a:off x="10256520" y="2468880"/>
          <a:ext cx="3032760" cy="1813560"/>
        </a:xfrm>
        <a:prstGeom prst="rect">
          <a:avLst/>
        </a:prstGeom>
        <a:blipFill dpi="0" rotWithShape="1">
          <a:blip xmlns:r="http://schemas.openxmlformats.org/officeDocument/2006/relationships" r:embed="rId1">
            <a:alphaModFix amt="72000"/>
          </a:blip>
          <a:srcRect/>
          <a:tile tx="0" ty="0" sx="100000" sy="100000" flip="none" algn="tl"/>
        </a:bli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lgn="l"/>
          <a:endParaRPr lang="en-IN" sz="1200" b="1">
            <a:solidFill>
              <a:schemeClr val="accent6">
                <a:lumMod val="50000"/>
              </a:schemeClr>
            </a:solidFill>
            <a:latin typeface="+mn-lt"/>
            <a:ea typeface="+mn-ea"/>
            <a:cs typeface="+mn-cs"/>
          </a:endParaRPr>
        </a:p>
      </xdr:txBody>
    </xdr:sp>
    <xdr:clientData/>
  </xdr:twoCellAnchor>
  <xdr:oneCellAnchor>
    <xdr:from>
      <xdr:col>1</xdr:col>
      <xdr:colOff>106680</xdr:colOff>
      <xdr:row>11</xdr:row>
      <xdr:rowOff>137160</xdr:rowOff>
    </xdr:from>
    <xdr:ext cx="6842760" cy="297004"/>
    <xdr:sp macro="" textlink="">
      <xdr:nvSpPr>
        <xdr:cNvPr id="8" name="TextBox 7">
          <a:extLst>
            <a:ext uri="{FF2B5EF4-FFF2-40B4-BE49-F238E27FC236}">
              <a16:creationId xmlns:a16="http://schemas.microsoft.com/office/drawing/2014/main" id="{C1CDA453-C727-4E00-B3A1-B257535F09FE}"/>
            </a:ext>
          </a:extLst>
        </xdr:cNvPr>
        <xdr:cNvSpPr txBox="1"/>
      </xdr:nvSpPr>
      <xdr:spPr>
        <a:xfrm>
          <a:off x="182880" y="2042160"/>
          <a:ext cx="684276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latin typeface="Gadugi" panose="020B0502040204020203" pitchFamily="34" charset="0"/>
              <a:ea typeface="Gadugi" panose="020B0502040204020203" pitchFamily="34" charset="0"/>
            </a:rPr>
            <a:t>Users having</a:t>
          </a:r>
          <a:r>
            <a:rPr lang="en-IN" sz="1200" b="1" baseline="0">
              <a:latin typeface="Gadugi" panose="020B0502040204020203" pitchFamily="34" charset="0"/>
              <a:ea typeface="Gadugi" panose="020B0502040204020203" pitchFamily="34" charset="0"/>
            </a:rPr>
            <a:t> Elevated Heart Rate in Danger Level can be the Potential Customers</a:t>
          </a:r>
          <a:endParaRPr lang="en-IN" sz="1200" b="1">
            <a:latin typeface="Gadugi" panose="020B0502040204020203" pitchFamily="34" charset="0"/>
            <a:ea typeface="Gadugi" panose="020B0502040204020203" pitchFamily="34" charset="0"/>
          </a:endParaRPr>
        </a:p>
      </xdr:txBody>
    </xdr:sp>
    <xdr:clientData/>
  </xdr:oneCellAnchor>
  <xdr:oneCellAnchor>
    <xdr:from>
      <xdr:col>11</xdr:col>
      <xdr:colOff>441960</xdr:colOff>
      <xdr:row>11</xdr:row>
      <xdr:rowOff>160020</xdr:rowOff>
    </xdr:from>
    <xdr:ext cx="5425440" cy="297004"/>
    <xdr:sp macro="" textlink="">
      <xdr:nvSpPr>
        <xdr:cNvPr id="9" name="TextBox 8">
          <a:extLst>
            <a:ext uri="{FF2B5EF4-FFF2-40B4-BE49-F238E27FC236}">
              <a16:creationId xmlns:a16="http://schemas.microsoft.com/office/drawing/2014/main" id="{B86A6B6E-6487-4FA4-8C65-E8CE91C0D5AA}"/>
            </a:ext>
          </a:extLst>
        </xdr:cNvPr>
        <xdr:cNvSpPr txBox="1"/>
      </xdr:nvSpPr>
      <xdr:spPr>
        <a:xfrm>
          <a:off x="7345680" y="2065020"/>
          <a:ext cx="5425440" cy="2970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200" b="1">
              <a:latin typeface="Gadugi" panose="020B0502040204020203" pitchFamily="34" charset="0"/>
              <a:ea typeface="Gadugi" panose="020B0502040204020203" pitchFamily="34" charset="0"/>
            </a:rPr>
            <a:t>Users in</a:t>
          </a:r>
          <a:r>
            <a:rPr lang="en-IN" sz="1200" b="1" baseline="0">
              <a:latin typeface="Gadugi" panose="020B0502040204020203" pitchFamily="34" charset="0"/>
              <a:ea typeface="Gadugi" panose="020B0502040204020203" pitchFamily="34" charset="0"/>
            </a:rPr>
            <a:t> Obese &amp; Overweight category can be the Potential Customers</a:t>
          </a:r>
          <a:endParaRPr lang="en-IN" sz="1200" b="1">
            <a:latin typeface="Gadugi" panose="020B0502040204020203" pitchFamily="34" charset="0"/>
            <a:ea typeface="Gadugi" panose="020B0502040204020203" pitchFamily="34" charset="0"/>
          </a:endParaRPr>
        </a:p>
      </xdr:txBody>
    </xdr:sp>
    <xdr:clientData/>
  </xdr:oneCellAnchor>
  <xdr:oneCellAnchor>
    <xdr:from>
      <xdr:col>6</xdr:col>
      <xdr:colOff>68580</xdr:colOff>
      <xdr:row>14</xdr:row>
      <xdr:rowOff>76200</xdr:rowOff>
    </xdr:from>
    <xdr:ext cx="2918460" cy="1691640"/>
    <xdr:sp macro="" textlink="">
      <xdr:nvSpPr>
        <xdr:cNvPr id="10" name="TextBox 9">
          <a:extLst>
            <a:ext uri="{FF2B5EF4-FFF2-40B4-BE49-F238E27FC236}">
              <a16:creationId xmlns:a16="http://schemas.microsoft.com/office/drawing/2014/main" id="{DB8B5DE1-539F-40B2-96FD-19678E39FEBB}"/>
            </a:ext>
          </a:extLst>
        </xdr:cNvPr>
        <xdr:cNvSpPr txBox="1"/>
      </xdr:nvSpPr>
      <xdr:spPr>
        <a:xfrm>
          <a:off x="3924300" y="2529840"/>
          <a:ext cx="2918460" cy="1691640"/>
        </a:xfrm>
        <a:prstGeom prst="rect">
          <a:avLst/>
        </a:prstGeom>
        <a:blipFill dpi="0" rotWithShape="1">
          <a:blip xmlns:r="http://schemas.openxmlformats.org/officeDocument/2006/relationships" r:embed="rId1">
            <a:alphaModFix amt="72000"/>
          </a:blip>
          <a:srcRect/>
          <a:tile tx="0" ty="0" sx="100000" sy="100000" flip="none" algn="tl"/>
        </a:blip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200" b="1">
              <a:solidFill>
                <a:schemeClr val="accent6">
                  <a:lumMod val="50000"/>
                </a:schemeClr>
              </a:solidFill>
            </a:rPr>
            <a:t>Heart Rate Criteria</a:t>
          </a:r>
        </a:p>
        <a:p>
          <a:pPr algn="l"/>
          <a:endParaRPr lang="en-IN" sz="1200" b="1">
            <a:solidFill>
              <a:schemeClr val="accent6">
                <a:lumMod val="50000"/>
              </a:schemeClr>
            </a:solidFill>
          </a:endParaRPr>
        </a:p>
        <a:p>
          <a:pPr algn="l"/>
          <a:r>
            <a:rPr lang="en-IN" sz="1200" b="1">
              <a:solidFill>
                <a:schemeClr val="accent6">
                  <a:lumMod val="50000"/>
                </a:schemeClr>
              </a:solidFill>
            </a:rPr>
            <a:t>Users having elevated</a:t>
          </a:r>
          <a:r>
            <a:rPr lang="en-IN" sz="1200" b="1" baseline="0">
              <a:solidFill>
                <a:schemeClr val="accent6">
                  <a:lumMod val="50000"/>
                </a:schemeClr>
              </a:solidFill>
            </a:rPr>
            <a:t> heart rate more than 185 beat per minute comes in the Danger Risk Level</a:t>
          </a:r>
          <a:endParaRPr lang="en-IN" sz="1200" b="1">
            <a:solidFill>
              <a:schemeClr val="accent6">
                <a:lumMod val="50000"/>
              </a:schemeClr>
            </a:solidFill>
          </a:endParaRPr>
        </a:p>
      </xdr:txBody>
    </xdr:sp>
    <xdr:clientData/>
  </xdr:oneCellAnchor>
  <xdr:oneCellAnchor>
    <xdr:from>
      <xdr:col>16</xdr:col>
      <xdr:colOff>388620</xdr:colOff>
      <xdr:row>14</xdr:row>
      <xdr:rowOff>76200</xdr:rowOff>
    </xdr:from>
    <xdr:ext cx="2918460" cy="1691640"/>
    <xdr:sp macro="" textlink="">
      <xdr:nvSpPr>
        <xdr:cNvPr id="11" name="TextBox 10">
          <a:extLst>
            <a:ext uri="{FF2B5EF4-FFF2-40B4-BE49-F238E27FC236}">
              <a16:creationId xmlns:a16="http://schemas.microsoft.com/office/drawing/2014/main" id="{8AD73AFF-BBD3-4273-8119-E1CDB361F0EB}"/>
            </a:ext>
          </a:extLst>
        </xdr:cNvPr>
        <xdr:cNvSpPr txBox="1"/>
      </xdr:nvSpPr>
      <xdr:spPr>
        <a:xfrm>
          <a:off x="10317480" y="2529840"/>
          <a:ext cx="2918460" cy="16916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200" b="1" i="0">
              <a:solidFill>
                <a:schemeClr val="accent6">
                  <a:lumMod val="50000"/>
                </a:schemeClr>
              </a:solidFill>
            </a:rPr>
            <a:t> BMI Criteria</a:t>
          </a:r>
        </a:p>
        <a:p>
          <a:pPr algn="l"/>
          <a:endParaRPr lang="en-IN" sz="1200" b="1" i="0">
            <a:solidFill>
              <a:schemeClr val="accent6">
                <a:lumMod val="50000"/>
              </a:schemeClr>
            </a:solidFill>
          </a:endParaRPr>
        </a:p>
        <a:p>
          <a:pPr algn="l"/>
          <a:r>
            <a:rPr lang="en-IN" sz="1200" b="1" i="0">
              <a:solidFill>
                <a:schemeClr val="accent6">
                  <a:lumMod val="50000"/>
                </a:schemeClr>
              </a:solidFill>
            </a:rPr>
            <a:t>Users having BMI greater than 30 falls under Obese Health Level.</a:t>
          </a:r>
        </a:p>
        <a:p>
          <a:pPr algn="l"/>
          <a:r>
            <a:rPr lang="en-IN" sz="1200" b="1" i="0">
              <a:solidFill>
                <a:schemeClr val="accent6">
                  <a:lumMod val="50000"/>
                </a:schemeClr>
              </a:solidFill>
            </a:rPr>
            <a:t>Users having BMI greater</a:t>
          </a:r>
          <a:r>
            <a:rPr lang="en-IN" sz="1200" b="1" i="0" baseline="0">
              <a:solidFill>
                <a:schemeClr val="accent6">
                  <a:lumMod val="50000"/>
                </a:schemeClr>
              </a:solidFill>
            </a:rPr>
            <a:t> than equal to 25 falls under Overweight Health Level.</a:t>
          </a:r>
          <a:endParaRPr lang="en-IN" sz="1200" b="1" i="0">
            <a:solidFill>
              <a:schemeClr val="accent6">
                <a:lumMod val="50000"/>
              </a:schemeClr>
            </a:solidFill>
          </a:endParaRPr>
        </a:p>
      </xdr:txBody>
    </xdr:sp>
    <xdr:clientData/>
  </xdr:oneCellAnchor>
  <xdr:twoCellAnchor>
    <xdr:from>
      <xdr:col>1</xdr:col>
      <xdr:colOff>0</xdr:colOff>
      <xdr:row>1</xdr:row>
      <xdr:rowOff>0</xdr:rowOff>
    </xdr:from>
    <xdr:to>
      <xdr:col>22</xdr:col>
      <xdr:colOff>0</xdr:colOff>
      <xdr:row>5</xdr:row>
      <xdr:rowOff>0</xdr:rowOff>
    </xdr:to>
    <xdr:grpSp>
      <xdr:nvGrpSpPr>
        <xdr:cNvPr id="16" name="Group 15">
          <a:extLst>
            <a:ext uri="{FF2B5EF4-FFF2-40B4-BE49-F238E27FC236}">
              <a16:creationId xmlns:a16="http://schemas.microsoft.com/office/drawing/2014/main" id="{80A349F9-2116-4DC5-8937-EC7C7D46FF29}"/>
            </a:ext>
          </a:extLst>
        </xdr:cNvPr>
        <xdr:cNvGrpSpPr/>
      </xdr:nvGrpSpPr>
      <xdr:grpSpPr>
        <a:xfrm>
          <a:off x="76200" y="76200"/>
          <a:ext cx="13510260" cy="731520"/>
          <a:chOff x="76200" y="76200"/>
          <a:chExt cx="13510260" cy="731520"/>
        </a:xfrm>
      </xdr:grpSpPr>
      <xdr:sp macro="" textlink="">
        <xdr:nvSpPr>
          <xdr:cNvPr id="2" name="Rectangle 1">
            <a:extLst>
              <a:ext uri="{FF2B5EF4-FFF2-40B4-BE49-F238E27FC236}">
                <a16:creationId xmlns:a16="http://schemas.microsoft.com/office/drawing/2014/main" id="{52496578-5E2D-41F9-9C2A-09034905E07D}"/>
              </a:ext>
            </a:extLst>
          </xdr:cNvPr>
          <xdr:cNvSpPr/>
        </xdr:nvSpPr>
        <xdr:spPr>
          <a:xfrm>
            <a:off x="76200" y="76200"/>
            <a:ext cx="13510260" cy="731520"/>
          </a:xfrm>
          <a:prstGeom prst="rect">
            <a:avLst/>
          </a:prstGeom>
          <a:solidFill>
            <a:schemeClr val="accent6">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FEEFE26C-FD55-4307-A778-FBDB900BCABE}"/>
              </a:ext>
            </a:extLst>
          </xdr:cNvPr>
          <xdr:cNvSpPr txBox="1"/>
        </xdr:nvSpPr>
        <xdr:spPr>
          <a:xfrm>
            <a:off x="3883399" y="176631"/>
            <a:ext cx="5895863"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800" b="1">
                <a:solidFill>
                  <a:schemeClr val="accent6">
                    <a:lumMod val="75000"/>
                  </a:schemeClr>
                </a:solidFill>
              </a:rPr>
              <a:t>LeanFit Company</a:t>
            </a:r>
            <a:r>
              <a:rPr lang="en-IN" sz="2800" b="1" baseline="0">
                <a:solidFill>
                  <a:schemeClr val="accent6">
                    <a:lumMod val="75000"/>
                  </a:schemeClr>
                </a:solidFill>
              </a:rPr>
              <a:t> Potential Customers</a:t>
            </a:r>
            <a:endParaRPr lang="en-IN" sz="2800" b="1">
              <a:solidFill>
                <a:schemeClr val="accent6">
                  <a:lumMod val="75000"/>
                </a:schemeClr>
              </a:solidFill>
            </a:endParaRPr>
          </a:p>
        </xdr:txBody>
      </xdr:sp>
    </xdr:grpSp>
    <xdr:clientData/>
  </xdr:twoCellAnchor>
  <xdr:twoCellAnchor>
    <xdr:from>
      <xdr:col>1</xdr:col>
      <xdr:colOff>0</xdr:colOff>
      <xdr:row>5</xdr:row>
      <xdr:rowOff>0</xdr:rowOff>
    </xdr:from>
    <xdr:to>
      <xdr:col>22</xdr:col>
      <xdr:colOff>0</xdr:colOff>
      <xdr:row>10</xdr:row>
      <xdr:rowOff>114300</xdr:rowOff>
    </xdr:to>
    <xdr:grpSp>
      <xdr:nvGrpSpPr>
        <xdr:cNvPr id="15" name="Group 14">
          <a:extLst>
            <a:ext uri="{FF2B5EF4-FFF2-40B4-BE49-F238E27FC236}">
              <a16:creationId xmlns:a16="http://schemas.microsoft.com/office/drawing/2014/main" id="{676F9532-92D5-4DAC-AD53-1BC4B33C0A91}"/>
            </a:ext>
          </a:extLst>
        </xdr:cNvPr>
        <xdr:cNvGrpSpPr/>
      </xdr:nvGrpSpPr>
      <xdr:grpSpPr>
        <a:xfrm>
          <a:off x="76200" y="807720"/>
          <a:ext cx="13510260" cy="1028700"/>
          <a:chOff x="76200" y="845820"/>
          <a:chExt cx="13510260" cy="1028700"/>
        </a:xfrm>
      </xdr:grpSpPr>
      <xdr:sp macro="" textlink="">
        <xdr:nvSpPr>
          <xdr:cNvPr id="3" name="Rectangle 2">
            <a:extLst>
              <a:ext uri="{FF2B5EF4-FFF2-40B4-BE49-F238E27FC236}">
                <a16:creationId xmlns:a16="http://schemas.microsoft.com/office/drawing/2014/main" id="{E08C5358-61E2-47B2-A075-78E5E14673D9}"/>
              </a:ext>
            </a:extLst>
          </xdr:cNvPr>
          <xdr:cNvSpPr/>
        </xdr:nvSpPr>
        <xdr:spPr>
          <a:xfrm>
            <a:off x="76200" y="845820"/>
            <a:ext cx="13510260" cy="1028700"/>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4" name="TextBox 13">
            <a:extLst>
              <a:ext uri="{FF2B5EF4-FFF2-40B4-BE49-F238E27FC236}">
                <a16:creationId xmlns:a16="http://schemas.microsoft.com/office/drawing/2014/main" id="{246F19E2-D799-4D5D-8009-A45A11537B04}"/>
              </a:ext>
            </a:extLst>
          </xdr:cNvPr>
          <xdr:cNvSpPr txBox="1"/>
        </xdr:nvSpPr>
        <xdr:spPr>
          <a:xfrm>
            <a:off x="91440" y="891540"/>
            <a:ext cx="13487400" cy="960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i="0" u="none" strike="noStrike" baseline="0">
                <a:solidFill>
                  <a:schemeClr val="accent4">
                    <a:lumMod val="75000"/>
                  </a:schemeClr>
                </a:solidFill>
                <a:latin typeface="Gadugi" panose="020B0502040204020203" pitchFamily="34" charset="0"/>
                <a:ea typeface="Gadugi" panose="020B0502040204020203" pitchFamily="34" charset="0"/>
                <a:cs typeface="+mn-cs"/>
              </a:rPr>
              <a:t>LeanFit which is a daughter company of WeFit sells personalized diet plans.  In general, anyone who is interested in losing weight and improving their health may consider purchasing a weight loss diet plan. Weight loss can also help to lower high blood pressure (hypertension), reduce the strain on your heart and blood vessels, improve high cholesterol levels, insulin resistance, and inflammation. Elevated heart rate is associated with elevated blood pressure, increased risk for hypertension, increased risk for cardiovascular disease. Weight loss can be an important part of health plan prepared by your health care team, and it is often recommended for people with hypertension.</a:t>
            </a:r>
          </a:p>
          <a:p>
            <a:r>
              <a:rPr lang="en-IN" sz="1000" b="1" i="0" u="none" strike="noStrike" baseline="0">
                <a:solidFill>
                  <a:schemeClr val="accent4">
                    <a:lumMod val="75000"/>
                  </a:schemeClr>
                </a:solidFill>
                <a:latin typeface="Gadugi" panose="020B0502040204020203" pitchFamily="34" charset="0"/>
                <a:ea typeface="Gadugi" panose="020B0502040204020203" pitchFamily="34" charset="0"/>
                <a:cs typeface="+mn-cs"/>
              </a:rPr>
              <a:t>Leanfit seeks to find some potential customers who are likely to buy this weight loss plan and increase sales.</a:t>
            </a:r>
            <a:endParaRPr lang="en-IN" sz="1000" b="1">
              <a:solidFill>
                <a:schemeClr val="accent4">
                  <a:lumMod val="75000"/>
                </a:schemeClr>
              </a:solidFill>
              <a:latin typeface="Gadugi" panose="020B0502040204020203" pitchFamily="34" charset="0"/>
              <a:ea typeface="Gadugi" panose="020B0502040204020203" pitchFamily="34" charset="0"/>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13</xdr:col>
      <xdr:colOff>601980</xdr:colOff>
      <xdr:row>5</xdr:row>
      <xdr:rowOff>0</xdr:rowOff>
    </xdr:to>
    <xdr:sp macro="" textlink="">
      <xdr:nvSpPr>
        <xdr:cNvPr id="2" name="Rectangle 1">
          <a:extLst>
            <a:ext uri="{FF2B5EF4-FFF2-40B4-BE49-F238E27FC236}">
              <a16:creationId xmlns:a16="http://schemas.microsoft.com/office/drawing/2014/main" id="{18439210-45A0-4DA6-AF73-B56B85BB16A8}"/>
            </a:ext>
          </a:extLst>
        </xdr:cNvPr>
        <xdr:cNvSpPr/>
      </xdr:nvSpPr>
      <xdr:spPr>
        <a:xfrm>
          <a:off x="76200" y="76200"/>
          <a:ext cx="12031980" cy="731520"/>
        </a:xfrm>
        <a:prstGeom prst="rect">
          <a:avLst/>
        </a:prstGeom>
        <a:solidFill>
          <a:schemeClr val="accent5">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0</xdr:colOff>
      <xdr:row>4</xdr:row>
      <xdr:rowOff>175260</xdr:rowOff>
    </xdr:from>
    <xdr:to>
      <xdr:col>13</xdr:col>
      <xdr:colOff>601980</xdr:colOff>
      <xdr:row>10</xdr:row>
      <xdr:rowOff>160020</xdr:rowOff>
    </xdr:to>
    <xdr:sp macro="" textlink="">
      <xdr:nvSpPr>
        <xdr:cNvPr id="3" name="Rectangle 2">
          <a:extLst>
            <a:ext uri="{FF2B5EF4-FFF2-40B4-BE49-F238E27FC236}">
              <a16:creationId xmlns:a16="http://schemas.microsoft.com/office/drawing/2014/main" id="{4F5F8EF3-3283-4767-867A-0896247FB3D4}"/>
            </a:ext>
          </a:extLst>
        </xdr:cNvPr>
        <xdr:cNvSpPr/>
      </xdr:nvSpPr>
      <xdr:spPr>
        <a:xfrm>
          <a:off x="76200" y="800100"/>
          <a:ext cx="12031980" cy="1082040"/>
        </a:xfrm>
        <a:prstGeom prst="rect">
          <a:avLst/>
        </a:prstGeom>
        <a:solidFill>
          <a:schemeClr val="accent5">
            <a:lumMod val="40000"/>
            <a:lumOff val="6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7620</xdr:colOff>
      <xdr:row>10</xdr:row>
      <xdr:rowOff>160020</xdr:rowOff>
    </xdr:from>
    <xdr:to>
      <xdr:col>13</xdr:col>
      <xdr:colOff>601980</xdr:colOff>
      <xdr:row>37</xdr:row>
      <xdr:rowOff>1</xdr:rowOff>
    </xdr:to>
    <xdr:sp macro="" textlink="">
      <xdr:nvSpPr>
        <xdr:cNvPr id="4" name="Rectangle 3">
          <a:extLst>
            <a:ext uri="{FF2B5EF4-FFF2-40B4-BE49-F238E27FC236}">
              <a16:creationId xmlns:a16="http://schemas.microsoft.com/office/drawing/2014/main" id="{566692D4-EE4F-4C24-A96B-FC9C34654074}"/>
            </a:ext>
          </a:extLst>
        </xdr:cNvPr>
        <xdr:cNvSpPr/>
      </xdr:nvSpPr>
      <xdr:spPr>
        <a:xfrm>
          <a:off x="83820" y="1882140"/>
          <a:ext cx="12024360" cy="4777741"/>
        </a:xfrm>
        <a:prstGeom prst="rect">
          <a:avLst/>
        </a:prstGeom>
        <a:solidFill>
          <a:srgbClr val="0066CC">
            <a:alpha val="29804"/>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xdr:col>
      <xdr:colOff>909190</xdr:colOff>
      <xdr:row>1</xdr:row>
      <xdr:rowOff>100431</xdr:rowOff>
    </xdr:from>
    <xdr:ext cx="6114041" cy="530658"/>
    <xdr:sp macro="" textlink="">
      <xdr:nvSpPr>
        <xdr:cNvPr id="6" name="TextBox 5">
          <a:extLst>
            <a:ext uri="{FF2B5EF4-FFF2-40B4-BE49-F238E27FC236}">
              <a16:creationId xmlns:a16="http://schemas.microsoft.com/office/drawing/2014/main" id="{870D76BB-96D0-4F4F-8F23-F33627F5EE5E}"/>
            </a:ext>
          </a:extLst>
        </xdr:cNvPr>
        <xdr:cNvSpPr txBox="1"/>
      </xdr:nvSpPr>
      <xdr:spPr>
        <a:xfrm>
          <a:off x="3035170" y="176631"/>
          <a:ext cx="6114041"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800" b="1">
              <a:solidFill>
                <a:schemeClr val="accent5">
                  <a:lumMod val="75000"/>
                </a:schemeClr>
              </a:solidFill>
            </a:rPr>
            <a:t>FitWear Company</a:t>
          </a:r>
          <a:r>
            <a:rPr lang="en-IN" sz="2800" b="1" baseline="0">
              <a:solidFill>
                <a:schemeClr val="accent5">
                  <a:lumMod val="75000"/>
                </a:schemeClr>
              </a:solidFill>
            </a:rPr>
            <a:t> Potential Customers</a:t>
          </a:r>
          <a:endParaRPr lang="en-IN" sz="2800" b="1">
            <a:solidFill>
              <a:schemeClr val="accent5">
                <a:lumMod val="75000"/>
              </a:schemeClr>
            </a:solidFill>
          </a:endParaRPr>
        </a:p>
      </xdr:txBody>
    </xdr:sp>
    <xdr:clientData/>
  </xdr:oneCellAnchor>
  <xdr:oneCellAnchor>
    <xdr:from>
      <xdr:col>1</xdr:col>
      <xdr:colOff>7620</xdr:colOff>
      <xdr:row>5</xdr:row>
      <xdr:rowOff>76200</xdr:rowOff>
    </xdr:from>
    <xdr:ext cx="11993880" cy="960120"/>
    <xdr:sp macro="" textlink="">
      <xdr:nvSpPr>
        <xdr:cNvPr id="7" name="TextBox 6">
          <a:extLst>
            <a:ext uri="{FF2B5EF4-FFF2-40B4-BE49-F238E27FC236}">
              <a16:creationId xmlns:a16="http://schemas.microsoft.com/office/drawing/2014/main" id="{C49577D3-7EE6-4F0C-8AE7-8D0E2BC890DB}"/>
            </a:ext>
          </a:extLst>
        </xdr:cNvPr>
        <xdr:cNvSpPr txBox="1"/>
      </xdr:nvSpPr>
      <xdr:spPr>
        <a:xfrm>
          <a:off x="83820" y="883920"/>
          <a:ext cx="11993880" cy="960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i="0" u="none" strike="noStrike" baseline="0">
              <a:solidFill>
                <a:schemeClr val="accent1">
                  <a:lumMod val="50000"/>
                </a:schemeClr>
              </a:solidFill>
              <a:latin typeface="Gadugi" panose="020B0502040204020203" pitchFamily="34" charset="0"/>
              <a:ea typeface="Gadugi" panose="020B0502040204020203" pitchFamily="34" charset="0"/>
              <a:cs typeface="+mn-cs"/>
            </a:rPr>
            <a:t>FitWear is a daughter company that is dedicated to helping people stay active and comfortable while they work out. The company offers a wide range of fitness-related products, including workout clothes, shoes, and accessories. FitWear's product line includes a variety of items for both men and women, including sports bras, leggings, t-shirts, shorts, and more. The company also offers a selection of fitness gear, such as weights, exercise machines, and yoga mats. Currently they are selling in their stores but now they are going online to sell all the products.</a:t>
          </a:r>
        </a:p>
        <a:p>
          <a:endParaRPr lang="en-IN" sz="1000" b="1" i="0" u="none" strike="noStrike" baseline="0">
            <a:solidFill>
              <a:schemeClr val="accent1">
                <a:lumMod val="50000"/>
              </a:schemeClr>
            </a:solidFill>
            <a:latin typeface="Gadugi" panose="020B0502040204020203" pitchFamily="34" charset="0"/>
            <a:ea typeface="Gadugi" panose="020B0502040204020203" pitchFamily="34" charset="0"/>
            <a:cs typeface="+mn-cs"/>
          </a:endParaRPr>
        </a:p>
        <a:p>
          <a:r>
            <a:rPr lang="en-IN" sz="1000" b="1" i="0" u="none" strike="noStrike" baseline="0">
              <a:solidFill>
                <a:schemeClr val="accent1">
                  <a:lumMod val="50000"/>
                </a:schemeClr>
              </a:solidFill>
              <a:latin typeface="Gadugi" panose="020B0502040204020203" pitchFamily="34" charset="0"/>
              <a:ea typeface="Gadugi" panose="020B0502040204020203" pitchFamily="34" charset="0"/>
              <a:cs typeface="+mn-cs"/>
            </a:rPr>
            <a:t>FitWear seeks to find some potential customers who are likely to buy their products and increase sales.</a:t>
          </a:r>
          <a:endParaRPr lang="en-IN" sz="1000" b="1">
            <a:solidFill>
              <a:schemeClr val="accent1">
                <a:lumMod val="50000"/>
              </a:schemeClr>
            </a:solidFill>
            <a:latin typeface="Gadugi" panose="020B0502040204020203" pitchFamily="34" charset="0"/>
            <a:ea typeface="Gadugi" panose="020B0502040204020203" pitchFamily="34" charset="0"/>
          </a:endParaRPr>
        </a:p>
      </xdr:txBody>
    </xdr:sp>
    <xdr:clientData/>
  </xdr:oneCellAnchor>
  <xdr:oneCellAnchor>
    <xdr:from>
      <xdr:col>1</xdr:col>
      <xdr:colOff>563880</xdr:colOff>
      <xdr:row>11</xdr:row>
      <xdr:rowOff>83820</xdr:rowOff>
    </xdr:from>
    <xdr:ext cx="9044940" cy="655179"/>
    <xdr:sp macro="" textlink="">
      <xdr:nvSpPr>
        <xdr:cNvPr id="8" name="TextBox 7">
          <a:extLst>
            <a:ext uri="{FF2B5EF4-FFF2-40B4-BE49-F238E27FC236}">
              <a16:creationId xmlns:a16="http://schemas.microsoft.com/office/drawing/2014/main" id="{CAB99B58-E3E0-466B-BF8A-D0FA99B7BF0A}"/>
            </a:ext>
          </a:extLst>
        </xdr:cNvPr>
        <xdr:cNvSpPr txBox="1"/>
      </xdr:nvSpPr>
      <xdr:spPr>
        <a:xfrm>
          <a:off x="640080" y="1988820"/>
          <a:ext cx="9044940" cy="6551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latin typeface="Gadugi" panose="020B0502040204020203" pitchFamily="34" charset="0"/>
              <a:ea typeface="Gadugi" panose="020B0502040204020203" pitchFamily="34" charset="0"/>
            </a:rPr>
            <a:t>Users falling</a:t>
          </a:r>
          <a:r>
            <a:rPr lang="en-IN" sz="1100" b="1" baseline="0">
              <a:latin typeface="Gadugi" panose="020B0502040204020203" pitchFamily="34" charset="0"/>
              <a:ea typeface="Gadugi" panose="020B0502040204020203" pitchFamily="34" charset="0"/>
            </a:rPr>
            <a:t> under Pro Level (into Fitness for a long time), Intermediate Level(already into Fitness for sometime) &amp; Beginner Level (who have just started and have a goal) can be the Potential Customers. </a:t>
          </a:r>
        </a:p>
        <a:p>
          <a:r>
            <a:rPr lang="en-IN" sz="1100" b="1" baseline="0">
              <a:latin typeface="Gadugi" panose="020B0502040204020203" pitchFamily="34" charset="0"/>
              <a:ea typeface="Gadugi" panose="020B0502040204020203" pitchFamily="34" charset="0"/>
            </a:rPr>
            <a:t>Users falling under Explorer Level (Exploring stage - Company, App, No fixed goal) are very less likely to spend on Fitwear products</a:t>
          </a:r>
          <a:endParaRPr lang="en-IN" sz="1100" b="1">
            <a:latin typeface="Gadugi" panose="020B0502040204020203" pitchFamily="34" charset="0"/>
            <a:ea typeface="Gadugi" panose="020B0502040204020203" pitchFamily="34" charset="0"/>
          </a:endParaRPr>
        </a:p>
      </xdr:txBody>
    </xdr:sp>
    <xdr:clientData/>
  </xdr:oneCellAnchor>
  <xdr:twoCellAnchor>
    <xdr:from>
      <xdr:col>10</xdr:col>
      <xdr:colOff>137160</xdr:colOff>
      <xdr:row>11</xdr:row>
      <xdr:rowOff>129540</xdr:rowOff>
    </xdr:from>
    <xdr:to>
      <xdr:col>13</xdr:col>
      <xdr:colOff>495300</xdr:colOff>
      <xdr:row>36</xdr:row>
      <xdr:rowOff>83820</xdr:rowOff>
    </xdr:to>
    <xdr:sp macro="" textlink="">
      <xdr:nvSpPr>
        <xdr:cNvPr id="9" name="Rectangle 8">
          <a:extLst>
            <a:ext uri="{FF2B5EF4-FFF2-40B4-BE49-F238E27FC236}">
              <a16:creationId xmlns:a16="http://schemas.microsoft.com/office/drawing/2014/main" id="{3EC0DF85-92F6-412E-A01A-C154C9F5CB00}"/>
            </a:ext>
          </a:extLst>
        </xdr:cNvPr>
        <xdr:cNvSpPr/>
      </xdr:nvSpPr>
      <xdr:spPr>
        <a:xfrm>
          <a:off x="9814560" y="2034540"/>
          <a:ext cx="2186940" cy="4526280"/>
        </a:xfrm>
        <a:prstGeom prst="rect">
          <a:avLst/>
        </a:prstGeom>
        <a:blipFill dpi="0" rotWithShape="1">
          <a:blip xmlns:r="http://schemas.openxmlformats.org/officeDocument/2006/relationships" r:embed="rId1">
            <a:alphaModFix amt="72000"/>
          </a:blip>
          <a:srcRect/>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10</xdr:col>
      <xdr:colOff>160020</xdr:colOff>
      <xdr:row>11</xdr:row>
      <xdr:rowOff>160020</xdr:rowOff>
    </xdr:from>
    <xdr:ext cx="2141220" cy="4457700"/>
    <xdr:sp macro="" textlink="">
      <xdr:nvSpPr>
        <xdr:cNvPr id="10" name="TextBox 9">
          <a:extLst>
            <a:ext uri="{FF2B5EF4-FFF2-40B4-BE49-F238E27FC236}">
              <a16:creationId xmlns:a16="http://schemas.microsoft.com/office/drawing/2014/main" id="{F84E6BDD-B459-4D31-BFC5-28FC9055B77B}"/>
            </a:ext>
          </a:extLst>
        </xdr:cNvPr>
        <xdr:cNvSpPr txBox="1"/>
      </xdr:nvSpPr>
      <xdr:spPr>
        <a:xfrm>
          <a:off x="9837420" y="2065020"/>
          <a:ext cx="2141220" cy="44577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200" b="1">
              <a:solidFill>
                <a:schemeClr val="accent5">
                  <a:lumMod val="50000"/>
                </a:schemeClr>
              </a:solidFill>
            </a:rPr>
            <a:t>Pro Criteria</a:t>
          </a:r>
        </a:p>
        <a:p>
          <a:r>
            <a:rPr lang="en-IN" sz="1200" b="1">
              <a:solidFill>
                <a:schemeClr val="accent5">
                  <a:lumMod val="50000"/>
                </a:schemeClr>
              </a:solidFill>
              <a:effectLst/>
              <a:latin typeface="+mn-lt"/>
              <a:ea typeface="+mn-ea"/>
              <a:cs typeface="+mn-cs"/>
            </a:rPr>
            <a:t>Active Days &gt; 24 </a:t>
          </a:r>
          <a:endParaRPr lang="en-IN" sz="1200" b="1">
            <a:solidFill>
              <a:schemeClr val="accent5">
                <a:lumMod val="50000"/>
              </a:schemeClr>
            </a:solidFill>
            <a:effectLst/>
          </a:endParaRPr>
        </a:p>
        <a:p>
          <a:r>
            <a:rPr lang="en-IN" sz="1200" b="1">
              <a:solidFill>
                <a:schemeClr val="accent5">
                  <a:lumMod val="50000"/>
                </a:schemeClr>
              </a:solidFill>
              <a:effectLst/>
              <a:latin typeface="+mn-lt"/>
              <a:ea typeface="+mn-ea"/>
              <a:cs typeface="+mn-cs"/>
            </a:rPr>
            <a:t>Average Steps per day &gt; 12000</a:t>
          </a:r>
          <a:endParaRPr lang="en-IN" sz="1200" b="1">
            <a:solidFill>
              <a:schemeClr val="accent5">
                <a:lumMod val="50000"/>
              </a:schemeClr>
            </a:solidFill>
            <a:effectLst/>
          </a:endParaRPr>
        </a:p>
        <a:p>
          <a:r>
            <a:rPr lang="en-IN" sz="1200" b="1">
              <a:solidFill>
                <a:schemeClr val="accent5">
                  <a:lumMod val="50000"/>
                </a:schemeClr>
              </a:solidFill>
              <a:effectLst/>
              <a:latin typeface="+mn-lt"/>
              <a:ea typeface="+mn-ea"/>
              <a:cs typeface="+mn-cs"/>
            </a:rPr>
            <a:t>Average of Total Fairly Active &amp; Highly Active minutes &gt; 60</a:t>
          </a:r>
        </a:p>
        <a:p>
          <a:endParaRPr lang="en-IN" sz="1200" b="1">
            <a:solidFill>
              <a:schemeClr val="accent5">
                <a:lumMod val="50000"/>
              </a:schemeClr>
            </a:solidFill>
            <a:effectLst/>
            <a:latin typeface="+mn-lt"/>
            <a:ea typeface="+mn-ea"/>
            <a:cs typeface="+mn-cs"/>
          </a:endParaRPr>
        </a:p>
        <a:p>
          <a:pPr algn="ctr"/>
          <a:r>
            <a:rPr lang="en-IN" sz="1200" b="1">
              <a:solidFill>
                <a:schemeClr val="accent5">
                  <a:lumMod val="50000"/>
                </a:schemeClr>
              </a:solidFill>
              <a:effectLst/>
              <a:latin typeface="+mn-lt"/>
              <a:ea typeface="+mn-ea"/>
              <a:cs typeface="+mn-cs"/>
            </a:rPr>
            <a:t>Intermediate Criteria</a:t>
          </a:r>
          <a:endParaRPr lang="en-IN" sz="1200" b="1">
            <a:solidFill>
              <a:schemeClr val="accent5">
                <a:lumMod val="50000"/>
              </a:schemeClr>
            </a:solidFill>
            <a:effectLst/>
          </a:endParaRPr>
        </a:p>
        <a:p>
          <a:r>
            <a:rPr lang="en-IN" sz="1200" b="1">
              <a:solidFill>
                <a:schemeClr val="accent5">
                  <a:lumMod val="50000"/>
                </a:schemeClr>
              </a:solidFill>
              <a:effectLst/>
              <a:latin typeface="+mn-lt"/>
              <a:ea typeface="+mn-ea"/>
              <a:cs typeface="+mn-cs"/>
            </a:rPr>
            <a:t>Active Days &gt; 19</a:t>
          </a:r>
          <a:endParaRPr lang="en-IN" sz="1200" b="1">
            <a:solidFill>
              <a:schemeClr val="accent5">
                <a:lumMod val="50000"/>
              </a:schemeClr>
            </a:solidFill>
            <a:effectLst/>
          </a:endParaRPr>
        </a:p>
        <a:p>
          <a:r>
            <a:rPr lang="en-IN" sz="1200" b="1">
              <a:solidFill>
                <a:schemeClr val="accent5">
                  <a:lumMod val="50000"/>
                </a:schemeClr>
              </a:solidFill>
              <a:effectLst/>
              <a:latin typeface="+mn-lt"/>
              <a:ea typeface="+mn-ea"/>
              <a:cs typeface="+mn-cs"/>
            </a:rPr>
            <a:t>Average Steps per day &gt; 7000 Average of Total Fairly Active</a:t>
          </a:r>
          <a:r>
            <a:rPr lang="en-IN" sz="1200" b="1" baseline="0">
              <a:solidFill>
                <a:schemeClr val="accent5">
                  <a:lumMod val="50000"/>
                </a:schemeClr>
              </a:solidFill>
              <a:effectLst/>
              <a:latin typeface="+mn-lt"/>
              <a:ea typeface="+mn-ea"/>
              <a:cs typeface="+mn-cs"/>
            </a:rPr>
            <a:t> &amp; </a:t>
          </a:r>
          <a:r>
            <a:rPr lang="en-IN" sz="1200" b="1">
              <a:solidFill>
                <a:schemeClr val="accent5">
                  <a:lumMod val="50000"/>
                </a:schemeClr>
              </a:solidFill>
              <a:effectLst/>
              <a:latin typeface="+mn-lt"/>
              <a:ea typeface="+mn-ea"/>
              <a:cs typeface="+mn-cs"/>
            </a:rPr>
            <a:t>Highly Active minutes &gt; 40</a:t>
          </a:r>
        </a:p>
        <a:p>
          <a:endParaRPr lang="en-IN" sz="1200" b="1">
            <a:solidFill>
              <a:schemeClr val="accent5">
                <a:lumMod val="50000"/>
              </a:schemeClr>
            </a:solidFill>
            <a:effectLst/>
            <a:latin typeface="+mn-lt"/>
            <a:ea typeface="+mn-ea"/>
            <a:cs typeface="+mn-cs"/>
          </a:endParaRPr>
        </a:p>
        <a:p>
          <a:pPr algn="ctr"/>
          <a:r>
            <a:rPr lang="en-IN" sz="1200" b="1">
              <a:solidFill>
                <a:schemeClr val="accent5">
                  <a:lumMod val="50000"/>
                </a:schemeClr>
              </a:solidFill>
              <a:effectLst/>
              <a:latin typeface="+mn-lt"/>
              <a:ea typeface="+mn-ea"/>
              <a:cs typeface="+mn-cs"/>
            </a:rPr>
            <a:t>Beginner Criteria</a:t>
          </a:r>
          <a:endParaRPr lang="en-IN" sz="1200" b="1">
            <a:solidFill>
              <a:schemeClr val="accent5">
                <a:lumMod val="50000"/>
              </a:schemeClr>
            </a:solidFill>
            <a:effectLst/>
          </a:endParaRPr>
        </a:p>
        <a:p>
          <a:r>
            <a:rPr lang="en-IN" sz="1200" b="1">
              <a:solidFill>
                <a:schemeClr val="accent5">
                  <a:lumMod val="50000"/>
                </a:schemeClr>
              </a:solidFill>
              <a:effectLst/>
              <a:latin typeface="+mn-lt"/>
              <a:ea typeface="+mn-ea"/>
              <a:cs typeface="+mn-cs"/>
            </a:rPr>
            <a:t>Active Days &gt; 10</a:t>
          </a:r>
          <a:endParaRPr lang="en-IN" sz="1200" b="1">
            <a:solidFill>
              <a:schemeClr val="accent5">
                <a:lumMod val="50000"/>
              </a:schemeClr>
            </a:solidFill>
            <a:effectLst/>
          </a:endParaRPr>
        </a:p>
        <a:p>
          <a:r>
            <a:rPr lang="en-IN" sz="1200" b="1">
              <a:solidFill>
                <a:schemeClr val="accent5">
                  <a:lumMod val="50000"/>
                </a:schemeClr>
              </a:solidFill>
              <a:effectLst/>
              <a:latin typeface="+mn-lt"/>
              <a:ea typeface="+mn-ea"/>
              <a:cs typeface="+mn-cs"/>
            </a:rPr>
            <a:t>Average Steps per day &gt; 4000 Average of Total Fairly Active &amp; Highly Active minutes &gt; 30</a:t>
          </a:r>
        </a:p>
        <a:p>
          <a:endParaRPr lang="en-IN" sz="1200" b="1">
            <a:solidFill>
              <a:schemeClr val="accent5">
                <a:lumMod val="50000"/>
              </a:schemeClr>
            </a:solidFill>
            <a:effectLst/>
            <a:latin typeface="+mn-lt"/>
            <a:ea typeface="+mn-ea"/>
            <a:cs typeface="+mn-cs"/>
          </a:endParaRPr>
        </a:p>
        <a:p>
          <a:pPr algn="ctr"/>
          <a:r>
            <a:rPr lang="en-IN" sz="1200" b="1">
              <a:solidFill>
                <a:schemeClr val="accent5">
                  <a:lumMod val="50000"/>
                </a:schemeClr>
              </a:solidFill>
              <a:effectLst/>
              <a:latin typeface="+mn-lt"/>
              <a:ea typeface="+mn-ea"/>
              <a:cs typeface="+mn-cs"/>
            </a:rPr>
            <a:t>Explorer Criteria</a:t>
          </a:r>
        </a:p>
        <a:p>
          <a:pPr marL="0" marR="0" lvl="0" indent="0" defTabSz="914400" eaLnBrk="1" fontAlgn="auto" latinLnBrk="0" hangingPunct="1">
            <a:lnSpc>
              <a:spcPct val="100000"/>
            </a:lnSpc>
            <a:spcBef>
              <a:spcPts val="0"/>
            </a:spcBef>
            <a:spcAft>
              <a:spcPts val="0"/>
            </a:spcAft>
            <a:buClrTx/>
            <a:buSzTx/>
            <a:buFontTx/>
            <a:buNone/>
            <a:tabLst/>
            <a:defRPr/>
          </a:pPr>
          <a:r>
            <a:rPr lang="en-IN" sz="1200" b="1">
              <a:solidFill>
                <a:schemeClr val="accent5">
                  <a:lumMod val="50000"/>
                </a:schemeClr>
              </a:solidFill>
              <a:effectLst/>
              <a:latin typeface="+mn-lt"/>
              <a:ea typeface="+mn-ea"/>
              <a:cs typeface="+mn-cs"/>
            </a:rPr>
            <a:t>Users who do</a:t>
          </a:r>
          <a:r>
            <a:rPr lang="en-IN" sz="1200" b="1" baseline="0">
              <a:solidFill>
                <a:schemeClr val="accent5">
                  <a:lumMod val="50000"/>
                </a:schemeClr>
              </a:solidFill>
              <a:effectLst/>
              <a:latin typeface="+mn-lt"/>
              <a:ea typeface="+mn-ea"/>
              <a:cs typeface="+mn-cs"/>
            </a:rPr>
            <a:t> not fall under Pro, Intermediate &amp; Beginners comes under Explorer category</a:t>
          </a:r>
          <a:endParaRPr lang="en-IN" sz="1200" b="1">
            <a:solidFill>
              <a:schemeClr val="accent5">
                <a:lumMod val="50000"/>
              </a:schemeClr>
            </a:solidFill>
            <a:effectLst/>
          </a:endParaRPr>
        </a:p>
        <a:p>
          <a:endParaRPr lang="en-IN" sz="1200" b="1">
            <a:solidFill>
              <a:schemeClr val="accent5">
                <a:lumMod val="50000"/>
              </a:schemeClr>
            </a:solidFill>
            <a:effectLst/>
          </a:endParaRPr>
        </a:p>
        <a:p>
          <a:endParaRPr lang="en-IN" sz="1200" b="1">
            <a:solidFill>
              <a:schemeClr val="accent5">
                <a:lumMod val="50000"/>
              </a:schemeClr>
            </a:solidFill>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17</xdr:col>
      <xdr:colOff>7620</xdr:colOff>
      <xdr:row>5</xdr:row>
      <xdr:rowOff>0</xdr:rowOff>
    </xdr:to>
    <xdr:sp macro="" textlink="">
      <xdr:nvSpPr>
        <xdr:cNvPr id="2" name="Rectangle 1">
          <a:extLst>
            <a:ext uri="{FF2B5EF4-FFF2-40B4-BE49-F238E27FC236}">
              <a16:creationId xmlns:a16="http://schemas.microsoft.com/office/drawing/2014/main" id="{D21D1E69-D46D-4B49-98F0-3061E315AD76}"/>
            </a:ext>
          </a:extLst>
        </xdr:cNvPr>
        <xdr:cNvSpPr/>
      </xdr:nvSpPr>
      <xdr:spPr>
        <a:xfrm>
          <a:off x="76200" y="76200"/>
          <a:ext cx="12161520" cy="731520"/>
        </a:xfrm>
        <a:prstGeom prst="rect">
          <a:avLst/>
        </a:prstGeom>
        <a:solidFill>
          <a:schemeClr val="accent2">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0</xdr:colOff>
      <xdr:row>5</xdr:row>
      <xdr:rowOff>0</xdr:rowOff>
    </xdr:from>
    <xdr:to>
      <xdr:col>17</xdr:col>
      <xdr:colOff>7620</xdr:colOff>
      <xdr:row>10</xdr:row>
      <xdr:rowOff>144780</xdr:rowOff>
    </xdr:to>
    <xdr:sp macro="" textlink="">
      <xdr:nvSpPr>
        <xdr:cNvPr id="3" name="Rectangle 2">
          <a:extLst>
            <a:ext uri="{FF2B5EF4-FFF2-40B4-BE49-F238E27FC236}">
              <a16:creationId xmlns:a16="http://schemas.microsoft.com/office/drawing/2014/main" id="{7885E523-2C56-41D2-84D3-8C6BB2C65DE8}"/>
            </a:ext>
          </a:extLst>
        </xdr:cNvPr>
        <xdr:cNvSpPr/>
      </xdr:nvSpPr>
      <xdr:spPr>
        <a:xfrm>
          <a:off x="76200" y="807720"/>
          <a:ext cx="12161520" cy="105918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7620</xdr:colOff>
      <xdr:row>10</xdr:row>
      <xdr:rowOff>144780</xdr:rowOff>
    </xdr:from>
    <xdr:to>
      <xdr:col>17</xdr:col>
      <xdr:colOff>0</xdr:colOff>
      <xdr:row>31</xdr:row>
      <xdr:rowOff>175260</xdr:rowOff>
    </xdr:to>
    <xdr:sp macro="" textlink="">
      <xdr:nvSpPr>
        <xdr:cNvPr id="4" name="Rectangle 3">
          <a:extLst>
            <a:ext uri="{FF2B5EF4-FFF2-40B4-BE49-F238E27FC236}">
              <a16:creationId xmlns:a16="http://schemas.microsoft.com/office/drawing/2014/main" id="{ED7F6AA4-902F-41F4-8C01-7152132BC545}"/>
            </a:ext>
          </a:extLst>
        </xdr:cNvPr>
        <xdr:cNvSpPr/>
      </xdr:nvSpPr>
      <xdr:spPr>
        <a:xfrm>
          <a:off x="83820" y="1866900"/>
          <a:ext cx="12146280" cy="3870960"/>
        </a:xfrm>
        <a:prstGeom prst="rect">
          <a:avLst/>
        </a:prstGeom>
        <a:solidFill>
          <a:srgbClr val="FF9900">
            <a:alpha val="25098"/>
          </a:srgb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7620</xdr:colOff>
      <xdr:row>14</xdr:row>
      <xdr:rowOff>7620</xdr:rowOff>
    </xdr:from>
    <xdr:to>
      <xdr:col>15</xdr:col>
      <xdr:colOff>746760</xdr:colOff>
      <xdr:row>30</xdr:row>
      <xdr:rowOff>7620</xdr:rowOff>
    </xdr:to>
    <xdr:sp macro="" textlink="">
      <xdr:nvSpPr>
        <xdr:cNvPr id="6" name="Rectangle 5">
          <a:extLst>
            <a:ext uri="{FF2B5EF4-FFF2-40B4-BE49-F238E27FC236}">
              <a16:creationId xmlns:a16="http://schemas.microsoft.com/office/drawing/2014/main" id="{484D0E30-ADC4-45B2-BC7D-3BCABFAA3665}"/>
            </a:ext>
          </a:extLst>
        </xdr:cNvPr>
        <xdr:cNvSpPr/>
      </xdr:nvSpPr>
      <xdr:spPr>
        <a:xfrm>
          <a:off x="6774180" y="2461260"/>
          <a:ext cx="4838700" cy="2926080"/>
        </a:xfrm>
        <a:prstGeom prst="rect">
          <a:avLst/>
        </a:prstGeom>
        <a:blipFill>
          <a:blip xmlns:r="http://schemas.openxmlformats.org/officeDocument/2006/relationships" r:embed="rId1">
            <a:alphaModFix amt="72000"/>
          </a:blip>
          <a:tile tx="0" ty="0" sx="100000" sy="100000" flip="none" algn="tl"/>
        </a:bli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xdr:col>
      <xdr:colOff>110490</xdr:colOff>
      <xdr:row>1</xdr:row>
      <xdr:rowOff>100431</xdr:rowOff>
    </xdr:from>
    <xdr:ext cx="6957060" cy="530658"/>
    <xdr:sp macro="" textlink="">
      <xdr:nvSpPr>
        <xdr:cNvPr id="8" name="TextBox 7">
          <a:extLst>
            <a:ext uri="{FF2B5EF4-FFF2-40B4-BE49-F238E27FC236}">
              <a16:creationId xmlns:a16="http://schemas.microsoft.com/office/drawing/2014/main" id="{DD1A94BF-3BE9-42B5-B6F3-084C55C5D987}"/>
            </a:ext>
          </a:extLst>
        </xdr:cNvPr>
        <xdr:cNvSpPr txBox="1"/>
      </xdr:nvSpPr>
      <xdr:spPr>
        <a:xfrm>
          <a:off x="2678430" y="176631"/>
          <a:ext cx="695706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800" b="1">
              <a:solidFill>
                <a:schemeClr val="accent2">
                  <a:lumMod val="50000"/>
                </a:schemeClr>
              </a:solidFill>
            </a:rPr>
            <a:t>Sleepy-Nights Company</a:t>
          </a:r>
          <a:r>
            <a:rPr lang="en-IN" sz="2800" b="1" baseline="0">
              <a:solidFill>
                <a:schemeClr val="accent2">
                  <a:lumMod val="50000"/>
                </a:schemeClr>
              </a:solidFill>
            </a:rPr>
            <a:t> Potential Customers</a:t>
          </a:r>
          <a:endParaRPr lang="en-IN" sz="2800" b="1">
            <a:solidFill>
              <a:schemeClr val="accent2">
                <a:lumMod val="50000"/>
              </a:schemeClr>
            </a:solidFill>
          </a:endParaRPr>
        </a:p>
      </xdr:txBody>
    </xdr:sp>
    <xdr:clientData/>
  </xdr:oneCellAnchor>
  <xdr:oneCellAnchor>
    <xdr:from>
      <xdr:col>1</xdr:col>
      <xdr:colOff>7620</xdr:colOff>
      <xdr:row>5</xdr:row>
      <xdr:rowOff>68580</xdr:rowOff>
    </xdr:from>
    <xdr:ext cx="12131040" cy="960120"/>
    <xdr:sp macro="" textlink="">
      <xdr:nvSpPr>
        <xdr:cNvPr id="9" name="TextBox 8">
          <a:extLst>
            <a:ext uri="{FF2B5EF4-FFF2-40B4-BE49-F238E27FC236}">
              <a16:creationId xmlns:a16="http://schemas.microsoft.com/office/drawing/2014/main" id="{FE86907D-3383-43B6-A6AC-BDC8A5C82154}"/>
            </a:ext>
          </a:extLst>
        </xdr:cNvPr>
        <xdr:cNvSpPr txBox="1"/>
      </xdr:nvSpPr>
      <xdr:spPr>
        <a:xfrm>
          <a:off x="83820" y="876300"/>
          <a:ext cx="12131040" cy="9601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i="0" u="none" strike="noStrike" baseline="0">
              <a:solidFill>
                <a:schemeClr val="accent4">
                  <a:lumMod val="50000"/>
                </a:schemeClr>
              </a:solidFill>
              <a:latin typeface="Gadugi" panose="020B0502040204020203" pitchFamily="34" charset="0"/>
              <a:ea typeface="Gadugi" panose="020B0502040204020203" pitchFamily="34" charset="0"/>
              <a:cs typeface="+mn-cs"/>
            </a:rPr>
            <a:t>Sleepy-Nights is a daughter company that is dedicated to helping people get the rest they need to feel their best. The company has developed a sleep scheduling app that helps people optimize their sleep cycles and get the most out of their time in bed. The app includes features that can help people improve their sleep, such as a sleep tracker, a sleep journal, a sleep schedule planner, resources and tips for improving sleep hygiene, such as recommendations for creating sleep environment, setting a consistent bedtime routine, and managing stress and anxiety. Sleepy-Nights also offers a range of sleep-related products, such as comfortable bedding, white noise machines, and relaxation aids. </a:t>
          </a:r>
        </a:p>
        <a:p>
          <a:r>
            <a:rPr lang="en-IN" sz="1000" b="1" i="0" u="none" strike="noStrike" baseline="0">
              <a:solidFill>
                <a:schemeClr val="accent4">
                  <a:lumMod val="50000"/>
                </a:schemeClr>
              </a:solidFill>
              <a:latin typeface="Gadugi" panose="020B0502040204020203" pitchFamily="34" charset="0"/>
              <a:ea typeface="Gadugi" panose="020B0502040204020203" pitchFamily="34" charset="0"/>
              <a:cs typeface="+mn-cs"/>
            </a:rPr>
            <a:t>Sleepy-Nights sells subscriptions of their sleep scheduling app and wants to increase their subscribers by seeking potentail customers.</a:t>
          </a:r>
          <a:endParaRPr lang="en-IN" sz="1000" b="1">
            <a:solidFill>
              <a:schemeClr val="accent4">
                <a:lumMod val="50000"/>
              </a:schemeClr>
            </a:solidFill>
            <a:latin typeface="Gadugi" panose="020B0502040204020203" pitchFamily="34" charset="0"/>
            <a:ea typeface="Gadugi" panose="020B0502040204020203" pitchFamily="34" charset="0"/>
          </a:endParaRPr>
        </a:p>
      </xdr:txBody>
    </xdr:sp>
    <xdr:clientData/>
  </xdr:oneCellAnchor>
  <xdr:oneCellAnchor>
    <xdr:from>
      <xdr:col>1</xdr:col>
      <xdr:colOff>541020</xdr:colOff>
      <xdr:row>11</xdr:row>
      <xdr:rowOff>83820</xdr:rowOff>
    </xdr:from>
    <xdr:ext cx="11125200" cy="279948"/>
    <xdr:sp macro="" textlink="">
      <xdr:nvSpPr>
        <xdr:cNvPr id="10" name="TextBox 9">
          <a:extLst>
            <a:ext uri="{FF2B5EF4-FFF2-40B4-BE49-F238E27FC236}">
              <a16:creationId xmlns:a16="http://schemas.microsoft.com/office/drawing/2014/main" id="{F19B15C2-A8BE-4EB6-B41A-D1C8BB2EE00C}"/>
            </a:ext>
          </a:extLst>
        </xdr:cNvPr>
        <xdr:cNvSpPr txBox="1"/>
      </xdr:nvSpPr>
      <xdr:spPr>
        <a:xfrm>
          <a:off x="617220" y="1988820"/>
          <a:ext cx="11125200"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latin typeface="Gadugi" panose="020B0502040204020203" pitchFamily="34" charset="0"/>
              <a:ea typeface="Gadugi" panose="020B0502040204020203" pitchFamily="34" charset="0"/>
            </a:rPr>
            <a:t>Users who</a:t>
          </a:r>
          <a:r>
            <a:rPr lang="en-IN" sz="1100" b="1" baseline="0">
              <a:latin typeface="Gadugi" panose="020B0502040204020203" pitchFamily="34" charset="0"/>
              <a:ea typeface="Gadugi" panose="020B0502040204020203" pitchFamily="34" charset="0"/>
            </a:rPr>
            <a:t> comes under Deprived Sleep Health category are mostly likely to buy the Sleepy-Nights app subscription and may also try out their sleep-related products</a:t>
          </a:r>
          <a:endParaRPr lang="en-IN" sz="1100" b="1">
            <a:latin typeface="Gadugi" panose="020B0502040204020203" pitchFamily="34" charset="0"/>
            <a:ea typeface="Gadugi" panose="020B0502040204020203" pitchFamily="34" charset="0"/>
          </a:endParaRPr>
        </a:p>
      </xdr:txBody>
    </xdr:sp>
    <xdr:clientData/>
  </xdr:oneCellAnchor>
  <xdr:oneCellAnchor>
    <xdr:from>
      <xdr:col>8</xdr:col>
      <xdr:colOff>30480</xdr:colOff>
      <xdr:row>14</xdr:row>
      <xdr:rowOff>30480</xdr:rowOff>
    </xdr:from>
    <xdr:ext cx="4785360" cy="2887980"/>
    <xdr:sp macro="" textlink="">
      <xdr:nvSpPr>
        <xdr:cNvPr id="11" name="TextBox 10">
          <a:extLst>
            <a:ext uri="{FF2B5EF4-FFF2-40B4-BE49-F238E27FC236}">
              <a16:creationId xmlns:a16="http://schemas.microsoft.com/office/drawing/2014/main" id="{C8056A07-15C3-4856-8915-6FC3428C629A}"/>
            </a:ext>
          </a:extLst>
        </xdr:cNvPr>
        <xdr:cNvSpPr txBox="1"/>
      </xdr:nvSpPr>
      <xdr:spPr>
        <a:xfrm>
          <a:off x="6797040" y="2484120"/>
          <a:ext cx="4785360" cy="2887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200" b="1">
              <a:solidFill>
                <a:schemeClr val="accent4">
                  <a:lumMod val="50000"/>
                </a:schemeClr>
              </a:solidFill>
            </a:rPr>
            <a:t>Deprived Criteria</a:t>
          </a:r>
        </a:p>
        <a:p>
          <a:endParaRPr lang="en-IN" sz="1200" b="1" i="0" u="none" strike="noStrike">
            <a:solidFill>
              <a:schemeClr val="accent4">
                <a:lumMod val="50000"/>
              </a:schemeClr>
            </a:solidFill>
            <a:effectLst/>
            <a:latin typeface="+mn-lt"/>
            <a:ea typeface="+mn-ea"/>
            <a:cs typeface="+mn-cs"/>
          </a:endParaRPr>
        </a:p>
        <a:p>
          <a:r>
            <a:rPr lang="en-IN" sz="1200" b="1" i="0" u="none" strike="noStrike">
              <a:solidFill>
                <a:schemeClr val="accent4">
                  <a:lumMod val="50000"/>
                </a:schemeClr>
              </a:solidFill>
              <a:effectLst/>
              <a:latin typeface="+mn-lt"/>
              <a:ea typeface="+mn-ea"/>
              <a:cs typeface="+mn-cs"/>
            </a:rPr>
            <a:t>Max Sleep records &lt; 2</a:t>
          </a:r>
          <a:r>
            <a:rPr lang="en-IN" sz="1200" b="1">
              <a:solidFill>
                <a:schemeClr val="accent4">
                  <a:lumMod val="50000"/>
                </a:schemeClr>
              </a:solidFill>
            </a:rPr>
            <a:t> </a:t>
          </a:r>
          <a:r>
            <a:rPr lang="en-IN" sz="1200" b="1" i="0" u="none" strike="noStrike">
              <a:solidFill>
                <a:schemeClr val="accent4">
                  <a:lumMod val="50000"/>
                </a:schemeClr>
              </a:solidFill>
              <a:effectLst/>
              <a:latin typeface="+mn-lt"/>
              <a:ea typeface="+mn-ea"/>
              <a:cs typeface="+mn-cs"/>
            </a:rPr>
            <a:t> </a:t>
          </a:r>
          <a:r>
            <a:rPr lang="en-IN" sz="1200" b="1">
              <a:solidFill>
                <a:schemeClr val="accent4">
                  <a:lumMod val="50000"/>
                </a:schemeClr>
              </a:solidFill>
            </a:rPr>
            <a:t> (Excessive</a:t>
          </a:r>
          <a:r>
            <a:rPr lang="en-IN" sz="1200" b="1" baseline="0">
              <a:solidFill>
                <a:schemeClr val="accent4">
                  <a:lumMod val="50000"/>
                </a:schemeClr>
              </a:solidFill>
            </a:rPr>
            <a:t> Sleepiness &amp; Fatigue during the day)</a:t>
          </a:r>
          <a:endParaRPr lang="en-IN" sz="1200" b="1">
            <a:solidFill>
              <a:schemeClr val="accent4">
                <a:lumMod val="50000"/>
              </a:schemeClr>
            </a:solidFill>
          </a:endParaRPr>
        </a:p>
        <a:p>
          <a:r>
            <a:rPr lang="en-IN" sz="1200" b="1" i="0" u="none" strike="noStrike">
              <a:solidFill>
                <a:schemeClr val="accent4">
                  <a:lumMod val="50000"/>
                </a:schemeClr>
              </a:solidFill>
              <a:effectLst/>
              <a:latin typeface="+mn-lt"/>
              <a:ea typeface="+mn-ea"/>
              <a:cs typeface="+mn-cs"/>
            </a:rPr>
            <a:t>Average Minutes Asleep &lt; 420</a:t>
          </a:r>
          <a:r>
            <a:rPr lang="en-IN" sz="1200" b="1">
              <a:solidFill>
                <a:schemeClr val="accent4">
                  <a:lumMod val="50000"/>
                </a:schemeClr>
              </a:solidFill>
            </a:rPr>
            <a:t> </a:t>
          </a:r>
          <a:r>
            <a:rPr lang="en-IN" sz="1200" b="1" i="0" u="none" strike="noStrike">
              <a:solidFill>
                <a:schemeClr val="accent4">
                  <a:lumMod val="50000"/>
                </a:schemeClr>
              </a:solidFill>
              <a:effectLst/>
              <a:latin typeface="+mn-lt"/>
              <a:ea typeface="+mn-ea"/>
              <a:cs typeface="+mn-cs"/>
            </a:rPr>
            <a:t> </a:t>
          </a:r>
          <a:r>
            <a:rPr lang="en-IN" sz="1200" b="1">
              <a:solidFill>
                <a:schemeClr val="accent4">
                  <a:lumMod val="50000"/>
                </a:schemeClr>
              </a:solidFill>
            </a:rPr>
            <a:t> (Sleeping for less than 7 hours</a:t>
          </a:r>
          <a:r>
            <a:rPr lang="en-IN" sz="1200" b="1" baseline="0">
              <a:solidFill>
                <a:schemeClr val="accent4">
                  <a:lumMod val="50000"/>
                </a:schemeClr>
              </a:solidFill>
            </a:rPr>
            <a:t> per day)</a:t>
          </a:r>
          <a:endParaRPr lang="en-IN" sz="1200" b="1">
            <a:solidFill>
              <a:schemeClr val="accent4">
                <a:lumMod val="50000"/>
              </a:schemeClr>
            </a:solidFill>
          </a:endParaRPr>
        </a:p>
        <a:p>
          <a:r>
            <a:rPr lang="en-IN" sz="1200" b="1" i="0" u="none" strike="noStrike">
              <a:solidFill>
                <a:schemeClr val="accent4">
                  <a:lumMod val="50000"/>
                </a:schemeClr>
              </a:solidFill>
              <a:effectLst/>
              <a:latin typeface="+mn-lt"/>
              <a:ea typeface="+mn-ea"/>
              <a:cs typeface="+mn-cs"/>
            </a:rPr>
            <a:t>Average Minutes Asleep &gt; 540</a:t>
          </a:r>
          <a:r>
            <a:rPr lang="en-IN" sz="1200" b="1">
              <a:solidFill>
                <a:schemeClr val="accent4">
                  <a:lumMod val="50000"/>
                </a:schemeClr>
              </a:solidFill>
            </a:rPr>
            <a:t> </a:t>
          </a:r>
          <a:r>
            <a:rPr lang="en-IN" sz="1200" b="1" i="0" u="none" strike="noStrike">
              <a:solidFill>
                <a:schemeClr val="accent4">
                  <a:lumMod val="50000"/>
                </a:schemeClr>
              </a:solidFill>
              <a:effectLst/>
              <a:latin typeface="+mn-lt"/>
              <a:ea typeface="+mn-ea"/>
              <a:cs typeface="+mn-cs"/>
            </a:rPr>
            <a:t> </a:t>
          </a:r>
          <a:r>
            <a:rPr lang="en-IN" sz="1200" b="1">
              <a:solidFill>
                <a:schemeClr val="accent4">
                  <a:lumMod val="50000"/>
                </a:schemeClr>
              </a:solidFill>
            </a:rPr>
            <a:t> (Sleeping for more than 9 hours per day)</a:t>
          </a:r>
        </a:p>
        <a:p>
          <a:r>
            <a:rPr lang="en-IN" sz="1200" b="1" i="0" u="none" strike="noStrike">
              <a:solidFill>
                <a:schemeClr val="accent4">
                  <a:lumMod val="50000"/>
                </a:schemeClr>
              </a:solidFill>
              <a:effectLst/>
              <a:latin typeface="+mn-lt"/>
              <a:ea typeface="+mn-ea"/>
              <a:cs typeface="+mn-cs"/>
            </a:rPr>
            <a:t>Average Minutes Awake &gt;=60 </a:t>
          </a:r>
          <a:r>
            <a:rPr lang="en-IN" sz="1200" b="1" i="0" u="none" strike="noStrike" baseline="0">
              <a:solidFill>
                <a:schemeClr val="accent4">
                  <a:lumMod val="50000"/>
                </a:schemeClr>
              </a:solidFill>
              <a:effectLst/>
              <a:latin typeface="+mn-lt"/>
              <a:ea typeface="+mn-ea"/>
              <a:cs typeface="+mn-cs"/>
            </a:rPr>
            <a:t>   (Takes more than an hour in bed to fall asleep)</a:t>
          </a:r>
          <a:endParaRPr lang="en-IN" sz="1200" b="1" i="0" u="none" strike="noStrike">
            <a:solidFill>
              <a:schemeClr val="accent4">
                <a:lumMod val="50000"/>
              </a:schemeClr>
            </a:solidFill>
            <a:effectLst/>
            <a:latin typeface="+mn-lt"/>
            <a:ea typeface="+mn-ea"/>
            <a:cs typeface="+mn-cs"/>
          </a:endParaRPr>
        </a:p>
        <a:p>
          <a:endParaRPr lang="en-IN" sz="1200" b="1">
            <a:solidFill>
              <a:schemeClr val="accent4">
                <a:lumMod val="50000"/>
              </a:schemeClr>
            </a:solidFill>
          </a:endParaRPr>
        </a:p>
        <a:p>
          <a:pPr algn="ctr"/>
          <a:r>
            <a:rPr lang="en-IN" sz="1200" b="1" i="0" u="none" strike="noStrike">
              <a:solidFill>
                <a:schemeClr val="accent4">
                  <a:lumMod val="50000"/>
                </a:schemeClr>
              </a:solidFill>
              <a:effectLst/>
              <a:latin typeface="+mn-lt"/>
              <a:ea typeface="+mn-ea"/>
              <a:cs typeface="+mn-cs"/>
            </a:rPr>
            <a:t>Safe Criteria</a:t>
          </a:r>
        </a:p>
        <a:p>
          <a:pPr algn="l"/>
          <a:r>
            <a:rPr lang="en-IN" sz="1200" b="1" i="0" u="none" strike="noStrike">
              <a:solidFill>
                <a:schemeClr val="accent4">
                  <a:lumMod val="50000"/>
                </a:schemeClr>
              </a:solidFill>
              <a:effectLst/>
              <a:latin typeface="+mn-lt"/>
              <a:ea typeface="+mn-ea"/>
              <a:cs typeface="+mn-cs"/>
            </a:rPr>
            <a:t>Users who do not fall under deprived criteria automatically</a:t>
          </a:r>
          <a:r>
            <a:rPr lang="en-IN" sz="1200" b="1" i="0" u="none" strike="noStrike" baseline="0">
              <a:solidFill>
                <a:schemeClr val="accent4">
                  <a:lumMod val="50000"/>
                </a:schemeClr>
              </a:solidFill>
              <a:effectLst/>
              <a:latin typeface="+mn-lt"/>
              <a:ea typeface="+mn-ea"/>
              <a:cs typeface="+mn-cs"/>
            </a:rPr>
            <a:t> comes under safe criteria</a:t>
          </a:r>
          <a:endParaRPr lang="en-IN" sz="1200" b="1">
            <a:solidFill>
              <a:schemeClr val="accent4">
                <a:lumMod val="50000"/>
              </a:schemeClr>
            </a:solidFill>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11205</xdr:colOff>
      <xdr:row>11</xdr:row>
      <xdr:rowOff>35858</xdr:rowOff>
    </xdr:from>
    <xdr:to>
      <xdr:col>24</xdr:col>
      <xdr:colOff>44824</xdr:colOff>
      <xdr:row>49</xdr:row>
      <xdr:rowOff>35859</xdr:rowOff>
    </xdr:to>
    <xdr:sp macro="" textlink="">
      <xdr:nvSpPr>
        <xdr:cNvPr id="21" name="Rectangle 20">
          <a:extLst>
            <a:ext uri="{FF2B5EF4-FFF2-40B4-BE49-F238E27FC236}">
              <a16:creationId xmlns:a16="http://schemas.microsoft.com/office/drawing/2014/main" id="{9892C7AF-FE8D-42B7-AD87-62698D07EE98}"/>
            </a:ext>
          </a:extLst>
        </xdr:cNvPr>
        <xdr:cNvSpPr/>
      </xdr:nvSpPr>
      <xdr:spPr>
        <a:xfrm>
          <a:off x="100852" y="1909482"/>
          <a:ext cx="14054419" cy="6813177"/>
        </a:xfrm>
        <a:prstGeom prst="rect">
          <a:avLst/>
        </a:prstGeom>
        <a:solidFill>
          <a:schemeClr val="tx2">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7619</xdr:colOff>
      <xdr:row>1</xdr:row>
      <xdr:rowOff>0</xdr:rowOff>
    </xdr:from>
    <xdr:to>
      <xdr:col>24</xdr:col>
      <xdr:colOff>35858</xdr:colOff>
      <xdr:row>5</xdr:row>
      <xdr:rowOff>44823</xdr:rowOff>
    </xdr:to>
    <xdr:sp macro="" textlink="">
      <xdr:nvSpPr>
        <xdr:cNvPr id="2" name="Rectangle 1">
          <a:extLst>
            <a:ext uri="{FF2B5EF4-FFF2-40B4-BE49-F238E27FC236}">
              <a16:creationId xmlns:a16="http://schemas.microsoft.com/office/drawing/2014/main" id="{3D46F923-061E-482D-8CE2-8C3CF0B0F1B4}"/>
            </a:ext>
          </a:extLst>
        </xdr:cNvPr>
        <xdr:cNvSpPr/>
      </xdr:nvSpPr>
      <xdr:spPr>
        <a:xfrm>
          <a:off x="97266" y="80682"/>
          <a:ext cx="14049039" cy="762000"/>
        </a:xfrm>
        <a:prstGeom prst="rect">
          <a:avLst/>
        </a:prstGeom>
        <a:solidFill>
          <a:schemeClr val="tx1">
            <a:lumMod val="95000"/>
            <a:lumOff val="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7620</xdr:colOff>
      <xdr:row>5</xdr:row>
      <xdr:rowOff>53789</xdr:rowOff>
    </xdr:from>
    <xdr:to>
      <xdr:col>3</xdr:col>
      <xdr:colOff>336420</xdr:colOff>
      <xdr:row>11</xdr:row>
      <xdr:rowOff>40095</xdr:rowOff>
    </xdr:to>
    <xdr:grpSp>
      <xdr:nvGrpSpPr>
        <xdr:cNvPr id="26" name="Group 25">
          <a:extLst>
            <a:ext uri="{FF2B5EF4-FFF2-40B4-BE49-F238E27FC236}">
              <a16:creationId xmlns:a16="http://schemas.microsoft.com/office/drawing/2014/main" id="{CF00CF4C-131A-4631-B400-4D8F4A3055DE}"/>
            </a:ext>
          </a:extLst>
        </xdr:cNvPr>
        <xdr:cNvGrpSpPr/>
      </xdr:nvGrpSpPr>
      <xdr:grpSpPr>
        <a:xfrm>
          <a:off x="97267" y="851648"/>
          <a:ext cx="1548000" cy="1062071"/>
          <a:chOff x="99060" y="998220"/>
          <a:chExt cx="1440000" cy="1080000"/>
        </a:xfrm>
        <a:gradFill flip="none" rotWithShape="1">
          <a:gsLst>
            <a:gs pos="0">
              <a:srgbClr val="DE0000">
                <a:shade val="30000"/>
                <a:satMod val="115000"/>
              </a:srgbClr>
            </a:gs>
            <a:gs pos="50000">
              <a:srgbClr val="DE0000">
                <a:shade val="67500"/>
                <a:satMod val="115000"/>
              </a:srgbClr>
            </a:gs>
            <a:gs pos="100000">
              <a:srgbClr val="DE0000">
                <a:shade val="100000"/>
                <a:satMod val="115000"/>
              </a:srgbClr>
            </a:gs>
          </a:gsLst>
          <a:lin ang="18900000" scaled="1"/>
          <a:tileRect/>
        </a:gradFill>
      </xdr:grpSpPr>
      <xdr:sp macro="" textlink="'Dashboard Helper Sheet'!F14">
        <xdr:nvSpPr>
          <xdr:cNvPr id="3" name="Rectangle 2">
            <a:extLst>
              <a:ext uri="{FF2B5EF4-FFF2-40B4-BE49-F238E27FC236}">
                <a16:creationId xmlns:a16="http://schemas.microsoft.com/office/drawing/2014/main" id="{C610C9C2-6FE8-417F-988F-AEDD8AF1344C}"/>
              </a:ext>
            </a:extLst>
          </xdr:cNvPr>
          <xdr:cNvSpPr/>
        </xdr:nvSpPr>
        <xdr:spPr>
          <a:xfrm>
            <a:off x="99060" y="998220"/>
            <a:ext cx="1440000" cy="10800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ECAD252C-8AF5-4E60-B95C-C9FCAAC64E08}" type="TxLink">
              <a:rPr lang="en-US" sz="3200" b="1" i="0" u="none" strike="noStrike">
                <a:solidFill>
                  <a:srgbClr val="000000"/>
                </a:solidFill>
                <a:latin typeface="Calibri"/>
                <a:cs typeface="Calibri"/>
              </a:rPr>
              <a:pPr algn="ctr"/>
              <a:t> </a:t>
            </a:fld>
            <a:endParaRPr lang="en-IN" sz="3200" b="1"/>
          </a:p>
        </xdr:txBody>
      </xdr:sp>
      <xdr:sp macro="" textlink="">
        <xdr:nvSpPr>
          <xdr:cNvPr id="8" name="TextBox 7">
            <a:extLst>
              <a:ext uri="{FF2B5EF4-FFF2-40B4-BE49-F238E27FC236}">
                <a16:creationId xmlns:a16="http://schemas.microsoft.com/office/drawing/2014/main" id="{C3E68E74-3EEF-4CDA-BD54-59D1D5313F73}"/>
              </a:ext>
            </a:extLst>
          </xdr:cNvPr>
          <xdr:cNvSpPr txBox="1"/>
        </xdr:nvSpPr>
        <xdr:spPr>
          <a:xfrm>
            <a:off x="405517" y="1173480"/>
            <a:ext cx="857928" cy="28493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rPr>
              <a:t>Total Users</a:t>
            </a:r>
          </a:p>
        </xdr:txBody>
      </xdr:sp>
    </xdr:grpSp>
    <xdr:clientData/>
  </xdr:twoCellAnchor>
  <xdr:twoCellAnchor>
    <xdr:from>
      <xdr:col>3</xdr:col>
      <xdr:colOff>357020</xdr:colOff>
      <xdr:row>5</xdr:row>
      <xdr:rowOff>53789</xdr:rowOff>
    </xdr:from>
    <xdr:to>
      <xdr:col>6</xdr:col>
      <xdr:colOff>76220</xdr:colOff>
      <xdr:row>11</xdr:row>
      <xdr:rowOff>40095</xdr:rowOff>
    </xdr:to>
    <xdr:grpSp>
      <xdr:nvGrpSpPr>
        <xdr:cNvPr id="13" name="Group 12">
          <a:extLst>
            <a:ext uri="{FF2B5EF4-FFF2-40B4-BE49-F238E27FC236}">
              <a16:creationId xmlns:a16="http://schemas.microsoft.com/office/drawing/2014/main" id="{633CD162-AE27-4759-B375-36B2129DA8C3}"/>
            </a:ext>
          </a:extLst>
        </xdr:cNvPr>
        <xdr:cNvGrpSpPr/>
      </xdr:nvGrpSpPr>
      <xdr:grpSpPr>
        <a:xfrm>
          <a:off x="1665867" y="851648"/>
          <a:ext cx="1548000" cy="1062071"/>
          <a:chOff x="1950720" y="998220"/>
          <a:chExt cx="1440000" cy="1080000"/>
        </a:xfrm>
        <a:gradFill flip="none" rotWithShape="1">
          <a:gsLst>
            <a:gs pos="0">
              <a:srgbClr val="DE0000">
                <a:shade val="30000"/>
                <a:satMod val="115000"/>
              </a:srgbClr>
            </a:gs>
            <a:gs pos="50000">
              <a:srgbClr val="DE0000">
                <a:shade val="67500"/>
                <a:satMod val="115000"/>
              </a:srgbClr>
            </a:gs>
            <a:gs pos="100000">
              <a:srgbClr val="DE0000">
                <a:shade val="100000"/>
                <a:satMod val="115000"/>
              </a:srgbClr>
            </a:gs>
          </a:gsLst>
          <a:lin ang="18900000" scaled="1"/>
          <a:tileRect/>
        </a:gradFill>
      </xdr:grpSpPr>
      <xdr:sp macro="" textlink="'Dashboard Helper Sheet'!C5">
        <xdr:nvSpPr>
          <xdr:cNvPr id="4" name="Rectangle 3">
            <a:extLst>
              <a:ext uri="{FF2B5EF4-FFF2-40B4-BE49-F238E27FC236}">
                <a16:creationId xmlns:a16="http://schemas.microsoft.com/office/drawing/2014/main" id="{5CC5D783-CCCA-407A-9536-18590E176188}"/>
              </a:ext>
            </a:extLst>
          </xdr:cNvPr>
          <xdr:cNvSpPr/>
        </xdr:nvSpPr>
        <xdr:spPr>
          <a:xfrm>
            <a:off x="1950720" y="998220"/>
            <a:ext cx="1440000" cy="10800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DDEF3EF9-5CFE-4BA5-A59D-C9324DB4651F}" type="TxLink">
              <a:rPr lang="en-US" sz="3200" b="1" i="0" u="none" strike="noStrike">
                <a:solidFill>
                  <a:srgbClr val="000000"/>
                </a:solidFill>
                <a:latin typeface="Calibri"/>
                <a:cs typeface="Calibri"/>
              </a:rPr>
              <a:pPr algn="ctr"/>
              <a:t>2</a:t>
            </a:fld>
            <a:endParaRPr lang="en-IN" sz="3200" b="1"/>
          </a:p>
        </xdr:txBody>
      </xdr:sp>
      <xdr:sp macro="" textlink="">
        <xdr:nvSpPr>
          <xdr:cNvPr id="9" name="TextBox 8">
            <a:extLst>
              <a:ext uri="{FF2B5EF4-FFF2-40B4-BE49-F238E27FC236}">
                <a16:creationId xmlns:a16="http://schemas.microsoft.com/office/drawing/2014/main" id="{D9FAADA5-97BF-42C3-9A46-014E2EE5AF10}"/>
              </a:ext>
            </a:extLst>
          </xdr:cNvPr>
          <xdr:cNvSpPr txBox="1"/>
        </xdr:nvSpPr>
        <xdr:spPr>
          <a:xfrm>
            <a:off x="2304113" y="1165860"/>
            <a:ext cx="756312" cy="28493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rPr>
              <a:t>Pro Users</a:t>
            </a:r>
          </a:p>
        </xdr:txBody>
      </xdr:sp>
    </xdr:grpSp>
    <xdr:clientData/>
  </xdr:twoCellAnchor>
  <xdr:twoCellAnchor>
    <xdr:from>
      <xdr:col>6</xdr:col>
      <xdr:colOff>96820</xdr:colOff>
      <xdr:row>5</xdr:row>
      <xdr:rowOff>53789</xdr:rowOff>
    </xdr:from>
    <xdr:to>
      <xdr:col>8</xdr:col>
      <xdr:colOff>425620</xdr:colOff>
      <xdr:row>11</xdr:row>
      <xdr:rowOff>40095</xdr:rowOff>
    </xdr:to>
    <xdr:grpSp>
      <xdr:nvGrpSpPr>
        <xdr:cNvPr id="18" name="Group 17">
          <a:extLst>
            <a:ext uri="{FF2B5EF4-FFF2-40B4-BE49-F238E27FC236}">
              <a16:creationId xmlns:a16="http://schemas.microsoft.com/office/drawing/2014/main" id="{AA10961D-E89F-4B47-9DAB-70F5B50A83A4}"/>
            </a:ext>
          </a:extLst>
        </xdr:cNvPr>
        <xdr:cNvGrpSpPr/>
      </xdr:nvGrpSpPr>
      <xdr:grpSpPr>
        <a:xfrm>
          <a:off x="3234467" y="851648"/>
          <a:ext cx="1548000" cy="1062071"/>
          <a:chOff x="3802380" y="998220"/>
          <a:chExt cx="1440000" cy="1080000"/>
        </a:xfrm>
        <a:gradFill flip="none" rotWithShape="1">
          <a:gsLst>
            <a:gs pos="0">
              <a:srgbClr val="DE0000">
                <a:shade val="30000"/>
                <a:satMod val="115000"/>
              </a:srgbClr>
            </a:gs>
            <a:gs pos="50000">
              <a:srgbClr val="DE0000">
                <a:shade val="67500"/>
                <a:satMod val="115000"/>
              </a:srgbClr>
            </a:gs>
            <a:gs pos="100000">
              <a:srgbClr val="DE0000">
                <a:shade val="100000"/>
                <a:satMod val="115000"/>
              </a:srgbClr>
            </a:gs>
          </a:gsLst>
          <a:lin ang="18900000" scaled="1"/>
          <a:tileRect/>
        </a:gradFill>
      </xdr:grpSpPr>
      <xdr:sp macro="" textlink="'Dashboard Helper Sheet'!C6">
        <xdr:nvSpPr>
          <xdr:cNvPr id="5" name="Rectangle 4">
            <a:extLst>
              <a:ext uri="{FF2B5EF4-FFF2-40B4-BE49-F238E27FC236}">
                <a16:creationId xmlns:a16="http://schemas.microsoft.com/office/drawing/2014/main" id="{DE83FC79-92F0-427B-858A-B0840F3E81EC}"/>
              </a:ext>
            </a:extLst>
          </xdr:cNvPr>
          <xdr:cNvSpPr/>
        </xdr:nvSpPr>
        <xdr:spPr>
          <a:xfrm>
            <a:off x="3802380" y="998220"/>
            <a:ext cx="1440000" cy="10800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20B58ED6-17C6-49B5-9F27-DFE41B783C42}" type="TxLink">
              <a:rPr lang="en-US" sz="3200" b="1" i="0" u="none" strike="noStrike">
                <a:solidFill>
                  <a:srgbClr val="000000"/>
                </a:solidFill>
                <a:latin typeface="Calibri"/>
                <a:cs typeface="Calibri"/>
              </a:rPr>
              <a:pPr algn="ctr"/>
              <a:t>9</a:t>
            </a:fld>
            <a:endParaRPr lang="en-IN" sz="3200" b="1"/>
          </a:p>
        </xdr:txBody>
      </xdr:sp>
      <xdr:sp macro="" textlink="">
        <xdr:nvSpPr>
          <xdr:cNvPr id="10" name="TextBox 9">
            <a:extLst>
              <a:ext uri="{FF2B5EF4-FFF2-40B4-BE49-F238E27FC236}">
                <a16:creationId xmlns:a16="http://schemas.microsoft.com/office/drawing/2014/main" id="{70A0ED96-0BAF-4834-917D-2E4B49520F46}"/>
              </a:ext>
            </a:extLst>
          </xdr:cNvPr>
          <xdr:cNvSpPr txBox="1"/>
        </xdr:nvSpPr>
        <xdr:spPr>
          <a:xfrm>
            <a:off x="3862712" y="1165860"/>
            <a:ext cx="1346400" cy="28493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rPr>
              <a:t>Intermediate Users</a:t>
            </a:r>
          </a:p>
        </xdr:txBody>
      </xdr:sp>
    </xdr:grpSp>
    <xdr:clientData/>
  </xdr:twoCellAnchor>
  <xdr:twoCellAnchor>
    <xdr:from>
      <xdr:col>8</xdr:col>
      <xdr:colOff>446220</xdr:colOff>
      <xdr:row>5</xdr:row>
      <xdr:rowOff>53789</xdr:rowOff>
    </xdr:from>
    <xdr:to>
      <xdr:col>11</xdr:col>
      <xdr:colOff>165420</xdr:colOff>
      <xdr:row>11</xdr:row>
      <xdr:rowOff>40095</xdr:rowOff>
    </xdr:to>
    <xdr:grpSp>
      <xdr:nvGrpSpPr>
        <xdr:cNvPr id="24" name="Group 23">
          <a:extLst>
            <a:ext uri="{FF2B5EF4-FFF2-40B4-BE49-F238E27FC236}">
              <a16:creationId xmlns:a16="http://schemas.microsoft.com/office/drawing/2014/main" id="{DC242811-55C4-456A-ADAE-26A93836E4E8}"/>
            </a:ext>
          </a:extLst>
        </xdr:cNvPr>
        <xdr:cNvGrpSpPr/>
      </xdr:nvGrpSpPr>
      <xdr:grpSpPr>
        <a:xfrm>
          <a:off x="4803067" y="851648"/>
          <a:ext cx="1548000" cy="1062071"/>
          <a:chOff x="5654040" y="998220"/>
          <a:chExt cx="1440000" cy="1080000"/>
        </a:xfrm>
        <a:gradFill flip="none" rotWithShape="1">
          <a:gsLst>
            <a:gs pos="0">
              <a:srgbClr val="DE0000">
                <a:shade val="30000"/>
                <a:satMod val="115000"/>
              </a:srgbClr>
            </a:gs>
            <a:gs pos="50000">
              <a:srgbClr val="DE0000">
                <a:shade val="67500"/>
                <a:satMod val="115000"/>
              </a:srgbClr>
            </a:gs>
            <a:gs pos="100000">
              <a:srgbClr val="DE0000">
                <a:shade val="100000"/>
                <a:satMod val="115000"/>
              </a:srgbClr>
            </a:gs>
          </a:gsLst>
          <a:lin ang="18900000" scaled="1"/>
          <a:tileRect/>
        </a:gradFill>
      </xdr:grpSpPr>
      <xdr:sp macro="" textlink="'Dashboard Helper Sheet'!C7">
        <xdr:nvSpPr>
          <xdr:cNvPr id="6" name="Rectangle 5">
            <a:extLst>
              <a:ext uri="{FF2B5EF4-FFF2-40B4-BE49-F238E27FC236}">
                <a16:creationId xmlns:a16="http://schemas.microsoft.com/office/drawing/2014/main" id="{E9B43FAD-3360-4A96-8639-BA5C7702095A}"/>
              </a:ext>
            </a:extLst>
          </xdr:cNvPr>
          <xdr:cNvSpPr/>
        </xdr:nvSpPr>
        <xdr:spPr>
          <a:xfrm>
            <a:off x="5654040" y="998220"/>
            <a:ext cx="1440000" cy="10800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9ACA23B7-6D7E-4EAB-97C3-A80E6991F07F}" type="TxLink">
              <a:rPr lang="en-US" sz="3200" b="1" i="0" u="none" strike="noStrike">
                <a:solidFill>
                  <a:srgbClr val="000000"/>
                </a:solidFill>
                <a:latin typeface="Calibri"/>
                <a:cs typeface="Calibri"/>
              </a:rPr>
              <a:pPr algn="ctr"/>
              <a:t>6</a:t>
            </a:fld>
            <a:endParaRPr lang="en-IN" sz="3200" b="1"/>
          </a:p>
        </xdr:txBody>
      </xdr:sp>
      <xdr:sp macro="" textlink="">
        <xdr:nvSpPr>
          <xdr:cNvPr id="11" name="TextBox 10">
            <a:extLst>
              <a:ext uri="{FF2B5EF4-FFF2-40B4-BE49-F238E27FC236}">
                <a16:creationId xmlns:a16="http://schemas.microsoft.com/office/drawing/2014/main" id="{7691F232-6854-4243-BF67-7892FD9D9FD5}"/>
              </a:ext>
            </a:extLst>
          </xdr:cNvPr>
          <xdr:cNvSpPr txBox="1"/>
        </xdr:nvSpPr>
        <xdr:spPr>
          <a:xfrm>
            <a:off x="5848961" y="1165860"/>
            <a:ext cx="1091996" cy="28493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rPr>
              <a:t>Beginner Users</a:t>
            </a:r>
          </a:p>
        </xdr:txBody>
      </xdr:sp>
    </xdr:grpSp>
    <xdr:clientData/>
  </xdr:twoCellAnchor>
  <xdr:twoCellAnchor>
    <xdr:from>
      <xdr:col>11</xdr:col>
      <xdr:colOff>186020</xdr:colOff>
      <xdr:row>5</xdr:row>
      <xdr:rowOff>53789</xdr:rowOff>
    </xdr:from>
    <xdr:to>
      <xdr:col>13</xdr:col>
      <xdr:colOff>514820</xdr:colOff>
      <xdr:row>11</xdr:row>
      <xdr:rowOff>40095</xdr:rowOff>
    </xdr:to>
    <xdr:grpSp>
      <xdr:nvGrpSpPr>
        <xdr:cNvPr id="25" name="Group 24">
          <a:extLst>
            <a:ext uri="{FF2B5EF4-FFF2-40B4-BE49-F238E27FC236}">
              <a16:creationId xmlns:a16="http://schemas.microsoft.com/office/drawing/2014/main" id="{02CF50CF-0F24-4E55-B0AB-B3E9F168F5B2}"/>
            </a:ext>
          </a:extLst>
        </xdr:cNvPr>
        <xdr:cNvGrpSpPr/>
      </xdr:nvGrpSpPr>
      <xdr:grpSpPr>
        <a:xfrm>
          <a:off x="6371667" y="851648"/>
          <a:ext cx="1548000" cy="1062071"/>
          <a:chOff x="7505700" y="998220"/>
          <a:chExt cx="1440000" cy="1080000"/>
        </a:xfrm>
        <a:gradFill flip="none" rotWithShape="1">
          <a:gsLst>
            <a:gs pos="0">
              <a:srgbClr val="DE0000">
                <a:shade val="30000"/>
                <a:satMod val="115000"/>
              </a:srgbClr>
            </a:gs>
            <a:gs pos="50000">
              <a:srgbClr val="DE0000">
                <a:shade val="67500"/>
                <a:satMod val="115000"/>
              </a:srgbClr>
            </a:gs>
            <a:gs pos="100000">
              <a:srgbClr val="DE0000">
                <a:shade val="100000"/>
                <a:satMod val="115000"/>
              </a:srgbClr>
            </a:gs>
          </a:gsLst>
          <a:lin ang="18900000" scaled="1"/>
          <a:tileRect/>
        </a:gradFill>
      </xdr:grpSpPr>
      <xdr:sp macro="" textlink="'Dashboard Helper Sheet'!C8">
        <xdr:nvSpPr>
          <xdr:cNvPr id="7" name="Rectangle 6">
            <a:extLst>
              <a:ext uri="{FF2B5EF4-FFF2-40B4-BE49-F238E27FC236}">
                <a16:creationId xmlns:a16="http://schemas.microsoft.com/office/drawing/2014/main" id="{1B3CC8C5-B49F-47EA-827F-8952C5177EB2}"/>
              </a:ext>
            </a:extLst>
          </xdr:cNvPr>
          <xdr:cNvSpPr/>
        </xdr:nvSpPr>
        <xdr:spPr>
          <a:xfrm>
            <a:off x="7505700" y="998220"/>
            <a:ext cx="1440000" cy="10800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EC0C55E2-C486-47B6-A33D-0C526ECC83E5}" type="TxLink">
              <a:rPr lang="en-US" sz="3200" b="1" i="0" u="none" strike="noStrike">
                <a:solidFill>
                  <a:srgbClr val="000000"/>
                </a:solidFill>
                <a:latin typeface="Calibri"/>
                <a:cs typeface="Calibri"/>
              </a:rPr>
              <a:pPr algn="ctr"/>
              <a:t>16</a:t>
            </a:fld>
            <a:endParaRPr lang="en-IN" sz="3200" b="1"/>
          </a:p>
        </xdr:txBody>
      </xdr:sp>
      <xdr:sp macro="" textlink="">
        <xdr:nvSpPr>
          <xdr:cNvPr id="12" name="TextBox 11">
            <a:extLst>
              <a:ext uri="{FF2B5EF4-FFF2-40B4-BE49-F238E27FC236}">
                <a16:creationId xmlns:a16="http://schemas.microsoft.com/office/drawing/2014/main" id="{6CEAB747-9C4C-4A37-A279-674FA887B3FB}"/>
              </a:ext>
            </a:extLst>
          </xdr:cNvPr>
          <xdr:cNvSpPr txBox="1"/>
        </xdr:nvSpPr>
        <xdr:spPr>
          <a:xfrm>
            <a:off x="7717612" y="1165860"/>
            <a:ext cx="1057676" cy="28493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rPr>
              <a:t>Explorer Users</a:t>
            </a:r>
          </a:p>
        </xdr:txBody>
      </xdr:sp>
    </xdr:grpSp>
    <xdr:clientData/>
  </xdr:twoCellAnchor>
  <xdr:twoCellAnchor>
    <xdr:from>
      <xdr:col>1</xdr:col>
      <xdr:colOff>0</xdr:colOff>
      <xdr:row>18</xdr:row>
      <xdr:rowOff>138287</xdr:rowOff>
    </xdr:from>
    <xdr:to>
      <xdr:col>8</xdr:col>
      <xdr:colOff>376800</xdr:colOff>
      <xdr:row>33</xdr:row>
      <xdr:rowOff>138287</xdr:rowOff>
    </xdr:to>
    <xdr:graphicFrame macro="">
      <xdr:nvGraphicFramePr>
        <xdr:cNvPr id="14" name="Chart 13">
          <a:extLst>
            <a:ext uri="{FF2B5EF4-FFF2-40B4-BE49-F238E27FC236}">
              <a16:creationId xmlns:a16="http://schemas.microsoft.com/office/drawing/2014/main" id="{1803802F-9AF3-4910-AD8F-F70270FE81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423583</xdr:colOff>
      <xdr:row>18</xdr:row>
      <xdr:rowOff>138287</xdr:rowOff>
    </xdr:from>
    <xdr:to>
      <xdr:col>16</xdr:col>
      <xdr:colOff>190783</xdr:colOff>
      <xdr:row>33</xdr:row>
      <xdr:rowOff>138287</xdr:rowOff>
    </xdr:to>
    <xdr:graphicFrame macro="">
      <xdr:nvGraphicFramePr>
        <xdr:cNvPr id="15" name="Chart 14">
          <a:extLst>
            <a:ext uri="{FF2B5EF4-FFF2-40B4-BE49-F238E27FC236}">
              <a16:creationId xmlns:a16="http://schemas.microsoft.com/office/drawing/2014/main" id="{E4C1C7CD-189D-4DDE-9B81-261A52ACA5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33</xdr:row>
      <xdr:rowOff>171007</xdr:rowOff>
    </xdr:from>
    <xdr:to>
      <xdr:col>8</xdr:col>
      <xdr:colOff>376800</xdr:colOff>
      <xdr:row>48</xdr:row>
      <xdr:rowOff>171006</xdr:rowOff>
    </xdr:to>
    <xdr:graphicFrame macro="">
      <xdr:nvGraphicFramePr>
        <xdr:cNvPr id="16" name="Chart 15">
          <a:extLst>
            <a:ext uri="{FF2B5EF4-FFF2-40B4-BE49-F238E27FC236}">
              <a16:creationId xmlns:a16="http://schemas.microsoft.com/office/drawing/2014/main" id="{4B1B4AF2-1C2E-46C4-8860-20DB21162D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236220</xdr:colOff>
      <xdr:row>18</xdr:row>
      <xdr:rowOff>134253</xdr:rowOff>
    </xdr:from>
    <xdr:to>
      <xdr:col>24</xdr:col>
      <xdr:colOff>3420</xdr:colOff>
      <xdr:row>33</xdr:row>
      <xdr:rowOff>134252</xdr:rowOff>
    </xdr:to>
    <xdr:graphicFrame macro="">
      <xdr:nvGraphicFramePr>
        <xdr:cNvPr id="17" name="Chart 16">
          <a:extLst>
            <a:ext uri="{FF2B5EF4-FFF2-40B4-BE49-F238E27FC236}">
              <a16:creationId xmlns:a16="http://schemas.microsoft.com/office/drawing/2014/main" id="{E9089898-A1A0-4788-8AAD-FF16B65432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423585</xdr:colOff>
      <xdr:row>33</xdr:row>
      <xdr:rowOff>171007</xdr:rowOff>
    </xdr:from>
    <xdr:to>
      <xdr:col>16</xdr:col>
      <xdr:colOff>190785</xdr:colOff>
      <xdr:row>48</xdr:row>
      <xdr:rowOff>171006</xdr:rowOff>
    </xdr:to>
    <xdr:graphicFrame macro="">
      <xdr:nvGraphicFramePr>
        <xdr:cNvPr id="20" name="Chart 19">
          <a:extLst>
            <a:ext uri="{FF2B5EF4-FFF2-40B4-BE49-F238E27FC236}">
              <a16:creationId xmlns:a16="http://schemas.microsoft.com/office/drawing/2014/main" id="{83AE84AF-90EF-458F-B9D9-9EE63F8391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236223</xdr:colOff>
      <xdr:row>33</xdr:row>
      <xdr:rowOff>171007</xdr:rowOff>
    </xdr:from>
    <xdr:to>
      <xdr:col>24</xdr:col>
      <xdr:colOff>3423</xdr:colOff>
      <xdr:row>48</xdr:row>
      <xdr:rowOff>171006</xdr:rowOff>
    </xdr:to>
    <xdr:graphicFrame macro="">
      <xdr:nvGraphicFramePr>
        <xdr:cNvPr id="22" name="Chart 21">
          <a:extLst>
            <a:ext uri="{FF2B5EF4-FFF2-40B4-BE49-F238E27FC236}">
              <a16:creationId xmlns:a16="http://schemas.microsoft.com/office/drawing/2014/main" id="{B1973EE6-7E2D-4D14-A3A4-798F6CBDBB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xdr:col>
      <xdr:colOff>34066</xdr:colOff>
      <xdr:row>11</xdr:row>
      <xdr:rowOff>122367</xdr:rowOff>
    </xdr:from>
    <xdr:ext cx="2305722" cy="1112521"/>
    <xdr:sp macro="" textlink="">
      <xdr:nvSpPr>
        <xdr:cNvPr id="23" name="TextBox 22">
          <a:extLst>
            <a:ext uri="{FF2B5EF4-FFF2-40B4-BE49-F238E27FC236}">
              <a16:creationId xmlns:a16="http://schemas.microsoft.com/office/drawing/2014/main" id="{A387B6B0-E5E4-45C4-8716-C4FE2A11AFD1}"/>
            </a:ext>
          </a:extLst>
        </xdr:cNvPr>
        <xdr:cNvSpPr txBox="1"/>
      </xdr:nvSpPr>
      <xdr:spPr>
        <a:xfrm>
          <a:off x="123713" y="1995991"/>
          <a:ext cx="2305722" cy="11125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a:solidFill>
                <a:schemeClr val="bg1"/>
              </a:solidFill>
              <a:latin typeface="Gadugi" panose="020B0502040204020203" pitchFamily="34" charset="0"/>
              <a:ea typeface="Gadugi" panose="020B0502040204020203" pitchFamily="34" charset="0"/>
            </a:rPr>
            <a:t>Pro Criteria</a:t>
          </a:r>
        </a:p>
        <a:p>
          <a:pPr algn="l"/>
          <a:r>
            <a:rPr lang="en-IN" sz="1100" b="1">
              <a:solidFill>
                <a:schemeClr val="bg1"/>
              </a:solidFill>
              <a:latin typeface="Gadugi" panose="020B0502040204020203" pitchFamily="34" charset="0"/>
              <a:ea typeface="Gadugi" panose="020B0502040204020203" pitchFamily="34" charset="0"/>
            </a:rPr>
            <a:t>Active Days &gt; 24 </a:t>
          </a:r>
        </a:p>
        <a:p>
          <a:pPr algn="l"/>
          <a:r>
            <a:rPr lang="en-IN" sz="1100" b="1">
              <a:solidFill>
                <a:schemeClr val="bg1"/>
              </a:solidFill>
              <a:latin typeface="Gadugi" panose="020B0502040204020203" pitchFamily="34" charset="0"/>
              <a:ea typeface="Gadugi" panose="020B0502040204020203" pitchFamily="34" charset="0"/>
            </a:rPr>
            <a:t>Average Steps per day &gt; 12000</a:t>
          </a:r>
        </a:p>
        <a:p>
          <a:pPr algn="l"/>
          <a:r>
            <a:rPr lang="en-IN" sz="1100" b="1">
              <a:solidFill>
                <a:schemeClr val="bg1"/>
              </a:solidFill>
              <a:latin typeface="Gadugi" panose="020B0502040204020203" pitchFamily="34" charset="0"/>
              <a:ea typeface="Gadugi" panose="020B0502040204020203" pitchFamily="34" charset="0"/>
            </a:rPr>
            <a:t>Average of Total Fairly Active &amp; Highly Active minutes &gt; 60</a:t>
          </a:r>
        </a:p>
      </xdr:txBody>
    </xdr:sp>
    <xdr:clientData/>
  </xdr:oneCellAnchor>
  <xdr:oneCellAnchor>
    <xdr:from>
      <xdr:col>4</xdr:col>
      <xdr:colOff>494073</xdr:colOff>
      <xdr:row>11</xdr:row>
      <xdr:rowOff>115643</xdr:rowOff>
    </xdr:from>
    <xdr:ext cx="2176260" cy="1125968"/>
    <xdr:sp macro="" textlink="">
      <xdr:nvSpPr>
        <xdr:cNvPr id="27" name="TextBox 26">
          <a:extLst>
            <a:ext uri="{FF2B5EF4-FFF2-40B4-BE49-F238E27FC236}">
              <a16:creationId xmlns:a16="http://schemas.microsoft.com/office/drawing/2014/main" id="{D1ECF359-7F43-465E-A5A5-7BE89793EDCB}"/>
            </a:ext>
          </a:extLst>
        </xdr:cNvPr>
        <xdr:cNvSpPr txBox="1"/>
      </xdr:nvSpPr>
      <xdr:spPr>
        <a:xfrm>
          <a:off x="2412520" y="1989267"/>
          <a:ext cx="2176260" cy="11259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a:solidFill>
                <a:schemeClr val="bg1"/>
              </a:solidFill>
              <a:latin typeface="Gadugi" panose="020B0502040204020203" pitchFamily="34" charset="0"/>
              <a:ea typeface="Gadugi" panose="020B0502040204020203" pitchFamily="34" charset="0"/>
            </a:rPr>
            <a:t>Intermediate Criteria</a:t>
          </a:r>
        </a:p>
        <a:p>
          <a:pPr algn="l"/>
          <a:r>
            <a:rPr lang="en-IN" sz="1100" b="1">
              <a:solidFill>
                <a:schemeClr val="bg1"/>
              </a:solidFill>
              <a:latin typeface="Gadugi" panose="020B0502040204020203" pitchFamily="34" charset="0"/>
              <a:ea typeface="Gadugi" panose="020B0502040204020203" pitchFamily="34" charset="0"/>
            </a:rPr>
            <a:t>Active Days &gt; 19</a:t>
          </a:r>
        </a:p>
        <a:p>
          <a:pPr algn="l"/>
          <a:r>
            <a:rPr lang="en-IN" sz="1100" b="1">
              <a:solidFill>
                <a:schemeClr val="bg1"/>
              </a:solidFill>
              <a:latin typeface="Gadugi" panose="020B0502040204020203" pitchFamily="34" charset="0"/>
              <a:ea typeface="Gadugi" panose="020B0502040204020203" pitchFamily="34" charset="0"/>
            </a:rPr>
            <a:t>Average Steps per day &gt; 7000 Average of Total Fairly Active</a:t>
          </a:r>
          <a:r>
            <a:rPr lang="en-IN" sz="1100" b="1" baseline="0">
              <a:solidFill>
                <a:schemeClr val="bg1"/>
              </a:solidFill>
              <a:latin typeface="Gadugi" panose="020B0502040204020203" pitchFamily="34" charset="0"/>
              <a:ea typeface="Gadugi" panose="020B0502040204020203" pitchFamily="34" charset="0"/>
            </a:rPr>
            <a:t> &amp; </a:t>
          </a:r>
          <a:r>
            <a:rPr lang="en-IN" sz="1100" b="1">
              <a:solidFill>
                <a:schemeClr val="bg1"/>
              </a:solidFill>
              <a:latin typeface="Gadugi" panose="020B0502040204020203" pitchFamily="34" charset="0"/>
              <a:ea typeface="Gadugi" panose="020B0502040204020203" pitchFamily="34" charset="0"/>
            </a:rPr>
            <a:t>Highly Active minutes &gt; 40</a:t>
          </a:r>
        </a:p>
      </xdr:txBody>
    </xdr:sp>
    <xdr:clientData/>
  </xdr:oneCellAnchor>
  <xdr:oneCellAnchor>
    <xdr:from>
      <xdr:col>8</xdr:col>
      <xdr:colOff>215018</xdr:colOff>
      <xdr:row>11</xdr:row>
      <xdr:rowOff>106679</xdr:rowOff>
    </xdr:from>
    <xdr:ext cx="2206744" cy="1143897"/>
    <xdr:sp macro="" textlink="">
      <xdr:nvSpPr>
        <xdr:cNvPr id="28" name="TextBox 27">
          <a:extLst>
            <a:ext uri="{FF2B5EF4-FFF2-40B4-BE49-F238E27FC236}">
              <a16:creationId xmlns:a16="http://schemas.microsoft.com/office/drawing/2014/main" id="{80810EA5-6181-4B44-9DDF-7B4DAA00D8A5}"/>
            </a:ext>
          </a:extLst>
        </xdr:cNvPr>
        <xdr:cNvSpPr txBox="1"/>
      </xdr:nvSpPr>
      <xdr:spPr>
        <a:xfrm>
          <a:off x="4571865" y="1980303"/>
          <a:ext cx="2206744" cy="11438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a:solidFill>
                <a:schemeClr val="bg1"/>
              </a:solidFill>
              <a:latin typeface="Gadugi" panose="020B0502040204020203" pitchFamily="34" charset="0"/>
              <a:ea typeface="Gadugi" panose="020B0502040204020203" pitchFamily="34" charset="0"/>
            </a:rPr>
            <a:t>Beginner Criteria</a:t>
          </a:r>
        </a:p>
        <a:p>
          <a:pPr algn="l"/>
          <a:r>
            <a:rPr lang="en-IN" sz="1100" b="1">
              <a:solidFill>
                <a:schemeClr val="bg1"/>
              </a:solidFill>
              <a:latin typeface="Gadugi" panose="020B0502040204020203" pitchFamily="34" charset="0"/>
              <a:ea typeface="Gadugi" panose="020B0502040204020203" pitchFamily="34" charset="0"/>
            </a:rPr>
            <a:t>Active Days &gt; 10</a:t>
          </a:r>
        </a:p>
        <a:p>
          <a:pPr algn="l"/>
          <a:r>
            <a:rPr lang="en-IN" sz="1100" b="1">
              <a:solidFill>
                <a:schemeClr val="bg1"/>
              </a:solidFill>
              <a:latin typeface="Gadugi" panose="020B0502040204020203" pitchFamily="34" charset="0"/>
              <a:ea typeface="Gadugi" panose="020B0502040204020203" pitchFamily="34" charset="0"/>
            </a:rPr>
            <a:t>Average Steps per day &gt; 4000 Average of Total Fairly Active &amp; Highly Active minutes &gt; 30</a:t>
          </a:r>
        </a:p>
      </xdr:txBody>
    </xdr:sp>
    <xdr:clientData/>
  </xdr:oneCellAnchor>
  <xdr:twoCellAnchor>
    <xdr:from>
      <xdr:col>13</xdr:col>
      <xdr:colOff>535420</xdr:colOff>
      <xdr:row>5</xdr:row>
      <xdr:rowOff>53788</xdr:rowOff>
    </xdr:from>
    <xdr:to>
      <xdr:col>16</xdr:col>
      <xdr:colOff>254620</xdr:colOff>
      <xdr:row>11</xdr:row>
      <xdr:rowOff>40094</xdr:rowOff>
    </xdr:to>
    <xdr:grpSp>
      <xdr:nvGrpSpPr>
        <xdr:cNvPr id="29" name="Group 28">
          <a:extLst>
            <a:ext uri="{FF2B5EF4-FFF2-40B4-BE49-F238E27FC236}">
              <a16:creationId xmlns:a16="http://schemas.microsoft.com/office/drawing/2014/main" id="{A7F6E722-6530-44AB-B4A0-704BDC90CE77}"/>
            </a:ext>
          </a:extLst>
        </xdr:cNvPr>
        <xdr:cNvGrpSpPr/>
      </xdr:nvGrpSpPr>
      <xdr:grpSpPr>
        <a:xfrm>
          <a:off x="7940267" y="851647"/>
          <a:ext cx="1548000" cy="1062071"/>
          <a:chOff x="3802380" y="998220"/>
          <a:chExt cx="1440000" cy="1080000"/>
        </a:xfrm>
        <a:gradFill flip="none" rotWithShape="1">
          <a:gsLst>
            <a:gs pos="0">
              <a:srgbClr val="DE0000">
                <a:shade val="30000"/>
                <a:satMod val="115000"/>
              </a:srgbClr>
            </a:gs>
            <a:gs pos="50000">
              <a:srgbClr val="DE0000">
                <a:shade val="67500"/>
                <a:satMod val="115000"/>
              </a:srgbClr>
            </a:gs>
            <a:gs pos="100000">
              <a:srgbClr val="DE0000">
                <a:shade val="100000"/>
                <a:satMod val="115000"/>
              </a:srgbClr>
            </a:gs>
          </a:gsLst>
          <a:lin ang="18900000" scaled="1"/>
          <a:tileRect/>
        </a:gradFill>
      </xdr:grpSpPr>
      <xdr:sp macro="" textlink="'Dashboard Helper Sheet'!C9">
        <xdr:nvSpPr>
          <xdr:cNvPr id="30" name="Rectangle 29">
            <a:extLst>
              <a:ext uri="{FF2B5EF4-FFF2-40B4-BE49-F238E27FC236}">
                <a16:creationId xmlns:a16="http://schemas.microsoft.com/office/drawing/2014/main" id="{E5FAC92E-3BA1-4A95-810F-F8FB04C17DC2}"/>
              </a:ext>
            </a:extLst>
          </xdr:cNvPr>
          <xdr:cNvSpPr/>
        </xdr:nvSpPr>
        <xdr:spPr>
          <a:xfrm>
            <a:off x="3802380" y="998220"/>
            <a:ext cx="1440000" cy="10800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F7AE1304-045A-4F2C-BA2B-141EF8544966}" type="TxLink">
              <a:rPr lang="en-US" sz="3200" b="1" i="0" u="none" strike="noStrike">
                <a:solidFill>
                  <a:srgbClr val="000000"/>
                </a:solidFill>
                <a:latin typeface="Calibri"/>
                <a:cs typeface="Calibri"/>
              </a:rPr>
              <a:t>29</a:t>
            </a:fld>
            <a:endParaRPr lang="en-IN" sz="7200" b="1"/>
          </a:p>
        </xdr:txBody>
      </xdr:sp>
      <xdr:sp macro="" textlink="">
        <xdr:nvSpPr>
          <xdr:cNvPr id="31" name="TextBox 30">
            <a:extLst>
              <a:ext uri="{FF2B5EF4-FFF2-40B4-BE49-F238E27FC236}">
                <a16:creationId xmlns:a16="http://schemas.microsoft.com/office/drawing/2014/main" id="{7809912E-FE54-464A-AB55-E8CC6B63FAA8}"/>
              </a:ext>
            </a:extLst>
          </xdr:cNvPr>
          <xdr:cNvSpPr txBox="1"/>
        </xdr:nvSpPr>
        <xdr:spPr>
          <a:xfrm>
            <a:off x="4076585" y="1165860"/>
            <a:ext cx="927482" cy="28493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rPr>
              <a:t>Active Users</a:t>
            </a:r>
          </a:p>
        </xdr:txBody>
      </xdr:sp>
    </xdr:grpSp>
    <xdr:clientData/>
  </xdr:twoCellAnchor>
  <xdr:twoCellAnchor>
    <xdr:from>
      <xdr:col>16</xdr:col>
      <xdr:colOff>275220</xdr:colOff>
      <xdr:row>5</xdr:row>
      <xdr:rowOff>53788</xdr:rowOff>
    </xdr:from>
    <xdr:to>
      <xdr:col>18</xdr:col>
      <xdr:colOff>604020</xdr:colOff>
      <xdr:row>11</xdr:row>
      <xdr:rowOff>40094</xdr:rowOff>
    </xdr:to>
    <xdr:grpSp>
      <xdr:nvGrpSpPr>
        <xdr:cNvPr id="32" name="Group 31">
          <a:extLst>
            <a:ext uri="{FF2B5EF4-FFF2-40B4-BE49-F238E27FC236}">
              <a16:creationId xmlns:a16="http://schemas.microsoft.com/office/drawing/2014/main" id="{EAAAF910-00FD-410E-A265-A208C1862607}"/>
            </a:ext>
          </a:extLst>
        </xdr:cNvPr>
        <xdr:cNvGrpSpPr/>
      </xdr:nvGrpSpPr>
      <xdr:grpSpPr>
        <a:xfrm>
          <a:off x="9508867" y="851647"/>
          <a:ext cx="1548000" cy="1062071"/>
          <a:chOff x="5654040" y="998220"/>
          <a:chExt cx="1440000" cy="1080000"/>
        </a:xfrm>
        <a:gradFill flip="none" rotWithShape="1">
          <a:gsLst>
            <a:gs pos="0">
              <a:srgbClr val="DE0000">
                <a:shade val="30000"/>
                <a:satMod val="115000"/>
              </a:srgbClr>
            </a:gs>
            <a:gs pos="50000">
              <a:srgbClr val="DE0000">
                <a:shade val="67500"/>
                <a:satMod val="115000"/>
              </a:srgbClr>
            </a:gs>
            <a:gs pos="100000">
              <a:srgbClr val="DE0000">
                <a:shade val="100000"/>
                <a:satMod val="115000"/>
              </a:srgbClr>
            </a:gs>
          </a:gsLst>
          <a:lin ang="18900000" scaled="1"/>
          <a:tileRect/>
        </a:gradFill>
      </xdr:grpSpPr>
      <xdr:sp macro="" textlink="'Dashboard Helper Sheet'!C10">
        <xdr:nvSpPr>
          <xdr:cNvPr id="33" name="Rectangle 32">
            <a:extLst>
              <a:ext uri="{FF2B5EF4-FFF2-40B4-BE49-F238E27FC236}">
                <a16:creationId xmlns:a16="http://schemas.microsoft.com/office/drawing/2014/main" id="{46C73897-04D4-4A1F-9367-BEB4C2E7F6E0}"/>
              </a:ext>
            </a:extLst>
          </xdr:cNvPr>
          <xdr:cNvSpPr/>
        </xdr:nvSpPr>
        <xdr:spPr>
          <a:xfrm>
            <a:off x="5654040" y="998220"/>
            <a:ext cx="1440000" cy="10800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97E79EA8-7FC2-4D9E-8C59-57C12AB619DA}" type="TxLink">
              <a:rPr lang="en-US" sz="3200" b="1" i="0" u="none" strike="noStrike">
                <a:solidFill>
                  <a:srgbClr val="000000"/>
                </a:solidFill>
                <a:latin typeface="Calibri"/>
                <a:cs typeface="Calibri"/>
              </a:rPr>
              <a:t>3</a:t>
            </a:fld>
            <a:endParaRPr lang="en-IN" sz="7200" b="1"/>
          </a:p>
        </xdr:txBody>
      </xdr:sp>
      <xdr:sp macro="" textlink="">
        <xdr:nvSpPr>
          <xdr:cNvPr id="34" name="TextBox 33">
            <a:extLst>
              <a:ext uri="{FF2B5EF4-FFF2-40B4-BE49-F238E27FC236}">
                <a16:creationId xmlns:a16="http://schemas.microsoft.com/office/drawing/2014/main" id="{5829302F-8360-4548-A070-DDC9938F647E}"/>
              </a:ext>
            </a:extLst>
          </xdr:cNvPr>
          <xdr:cNvSpPr txBox="1"/>
        </xdr:nvSpPr>
        <xdr:spPr>
          <a:xfrm>
            <a:off x="5818888" y="1165860"/>
            <a:ext cx="1155811" cy="28493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rPr>
              <a:t>Moderate Users</a:t>
            </a:r>
          </a:p>
        </xdr:txBody>
      </xdr:sp>
    </xdr:grpSp>
    <xdr:clientData/>
  </xdr:twoCellAnchor>
  <xdr:twoCellAnchor>
    <xdr:from>
      <xdr:col>19</xdr:col>
      <xdr:colOff>15020</xdr:colOff>
      <xdr:row>5</xdr:row>
      <xdr:rowOff>53788</xdr:rowOff>
    </xdr:from>
    <xdr:to>
      <xdr:col>21</xdr:col>
      <xdr:colOff>343820</xdr:colOff>
      <xdr:row>11</xdr:row>
      <xdr:rowOff>40094</xdr:rowOff>
    </xdr:to>
    <xdr:grpSp>
      <xdr:nvGrpSpPr>
        <xdr:cNvPr id="35" name="Group 34">
          <a:extLst>
            <a:ext uri="{FF2B5EF4-FFF2-40B4-BE49-F238E27FC236}">
              <a16:creationId xmlns:a16="http://schemas.microsoft.com/office/drawing/2014/main" id="{9A375D76-2860-4DAC-8494-7F4CCA4D1090}"/>
            </a:ext>
          </a:extLst>
        </xdr:cNvPr>
        <xdr:cNvGrpSpPr/>
      </xdr:nvGrpSpPr>
      <xdr:grpSpPr>
        <a:xfrm>
          <a:off x="11077467" y="851647"/>
          <a:ext cx="1548000" cy="1062071"/>
          <a:chOff x="7505700" y="998220"/>
          <a:chExt cx="1620000" cy="1080000"/>
        </a:xfrm>
        <a:gradFill flip="none" rotWithShape="1">
          <a:gsLst>
            <a:gs pos="0">
              <a:srgbClr val="DE0000">
                <a:shade val="30000"/>
                <a:satMod val="115000"/>
              </a:srgbClr>
            </a:gs>
            <a:gs pos="50000">
              <a:srgbClr val="DE0000">
                <a:shade val="67500"/>
                <a:satMod val="115000"/>
              </a:srgbClr>
            </a:gs>
            <a:gs pos="100000">
              <a:srgbClr val="DE0000">
                <a:shade val="100000"/>
                <a:satMod val="115000"/>
              </a:srgbClr>
            </a:gs>
          </a:gsLst>
          <a:lin ang="18900000" scaled="1"/>
          <a:tileRect/>
        </a:gradFill>
      </xdr:grpSpPr>
      <xdr:sp macro="" textlink="'Dashboard Helper Sheet'!C11">
        <xdr:nvSpPr>
          <xdr:cNvPr id="36" name="Rectangle 35">
            <a:extLst>
              <a:ext uri="{FF2B5EF4-FFF2-40B4-BE49-F238E27FC236}">
                <a16:creationId xmlns:a16="http://schemas.microsoft.com/office/drawing/2014/main" id="{25C2A3F5-FAC5-45B0-8FC3-A34D7EFFFCD3}"/>
              </a:ext>
            </a:extLst>
          </xdr:cNvPr>
          <xdr:cNvSpPr/>
        </xdr:nvSpPr>
        <xdr:spPr>
          <a:xfrm>
            <a:off x="7505700" y="998220"/>
            <a:ext cx="1620000" cy="10800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6870D447-5C04-4265-BB89-852F8AD7B612}" type="TxLink">
              <a:rPr lang="en-US" sz="3200" b="1" i="0" u="none" strike="noStrike">
                <a:solidFill>
                  <a:srgbClr val="000000"/>
                </a:solidFill>
                <a:latin typeface="Calibri"/>
                <a:cs typeface="Calibri"/>
              </a:rPr>
              <a:t>1</a:t>
            </a:fld>
            <a:endParaRPr lang="en-IN" sz="7200" b="1"/>
          </a:p>
        </xdr:txBody>
      </xdr:sp>
      <xdr:sp macro="" textlink="">
        <xdr:nvSpPr>
          <xdr:cNvPr id="37" name="TextBox 36">
            <a:extLst>
              <a:ext uri="{FF2B5EF4-FFF2-40B4-BE49-F238E27FC236}">
                <a16:creationId xmlns:a16="http://schemas.microsoft.com/office/drawing/2014/main" id="{6BDFA07A-20F8-4EA3-9C86-440BDF2FAC15}"/>
              </a:ext>
            </a:extLst>
          </xdr:cNvPr>
          <xdr:cNvSpPr txBox="1"/>
        </xdr:nvSpPr>
        <xdr:spPr>
          <a:xfrm>
            <a:off x="7817576" y="1165860"/>
            <a:ext cx="949917" cy="28493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rPr>
              <a:t>Light Users</a:t>
            </a:r>
          </a:p>
        </xdr:txBody>
      </xdr:sp>
    </xdr:grpSp>
    <xdr:clientData/>
  </xdr:twoCellAnchor>
  <xdr:oneCellAnchor>
    <xdr:from>
      <xdr:col>11</xdr:col>
      <xdr:colOff>576047</xdr:colOff>
      <xdr:row>11</xdr:row>
      <xdr:rowOff>131780</xdr:rowOff>
    </xdr:from>
    <xdr:ext cx="1975831" cy="1093694"/>
    <xdr:sp macro="" textlink="">
      <xdr:nvSpPr>
        <xdr:cNvPr id="38" name="TextBox 37">
          <a:extLst>
            <a:ext uri="{FF2B5EF4-FFF2-40B4-BE49-F238E27FC236}">
              <a16:creationId xmlns:a16="http://schemas.microsoft.com/office/drawing/2014/main" id="{9332C95B-8534-46FD-B67B-33D262879088}"/>
            </a:ext>
          </a:extLst>
        </xdr:cNvPr>
        <xdr:cNvSpPr txBox="1"/>
      </xdr:nvSpPr>
      <xdr:spPr>
        <a:xfrm>
          <a:off x="6761694" y="2005404"/>
          <a:ext cx="1975831" cy="10936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a:solidFill>
                <a:schemeClr val="bg1"/>
              </a:solidFill>
              <a:latin typeface="Gadugi" panose="020B0502040204020203" pitchFamily="34" charset="0"/>
              <a:ea typeface="Gadugi" panose="020B0502040204020203" pitchFamily="34" charset="0"/>
            </a:rPr>
            <a:t>Explorer Criteria</a:t>
          </a:r>
        </a:p>
        <a:p>
          <a:pPr algn="l"/>
          <a:r>
            <a:rPr lang="en-IN" sz="1100" b="1">
              <a:solidFill>
                <a:schemeClr val="bg1"/>
              </a:solidFill>
              <a:latin typeface="Gadugi" panose="020B0502040204020203" pitchFamily="34" charset="0"/>
              <a:ea typeface="Gadugi" panose="020B0502040204020203" pitchFamily="34" charset="0"/>
            </a:rPr>
            <a:t>Users who do</a:t>
          </a:r>
          <a:r>
            <a:rPr lang="en-IN" sz="1100" b="1" baseline="0">
              <a:solidFill>
                <a:schemeClr val="bg1"/>
              </a:solidFill>
              <a:latin typeface="Gadugi" panose="020B0502040204020203" pitchFamily="34" charset="0"/>
              <a:ea typeface="Gadugi" panose="020B0502040204020203" pitchFamily="34" charset="0"/>
            </a:rPr>
            <a:t> not fall under Pro, Intermediate &amp; Beginners comes under Explorer category</a:t>
          </a:r>
          <a:endParaRPr lang="en-IN" sz="1100" b="1">
            <a:solidFill>
              <a:schemeClr val="bg1"/>
            </a:solidFill>
            <a:latin typeface="Gadugi" panose="020B0502040204020203" pitchFamily="34" charset="0"/>
            <a:ea typeface="Gadugi" panose="020B0502040204020203" pitchFamily="34" charset="0"/>
          </a:endParaRPr>
        </a:p>
      </xdr:txBody>
    </xdr:sp>
    <xdr:clientData/>
  </xdr:oneCellAnchor>
  <xdr:oneCellAnchor>
    <xdr:from>
      <xdr:col>15</xdr:col>
      <xdr:colOff>96563</xdr:colOff>
      <xdr:row>11</xdr:row>
      <xdr:rowOff>158674</xdr:rowOff>
    </xdr:from>
    <xdr:ext cx="1743332" cy="1039906"/>
    <xdr:sp macro="" textlink="">
      <xdr:nvSpPr>
        <xdr:cNvPr id="39" name="TextBox 38">
          <a:extLst>
            <a:ext uri="{FF2B5EF4-FFF2-40B4-BE49-F238E27FC236}">
              <a16:creationId xmlns:a16="http://schemas.microsoft.com/office/drawing/2014/main" id="{C3AC1DF7-1848-4201-ABF7-882C2E520717}"/>
            </a:ext>
          </a:extLst>
        </xdr:cNvPr>
        <xdr:cNvSpPr txBox="1"/>
      </xdr:nvSpPr>
      <xdr:spPr>
        <a:xfrm>
          <a:off x="8720610" y="2032298"/>
          <a:ext cx="1743332" cy="1039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a:solidFill>
                <a:schemeClr val="bg1"/>
              </a:solidFill>
              <a:latin typeface="Gadugi" panose="020B0502040204020203" pitchFamily="34" charset="0"/>
              <a:ea typeface="Gadugi" panose="020B0502040204020203" pitchFamily="34" charset="0"/>
            </a:rPr>
            <a:t>Active Criteria</a:t>
          </a:r>
        </a:p>
        <a:p>
          <a:pPr algn="l"/>
          <a:r>
            <a:rPr lang="en-IN" sz="1100" b="1">
              <a:solidFill>
                <a:schemeClr val="bg1"/>
              </a:solidFill>
              <a:latin typeface="Gadugi" panose="020B0502040204020203" pitchFamily="34" charset="0"/>
              <a:ea typeface="Gadugi" panose="020B0502040204020203" pitchFamily="34" charset="0"/>
            </a:rPr>
            <a:t>Users who were Active on FitBit tracker app for</a:t>
          </a:r>
          <a:r>
            <a:rPr lang="en-IN" sz="1100" b="1" baseline="0">
              <a:solidFill>
                <a:schemeClr val="bg1"/>
              </a:solidFill>
              <a:latin typeface="Gadugi" panose="020B0502040204020203" pitchFamily="34" charset="0"/>
              <a:ea typeface="Gadugi" panose="020B0502040204020203" pitchFamily="34" charset="0"/>
            </a:rPr>
            <a:t> </a:t>
          </a:r>
          <a:r>
            <a:rPr lang="en-IN" sz="1100" b="1">
              <a:solidFill>
                <a:schemeClr val="bg1"/>
              </a:solidFill>
              <a:latin typeface="Gadugi" panose="020B0502040204020203" pitchFamily="34" charset="0"/>
              <a:ea typeface="Gadugi" panose="020B0502040204020203" pitchFamily="34" charset="0"/>
            </a:rPr>
            <a:t>more than 20 days</a:t>
          </a:r>
        </a:p>
      </xdr:txBody>
    </xdr:sp>
    <xdr:clientData/>
  </xdr:oneCellAnchor>
  <xdr:oneCellAnchor>
    <xdr:from>
      <xdr:col>17</xdr:col>
      <xdr:colOff>603780</xdr:colOff>
      <xdr:row>11</xdr:row>
      <xdr:rowOff>158674</xdr:rowOff>
    </xdr:from>
    <xdr:ext cx="1751587" cy="1039906"/>
    <xdr:sp macro="" textlink="">
      <xdr:nvSpPr>
        <xdr:cNvPr id="40" name="TextBox 39">
          <a:extLst>
            <a:ext uri="{FF2B5EF4-FFF2-40B4-BE49-F238E27FC236}">
              <a16:creationId xmlns:a16="http://schemas.microsoft.com/office/drawing/2014/main" id="{0574ABDB-4517-44EF-BEAC-7D22194CABD1}"/>
            </a:ext>
          </a:extLst>
        </xdr:cNvPr>
        <xdr:cNvSpPr txBox="1"/>
      </xdr:nvSpPr>
      <xdr:spPr>
        <a:xfrm>
          <a:off x="10447027" y="2032298"/>
          <a:ext cx="1751587" cy="103990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a:solidFill>
                <a:schemeClr val="bg1"/>
              </a:solidFill>
              <a:latin typeface="Gadugi" panose="020B0502040204020203" pitchFamily="34" charset="0"/>
              <a:ea typeface="Gadugi" panose="020B0502040204020203" pitchFamily="34" charset="0"/>
            </a:rPr>
            <a:t>Moderate Criteria</a:t>
          </a:r>
        </a:p>
        <a:p>
          <a:r>
            <a:rPr lang="en-IN" sz="1100" b="1">
              <a:solidFill>
                <a:schemeClr val="bg1"/>
              </a:solidFill>
              <a:effectLst/>
              <a:latin typeface="Gadugi" panose="020B0502040204020203" pitchFamily="34" charset="0"/>
              <a:ea typeface="Gadugi" panose="020B0502040204020203" pitchFamily="34" charset="0"/>
              <a:cs typeface="+mn-cs"/>
            </a:rPr>
            <a:t>Users who were Active on FitBit tracker app between</a:t>
          </a:r>
          <a:r>
            <a:rPr lang="en-IN" sz="1100" b="1" baseline="0">
              <a:solidFill>
                <a:schemeClr val="bg1"/>
              </a:solidFill>
              <a:effectLst/>
              <a:latin typeface="Gadugi" panose="020B0502040204020203" pitchFamily="34" charset="0"/>
              <a:ea typeface="Gadugi" panose="020B0502040204020203" pitchFamily="34" charset="0"/>
              <a:cs typeface="+mn-cs"/>
            </a:rPr>
            <a:t> 10 to </a:t>
          </a:r>
          <a:r>
            <a:rPr lang="en-IN" sz="1100" b="1">
              <a:solidFill>
                <a:schemeClr val="bg1"/>
              </a:solidFill>
              <a:effectLst/>
              <a:latin typeface="Gadugi" panose="020B0502040204020203" pitchFamily="34" charset="0"/>
              <a:ea typeface="Gadugi" panose="020B0502040204020203" pitchFamily="34" charset="0"/>
              <a:cs typeface="+mn-cs"/>
            </a:rPr>
            <a:t>20 days</a:t>
          </a:r>
          <a:endParaRPr lang="en-IN" b="1">
            <a:solidFill>
              <a:schemeClr val="bg1"/>
            </a:solidFill>
            <a:effectLst/>
            <a:latin typeface="Gadugi" panose="020B0502040204020203" pitchFamily="34" charset="0"/>
            <a:ea typeface="Gadugi" panose="020B0502040204020203" pitchFamily="34" charset="0"/>
          </a:endParaRPr>
        </a:p>
      </xdr:txBody>
    </xdr:sp>
    <xdr:clientData/>
  </xdr:oneCellAnchor>
  <xdr:oneCellAnchor>
    <xdr:from>
      <xdr:col>20</xdr:col>
      <xdr:colOff>509651</xdr:colOff>
      <xdr:row>11</xdr:row>
      <xdr:rowOff>154192</xdr:rowOff>
    </xdr:from>
    <xdr:ext cx="1946685" cy="1048870"/>
    <xdr:sp macro="" textlink="">
      <xdr:nvSpPr>
        <xdr:cNvPr id="41" name="TextBox 40">
          <a:extLst>
            <a:ext uri="{FF2B5EF4-FFF2-40B4-BE49-F238E27FC236}">
              <a16:creationId xmlns:a16="http://schemas.microsoft.com/office/drawing/2014/main" id="{A957D97D-BABD-4A18-B1FF-AC02EF6A647A}"/>
            </a:ext>
          </a:extLst>
        </xdr:cNvPr>
        <xdr:cNvSpPr txBox="1"/>
      </xdr:nvSpPr>
      <xdr:spPr>
        <a:xfrm>
          <a:off x="12181698" y="2027816"/>
          <a:ext cx="1946685" cy="10488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100" b="1">
              <a:solidFill>
                <a:schemeClr val="bg1"/>
              </a:solidFill>
              <a:latin typeface="Gadugi" panose="020B0502040204020203" pitchFamily="34" charset="0"/>
              <a:ea typeface="Gadugi" panose="020B0502040204020203" pitchFamily="34" charset="0"/>
            </a:rPr>
            <a:t>Light Criteria</a:t>
          </a:r>
        </a:p>
        <a:p>
          <a:r>
            <a:rPr lang="en-IN" sz="1100" b="1">
              <a:solidFill>
                <a:schemeClr val="bg1"/>
              </a:solidFill>
              <a:effectLst/>
              <a:latin typeface="Gadugi" panose="020B0502040204020203" pitchFamily="34" charset="0"/>
              <a:ea typeface="Gadugi" panose="020B0502040204020203" pitchFamily="34" charset="0"/>
              <a:cs typeface="+mn-cs"/>
            </a:rPr>
            <a:t>Users who were Active on FitBit tracker app for less than </a:t>
          </a:r>
          <a:r>
            <a:rPr lang="en-IN" sz="1100" b="1" baseline="0">
              <a:solidFill>
                <a:schemeClr val="bg1"/>
              </a:solidFill>
              <a:effectLst/>
              <a:latin typeface="Gadugi" panose="020B0502040204020203" pitchFamily="34" charset="0"/>
              <a:ea typeface="Gadugi" panose="020B0502040204020203" pitchFamily="34" charset="0"/>
              <a:cs typeface="+mn-cs"/>
            </a:rPr>
            <a:t>10 da</a:t>
          </a:r>
          <a:r>
            <a:rPr lang="en-IN" sz="1100" b="1">
              <a:solidFill>
                <a:schemeClr val="bg1"/>
              </a:solidFill>
              <a:effectLst/>
              <a:latin typeface="Gadugi" panose="020B0502040204020203" pitchFamily="34" charset="0"/>
              <a:ea typeface="Gadugi" panose="020B0502040204020203" pitchFamily="34" charset="0"/>
              <a:cs typeface="+mn-cs"/>
            </a:rPr>
            <a:t>ys</a:t>
          </a:r>
          <a:endParaRPr lang="en-IN" b="1">
            <a:solidFill>
              <a:schemeClr val="bg1"/>
            </a:solidFill>
            <a:effectLst/>
            <a:latin typeface="Gadugi" panose="020B0502040204020203" pitchFamily="34" charset="0"/>
            <a:ea typeface="Gadugi" panose="020B0502040204020203" pitchFamily="34" charset="0"/>
          </a:endParaRPr>
        </a:p>
      </xdr:txBody>
    </xdr:sp>
    <xdr:clientData/>
  </xdr:oneCellAnchor>
  <xdr:twoCellAnchor>
    <xdr:from>
      <xdr:col>21</xdr:col>
      <xdr:colOff>364418</xdr:colOff>
      <xdr:row>5</xdr:row>
      <xdr:rowOff>53788</xdr:rowOff>
    </xdr:from>
    <xdr:to>
      <xdr:col>24</xdr:col>
      <xdr:colOff>47618</xdr:colOff>
      <xdr:row>11</xdr:row>
      <xdr:rowOff>40094</xdr:rowOff>
    </xdr:to>
    <xdr:grpSp>
      <xdr:nvGrpSpPr>
        <xdr:cNvPr id="42" name="Group 41">
          <a:extLst>
            <a:ext uri="{FF2B5EF4-FFF2-40B4-BE49-F238E27FC236}">
              <a16:creationId xmlns:a16="http://schemas.microsoft.com/office/drawing/2014/main" id="{F4150DA9-C3D6-4E6B-8F24-789130F7EEEB}"/>
            </a:ext>
          </a:extLst>
        </xdr:cNvPr>
        <xdr:cNvGrpSpPr/>
      </xdr:nvGrpSpPr>
      <xdr:grpSpPr>
        <a:xfrm>
          <a:off x="12646065" y="851647"/>
          <a:ext cx="1512000" cy="1062071"/>
          <a:chOff x="7505700" y="998220"/>
          <a:chExt cx="1620000" cy="1080000"/>
        </a:xfrm>
        <a:gradFill flip="none" rotWithShape="1">
          <a:gsLst>
            <a:gs pos="0">
              <a:srgbClr val="DE0000">
                <a:shade val="30000"/>
                <a:satMod val="115000"/>
              </a:srgbClr>
            </a:gs>
            <a:gs pos="50000">
              <a:srgbClr val="DE0000">
                <a:shade val="67500"/>
                <a:satMod val="115000"/>
              </a:srgbClr>
            </a:gs>
            <a:gs pos="100000">
              <a:srgbClr val="DE0000">
                <a:shade val="100000"/>
                <a:satMod val="115000"/>
              </a:srgbClr>
            </a:gs>
          </a:gsLst>
          <a:lin ang="18900000" scaled="1"/>
          <a:tileRect/>
        </a:gradFill>
      </xdr:grpSpPr>
      <xdr:sp macro="" textlink="'Dashboard Helper Sheet'!C12">
        <xdr:nvSpPr>
          <xdr:cNvPr id="43" name="Rectangle 42">
            <a:extLst>
              <a:ext uri="{FF2B5EF4-FFF2-40B4-BE49-F238E27FC236}">
                <a16:creationId xmlns:a16="http://schemas.microsoft.com/office/drawing/2014/main" id="{840BAADD-5B3C-4A89-B050-9513FC3E1E1C}"/>
              </a:ext>
            </a:extLst>
          </xdr:cNvPr>
          <xdr:cNvSpPr/>
        </xdr:nvSpPr>
        <xdr:spPr>
          <a:xfrm>
            <a:off x="7505700" y="998220"/>
            <a:ext cx="1620000" cy="1080000"/>
          </a:xfrm>
          <a:prstGeom prst="rect">
            <a:avLst/>
          </a:prstGeom>
          <a:grp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fld id="{1EFBA017-A935-4E1B-93A4-CAC76FF89059}" type="TxLink">
              <a:rPr lang="en-US" sz="3200" b="1" i="0" u="none" strike="noStrike">
                <a:solidFill>
                  <a:srgbClr val="000000"/>
                </a:solidFill>
                <a:latin typeface="Calibri"/>
                <a:cs typeface="Calibri"/>
              </a:rPr>
              <a:t>31</a:t>
            </a:fld>
            <a:endParaRPr lang="en-IN" sz="7200" b="1"/>
          </a:p>
        </xdr:txBody>
      </xdr:sp>
      <xdr:sp macro="" textlink="">
        <xdr:nvSpPr>
          <xdr:cNvPr id="44" name="TextBox 43">
            <a:extLst>
              <a:ext uri="{FF2B5EF4-FFF2-40B4-BE49-F238E27FC236}">
                <a16:creationId xmlns:a16="http://schemas.microsoft.com/office/drawing/2014/main" id="{F4AFD085-E6C1-445A-9ECA-8D7B110836C3}"/>
              </a:ext>
            </a:extLst>
          </xdr:cNvPr>
          <xdr:cNvSpPr txBox="1"/>
        </xdr:nvSpPr>
        <xdr:spPr>
          <a:xfrm>
            <a:off x="7817576" y="1165860"/>
            <a:ext cx="913644" cy="284935"/>
          </a:xfrm>
          <a:prstGeom prst="rect">
            <a:avLst/>
          </a:prstGeom>
          <a:grpFill/>
          <a:ln>
            <a:no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b="1">
                <a:solidFill>
                  <a:schemeClr val="bg1"/>
                </a:solidFill>
              </a:rPr>
              <a:t>Total Days</a:t>
            </a:r>
          </a:p>
        </xdr:txBody>
      </xdr:sp>
    </xdr:grpSp>
    <xdr:clientData/>
  </xdr:twoCellAnchor>
  <xdr:oneCellAnchor>
    <xdr:from>
      <xdr:col>6</xdr:col>
      <xdr:colOff>394447</xdr:colOff>
      <xdr:row>1</xdr:row>
      <xdr:rowOff>97069</xdr:rowOff>
    </xdr:from>
    <xdr:ext cx="7135906" cy="530658"/>
    <xdr:sp macro="" textlink="">
      <xdr:nvSpPr>
        <xdr:cNvPr id="45" name="TextBox 44">
          <a:extLst>
            <a:ext uri="{FF2B5EF4-FFF2-40B4-BE49-F238E27FC236}">
              <a16:creationId xmlns:a16="http://schemas.microsoft.com/office/drawing/2014/main" id="{FC5CE287-A93D-45DC-8B65-D19A7942AF87}"/>
            </a:ext>
          </a:extLst>
        </xdr:cNvPr>
        <xdr:cNvSpPr txBox="1"/>
      </xdr:nvSpPr>
      <xdr:spPr>
        <a:xfrm>
          <a:off x="3532094" y="177751"/>
          <a:ext cx="713590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2800" b="1">
              <a:solidFill>
                <a:srgbClr val="DE0000"/>
              </a:solidFill>
            </a:rPr>
            <a:t>Fit-Bit Fitness Tracker Analytics</a:t>
          </a:r>
          <a:r>
            <a:rPr lang="en-IN" sz="2800" b="1" baseline="0">
              <a:solidFill>
                <a:srgbClr val="DE0000"/>
              </a:solidFill>
            </a:rPr>
            <a:t>  Dashboard</a:t>
          </a:r>
          <a:endParaRPr lang="en-IN" sz="2800" b="1">
            <a:solidFill>
              <a:srgbClr val="DE0000"/>
            </a:solidFill>
          </a:endParaRPr>
        </a:p>
      </xdr:txBody>
    </xdr:sp>
    <xdr:clientData/>
  </xdr:one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bhore" refreshedDate="45413.049035069445" createdVersion="7" refreshedVersion="7" minRefreshableVersion="3" recordCount="0" supportSubquery="1" supportAdvancedDrill="1" xr:uid="{13223FC4-0CD5-47DD-962C-F42F9EDF31EF}">
  <cacheSource type="external" connectionId="8">
    <extLst>
      <ext xmlns:x14="http://schemas.microsoft.com/office/spreadsheetml/2009/9/main" uri="{F057638F-6D5F-4e77-A914-E7F072B9BCA8}">
        <x14:sourceConnection name="ThisWorkbookDataModel"/>
      </ext>
    </extLst>
  </cacheSource>
  <cacheFields count="2">
    <cacheField name="[Measures].[Average of Total Lightly Active Minutes]" caption="Average of Total Lightly Active Minutes" numFmtId="0" hierarchy="33" level="32767"/>
    <cacheField name="[Table by User ID].[Experience Level].[Experience Level]" caption="Experience Level" numFmtId="0" hierarchy="26" level="1">
      <sharedItems count="4">
        <s v="Beginner"/>
        <s v="Explorer"/>
        <s v="Intermediate"/>
        <s v="Pro"/>
      </sharedItems>
    </cacheField>
  </cacheFields>
  <cacheHierarchies count="34">
    <cacheHierarchy uniqueName="[Table by Activity Date].[ActivityDate]" caption="ActivityDate" attribute="1" time="1" defaultMemberUniqueName="[Table by Activity Date].[ActivityDate].[All]" allUniqueName="[Table by Activity Date].[ActivityDate].[All]" dimensionUniqueName="[Table by Activity Date]" displayFolder="" count="0" memberValueDatatype="7" unbalanced="0"/>
    <cacheHierarchy uniqueName="[Table by Activity Date].[No of Users]" caption="No of Users" attribute="1" defaultMemberUniqueName="[Table by Activity Date].[No of Users].[All]" allUniqueName="[Table by Activity Date].[No of Users].[All]" dimensionUniqueName="[Table by Activity Date]" displayFolder="" count="0" memberValueDatatype="20" unbalanced="0"/>
    <cacheHierarchy uniqueName="[Table by Activity Date].[Average Distance]" caption="Average Distance" attribute="1" defaultMemberUniqueName="[Table by Activity Date].[Average Distance].[All]" allUniqueName="[Table by Activity Date].[Average Distance].[All]" dimensionUniqueName="[Table by Activity Date]" displayFolder="" count="0" memberValueDatatype="5" unbalanced="0"/>
    <cacheHierarchy uniqueName="[Table by Activity Date].[Total Steps]" caption="Total Steps" attribute="1" defaultMemberUniqueName="[Table by Activity Date].[Total Steps].[All]" allUniqueName="[Table by Activity Date].[Total Steps].[All]" dimensionUniqueName="[Table by Activity Date]" displayFolder="" count="0" memberValueDatatype="20" unbalanced="0"/>
    <cacheHierarchy uniqueName="[Table by Activity Date].[Average Steps]" caption="Average Steps" attribute="1" defaultMemberUniqueName="[Table by Activity Date].[Average Steps].[All]" allUniqueName="[Table by Activity Date].[Average Steps].[All]" dimensionUniqueName="[Table by Activity Date]" displayFolder="" count="0" memberValueDatatype="20" unbalanced="0"/>
    <cacheHierarchy uniqueName="[Table by Activity Date].[Total Calories Burned]" caption="Total Calories Burned" attribute="1" defaultMemberUniqueName="[Table by Activity Date].[Total Calories Burned].[All]" allUniqueName="[Table by Activity Date].[Total Calories Burned].[All]" dimensionUniqueName="[Table by Activity Date]" displayFolder="" count="0" memberValueDatatype="20" unbalanced="0"/>
    <cacheHierarchy uniqueName="[Table by Activity Date].[Average Calories Burned]" caption="Average Calories Burned" attribute="1" defaultMemberUniqueName="[Table by Activity Date].[Average Calories Burned].[All]" allUniqueName="[Table by Activity Date].[Average Calories Burned].[All]" dimensionUniqueName="[Table by Activity Date]" displayFolder="" count="0" memberValueDatatype="20" unbalanced="0"/>
    <cacheHierarchy uniqueName="[Table by Activity Date].[Total Very Active Minutes]" caption="Total Very Active Minutes" attribute="1" defaultMemberUniqueName="[Table by Activity Date].[Total Very Active Minutes].[All]" allUniqueName="[Table by Activity Date].[Total Very Active Minutes].[All]" dimensionUniqueName="[Table by Activity Date]" displayFolder="" count="0" memberValueDatatype="20" unbalanced="0"/>
    <cacheHierarchy uniqueName="[Table by Activity Date].[Average Very Active Minutes]" caption="Average Very Active Minutes" attribute="1" defaultMemberUniqueName="[Table by Activity Date].[Average Very Active Minutes].[All]" allUniqueName="[Table by Activity Date].[Average Very Active Minutes].[All]" dimensionUniqueName="[Table by Activity Date]" displayFolder="" count="0" memberValueDatatype="20" unbalanced="0"/>
    <cacheHierarchy uniqueName="[Table by Activity Date].[Total Fairly Active Minutes]" caption="Total Fairly Active Minutes" attribute="1" defaultMemberUniqueName="[Table by Activity Date].[Total Fairly Active Minutes].[All]" allUniqueName="[Table by Activity Date].[Total Fairly Active Minutes].[All]" dimensionUniqueName="[Table by Activity Date]" displayFolder="" count="0" memberValueDatatype="20" unbalanced="0"/>
    <cacheHierarchy uniqueName="[Table by Activity Date].[Average Fairly Active Minutes]" caption="Average Fairly Active Minutes" attribute="1" defaultMemberUniqueName="[Table by Activity Date].[Average Fairly Active Minutes].[All]" allUniqueName="[Table by Activity Date].[Average Fairly Active Minutes].[All]" dimensionUniqueName="[Table by Activity Date]" displayFolder="" count="0" memberValueDatatype="20" unbalanced="0"/>
    <cacheHierarchy uniqueName="[Table by Activity Date].[Total Lightly Active Minutes]" caption="Total Lightly Active Minutes" attribute="1" defaultMemberUniqueName="[Table by Activity Date].[Total Lightly Active Minutes].[All]" allUniqueName="[Table by Activity Date].[Total Lightly Active Minutes].[All]" dimensionUniqueName="[Table by Activity Date]" displayFolder="" count="0" memberValueDatatype="20" unbalanced="0"/>
    <cacheHierarchy uniqueName="[Table by Activity Date].[Start of Week]" caption="Start of Week" attribute="1" time="1" defaultMemberUniqueName="[Table by Activity Date].[Start of Week].[All]" allUniqueName="[Table by Activity Date].[Start of Week].[All]" dimensionUniqueName="[Table by Activity Date]" displayFolder="" count="0" memberValueDatatype="7" unbalanced="0"/>
    <cacheHierarchy uniqueName="[Table by User ID].[User ID]" caption="User ID" attribute="1" defaultMemberUniqueName="[Table by User ID].[User ID].[All]" allUniqueName="[Table by User ID].[User ID].[All]" dimensionUniqueName="[Table by User ID]" displayFolder="" count="0" memberValueDatatype="20" unbalanced="0"/>
    <cacheHierarchy uniqueName="[Table by User ID].[No of Days]" caption="No of Days" attribute="1" defaultMemberUniqueName="[Table by User ID].[No of Days].[All]" allUniqueName="[Table by User ID].[No of Days].[All]" dimensionUniqueName="[Table by User ID]" displayFolder="" count="0" memberValueDatatype="20" unbalanced="0"/>
    <cacheHierarchy uniqueName="[Table by User ID].[Average Distance]" caption="Average Distance" attribute="1" defaultMemberUniqueName="[Table by User ID].[Average Distance].[All]" allUniqueName="[Table by User ID].[Average Distance].[All]" dimensionUniqueName="[Table by User ID]" displayFolder="" count="0" memberValueDatatype="5" unbalanced="0"/>
    <cacheHierarchy uniqueName="[Table by User ID].[Total Steps]" caption="Total Steps" attribute="1" defaultMemberUniqueName="[Table by User ID].[Total Steps].[All]" allUniqueName="[Table by User ID].[Total Steps].[All]" dimensionUniqueName="[Table by User ID]" displayFolder="" count="0" memberValueDatatype="20" unbalanced="0"/>
    <cacheHierarchy uniqueName="[Table by User ID].[Average Steps]" caption="Average Steps" attribute="1" defaultMemberUniqueName="[Table by User ID].[Average Steps].[All]" allUniqueName="[Table by User ID].[Average Steps].[All]" dimensionUniqueName="[Table by User ID]" displayFolder="" count="0" memberValueDatatype="20" unbalanced="0"/>
    <cacheHierarchy uniqueName="[Table by User ID].[Total Calories Burned]" caption="Total Calories Burned" attribute="1" defaultMemberUniqueName="[Table by User ID].[Total Calories Burned].[All]" allUniqueName="[Table by User ID].[Total Calories Burned].[All]" dimensionUniqueName="[Table by User ID]" displayFolder="" count="0" memberValueDatatype="20" unbalanced="0"/>
    <cacheHierarchy uniqueName="[Table by User ID].[Average Calories Burned]" caption="Average Calories Burned" attribute="1" defaultMemberUniqueName="[Table by User ID].[Average Calories Burned].[All]" allUniqueName="[Table by User ID].[Average Calories Burned].[All]" dimensionUniqueName="[Table by User ID]" displayFolder="" count="0" memberValueDatatype="20" unbalanced="0"/>
    <cacheHierarchy uniqueName="[Table by User ID].[Total Very Active Minutes]" caption="Total Very Active Minutes" attribute="1" defaultMemberUniqueName="[Table by User ID].[Total Very Active Minutes].[All]" allUniqueName="[Table by User ID].[Total Very Active Minutes].[All]" dimensionUniqueName="[Table by User ID]" displayFolder="" count="0" memberValueDatatype="20" unbalanced="0"/>
    <cacheHierarchy uniqueName="[Table by User ID].[Average Very Active Minutes]" caption="Average Very Active Minutes" attribute="1" defaultMemberUniqueName="[Table by User ID].[Average Very Active Minutes].[All]" allUniqueName="[Table by User ID].[Average Very Active Minutes].[All]" dimensionUniqueName="[Table by User ID]" displayFolder="" count="0" memberValueDatatype="20" unbalanced="0"/>
    <cacheHierarchy uniqueName="[Table by User ID].[Total Fairly Active Minutes]" caption="Total Fairly Active Minutes" attribute="1" defaultMemberUniqueName="[Table by User ID].[Total Fairly Active Minutes].[All]" allUniqueName="[Table by User ID].[Total Fairly Active Minutes].[All]" dimensionUniqueName="[Table by User ID]" displayFolder="" count="0" memberValueDatatype="20" unbalanced="0"/>
    <cacheHierarchy uniqueName="[Table by User ID].[Average Fairly Active Minutes]" caption="Average Fairly Active Minutes" attribute="1" defaultMemberUniqueName="[Table by User ID].[Average Fairly Active Minutes].[All]" allUniqueName="[Table by User ID].[Average Fairly Active Minutes].[All]" dimensionUniqueName="[Table by User ID]" displayFolder="" count="0" memberValueDatatype="20" unbalanced="0"/>
    <cacheHierarchy uniqueName="[Table by User ID].[Total Lightly Active Minutes]" caption="Total Lightly Active Minutes" attribute="1" defaultMemberUniqueName="[Table by User ID].[Total Lightly Active Minutes].[All]" allUniqueName="[Table by User ID].[Total Lightly Active Minutes].[All]" dimensionUniqueName="[Table by User ID]" displayFolder="" count="0" memberValueDatatype="20" unbalanced="0"/>
    <cacheHierarchy uniqueName="[Table by User ID].[Tracker Activity Level]" caption="Tracker Activity Level" attribute="1" defaultMemberUniqueName="[Table by User ID].[Tracker Activity Level].[All]" allUniqueName="[Table by User ID].[Tracker Activity Level].[All]" dimensionUniqueName="[Table by User ID]" displayFolder="" count="0" memberValueDatatype="130" unbalanced="0"/>
    <cacheHierarchy uniqueName="[Table by User ID].[Experience Level]" caption="Experience Level" attribute="1" defaultMemberUniqueName="[Table by User ID].[Experience Level].[All]" allUniqueName="[Table by User ID].[Experience Level].[All]" dimensionUniqueName="[Table by User ID]" displayFolder="" count="2" memberValueDatatype="130" unbalanced="0">
      <fieldsUsage count="2">
        <fieldUsage x="-1"/>
        <fieldUsage x="1"/>
      </fieldsUsage>
    </cacheHierarchy>
    <cacheHierarchy uniqueName="[Measures].[__XL_Count Table by User ID]" caption="__XL_Count Table by User ID" measure="1" displayFolder="" measureGroup="Table by User ID" count="0" hidden="1"/>
    <cacheHierarchy uniqueName="[Measures].[__XL_Count Table by Activity Date]" caption="__XL_Count Table by Activity Date" measure="1" displayFolder="" measureGroup="Table by Activity Date" count="0" hidden="1"/>
    <cacheHierarchy uniqueName="[Measures].[__No measures defined]" caption="__No measures defined" measure="1" displayFolder="" count="0" hidden="1"/>
    <cacheHierarchy uniqueName="[Measures].[Sum of Average Distance]" caption="Sum of Average Distance" measure="1" displayFolder="" measureGroup="Table by User ID" count="0" hidden="1">
      <extLst>
        <ext xmlns:x15="http://schemas.microsoft.com/office/spreadsheetml/2010/11/main" uri="{B97F6D7D-B522-45F9-BDA1-12C45D357490}">
          <x15:cacheHierarchy aggregatedColumn="15"/>
        </ext>
      </extLst>
    </cacheHierarchy>
    <cacheHierarchy uniqueName="[Measures].[Average of Average Distance]" caption="Average of Average Distance" measure="1" displayFolder="" measureGroup="Table by User ID" count="0" hidden="1">
      <extLst>
        <ext xmlns:x15="http://schemas.microsoft.com/office/spreadsheetml/2010/11/main" uri="{B97F6D7D-B522-45F9-BDA1-12C45D357490}">
          <x15:cacheHierarchy aggregatedColumn="15"/>
        </ext>
      </extLst>
    </cacheHierarchy>
    <cacheHierarchy uniqueName="[Measures].[Sum of Total Lightly Active Minutes]" caption="Sum of Total Lightly Active Minutes" measure="1" displayFolder="" measureGroup="Table by User ID" count="0" hidden="1">
      <extLst>
        <ext xmlns:x15="http://schemas.microsoft.com/office/spreadsheetml/2010/11/main" uri="{B97F6D7D-B522-45F9-BDA1-12C45D357490}">
          <x15:cacheHierarchy aggregatedColumn="24"/>
        </ext>
      </extLst>
    </cacheHierarchy>
    <cacheHierarchy uniqueName="[Measures].[Average of Total Lightly Active Minutes]" caption="Average of Total Lightly Active Minutes" measure="1" displayFolder="" measureGroup="Table by User ID" count="0" oneField="1" hidden="1">
      <fieldsUsage count="1">
        <fieldUsage x="0"/>
      </fieldsUsage>
      <extLst>
        <ext xmlns:x15="http://schemas.microsoft.com/office/spreadsheetml/2010/11/main" uri="{B97F6D7D-B522-45F9-BDA1-12C45D357490}">
          <x15:cacheHierarchy aggregatedColumn="24"/>
        </ext>
      </extLst>
    </cacheHierarchy>
  </cacheHierarchies>
  <kpis count="0"/>
  <dimensions count="3">
    <dimension measure="1" name="Measures" uniqueName="[Measures]" caption="Measures"/>
    <dimension name="Table by Activity Date" uniqueName="[Table by Activity Date]" caption="Table by Activity Date"/>
    <dimension name="Table by User ID" uniqueName="[Table by User ID]" caption="Table by User ID"/>
  </dimensions>
  <measureGroups count="2">
    <measureGroup name="Table by Activity Date" caption="Table by Activity Date"/>
    <measureGroup name="Table by User ID" caption="Table by User ID"/>
  </measureGroups>
  <maps count="2">
    <map measureGroup="0" dimension="1"/>
    <map measureGroup="1" dimension="2"/>
  </maps>
  <extLst>
    <ext xmlns:x14="http://schemas.microsoft.com/office/spreadsheetml/2009/9/main" uri="{725AE2AE-9491-48be-B2B4-4EB974FC3084}">
      <x14:pivotCacheDefinition pivotCacheId="280634684"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Vibhore" refreshedDate="45413.049118981478" createdVersion="7" refreshedVersion="7" minRefreshableVersion="3" recordCount="0" supportSubquery="1" supportAdvancedDrill="1" xr:uid="{33D907F0-486B-4699-A0A6-F24730E7C015}">
  <cacheSource type="external" connectionId="8">
    <extLst>
      <ext xmlns:x14="http://schemas.microsoft.com/office/spreadsheetml/2009/9/main" uri="{F057638F-6D5F-4e77-A914-E7F072B9BCA8}">
        <x14:sourceConnection name="ThisWorkbookDataModel"/>
      </ext>
    </extLst>
  </cacheSource>
  <cacheFields count="2">
    <cacheField name="[Table by User ID].[Experience Level].[Experience Level]" caption="Experience Level" numFmtId="0" hierarchy="26" level="1">
      <sharedItems count="4">
        <s v="Beginner"/>
        <s v="Explorer"/>
        <s v="Intermediate"/>
        <s v="Pro"/>
      </sharedItems>
    </cacheField>
    <cacheField name="[Measures].[Average of Average Distance]" caption="Average of Average Distance" numFmtId="0" hierarchy="31" level="32767"/>
  </cacheFields>
  <cacheHierarchies count="34">
    <cacheHierarchy uniqueName="[Table by Activity Date].[ActivityDate]" caption="ActivityDate" attribute="1" time="1" defaultMemberUniqueName="[Table by Activity Date].[ActivityDate].[All]" allUniqueName="[Table by Activity Date].[ActivityDate].[All]" dimensionUniqueName="[Table by Activity Date]" displayFolder="" count="0" memberValueDatatype="7" unbalanced="0"/>
    <cacheHierarchy uniqueName="[Table by Activity Date].[No of Users]" caption="No of Users" attribute="1" defaultMemberUniqueName="[Table by Activity Date].[No of Users].[All]" allUniqueName="[Table by Activity Date].[No of Users].[All]" dimensionUniqueName="[Table by Activity Date]" displayFolder="" count="0" memberValueDatatype="20" unbalanced="0"/>
    <cacheHierarchy uniqueName="[Table by Activity Date].[Average Distance]" caption="Average Distance" attribute="1" defaultMemberUniqueName="[Table by Activity Date].[Average Distance].[All]" allUniqueName="[Table by Activity Date].[Average Distance].[All]" dimensionUniqueName="[Table by Activity Date]" displayFolder="" count="0" memberValueDatatype="5" unbalanced="0"/>
    <cacheHierarchy uniqueName="[Table by Activity Date].[Total Steps]" caption="Total Steps" attribute="1" defaultMemberUniqueName="[Table by Activity Date].[Total Steps].[All]" allUniqueName="[Table by Activity Date].[Total Steps].[All]" dimensionUniqueName="[Table by Activity Date]" displayFolder="" count="0" memberValueDatatype="20" unbalanced="0"/>
    <cacheHierarchy uniqueName="[Table by Activity Date].[Average Steps]" caption="Average Steps" attribute="1" defaultMemberUniqueName="[Table by Activity Date].[Average Steps].[All]" allUniqueName="[Table by Activity Date].[Average Steps].[All]" dimensionUniqueName="[Table by Activity Date]" displayFolder="" count="0" memberValueDatatype="20" unbalanced="0"/>
    <cacheHierarchy uniqueName="[Table by Activity Date].[Total Calories Burned]" caption="Total Calories Burned" attribute="1" defaultMemberUniqueName="[Table by Activity Date].[Total Calories Burned].[All]" allUniqueName="[Table by Activity Date].[Total Calories Burned].[All]" dimensionUniqueName="[Table by Activity Date]" displayFolder="" count="0" memberValueDatatype="20" unbalanced="0"/>
    <cacheHierarchy uniqueName="[Table by Activity Date].[Average Calories Burned]" caption="Average Calories Burned" attribute="1" defaultMemberUniqueName="[Table by Activity Date].[Average Calories Burned].[All]" allUniqueName="[Table by Activity Date].[Average Calories Burned].[All]" dimensionUniqueName="[Table by Activity Date]" displayFolder="" count="0" memberValueDatatype="20" unbalanced="0"/>
    <cacheHierarchy uniqueName="[Table by Activity Date].[Total Very Active Minutes]" caption="Total Very Active Minutes" attribute="1" defaultMemberUniqueName="[Table by Activity Date].[Total Very Active Minutes].[All]" allUniqueName="[Table by Activity Date].[Total Very Active Minutes].[All]" dimensionUniqueName="[Table by Activity Date]" displayFolder="" count="0" memberValueDatatype="20" unbalanced="0"/>
    <cacheHierarchy uniqueName="[Table by Activity Date].[Average Very Active Minutes]" caption="Average Very Active Minutes" attribute="1" defaultMemberUniqueName="[Table by Activity Date].[Average Very Active Minutes].[All]" allUniqueName="[Table by Activity Date].[Average Very Active Minutes].[All]" dimensionUniqueName="[Table by Activity Date]" displayFolder="" count="0" memberValueDatatype="20" unbalanced="0"/>
    <cacheHierarchy uniqueName="[Table by Activity Date].[Total Fairly Active Minutes]" caption="Total Fairly Active Minutes" attribute="1" defaultMemberUniqueName="[Table by Activity Date].[Total Fairly Active Minutes].[All]" allUniqueName="[Table by Activity Date].[Total Fairly Active Minutes].[All]" dimensionUniqueName="[Table by Activity Date]" displayFolder="" count="0" memberValueDatatype="20" unbalanced="0"/>
    <cacheHierarchy uniqueName="[Table by Activity Date].[Average Fairly Active Minutes]" caption="Average Fairly Active Minutes" attribute="1" defaultMemberUniqueName="[Table by Activity Date].[Average Fairly Active Minutes].[All]" allUniqueName="[Table by Activity Date].[Average Fairly Active Minutes].[All]" dimensionUniqueName="[Table by Activity Date]" displayFolder="" count="0" memberValueDatatype="20" unbalanced="0"/>
    <cacheHierarchy uniqueName="[Table by Activity Date].[Total Lightly Active Minutes]" caption="Total Lightly Active Minutes" attribute="1" defaultMemberUniqueName="[Table by Activity Date].[Total Lightly Active Minutes].[All]" allUniqueName="[Table by Activity Date].[Total Lightly Active Minutes].[All]" dimensionUniqueName="[Table by Activity Date]" displayFolder="" count="0" memberValueDatatype="20" unbalanced="0"/>
    <cacheHierarchy uniqueName="[Table by Activity Date].[Start of Week]" caption="Start of Week" attribute="1" time="1" defaultMemberUniqueName="[Table by Activity Date].[Start of Week].[All]" allUniqueName="[Table by Activity Date].[Start of Week].[All]" dimensionUniqueName="[Table by Activity Date]" displayFolder="" count="0" memberValueDatatype="7" unbalanced="0"/>
    <cacheHierarchy uniqueName="[Table by User ID].[User ID]" caption="User ID" attribute="1" defaultMemberUniqueName="[Table by User ID].[User ID].[All]" allUniqueName="[Table by User ID].[User ID].[All]" dimensionUniqueName="[Table by User ID]" displayFolder="" count="0" memberValueDatatype="20" unbalanced="0"/>
    <cacheHierarchy uniqueName="[Table by User ID].[No of Days]" caption="No of Days" attribute="1" defaultMemberUniqueName="[Table by User ID].[No of Days].[All]" allUniqueName="[Table by User ID].[No of Days].[All]" dimensionUniqueName="[Table by User ID]" displayFolder="" count="0" memberValueDatatype="20" unbalanced="0"/>
    <cacheHierarchy uniqueName="[Table by User ID].[Average Distance]" caption="Average Distance" attribute="1" defaultMemberUniqueName="[Table by User ID].[Average Distance].[All]" allUniqueName="[Table by User ID].[Average Distance].[All]" dimensionUniqueName="[Table by User ID]" displayFolder="" count="0" memberValueDatatype="5" unbalanced="0"/>
    <cacheHierarchy uniqueName="[Table by User ID].[Total Steps]" caption="Total Steps" attribute="1" defaultMemberUniqueName="[Table by User ID].[Total Steps].[All]" allUniqueName="[Table by User ID].[Total Steps].[All]" dimensionUniqueName="[Table by User ID]" displayFolder="" count="0" memberValueDatatype="20" unbalanced="0"/>
    <cacheHierarchy uniqueName="[Table by User ID].[Average Steps]" caption="Average Steps" attribute="1" defaultMemberUniqueName="[Table by User ID].[Average Steps].[All]" allUniqueName="[Table by User ID].[Average Steps].[All]" dimensionUniqueName="[Table by User ID]" displayFolder="" count="0" memberValueDatatype="20" unbalanced="0"/>
    <cacheHierarchy uniqueName="[Table by User ID].[Total Calories Burned]" caption="Total Calories Burned" attribute="1" defaultMemberUniqueName="[Table by User ID].[Total Calories Burned].[All]" allUniqueName="[Table by User ID].[Total Calories Burned].[All]" dimensionUniqueName="[Table by User ID]" displayFolder="" count="0" memberValueDatatype="20" unbalanced="0"/>
    <cacheHierarchy uniqueName="[Table by User ID].[Average Calories Burned]" caption="Average Calories Burned" attribute="1" defaultMemberUniqueName="[Table by User ID].[Average Calories Burned].[All]" allUniqueName="[Table by User ID].[Average Calories Burned].[All]" dimensionUniqueName="[Table by User ID]" displayFolder="" count="0" memberValueDatatype="20" unbalanced="0"/>
    <cacheHierarchy uniqueName="[Table by User ID].[Total Very Active Minutes]" caption="Total Very Active Minutes" attribute="1" defaultMemberUniqueName="[Table by User ID].[Total Very Active Minutes].[All]" allUniqueName="[Table by User ID].[Total Very Active Minutes].[All]" dimensionUniqueName="[Table by User ID]" displayFolder="" count="0" memberValueDatatype="20" unbalanced="0"/>
    <cacheHierarchy uniqueName="[Table by User ID].[Average Very Active Minutes]" caption="Average Very Active Minutes" attribute="1" defaultMemberUniqueName="[Table by User ID].[Average Very Active Minutes].[All]" allUniqueName="[Table by User ID].[Average Very Active Minutes].[All]" dimensionUniqueName="[Table by User ID]" displayFolder="" count="0" memberValueDatatype="20" unbalanced="0"/>
    <cacheHierarchy uniqueName="[Table by User ID].[Total Fairly Active Minutes]" caption="Total Fairly Active Minutes" attribute="1" defaultMemberUniqueName="[Table by User ID].[Total Fairly Active Minutes].[All]" allUniqueName="[Table by User ID].[Total Fairly Active Minutes].[All]" dimensionUniqueName="[Table by User ID]" displayFolder="" count="0" memberValueDatatype="20" unbalanced="0"/>
    <cacheHierarchy uniqueName="[Table by User ID].[Average Fairly Active Minutes]" caption="Average Fairly Active Minutes" attribute="1" defaultMemberUniqueName="[Table by User ID].[Average Fairly Active Minutes].[All]" allUniqueName="[Table by User ID].[Average Fairly Active Minutes].[All]" dimensionUniqueName="[Table by User ID]" displayFolder="" count="0" memberValueDatatype="20" unbalanced="0"/>
    <cacheHierarchy uniqueName="[Table by User ID].[Total Lightly Active Minutes]" caption="Total Lightly Active Minutes" attribute="1" defaultMemberUniqueName="[Table by User ID].[Total Lightly Active Minutes].[All]" allUniqueName="[Table by User ID].[Total Lightly Active Minutes].[All]" dimensionUniqueName="[Table by User ID]" displayFolder="" count="0" memberValueDatatype="20" unbalanced="0"/>
    <cacheHierarchy uniqueName="[Table by User ID].[Tracker Activity Level]" caption="Tracker Activity Level" attribute="1" defaultMemberUniqueName="[Table by User ID].[Tracker Activity Level].[All]" allUniqueName="[Table by User ID].[Tracker Activity Level].[All]" dimensionUniqueName="[Table by User ID]" displayFolder="" count="0" memberValueDatatype="130" unbalanced="0"/>
    <cacheHierarchy uniqueName="[Table by User ID].[Experience Level]" caption="Experience Level" attribute="1" defaultMemberUniqueName="[Table by User ID].[Experience Level].[All]" allUniqueName="[Table by User ID].[Experience Level].[All]" dimensionUniqueName="[Table by User ID]" displayFolder="" count="2" memberValueDatatype="130" unbalanced="0">
      <fieldsUsage count="2">
        <fieldUsage x="-1"/>
        <fieldUsage x="0"/>
      </fieldsUsage>
    </cacheHierarchy>
    <cacheHierarchy uniqueName="[Measures].[__XL_Count Table by User ID]" caption="__XL_Count Table by User ID" measure="1" displayFolder="" measureGroup="Table by User ID" count="0" hidden="1"/>
    <cacheHierarchy uniqueName="[Measures].[__XL_Count Table by Activity Date]" caption="__XL_Count Table by Activity Date" measure="1" displayFolder="" measureGroup="Table by Activity Date" count="0" hidden="1"/>
    <cacheHierarchy uniqueName="[Measures].[__No measures defined]" caption="__No measures defined" measure="1" displayFolder="" count="0" hidden="1"/>
    <cacheHierarchy uniqueName="[Measures].[Sum of Average Distance]" caption="Sum of Average Distance" measure="1" displayFolder="" measureGroup="Table by User ID" count="0" hidden="1">
      <extLst>
        <ext xmlns:x15="http://schemas.microsoft.com/office/spreadsheetml/2010/11/main" uri="{B97F6D7D-B522-45F9-BDA1-12C45D357490}">
          <x15:cacheHierarchy aggregatedColumn="15"/>
        </ext>
      </extLst>
    </cacheHierarchy>
    <cacheHierarchy uniqueName="[Measures].[Average of Average Distance]" caption="Average of Average Distance" measure="1" displayFolder="" measureGroup="Table by User ID"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Total Lightly Active Minutes]" caption="Sum of Total Lightly Active Minutes" measure="1" displayFolder="" measureGroup="Table by User ID" count="0" hidden="1">
      <extLst>
        <ext xmlns:x15="http://schemas.microsoft.com/office/spreadsheetml/2010/11/main" uri="{B97F6D7D-B522-45F9-BDA1-12C45D357490}">
          <x15:cacheHierarchy aggregatedColumn="24"/>
        </ext>
      </extLst>
    </cacheHierarchy>
    <cacheHierarchy uniqueName="[Measures].[Average of Total Lightly Active Minutes]" caption="Average of Total Lightly Active Minutes" measure="1" displayFolder="" measureGroup="Table by User ID" count="0" hidden="1">
      <extLst>
        <ext xmlns:x15="http://schemas.microsoft.com/office/spreadsheetml/2010/11/main" uri="{B97F6D7D-B522-45F9-BDA1-12C45D357490}">
          <x15:cacheHierarchy aggregatedColumn="24"/>
        </ext>
      </extLst>
    </cacheHierarchy>
  </cacheHierarchies>
  <kpis count="0"/>
  <dimensions count="3">
    <dimension measure="1" name="Measures" uniqueName="[Measures]" caption="Measures"/>
    <dimension name="Table by Activity Date" uniqueName="[Table by Activity Date]" caption="Table by Activity Date"/>
    <dimension name="Table by User ID" uniqueName="[Table by User ID]" caption="Table by User ID"/>
  </dimensions>
  <measureGroups count="2">
    <measureGroup name="Table by Activity Date" caption="Table by Activity Date"/>
    <measureGroup name="Table by User ID" caption="Table by User ID"/>
  </measureGroups>
  <maps count="2">
    <map measureGroup="0" dimension="1"/>
    <map measureGroup="1" dimension="2"/>
  </maps>
  <extLst>
    <ext xmlns:x14="http://schemas.microsoft.com/office/spreadsheetml/2009/9/main" uri="{725AE2AE-9491-48be-B2B4-4EB974FC3084}">
      <x14:pivotCacheDefinition pivotCacheId="2024141145"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9D70EA-78F4-4903-9A76-49E4AF347948}" name="PivotChartTable4"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6"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Average of Average Distance" fld="1" subtotal="average" baseField="0" baseItem="9" numFmtId="2"/>
  </dataFields>
  <chartFormats count="1">
    <chartFormat chart="0" format="35"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Average Distance"/>
    <pivotHierarchy dragToData="1"/>
    <pivotHierarchy dragToData="1"/>
  </pivotHierarchies>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5" columnCount="1" cacheId="2024141145">
        <x15:pivotRow count="1">
          <x15:c>
            <x15:v>5.7583333333333329</x15:v>
          </x15:c>
        </x15:pivotRow>
        <x15:pivotRow count="1">
          <x15:c>
            <x15:v>3.3137500000000002</x15:v>
          </x15:c>
        </x15:pivotRow>
        <x15:pivotRow count="1">
          <x15:c>
            <x15:v>7.3244444444444445</x15:v>
          </x15:c>
        </x15:pivotRow>
        <x15:pivotRow count="1">
          <x15:c>
            <x15:v>12.345000000000001</x15:v>
          </x15:c>
        </x15:pivotRow>
        <x15:pivotRow count="1">
          <x15:c>
            <x15:v>5.3993939393939394</x15:v>
          </x15:c>
        </x15:pivotRow>
      </x15:pivotTableData>
    </ext>
    <ext xmlns:x15="http://schemas.microsoft.com/office/spreadsheetml/2010/11/main" uri="{E67621CE-5B39-4880-91FE-76760E9C1902}">
      <x15:pivotTableUISettings>
        <x15:activeTabTopLevelEntity name="[Table by User ID]"/>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7DA23EB-4EB0-4751-B797-15A7D0219D43}" name="PivotChar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6" firstHeaderRow="1" firstDataRow="1" firstDataCol="1"/>
  <pivotFields count="2">
    <pivotField dataField="1" subtotalTop="0" showAll="0" defaultSubtotal="0"/>
    <pivotField axis="axisRow" allDrilled="1" subtotalTop="0" showAll="0" dataSourceSort="1" defaultSubtotal="0" defaultAttributeDrillState="1">
      <items count="4">
        <item x="0"/>
        <item x="1"/>
        <item x="2"/>
        <item x="3"/>
      </items>
    </pivotField>
  </pivotFields>
  <rowFields count="1">
    <field x="1"/>
  </rowFields>
  <rowItems count="5">
    <i>
      <x/>
    </i>
    <i>
      <x v="1"/>
    </i>
    <i>
      <x v="2"/>
    </i>
    <i>
      <x v="3"/>
    </i>
    <i t="grand">
      <x/>
    </i>
  </rowItems>
  <colItems count="1">
    <i/>
  </colItems>
  <dataFields count="1">
    <dataField name="Average of Total Lightly Active Minutes" fld="0" subtotal="average" baseField="0" baseItem="9" numFmtId="2"/>
  </dataFields>
  <chartFormats count="1">
    <chartFormat chart="0" format="1"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caption="Average of Total Lightly Active Minutes"/>
  </pivotHierarchies>
  <rowHierarchiesUsage count="1">
    <rowHierarchyUsage hierarchyUsage="26"/>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44433962-1CF7-4059-B4EE-95C3D5FFCF73}">
      <x15:pivotTableData rowCount="5" columnCount="1" cacheId="280634684">
        <x15:pivotRow count="1">
          <x15:c>
            <x15:v>5026.833333333333</x15:v>
          </x15:c>
        </x15:pivotRow>
        <x15:pivotRow count="1">
          <x15:c>
            <x15:v>5207.5</x15:v>
          </x15:c>
        </x15:pivotRow>
        <x15:pivotRow count="1">
          <x15:c>
            <x15:v>6200.7777777777774</x15:v>
          </x15:c>
        </x15:pivotRow>
        <x15:pivotRow count="1">
          <x15:c>
            <x15:v>5978</x15:v>
          </x15:c>
        </x15:pivotRow>
        <x15:pivotRow count="1">
          <x15:c>
            <x15:v>5492.242424242424</x15:v>
          </x15:c>
        </x15:pivotRow>
      </x15:pivotTableData>
    </ext>
    <ext xmlns:x15="http://schemas.microsoft.com/office/spreadsheetml/2010/11/main" uri="{E67621CE-5B39-4880-91FE-76760E9C1902}">
      <x15:pivotTableUISettings>
        <x15:activeTabTopLevelEntity name="[Table by User ID]"/>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21416054-5AA5-448E-AFAE-42ADA5BF3EB9}" autoFormatId="16" applyNumberFormats="0" applyBorderFormats="0" applyFontFormats="0" applyPatternFormats="0" applyAlignmentFormats="0" applyWidthHeightFormats="0">
  <queryTableRefresh nextId="18">
    <queryTableFields count="14">
      <queryTableField id="1" name="User ID" tableColumnId="1"/>
      <queryTableField id="2" name="No of Days" tableColumnId="2"/>
      <queryTableField id="3" name="Average Distance" tableColumnId="3"/>
      <queryTableField id="5" name="Average Steps" tableColumnId="5"/>
      <queryTableField id="9" name="Average Very Active Minutes" tableColumnId="9"/>
      <queryTableField id="11" name="Average Fairly Active Minutes" tableColumnId="11"/>
      <queryTableField id="4" name="Total Steps" tableColumnId="4"/>
      <queryTableField id="6" name="Total Calories Burned" tableColumnId="6"/>
      <queryTableField id="7" name="Average Calories Burned" tableColumnId="7"/>
      <queryTableField id="8" name="Total Very Active Minutes" tableColumnId="8"/>
      <queryTableField id="10" name="Total Fairly Active Minutes" tableColumnId="10"/>
      <queryTableField id="12" name="Total Lightly Active Minutes" tableColumnId="12"/>
      <queryTableField id="13" name="Tracker Activity Level" tableColumnId="13"/>
      <queryTableField id="14" name="Experience Level" tableColumnId="14"/>
    </queryTableFields>
  </queryTableRefresh>
  <extLst>
    <ext xmlns:x15="http://schemas.microsoft.com/office/spreadsheetml/2010/11/main" uri="{883FBD77-0823-4a55-B5E3-86C4891E6966}">
      <x15:queryTable sourceDataName="Query - Table by User ID"/>
    </ext>
  </extLst>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backgroundRefresh="0" connectionId="2" xr16:uid="{F2D473F3-0F58-4AE5-BDA0-1F3E826E2D78}" autoFormatId="16" applyNumberFormats="0" applyBorderFormats="0" applyFontFormats="0" applyPatternFormats="0" applyAlignmentFormats="0" applyWidthHeightFormats="0">
  <queryTableRefresh nextId="14">
    <queryTableFields count="13">
      <queryTableField id="1" name="ActivityDate" tableColumnId="1"/>
      <queryTableField id="2" name="No of Users" tableColumnId="2"/>
      <queryTableField id="3" name="Average Distance" tableColumnId="3"/>
      <queryTableField id="4" name="Total Steps" tableColumnId="4"/>
      <queryTableField id="5" name="Average Steps" tableColumnId="5"/>
      <queryTableField id="6" name="Total Calories Burned" tableColumnId="6"/>
      <queryTableField id="7" name="Average Calories Burned" tableColumnId="7"/>
      <queryTableField id="8" name="Total Very Active Minutes" tableColumnId="8"/>
      <queryTableField id="9" name="Average Very Active Minutes" tableColumnId="9"/>
      <queryTableField id="10" name="Total Fairly Active Minutes" tableColumnId="10"/>
      <queryTableField id="11" name="Average Fairly Active Minutes" tableColumnId="11"/>
      <queryTableField id="12" name="Total Lightly Active Minutes" tableColumnId="12"/>
      <queryTableField id="13" name="Start of Week" tableColumnId="13"/>
    </queryTableFields>
  </queryTableRefresh>
  <extLst>
    <ext xmlns:x15="http://schemas.microsoft.com/office/spreadsheetml/2010/11/main" uri="{883FBD77-0823-4a55-B5E3-86C4891E6966}">
      <x15:queryTable sourceDataName="Query - Table by Activity Date"/>
    </ext>
  </extLst>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581CBD00-B2A9-4841-A45D-BDA3CE3B8466}" autoFormatId="16" applyNumberFormats="0" applyBorderFormats="0" applyFontFormats="0" applyPatternFormats="0" applyAlignmentFormats="0" applyWidthHeightFormats="0">
  <queryTableRefresh nextId="4">
    <queryTableFields count="3">
      <queryTableField id="1" name="User ID" tableColumnId="1"/>
      <queryTableField id="2" name="Max Heart Rate" tableColumnId="2"/>
      <queryTableField id="3" name="Risk Level"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3" xr16:uid="{7302F9CF-6AE5-4399-A314-273E8403407F}" autoFormatId="16" applyNumberFormats="0" applyBorderFormats="0" applyFontFormats="0" applyPatternFormats="0" applyAlignmentFormats="0" applyWidthHeightFormats="0">
  <queryTableRefresh nextId="4">
    <queryTableFields count="3">
      <queryTableField id="1" name="User ID" tableColumnId="1"/>
      <queryTableField id="2" name="Average BMI" tableColumnId="2"/>
      <queryTableField id="3" name="Health Level"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5" xr16:uid="{25797FD0-4425-4AC0-8134-9F37C77FA0BF}" autoFormatId="16" applyNumberFormats="0" applyBorderFormats="0" applyFontFormats="0" applyPatternFormats="0" applyAlignmentFormats="0" applyWidthHeightFormats="0">
  <queryTableRefresh nextId="6">
    <queryTableFields count="5">
      <queryTableField id="1" name="User ID" tableColumnId="1"/>
      <queryTableField id="2" name="Max Sleep Records" tableColumnId="2"/>
      <queryTableField id="3" name="Average Minutes Asleep" tableColumnId="3"/>
      <queryTableField id="4" name="Average Minutes Awake" tableColumnId="4"/>
      <queryTableField id="5" name="Sleep Health"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755C21-54CE-4C4E-9952-E32320F5D54D}" name="Table_by_User_ID" displayName="Table_by_User_ID" ref="A3:N36" tableType="queryTable" totalsRowShown="0">
  <autoFilter ref="A3:N36" xr:uid="{0C755C21-54CE-4C4E-9952-E32320F5D54D}"/>
  <tableColumns count="14">
    <tableColumn id="1" xr3:uid="{D0A374BB-D628-48C3-B839-F6C1B362F537}" uniqueName="1" name="User ID" queryTableFieldId="1"/>
    <tableColumn id="2" xr3:uid="{B15F9E5F-8765-4022-B418-9199A7524C9F}" uniqueName="2" name="No of Days" queryTableFieldId="2"/>
    <tableColumn id="3" xr3:uid="{75F57947-6D8B-467D-8200-B74C9242F978}" uniqueName="3" name="Average Distance" queryTableFieldId="3"/>
    <tableColumn id="5" xr3:uid="{2038C2AA-0CF0-4EEA-B236-8A1D622079EC}" uniqueName="5" name="Average Steps" queryTableFieldId="5"/>
    <tableColumn id="9" xr3:uid="{851233C0-55D2-4B7F-A04D-2695A095EECC}" uniqueName="9" name="Average Very Active Minutes" queryTableFieldId="9"/>
    <tableColumn id="11" xr3:uid="{1A7AA54E-B9AB-4844-A80C-E142F1BC2612}" uniqueName="11" name="Average Fairly Active Minutes" queryTableFieldId="11"/>
    <tableColumn id="4" xr3:uid="{219BAE98-75DA-4B78-914A-347BE5E2C12B}" uniqueName="4" name="Total Steps" queryTableFieldId="4"/>
    <tableColumn id="6" xr3:uid="{5E8465F8-6F38-4ED4-AE12-44D5174BBFAE}" uniqueName="6" name="Total Calories Burned" queryTableFieldId="6"/>
    <tableColumn id="7" xr3:uid="{5DEA7CAE-92D0-4DD2-BF6D-CEE0267B4278}" uniqueName="7" name="Average Calories Burned" queryTableFieldId="7"/>
    <tableColumn id="8" xr3:uid="{9EE4C7C6-1B88-4D9E-9C08-4B5D1053FA22}" uniqueName="8" name="Total Very Active Minutes" queryTableFieldId="8"/>
    <tableColumn id="10" xr3:uid="{23596811-1975-4783-8AE7-3E054FB0A419}" uniqueName="10" name="Total Fairly Active Minutes" queryTableFieldId="10"/>
    <tableColumn id="12" xr3:uid="{B230061F-FF99-4E2D-8D0B-24BE1094F362}" uniqueName="12" name="Total Lightly Active Minutes" queryTableFieldId="12"/>
    <tableColumn id="13" xr3:uid="{237F1F66-81C8-42A8-BFE8-83183B42EB59}" uniqueName="13" name="Tracker Activity Level" queryTableFieldId="13" dataDxfId="3"/>
    <tableColumn id="14" xr3:uid="{0A6EDC7F-3A57-4899-A510-2B7BB95B9B37}" uniqueName="14" name="Experience Level" queryTableFieldId="14"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6FE946-B8C4-4C72-8AF7-B7160B05EF49}" name="Table_by_Activity_Date" displayName="Table_by_Activity_Date" ref="A3:M34" tableType="queryTable" totalsRowShown="0">
  <autoFilter ref="A3:M34" xr:uid="{8C6FE946-B8C4-4C72-8AF7-B7160B05EF49}"/>
  <tableColumns count="13">
    <tableColumn id="1" xr3:uid="{ED345D66-5917-423B-94E4-998CBFDF0CB4}" uniqueName="1" name="ActivityDate" queryTableFieldId="1" dataDxfId="1"/>
    <tableColumn id="2" xr3:uid="{954432DC-D793-4036-8BAA-A791228F9425}" uniqueName="2" name="No of Users" queryTableFieldId="2"/>
    <tableColumn id="3" xr3:uid="{C964A9FD-C6F4-47F1-B77D-92D2ABB58A8C}" uniqueName="3" name="Average Distance" queryTableFieldId="3"/>
    <tableColumn id="4" xr3:uid="{8F54044C-DA9C-434A-9DEF-E696F5204069}" uniqueName="4" name="Total Steps" queryTableFieldId="4"/>
    <tableColumn id="5" xr3:uid="{18535681-A247-4C26-B520-2BEF996D7DFE}" uniqueName="5" name="Average Steps" queryTableFieldId="5"/>
    <tableColumn id="6" xr3:uid="{2B7A6173-1F93-4A8A-9BAC-82DD7D38E215}" uniqueName="6" name="Total Calories Burned" queryTableFieldId="6"/>
    <tableColumn id="7" xr3:uid="{5FCD89B9-59AA-4987-8C7D-DEDCE3B1D97A}" uniqueName="7" name="Average Calories Burned" queryTableFieldId="7"/>
    <tableColumn id="8" xr3:uid="{BA0B5EBD-EF81-41B6-BDED-370F45BB9D9C}" uniqueName="8" name="Total Very Active Minutes" queryTableFieldId="8"/>
    <tableColumn id="9" xr3:uid="{3D384771-63D0-4F97-90C9-B97F4E23A0C9}" uniqueName="9" name="Average Very Active Minutes" queryTableFieldId="9"/>
    <tableColumn id="10" xr3:uid="{F1642279-64A2-4ADA-8762-0A4485B1814A}" uniqueName="10" name="Total Fairly Active Minutes" queryTableFieldId="10"/>
    <tableColumn id="11" xr3:uid="{2D62BD46-3A3B-4645-A7F6-1F1122856903}" uniqueName="11" name="Average Fairly Active Minutes" queryTableFieldId="11"/>
    <tableColumn id="12" xr3:uid="{A79F113B-FD83-4A68-BA4B-0E8E781E6996}" uniqueName="12" name="Total Lightly Active Minutes" queryTableFieldId="12"/>
    <tableColumn id="13" xr3:uid="{ED39160E-3309-4148-B4C4-A6FC6F598F7F}" uniqueName="13" name="Start of Week" queryTableFieldId="13" dataDxfId="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2CD93E0-88F6-4208-95DD-40134DC60B6C}" name="Max_Heart_Rate" displayName="Max_Heart_Rate" ref="A1:C15" tableType="queryTable" totalsRowShown="0">
  <autoFilter ref="A1:C15" xr:uid="{22CD93E0-88F6-4208-95DD-40134DC60B6C}"/>
  <tableColumns count="3">
    <tableColumn id="1" xr3:uid="{F54CEBC1-35B7-4EA5-AFD0-0352AA90699A}" uniqueName="1" name="User ID" queryTableFieldId="1"/>
    <tableColumn id="2" xr3:uid="{27A993D0-C1C1-491B-A9B7-7B78F8164C6B}" uniqueName="2" name="Max Heart Rate" queryTableFieldId="2"/>
    <tableColumn id="3" xr3:uid="{B49783A5-7CFD-412B-B7E3-7954A8C1307B}" uniqueName="3" name="Risk Level" queryTableFieldId="3" dataDxf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F40B2BC-12C0-4E5D-BAE7-F1DC8413EB97}" name="BMI_Table" displayName="BMI_Table" ref="A1:C9" tableType="queryTable" totalsRowShown="0">
  <autoFilter ref="A1:C9" xr:uid="{EF40B2BC-12C0-4E5D-BAE7-F1DC8413EB97}"/>
  <tableColumns count="3">
    <tableColumn id="1" xr3:uid="{629324FD-F806-4316-B002-3498E9DDF881}" uniqueName="1" name="User ID" queryTableFieldId="1"/>
    <tableColumn id="2" xr3:uid="{EA538C9D-0671-4AF2-906D-EE3218225019}" uniqueName="2" name="Average BMI" queryTableFieldId="2"/>
    <tableColumn id="3" xr3:uid="{0BD3D8EF-2223-4429-B1A3-BFE7C2D05478}" uniqueName="3" name="Health Level" queryTableFieldId="3" dataDxf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81402ED-0D24-4AD2-93EE-AA6304ACC0CA}" name="Sleep_Day_Table" displayName="Sleep_Day_Table" ref="A1:E25" tableType="queryTable" totalsRowShown="0">
  <autoFilter ref="A1:E25" xr:uid="{881402ED-0D24-4AD2-93EE-AA6304ACC0CA}"/>
  <tableColumns count="5">
    <tableColumn id="1" xr3:uid="{1D5C0EF9-9C80-4583-A568-20BFC7998132}" uniqueName="1" name="User ID" queryTableFieldId="1"/>
    <tableColumn id="2" xr3:uid="{3B718208-163E-4B19-9598-7D23F3DEE10F}" uniqueName="2" name="Max Sleep Records" queryTableFieldId="2"/>
    <tableColumn id="3" xr3:uid="{31D64B3D-1DC1-404F-8203-F7CFEB1F0D96}" uniqueName="3" name="Average Minutes Asleep" queryTableFieldId="3"/>
    <tableColumn id="4" xr3:uid="{D93C48D8-95AD-4E32-A416-B391DC38DE60}" uniqueName="4" name="Average Minutes Awake" queryTableFieldId="4"/>
    <tableColumn id="5" xr3:uid="{A9A7C0C4-904B-4559-BD4C-6B1B354D83D3}" uniqueName="5" name="Sleep Health" queryTableFieldId="5"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D328D-D0FD-4E3B-AA8C-5DEF71BDD8C5}">
  <dimension ref="C1:P20"/>
  <sheetViews>
    <sheetView workbookViewId="0">
      <selection activeCell="W19" sqref="W19"/>
    </sheetView>
  </sheetViews>
  <sheetFormatPr defaultRowHeight="14.4" x14ac:dyDescent="0.3"/>
  <cols>
    <col min="1" max="1" width="1.109375" customWidth="1"/>
    <col min="3" max="3" width="11" bestFit="1" customWidth="1"/>
    <col min="4" max="4" width="17.44140625" bestFit="1" customWidth="1"/>
    <col min="14" max="14" width="11" bestFit="1" customWidth="1"/>
    <col min="15" max="15" width="4.33203125" bestFit="1" customWidth="1"/>
    <col min="16" max="16" width="11" bestFit="1" customWidth="1"/>
  </cols>
  <sheetData>
    <row r="1" spans="3:16" ht="6" customHeight="1" x14ac:dyDescent="0.3"/>
    <row r="15" spans="3:16" x14ac:dyDescent="0.3">
      <c r="C15" s="14" t="s">
        <v>0</v>
      </c>
      <c r="D15" s="14" t="s">
        <v>79</v>
      </c>
      <c r="E15" s="14" t="s">
        <v>46</v>
      </c>
      <c r="N15" s="14" t="s">
        <v>0</v>
      </c>
      <c r="O15" s="14" t="s">
        <v>80</v>
      </c>
      <c r="P15" s="14" t="s">
        <v>50</v>
      </c>
    </row>
    <row r="16" spans="3:16" x14ac:dyDescent="0.3">
      <c r="C16" s="15" cm="1">
        <f t="array" ref="C16:E20">_xlfn._xlws.FILTER(Max_Heart_Rate[],risk_level="Danger")</f>
        <v>2022484408</v>
      </c>
      <c r="D16" s="15">
        <v>203</v>
      </c>
      <c r="E16" s="15" t="str">
        <v>Danger</v>
      </c>
      <c r="N16" s="15" cm="1">
        <f t="array" ref="N16:P20">_xlfn._xlws.FILTER(BMI_Table[],(health_level="Obese")+(health_level="Overweight"))</f>
        <v>1927972279</v>
      </c>
      <c r="O16" s="15">
        <v>48</v>
      </c>
      <c r="P16" s="15" t="str">
        <v>Obese</v>
      </c>
    </row>
    <row r="17" spans="3:16" x14ac:dyDescent="0.3">
      <c r="C17" s="15">
        <v>2347167796</v>
      </c>
      <c r="D17" s="15">
        <v>195</v>
      </c>
      <c r="E17" s="15" t="str">
        <v>Danger</v>
      </c>
      <c r="N17" s="15">
        <v>4319703577</v>
      </c>
      <c r="O17" s="15">
        <v>27</v>
      </c>
      <c r="P17" s="15" t="str">
        <v>Overweight</v>
      </c>
    </row>
    <row r="18" spans="3:16" x14ac:dyDescent="0.3">
      <c r="C18" s="15">
        <v>4020332650</v>
      </c>
      <c r="D18" s="15">
        <v>191</v>
      </c>
      <c r="E18" s="15" t="str">
        <v>Danger</v>
      </c>
      <c r="N18" s="15">
        <v>4558609924</v>
      </c>
      <c r="O18" s="15">
        <v>27</v>
      </c>
      <c r="P18" s="15" t="str">
        <v>Overweight</v>
      </c>
    </row>
    <row r="19" spans="3:16" x14ac:dyDescent="0.3">
      <c r="C19" s="15">
        <v>4558609924</v>
      </c>
      <c r="D19" s="15">
        <v>199</v>
      </c>
      <c r="E19" s="15" t="str">
        <v>Danger</v>
      </c>
      <c r="N19" s="15">
        <v>5577150313</v>
      </c>
      <c r="O19" s="15">
        <v>28</v>
      </c>
      <c r="P19" s="15" t="str">
        <v>Overweight</v>
      </c>
    </row>
    <row r="20" spans="3:16" x14ac:dyDescent="0.3">
      <c r="C20" s="15">
        <v>6117666160</v>
      </c>
      <c r="D20" s="15">
        <v>189</v>
      </c>
      <c r="E20" s="15" t="str">
        <v>Danger</v>
      </c>
      <c r="N20" s="15">
        <v>8877689391</v>
      </c>
      <c r="O20" s="15">
        <v>25</v>
      </c>
      <c r="P20" s="15" t="str">
        <v>Overweight</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11F6D-13BF-4943-98EC-3B2B22E3C93D}">
  <dimension ref="C1:J34"/>
  <sheetViews>
    <sheetView topLeftCell="A19" workbookViewId="0">
      <selection activeCell="O13" sqref="O13"/>
    </sheetView>
  </sheetViews>
  <sheetFormatPr defaultRowHeight="14.4" x14ac:dyDescent="0.3"/>
  <cols>
    <col min="1" max="1" width="1.109375" customWidth="1"/>
    <col min="3" max="3" width="11" bestFit="1" customWidth="1"/>
    <col min="4" max="4" width="10" bestFit="1" customWidth="1"/>
    <col min="5" max="5" width="15.109375" bestFit="1" customWidth="1"/>
    <col min="6" max="6" width="12.33203125" bestFit="1" customWidth="1"/>
    <col min="7" max="7" width="24.44140625" bestFit="1" customWidth="1"/>
    <col min="8" max="8" width="25.109375" bestFit="1" customWidth="1"/>
    <col min="9" max="9" width="18.44140625" bestFit="1" customWidth="1"/>
    <col min="10" max="10" width="14.6640625" bestFit="1" customWidth="1"/>
  </cols>
  <sheetData>
    <row r="1" ht="6" customHeight="1" x14ac:dyDescent="0.3"/>
    <row r="17" spans="3:10" x14ac:dyDescent="0.3">
      <c r="C17" s="14" t="s">
        <v>0</v>
      </c>
      <c r="D17" s="14" t="s">
        <v>2</v>
      </c>
      <c r="E17" s="14" t="s">
        <v>6</v>
      </c>
      <c r="F17" s="14" t="s">
        <v>34</v>
      </c>
      <c r="G17" s="14" t="s">
        <v>38</v>
      </c>
      <c r="H17" s="14" t="s">
        <v>40</v>
      </c>
      <c r="I17" s="14" t="s">
        <v>42</v>
      </c>
      <c r="J17" s="14" t="s">
        <v>43</v>
      </c>
    </row>
    <row r="18" spans="3:10" x14ac:dyDescent="0.3">
      <c r="C18" s="15" cm="1">
        <f t="array" ref="C18:C34">_xlfn._xlws.FILTER(user_id,(experience_level="Pro")+(experience_level="Intermediate")+(experience_level="Beginner"))</f>
        <v>1503960366</v>
      </c>
      <c r="D18" s="15">
        <f>INDEX(Table_by_User_ID[],MATCH($C18,user_id,0),MATCH(D$17,Table_by_User_ID[#Headers],0))</f>
        <v>31</v>
      </c>
      <c r="E18" s="15">
        <f>INDEX(Table_by_User_ID[],MATCH($C18,user_id,0),MATCH(E$17,Table_by_User_ID[#Headers],0))</f>
        <v>7.81</v>
      </c>
      <c r="F18" s="15">
        <f>INDEX(Table_by_User_ID[],MATCH($C18,user_id,0),MATCH(F$17,Table_by_User_ID[#Headers],0))</f>
        <v>12117</v>
      </c>
      <c r="G18" s="15">
        <f>INDEX(Table_by_User_ID[],MATCH($C18,user_id,0),MATCH(G$17,Table_by_User_ID[#Headers],0))</f>
        <v>39</v>
      </c>
      <c r="H18" s="15">
        <f>INDEX(Table_by_User_ID[],MATCH($C18,user_id,0),MATCH(H$17,Table_by_User_ID[#Headers],0))</f>
        <v>19</v>
      </c>
      <c r="I18" s="15" t="str">
        <f>INDEX(Table_by_User_ID[],MATCH($C18,user_id,0),MATCH(I$17,Table_by_User_ID[#Headers],0))</f>
        <v>Active</v>
      </c>
      <c r="J18" s="15" t="str">
        <f>INDEX(Table_by_User_ID[],MATCH($C18,user_id,0),MATCH(J$17,Table_by_User_ID[#Headers],0))</f>
        <v>Intermediate</v>
      </c>
    </row>
    <row r="19" spans="3:10" x14ac:dyDescent="0.3">
      <c r="C19" s="15">
        <v>1644430081</v>
      </c>
      <c r="D19" s="15">
        <f>INDEX(Table_by_User_ID[],MATCH($C19,user_id,0),MATCH(D$17,Table_by_User_ID[#Headers],0))</f>
        <v>30</v>
      </c>
      <c r="E19" s="15">
        <f>INDEX(Table_by_User_ID[],MATCH($C19,user_id,0),MATCH(E$17,Table_by_User_ID[#Headers],0))</f>
        <v>5.3</v>
      </c>
      <c r="F19" s="15">
        <f>INDEX(Table_by_User_ID[],MATCH($C19,user_id,0),MATCH(F$17,Table_by_User_ID[#Headers],0))</f>
        <v>7283</v>
      </c>
      <c r="G19" s="15">
        <f>INDEX(Table_by_User_ID[],MATCH($C19,user_id,0),MATCH(G$17,Table_by_User_ID[#Headers],0))</f>
        <v>10</v>
      </c>
      <c r="H19" s="15">
        <f>INDEX(Table_by_User_ID[],MATCH($C19,user_id,0),MATCH(H$17,Table_by_User_ID[#Headers],0))</f>
        <v>21</v>
      </c>
      <c r="I19" s="15" t="str">
        <f>INDEX(Table_by_User_ID[],MATCH($C19,user_id,0),MATCH(I$17,Table_by_User_ID[#Headers],0))</f>
        <v>Active</v>
      </c>
      <c r="J19" s="15" t="str">
        <f>INDEX(Table_by_User_ID[],MATCH($C19,user_id,0),MATCH(J$17,Table_by_User_ID[#Headers],0))</f>
        <v>Beginner</v>
      </c>
    </row>
    <row r="20" spans="3:10" x14ac:dyDescent="0.3">
      <c r="C20" s="15">
        <v>2022484408</v>
      </c>
      <c r="D20" s="15">
        <f>INDEX(Table_by_User_ID[],MATCH($C20,user_id,0),MATCH(D$17,Table_by_User_ID[#Headers],0))</f>
        <v>31</v>
      </c>
      <c r="E20" s="15">
        <f>INDEX(Table_by_User_ID[],MATCH($C20,user_id,0),MATCH(E$17,Table_by_User_ID[#Headers],0))</f>
        <v>8.08</v>
      </c>
      <c r="F20" s="15">
        <f>INDEX(Table_by_User_ID[],MATCH($C20,user_id,0),MATCH(F$17,Table_by_User_ID[#Headers],0))</f>
        <v>11371</v>
      </c>
      <c r="G20" s="15">
        <f>INDEX(Table_by_User_ID[],MATCH($C20,user_id,0),MATCH(G$17,Table_by_User_ID[#Headers],0))</f>
        <v>36</v>
      </c>
      <c r="H20" s="15">
        <f>INDEX(Table_by_User_ID[],MATCH($C20,user_id,0),MATCH(H$17,Table_by_User_ID[#Headers],0))</f>
        <v>19</v>
      </c>
      <c r="I20" s="15" t="str">
        <f>INDEX(Table_by_User_ID[],MATCH($C20,user_id,0),MATCH(I$17,Table_by_User_ID[#Headers],0))</f>
        <v>Active</v>
      </c>
      <c r="J20" s="15" t="str">
        <f>INDEX(Table_by_User_ID[],MATCH($C20,user_id,0),MATCH(J$17,Table_by_User_ID[#Headers],0))</f>
        <v>Intermediate</v>
      </c>
    </row>
    <row r="21" spans="3:10" x14ac:dyDescent="0.3">
      <c r="C21" s="15">
        <v>2347167796</v>
      </c>
      <c r="D21" s="15">
        <f>INDEX(Table_by_User_ID[],MATCH($C21,user_id,0),MATCH(D$17,Table_by_User_ID[#Headers],0))</f>
        <v>18</v>
      </c>
      <c r="E21" s="15">
        <f>INDEX(Table_by_User_ID[],MATCH($C21,user_id,0),MATCH(E$17,Table_by_User_ID[#Headers],0))</f>
        <v>6.36</v>
      </c>
      <c r="F21" s="15">
        <f>INDEX(Table_by_User_ID[],MATCH($C21,user_id,0),MATCH(F$17,Table_by_User_ID[#Headers],0))</f>
        <v>9520</v>
      </c>
      <c r="G21" s="15">
        <f>INDEX(Table_by_User_ID[],MATCH($C21,user_id,0),MATCH(G$17,Table_by_User_ID[#Headers],0))</f>
        <v>14</v>
      </c>
      <c r="H21" s="15">
        <f>INDEX(Table_by_User_ID[],MATCH($C21,user_id,0),MATCH(H$17,Table_by_User_ID[#Headers],0))</f>
        <v>21</v>
      </c>
      <c r="I21" s="15" t="str">
        <f>INDEX(Table_by_User_ID[],MATCH($C21,user_id,0),MATCH(I$17,Table_by_User_ID[#Headers],0))</f>
        <v>Moderate</v>
      </c>
      <c r="J21" s="15" t="str">
        <f>INDEX(Table_by_User_ID[],MATCH($C21,user_id,0),MATCH(J$17,Table_by_User_ID[#Headers],0))</f>
        <v>Beginner</v>
      </c>
    </row>
    <row r="22" spans="3:10" x14ac:dyDescent="0.3">
      <c r="C22" s="15">
        <v>3977333714</v>
      </c>
      <c r="D22" s="15">
        <f>INDEX(Table_by_User_ID[],MATCH($C22,user_id,0),MATCH(D$17,Table_by_User_ID[#Headers],0))</f>
        <v>30</v>
      </c>
      <c r="E22" s="15">
        <f>INDEX(Table_by_User_ID[],MATCH($C22,user_id,0),MATCH(E$17,Table_by_User_ID[#Headers],0))</f>
        <v>7.52</v>
      </c>
      <c r="F22" s="15">
        <f>INDEX(Table_by_User_ID[],MATCH($C22,user_id,0),MATCH(F$17,Table_by_User_ID[#Headers],0))</f>
        <v>10985</v>
      </c>
      <c r="G22" s="15">
        <f>INDEX(Table_by_User_ID[],MATCH($C22,user_id,0),MATCH(G$17,Table_by_User_ID[#Headers],0))</f>
        <v>19</v>
      </c>
      <c r="H22" s="15">
        <f>INDEX(Table_by_User_ID[],MATCH($C22,user_id,0),MATCH(H$17,Table_by_User_ID[#Headers],0))</f>
        <v>61</v>
      </c>
      <c r="I22" s="15" t="str">
        <f>INDEX(Table_by_User_ID[],MATCH($C22,user_id,0),MATCH(I$17,Table_by_User_ID[#Headers],0))</f>
        <v>Active</v>
      </c>
      <c r="J22" s="15" t="str">
        <f>INDEX(Table_by_User_ID[],MATCH($C22,user_id,0),MATCH(J$17,Table_by_User_ID[#Headers],0))</f>
        <v>Intermediate</v>
      </c>
    </row>
    <row r="23" spans="3:10" x14ac:dyDescent="0.3">
      <c r="C23" s="15">
        <v>4388161847</v>
      </c>
      <c r="D23" s="15">
        <f>INDEX(Table_by_User_ID[],MATCH($C23,user_id,0),MATCH(D$17,Table_by_User_ID[#Headers],0))</f>
        <v>31</v>
      </c>
      <c r="E23" s="15">
        <f>INDEX(Table_by_User_ID[],MATCH($C23,user_id,0),MATCH(E$17,Table_by_User_ID[#Headers],0))</f>
        <v>8.39</v>
      </c>
      <c r="F23" s="15">
        <f>INDEX(Table_by_User_ID[],MATCH($C23,user_id,0),MATCH(F$17,Table_by_User_ID[#Headers],0))</f>
        <v>10814</v>
      </c>
      <c r="G23" s="15">
        <f>INDEX(Table_by_User_ID[],MATCH($C23,user_id,0),MATCH(G$17,Table_by_User_ID[#Headers],0))</f>
        <v>23</v>
      </c>
      <c r="H23" s="15">
        <f>INDEX(Table_by_User_ID[],MATCH($C23,user_id,0),MATCH(H$17,Table_by_User_ID[#Headers],0))</f>
        <v>20</v>
      </c>
      <c r="I23" s="15" t="str">
        <f>INDEX(Table_by_User_ID[],MATCH($C23,user_id,0),MATCH(I$17,Table_by_User_ID[#Headers],0))</f>
        <v>Active</v>
      </c>
      <c r="J23" s="15" t="str">
        <f>INDEX(Table_by_User_ID[],MATCH($C23,user_id,0),MATCH(J$17,Table_by_User_ID[#Headers],0))</f>
        <v>Intermediate</v>
      </c>
    </row>
    <row r="24" spans="3:10" x14ac:dyDescent="0.3">
      <c r="C24" s="15">
        <v>4702921684</v>
      </c>
      <c r="D24" s="15">
        <f>INDEX(Table_by_User_ID[],MATCH($C24,user_id,0),MATCH(D$17,Table_by_User_ID[#Headers],0))</f>
        <v>31</v>
      </c>
      <c r="E24" s="15">
        <f>INDEX(Table_by_User_ID[],MATCH($C24,user_id,0),MATCH(E$17,Table_by_User_ID[#Headers],0))</f>
        <v>6.96</v>
      </c>
      <c r="F24" s="15">
        <f>INDEX(Table_by_User_ID[],MATCH($C24,user_id,0),MATCH(F$17,Table_by_User_ID[#Headers],0))</f>
        <v>8572</v>
      </c>
      <c r="G24" s="15">
        <f>INDEX(Table_by_User_ID[],MATCH($C24,user_id,0),MATCH(G$17,Table_by_User_ID[#Headers],0))</f>
        <v>5</v>
      </c>
      <c r="H24" s="15">
        <f>INDEX(Table_by_User_ID[],MATCH($C24,user_id,0),MATCH(H$17,Table_by_User_ID[#Headers],0))</f>
        <v>26</v>
      </c>
      <c r="I24" s="15" t="str">
        <f>INDEX(Table_by_User_ID[],MATCH($C24,user_id,0),MATCH(I$17,Table_by_User_ID[#Headers],0))</f>
        <v>Active</v>
      </c>
      <c r="J24" s="15" t="str">
        <f>INDEX(Table_by_User_ID[],MATCH($C24,user_id,0),MATCH(J$17,Table_by_User_ID[#Headers],0))</f>
        <v>Beginner</v>
      </c>
    </row>
    <row r="25" spans="3:10" x14ac:dyDescent="0.3">
      <c r="C25" s="15">
        <v>5553957443</v>
      </c>
      <c r="D25" s="15">
        <f>INDEX(Table_by_User_ID[],MATCH($C25,user_id,0),MATCH(D$17,Table_by_User_ID[#Headers],0))</f>
        <v>31</v>
      </c>
      <c r="E25" s="15">
        <f>INDEX(Table_by_User_ID[],MATCH($C25,user_id,0),MATCH(E$17,Table_by_User_ID[#Headers],0))</f>
        <v>5.64</v>
      </c>
      <c r="F25" s="15">
        <f>INDEX(Table_by_User_ID[],MATCH($C25,user_id,0),MATCH(F$17,Table_by_User_ID[#Headers],0))</f>
        <v>8613</v>
      </c>
      <c r="G25" s="15">
        <f>INDEX(Table_by_User_ID[],MATCH($C25,user_id,0),MATCH(G$17,Table_by_User_ID[#Headers],0))</f>
        <v>23</v>
      </c>
      <c r="H25" s="15">
        <f>INDEX(Table_by_User_ID[],MATCH($C25,user_id,0),MATCH(H$17,Table_by_User_ID[#Headers],0))</f>
        <v>13</v>
      </c>
      <c r="I25" s="15" t="str">
        <f>INDEX(Table_by_User_ID[],MATCH($C25,user_id,0),MATCH(I$17,Table_by_User_ID[#Headers],0))</f>
        <v>Active</v>
      </c>
      <c r="J25" s="15" t="str">
        <f>INDEX(Table_by_User_ID[],MATCH($C25,user_id,0),MATCH(J$17,Table_by_User_ID[#Headers],0))</f>
        <v>Beginner</v>
      </c>
    </row>
    <row r="26" spans="3:10" x14ac:dyDescent="0.3">
      <c r="C26" s="15">
        <v>5577150313</v>
      </c>
      <c r="D26" s="15">
        <f>INDEX(Table_by_User_ID[],MATCH($C26,user_id,0),MATCH(D$17,Table_by_User_ID[#Headers],0))</f>
        <v>30</v>
      </c>
      <c r="E26" s="15">
        <f>INDEX(Table_by_User_ID[],MATCH($C26,user_id,0),MATCH(E$17,Table_by_User_ID[#Headers],0))</f>
        <v>6.21</v>
      </c>
      <c r="F26" s="15">
        <f>INDEX(Table_by_User_ID[],MATCH($C26,user_id,0),MATCH(F$17,Table_by_User_ID[#Headers],0))</f>
        <v>8304</v>
      </c>
      <c r="G26" s="15">
        <f>INDEX(Table_by_User_ID[],MATCH($C26,user_id,0),MATCH(G$17,Table_by_User_ID[#Headers],0))</f>
        <v>87</v>
      </c>
      <c r="H26" s="15">
        <f>INDEX(Table_by_User_ID[],MATCH($C26,user_id,0),MATCH(H$17,Table_by_User_ID[#Headers],0))</f>
        <v>30</v>
      </c>
      <c r="I26" s="15" t="str">
        <f>INDEX(Table_by_User_ID[],MATCH($C26,user_id,0),MATCH(I$17,Table_by_User_ID[#Headers],0))</f>
        <v>Active</v>
      </c>
      <c r="J26" s="15" t="str">
        <f>INDEX(Table_by_User_ID[],MATCH($C26,user_id,0),MATCH(J$17,Table_by_User_ID[#Headers],0))</f>
        <v>Intermediate</v>
      </c>
    </row>
    <row r="27" spans="3:10" x14ac:dyDescent="0.3">
      <c r="C27" s="15">
        <v>6962181067</v>
      </c>
      <c r="D27" s="15">
        <f>INDEX(Table_by_User_ID[],MATCH($C27,user_id,0),MATCH(D$17,Table_by_User_ID[#Headers],0))</f>
        <v>31</v>
      </c>
      <c r="E27" s="15">
        <f>INDEX(Table_by_User_ID[],MATCH($C27,user_id,0),MATCH(E$17,Table_by_User_ID[#Headers],0))</f>
        <v>6.59</v>
      </c>
      <c r="F27" s="15">
        <f>INDEX(Table_by_User_ID[],MATCH($C27,user_id,0),MATCH(F$17,Table_by_User_ID[#Headers],0))</f>
        <v>9795</v>
      </c>
      <c r="G27" s="15">
        <f>INDEX(Table_by_User_ID[],MATCH($C27,user_id,0),MATCH(G$17,Table_by_User_ID[#Headers],0))</f>
        <v>23</v>
      </c>
      <c r="H27" s="15">
        <f>INDEX(Table_by_User_ID[],MATCH($C27,user_id,0),MATCH(H$17,Table_by_User_ID[#Headers],0))</f>
        <v>19</v>
      </c>
      <c r="I27" s="15" t="str">
        <f>INDEX(Table_by_User_ID[],MATCH($C27,user_id,0),MATCH(I$17,Table_by_User_ID[#Headers],0))</f>
        <v>Active</v>
      </c>
      <c r="J27" s="15" t="str">
        <f>INDEX(Table_by_User_ID[],MATCH($C27,user_id,0),MATCH(J$17,Table_by_User_ID[#Headers],0))</f>
        <v>Intermediate</v>
      </c>
    </row>
    <row r="28" spans="3:10" x14ac:dyDescent="0.3">
      <c r="C28" s="15">
        <v>7007744171</v>
      </c>
      <c r="D28" s="15">
        <f>INDEX(Table_by_User_ID[],MATCH($C28,user_id,0),MATCH(D$17,Table_by_User_ID[#Headers],0))</f>
        <v>26</v>
      </c>
      <c r="E28" s="15">
        <f>INDEX(Table_by_User_ID[],MATCH($C28,user_id,0),MATCH(E$17,Table_by_User_ID[#Headers],0))</f>
        <v>8.02</v>
      </c>
      <c r="F28" s="15">
        <f>INDEX(Table_by_User_ID[],MATCH($C28,user_id,0),MATCH(F$17,Table_by_User_ID[#Headers],0))</f>
        <v>11323</v>
      </c>
      <c r="G28" s="15">
        <f>INDEX(Table_by_User_ID[],MATCH($C28,user_id,0),MATCH(G$17,Table_by_User_ID[#Headers],0))</f>
        <v>31</v>
      </c>
      <c r="H28" s="15">
        <f>INDEX(Table_by_User_ID[],MATCH($C28,user_id,0),MATCH(H$17,Table_by_User_ID[#Headers],0))</f>
        <v>16</v>
      </c>
      <c r="I28" s="15" t="str">
        <f>INDEX(Table_by_User_ID[],MATCH($C28,user_id,0),MATCH(I$17,Table_by_User_ID[#Headers],0))</f>
        <v>Active</v>
      </c>
      <c r="J28" s="15" t="str">
        <f>INDEX(Table_by_User_ID[],MATCH($C28,user_id,0),MATCH(J$17,Table_by_User_ID[#Headers],0))</f>
        <v>Intermediate</v>
      </c>
    </row>
    <row r="29" spans="3:10" x14ac:dyDescent="0.3">
      <c r="C29" s="15">
        <v>7086361926</v>
      </c>
      <c r="D29" s="15">
        <f>INDEX(Table_by_User_ID[],MATCH($C29,user_id,0),MATCH(D$17,Table_by_User_ID[#Headers],0))</f>
        <v>31</v>
      </c>
      <c r="E29" s="15">
        <f>INDEX(Table_by_User_ID[],MATCH($C29,user_id,0),MATCH(E$17,Table_by_User_ID[#Headers],0))</f>
        <v>6.39</v>
      </c>
      <c r="F29" s="15">
        <f>INDEX(Table_by_User_ID[],MATCH($C29,user_id,0),MATCH(F$17,Table_by_User_ID[#Headers],0))</f>
        <v>9372</v>
      </c>
      <c r="G29" s="15">
        <f>INDEX(Table_by_User_ID[],MATCH($C29,user_id,0),MATCH(G$17,Table_by_User_ID[#Headers],0))</f>
        <v>43</v>
      </c>
      <c r="H29" s="15">
        <f>INDEX(Table_by_User_ID[],MATCH($C29,user_id,0),MATCH(H$17,Table_by_User_ID[#Headers],0))</f>
        <v>25</v>
      </c>
      <c r="I29" s="15" t="str">
        <f>INDEX(Table_by_User_ID[],MATCH($C29,user_id,0),MATCH(I$17,Table_by_User_ID[#Headers],0))</f>
        <v>Active</v>
      </c>
      <c r="J29" s="15" t="str">
        <f>INDEX(Table_by_User_ID[],MATCH($C29,user_id,0),MATCH(J$17,Table_by_User_ID[#Headers],0))</f>
        <v>Intermediate</v>
      </c>
    </row>
    <row r="30" spans="3:10" x14ac:dyDescent="0.3">
      <c r="C30" s="15">
        <v>8053475328</v>
      </c>
      <c r="D30" s="15">
        <f>INDEX(Table_by_User_ID[],MATCH($C30,user_id,0),MATCH(D$17,Table_by_User_ID[#Headers],0))</f>
        <v>31</v>
      </c>
      <c r="E30" s="15">
        <f>INDEX(Table_by_User_ID[],MATCH($C30,user_id,0),MATCH(E$17,Table_by_User_ID[#Headers],0))</f>
        <v>11.48</v>
      </c>
      <c r="F30" s="15">
        <f>INDEX(Table_by_User_ID[],MATCH($C30,user_id,0),MATCH(F$17,Table_by_User_ID[#Headers],0))</f>
        <v>14763</v>
      </c>
      <c r="G30" s="15">
        <f>INDEX(Table_by_User_ID[],MATCH($C30,user_id,0),MATCH(G$17,Table_by_User_ID[#Headers],0))</f>
        <v>85</v>
      </c>
      <c r="H30" s="15">
        <f>INDEX(Table_by_User_ID[],MATCH($C30,user_id,0),MATCH(H$17,Table_by_User_ID[#Headers],0))</f>
        <v>10</v>
      </c>
      <c r="I30" s="15" t="str">
        <f>INDEX(Table_by_User_ID[],MATCH($C30,user_id,0),MATCH(I$17,Table_by_User_ID[#Headers],0))</f>
        <v>Active</v>
      </c>
      <c r="J30" s="15" t="str">
        <f>INDEX(Table_by_User_ID[],MATCH($C30,user_id,0),MATCH(J$17,Table_by_User_ID[#Headers],0))</f>
        <v>Pro</v>
      </c>
    </row>
    <row r="31" spans="3:10" x14ac:dyDescent="0.3">
      <c r="C31" s="15">
        <v>8253242879</v>
      </c>
      <c r="D31" s="15">
        <f>INDEX(Table_by_User_ID[],MATCH($C31,user_id,0),MATCH(D$17,Table_by_User_ID[#Headers],0))</f>
        <v>19</v>
      </c>
      <c r="E31" s="15">
        <f>INDEX(Table_by_User_ID[],MATCH($C31,user_id,0),MATCH(E$17,Table_by_User_ID[#Headers],0))</f>
        <v>4.67</v>
      </c>
      <c r="F31" s="15">
        <f>INDEX(Table_by_User_ID[],MATCH($C31,user_id,0),MATCH(F$17,Table_by_User_ID[#Headers],0))</f>
        <v>6482</v>
      </c>
      <c r="G31" s="15">
        <f>INDEX(Table_by_User_ID[],MATCH($C31,user_id,0),MATCH(G$17,Table_by_User_ID[#Headers],0))</f>
        <v>21</v>
      </c>
      <c r="H31" s="15">
        <f>INDEX(Table_by_User_ID[],MATCH($C31,user_id,0),MATCH(H$17,Table_by_User_ID[#Headers],0))</f>
        <v>14</v>
      </c>
      <c r="I31" s="15" t="str">
        <f>INDEX(Table_by_User_ID[],MATCH($C31,user_id,0),MATCH(I$17,Table_by_User_ID[#Headers],0))</f>
        <v>Moderate</v>
      </c>
      <c r="J31" s="15" t="str">
        <f>INDEX(Table_by_User_ID[],MATCH($C31,user_id,0),MATCH(J$17,Table_by_User_ID[#Headers],0))</f>
        <v>Beginner</v>
      </c>
    </row>
    <row r="32" spans="3:10" x14ac:dyDescent="0.3">
      <c r="C32" s="15">
        <v>8378563200</v>
      </c>
      <c r="D32" s="15">
        <f>INDEX(Table_by_User_ID[],MATCH($C32,user_id,0),MATCH(D$17,Table_by_User_ID[#Headers],0))</f>
        <v>31</v>
      </c>
      <c r="E32" s="15">
        <f>INDEX(Table_by_User_ID[],MATCH($C32,user_id,0),MATCH(E$17,Table_by_User_ID[#Headers],0))</f>
        <v>6.91</v>
      </c>
      <c r="F32" s="15">
        <f>INDEX(Table_by_User_ID[],MATCH($C32,user_id,0),MATCH(F$17,Table_by_User_ID[#Headers],0))</f>
        <v>8718</v>
      </c>
      <c r="G32" s="15">
        <f>INDEX(Table_by_User_ID[],MATCH($C32,user_id,0),MATCH(G$17,Table_by_User_ID[#Headers],0))</f>
        <v>59</v>
      </c>
      <c r="H32" s="15">
        <f>INDEX(Table_by_User_ID[],MATCH($C32,user_id,0),MATCH(H$17,Table_by_User_ID[#Headers],0))</f>
        <v>10</v>
      </c>
      <c r="I32" s="15" t="str">
        <f>INDEX(Table_by_User_ID[],MATCH($C32,user_id,0),MATCH(I$17,Table_by_User_ID[#Headers],0))</f>
        <v>Active</v>
      </c>
      <c r="J32" s="15" t="str">
        <f>INDEX(Table_by_User_ID[],MATCH($C32,user_id,0),MATCH(J$17,Table_by_User_ID[#Headers],0))</f>
        <v>Intermediate</v>
      </c>
    </row>
    <row r="33" spans="3:10" x14ac:dyDescent="0.3">
      <c r="C33" s="15">
        <v>8583815059</v>
      </c>
      <c r="D33" s="15">
        <f>INDEX(Table_by_User_ID[],MATCH($C33,user_id,0),MATCH(D$17,Table_by_User_ID[#Headers],0))</f>
        <v>31</v>
      </c>
      <c r="E33" s="15">
        <f>INDEX(Table_by_User_ID[],MATCH($C33,user_id,0),MATCH(E$17,Table_by_User_ID[#Headers],0))</f>
        <v>5.62</v>
      </c>
      <c r="F33" s="15">
        <f>INDEX(Table_by_User_ID[],MATCH($C33,user_id,0),MATCH(F$17,Table_by_User_ID[#Headers],0))</f>
        <v>7199</v>
      </c>
      <c r="G33" s="15">
        <f>INDEX(Table_by_User_ID[],MATCH($C33,user_id,0),MATCH(G$17,Table_by_User_ID[#Headers],0))</f>
        <v>10</v>
      </c>
      <c r="H33" s="15">
        <f>INDEX(Table_by_User_ID[],MATCH($C33,user_id,0),MATCH(H$17,Table_by_User_ID[#Headers],0))</f>
        <v>22</v>
      </c>
      <c r="I33" s="15" t="str">
        <f>INDEX(Table_by_User_ID[],MATCH($C33,user_id,0),MATCH(I$17,Table_by_User_ID[#Headers],0))</f>
        <v>Active</v>
      </c>
      <c r="J33" s="15" t="str">
        <f>INDEX(Table_by_User_ID[],MATCH($C33,user_id,0),MATCH(J$17,Table_by_User_ID[#Headers],0))</f>
        <v>Beginner</v>
      </c>
    </row>
    <row r="34" spans="3:10" x14ac:dyDescent="0.3">
      <c r="C34" s="15">
        <v>8877689391</v>
      </c>
      <c r="D34" s="15">
        <f>INDEX(Table_by_User_ID[],MATCH($C34,user_id,0),MATCH(D$17,Table_by_User_ID[#Headers],0))</f>
        <v>31</v>
      </c>
      <c r="E34" s="15">
        <f>INDEX(Table_by_User_ID[],MATCH($C34,user_id,0),MATCH(E$17,Table_by_User_ID[#Headers],0))</f>
        <v>13.21</v>
      </c>
      <c r="F34" s="15">
        <f>INDEX(Table_by_User_ID[],MATCH($C34,user_id,0),MATCH(F$17,Table_by_User_ID[#Headers],0))</f>
        <v>16040</v>
      </c>
      <c r="G34" s="15">
        <f>INDEX(Table_by_User_ID[],MATCH($C34,user_id,0),MATCH(G$17,Table_by_User_ID[#Headers],0))</f>
        <v>66</v>
      </c>
      <c r="H34" s="15">
        <f>INDEX(Table_by_User_ID[],MATCH($C34,user_id,0),MATCH(H$17,Table_by_User_ID[#Headers],0))</f>
        <v>10</v>
      </c>
      <c r="I34" s="15" t="str">
        <f>INDEX(Table_by_User_ID[],MATCH($C34,user_id,0),MATCH(I$17,Table_by_User_ID[#Headers],0))</f>
        <v>Active</v>
      </c>
      <c r="J34" s="15" t="str">
        <f>INDEX(Table_by_User_ID[],MATCH($C34,user_id,0),MATCH(J$17,Table_by_User_ID[#Headers],0))</f>
        <v>Pro</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393FC8-3505-42DB-8D5E-6A548D3F158F}">
  <dimension ref="C1:G29"/>
  <sheetViews>
    <sheetView tabSelected="1" workbookViewId="0">
      <selection activeCell="R13" sqref="R13"/>
    </sheetView>
  </sheetViews>
  <sheetFormatPr defaultRowHeight="14.4" x14ac:dyDescent="0.3"/>
  <cols>
    <col min="1" max="1" width="1.109375" customWidth="1"/>
    <col min="3" max="3" width="11" bestFit="1" customWidth="1"/>
    <col min="4" max="4" width="16.44140625" bestFit="1" customWidth="1"/>
    <col min="5" max="5" width="20.5546875" bestFit="1" customWidth="1"/>
    <col min="6" max="6" width="20.6640625" bestFit="1" customWidth="1"/>
    <col min="7" max="7" width="11.109375" bestFit="1" customWidth="1"/>
    <col min="14" max="14" width="11" bestFit="1" customWidth="1"/>
    <col min="15" max="15" width="4.33203125" bestFit="1" customWidth="1"/>
    <col min="16" max="16" width="11" bestFit="1" customWidth="1"/>
  </cols>
  <sheetData>
    <row r="1" spans="3:7" ht="6" customHeight="1" x14ac:dyDescent="0.3"/>
    <row r="15" spans="3:7" x14ac:dyDescent="0.3">
      <c r="C15" s="14" t="s">
        <v>0</v>
      </c>
      <c r="D15" s="14" t="s">
        <v>54</v>
      </c>
      <c r="E15" s="14" t="s">
        <v>55</v>
      </c>
      <c r="F15" s="14" t="s">
        <v>56</v>
      </c>
      <c r="G15" s="14" t="s">
        <v>57</v>
      </c>
    </row>
    <row r="16" spans="3:7" x14ac:dyDescent="0.3">
      <c r="C16" s="15" cm="1">
        <f t="array" ref="C16:G29">_xlfn._xlws.FILTER(Sleep_Day_Table[],(sleep_records&gt;2)+(minutes_asleep&lt;420)+(minutes_asleep&gt;540)+(minutes_awake&gt;60))</f>
        <v>1503960366</v>
      </c>
      <c r="D16" s="15">
        <v>2</v>
      </c>
      <c r="E16" s="15">
        <v>360.28</v>
      </c>
      <c r="F16" s="15">
        <v>22.92</v>
      </c>
      <c r="G16" s="15" t="str">
        <v>Deprived</v>
      </c>
    </row>
    <row r="17" spans="3:7" x14ac:dyDescent="0.3">
      <c r="C17" s="15">
        <v>1644430081</v>
      </c>
      <c r="D17" s="15">
        <v>1</v>
      </c>
      <c r="E17" s="15">
        <v>294</v>
      </c>
      <c r="F17" s="15">
        <v>52</v>
      </c>
      <c r="G17" s="15" t="str">
        <v>Deprived</v>
      </c>
    </row>
    <row r="18" spans="3:7" x14ac:dyDescent="0.3">
      <c r="C18" s="15">
        <v>1844505072</v>
      </c>
      <c r="D18" s="15">
        <v>1</v>
      </c>
      <c r="E18" s="15">
        <v>652</v>
      </c>
      <c r="F18" s="15">
        <v>309</v>
      </c>
      <c r="G18" s="15" t="str">
        <v>Deprived</v>
      </c>
    </row>
    <row r="19" spans="3:7" x14ac:dyDescent="0.3">
      <c r="C19" s="15">
        <v>1927972279</v>
      </c>
      <c r="D19" s="15">
        <v>3</v>
      </c>
      <c r="E19" s="15">
        <v>417</v>
      </c>
      <c r="F19" s="15">
        <v>20.8</v>
      </c>
      <c r="G19" s="15" t="str">
        <v>Deprived</v>
      </c>
    </row>
    <row r="20" spans="3:7" x14ac:dyDescent="0.3">
      <c r="C20" s="15">
        <v>2320127002</v>
      </c>
      <c r="D20" s="15">
        <v>1</v>
      </c>
      <c r="E20" s="15">
        <v>61</v>
      </c>
      <c r="F20" s="15">
        <v>8</v>
      </c>
      <c r="G20" s="15" t="str">
        <v>Deprived</v>
      </c>
    </row>
    <row r="21" spans="3:7" x14ac:dyDescent="0.3">
      <c r="C21" s="15">
        <v>3977333714</v>
      </c>
      <c r="D21" s="15">
        <v>2</v>
      </c>
      <c r="E21" s="15">
        <v>293.64</v>
      </c>
      <c r="F21" s="15">
        <v>167.5</v>
      </c>
      <c r="G21" s="15" t="str">
        <v>Deprived</v>
      </c>
    </row>
    <row r="22" spans="3:7" x14ac:dyDescent="0.3">
      <c r="C22" s="15">
        <v>4020332650</v>
      </c>
      <c r="D22" s="15">
        <v>1</v>
      </c>
      <c r="E22" s="15">
        <v>349.38</v>
      </c>
      <c r="F22" s="15">
        <v>30.38</v>
      </c>
      <c r="G22" s="15" t="str">
        <v>Deprived</v>
      </c>
    </row>
    <row r="23" spans="3:7" x14ac:dyDescent="0.3">
      <c r="C23" s="15">
        <v>4388161847</v>
      </c>
      <c r="D23" s="15">
        <v>3</v>
      </c>
      <c r="E23" s="15">
        <v>403.12</v>
      </c>
      <c r="F23" s="15">
        <v>23.08</v>
      </c>
      <c r="G23" s="15" t="str">
        <v>Deprived</v>
      </c>
    </row>
    <row r="24" spans="3:7" x14ac:dyDescent="0.3">
      <c r="C24" s="15">
        <v>4445114986</v>
      </c>
      <c r="D24" s="15">
        <v>2</v>
      </c>
      <c r="E24" s="15">
        <v>385.18</v>
      </c>
      <c r="F24" s="15">
        <v>31.64</v>
      </c>
      <c r="G24" s="15" t="str">
        <v>Deprived</v>
      </c>
    </row>
    <row r="25" spans="3:7" x14ac:dyDescent="0.3">
      <c r="C25" s="15">
        <v>4558609924</v>
      </c>
      <c r="D25" s="15">
        <v>1</v>
      </c>
      <c r="E25" s="15">
        <v>127.6</v>
      </c>
      <c r="F25" s="15">
        <v>12.4</v>
      </c>
      <c r="G25" s="15" t="str">
        <v>Deprived</v>
      </c>
    </row>
    <row r="26" spans="3:7" x14ac:dyDescent="0.3">
      <c r="C26" s="15">
        <v>6775888955</v>
      </c>
      <c r="D26" s="15">
        <v>1</v>
      </c>
      <c r="E26" s="15">
        <v>349.67</v>
      </c>
      <c r="F26" s="15">
        <v>19.329999999999998</v>
      </c>
      <c r="G26" s="15" t="str">
        <v>Deprived</v>
      </c>
    </row>
    <row r="27" spans="3:7" x14ac:dyDescent="0.3">
      <c r="C27" s="15">
        <v>6962181067</v>
      </c>
      <c r="D27" s="15">
        <v>3</v>
      </c>
      <c r="E27" s="15">
        <v>448</v>
      </c>
      <c r="F27" s="15">
        <v>18.13</v>
      </c>
      <c r="G27" s="15" t="str">
        <v>Deprived</v>
      </c>
    </row>
    <row r="28" spans="3:7" x14ac:dyDescent="0.3">
      <c r="C28" s="15">
        <v>7007744171</v>
      </c>
      <c r="D28" s="15">
        <v>1</v>
      </c>
      <c r="E28" s="15">
        <v>68.5</v>
      </c>
      <c r="F28" s="15">
        <v>3</v>
      </c>
      <c r="G28" s="15" t="str">
        <v>Deprived</v>
      </c>
    </row>
    <row r="29" spans="3:7" x14ac:dyDescent="0.3">
      <c r="C29" s="15">
        <v>8053475328</v>
      </c>
      <c r="D29" s="15">
        <v>1</v>
      </c>
      <c r="E29" s="15">
        <v>297</v>
      </c>
      <c r="F29" s="15">
        <v>4.67</v>
      </c>
      <c r="G29" s="15" t="str">
        <v>Deprived</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6DC80-A459-4713-87DF-D7BF35F1D358}">
  <dimension ref="A1:N36"/>
  <sheetViews>
    <sheetView zoomScaleNormal="100" workbookViewId="0">
      <selection activeCell="F27" sqref="F27"/>
    </sheetView>
  </sheetViews>
  <sheetFormatPr defaultRowHeight="14.4" x14ac:dyDescent="0.3"/>
  <cols>
    <col min="1" max="1" width="11" bestFit="1" customWidth="1"/>
    <col min="2" max="2" width="12.33203125" bestFit="1" customWidth="1"/>
    <col min="3" max="3" width="17.77734375" bestFit="1" customWidth="1"/>
    <col min="4" max="4" width="15.109375" bestFit="1" customWidth="1"/>
    <col min="5" max="5" width="25.109375" bestFit="1" customWidth="1"/>
    <col min="6" max="6" width="27.88671875" bestFit="1" customWidth="1"/>
    <col min="7" max="7" width="12.44140625" bestFit="1" customWidth="1"/>
    <col min="9" max="9" width="21.21875" bestFit="1" customWidth="1"/>
    <col min="10" max="10" width="24" bestFit="1" customWidth="1"/>
    <col min="13" max="13" width="25.6640625" bestFit="1" customWidth="1"/>
    <col min="14" max="14" width="28.44140625" bestFit="1" customWidth="1"/>
    <col min="15" max="15" width="26.77734375" bestFit="1" customWidth="1"/>
    <col min="16" max="16" width="21.21875" bestFit="1" customWidth="1"/>
    <col min="17" max="17" width="17.21875" bestFit="1" customWidth="1"/>
    <col min="18" max="18" width="13.44140625" bestFit="1" customWidth="1"/>
    <col min="19" max="19" width="12" bestFit="1" customWidth="1"/>
    <col min="20" max="20" width="14.5546875" bestFit="1" customWidth="1"/>
    <col min="21" max="21" width="16.6640625" bestFit="1" customWidth="1"/>
    <col min="22" max="22" width="24.33203125" bestFit="1" customWidth="1"/>
    <col min="23" max="23" width="19.6640625" bestFit="1" customWidth="1"/>
    <col min="24" max="24" width="25.6640625" bestFit="1" customWidth="1"/>
    <col min="25" max="25" width="19.88671875" bestFit="1" customWidth="1"/>
    <col min="26" max="26" width="24.44140625" bestFit="1" customWidth="1"/>
    <col min="27" max="27" width="19.44140625" bestFit="1" customWidth="1"/>
    <col min="28" max="28" width="20" bestFit="1" customWidth="1"/>
    <col min="29" max="29" width="21.109375" bestFit="1" customWidth="1"/>
    <col min="30" max="30" width="18.77734375" bestFit="1" customWidth="1"/>
    <col min="31" max="31" width="9.77734375" bestFit="1" customWidth="1"/>
  </cols>
  <sheetData>
    <row r="1" spans="1:14" s="19" customFormat="1" ht="21" x14ac:dyDescent="0.3">
      <c r="A1" s="20" t="s">
        <v>82</v>
      </c>
    </row>
    <row r="2" spans="1:14" s="18" customFormat="1" x14ac:dyDescent="0.3"/>
    <row r="3" spans="1:14" x14ac:dyDescent="0.3">
      <c r="A3" t="s">
        <v>0</v>
      </c>
      <c r="B3" t="s">
        <v>2</v>
      </c>
      <c r="C3" t="s">
        <v>6</v>
      </c>
      <c r="D3" t="s">
        <v>34</v>
      </c>
      <c r="E3" t="s">
        <v>38</v>
      </c>
      <c r="F3" t="s">
        <v>40</v>
      </c>
      <c r="G3" t="s">
        <v>33</v>
      </c>
      <c r="H3" t="s">
        <v>35</v>
      </c>
      <c r="I3" t="s">
        <v>36</v>
      </c>
      <c r="J3" t="s">
        <v>37</v>
      </c>
      <c r="K3" t="s">
        <v>39</v>
      </c>
      <c r="L3" t="s">
        <v>41</v>
      </c>
      <c r="M3" t="s">
        <v>42</v>
      </c>
      <c r="N3" t="s">
        <v>43</v>
      </c>
    </row>
    <row r="4" spans="1:14" x14ac:dyDescent="0.3">
      <c r="A4">
        <v>1503960366</v>
      </c>
      <c r="B4">
        <v>31</v>
      </c>
      <c r="C4">
        <v>7.81</v>
      </c>
      <c r="D4">
        <v>12117</v>
      </c>
      <c r="E4">
        <v>39</v>
      </c>
      <c r="F4">
        <v>19</v>
      </c>
      <c r="G4">
        <v>375619</v>
      </c>
      <c r="H4">
        <v>56309</v>
      </c>
      <c r="I4">
        <v>1816</v>
      </c>
      <c r="J4">
        <v>1200</v>
      </c>
      <c r="K4">
        <v>594</v>
      </c>
      <c r="L4">
        <v>6818</v>
      </c>
      <c r="M4" s="2" t="s">
        <v>3</v>
      </c>
      <c r="N4" s="2" t="s">
        <v>7</v>
      </c>
    </row>
    <row r="5" spans="1:14" x14ac:dyDescent="0.3">
      <c r="A5">
        <v>1624580081</v>
      </c>
      <c r="B5">
        <v>31</v>
      </c>
      <c r="C5">
        <v>3.91</v>
      </c>
      <c r="D5">
        <v>5744</v>
      </c>
      <c r="E5">
        <v>9</v>
      </c>
      <c r="F5">
        <v>6</v>
      </c>
      <c r="G5">
        <v>178061</v>
      </c>
      <c r="H5">
        <v>45984</v>
      </c>
      <c r="I5">
        <v>1483</v>
      </c>
      <c r="J5">
        <v>269</v>
      </c>
      <c r="K5">
        <v>180</v>
      </c>
      <c r="L5">
        <v>4758</v>
      </c>
      <c r="M5" s="2" t="s">
        <v>3</v>
      </c>
      <c r="N5" s="2" t="s">
        <v>20</v>
      </c>
    </row>
    <row r="6" spans="1:14" x14ac:dyDescent="0.3">
      <c r="A6">
        <v>1644430081</v>
      </c>
      <c r="B6">
        <v>30</v>
      </c>
      <c r="C6">
        <v>5.3</v>
      </c>
      <c r="D6">
        <v>7283</v>
      </c>
      <c r="E6">
        <v>10</v>
      </c>
      <c r="F6">
        <v>21</v>
      </c>
      <c r="G6">
        <v>218489</v>
      </c>
      <c r="H6">
        <v>84339</v>
      </c>
      <c r="I6">
        <v>2811</v>
      </c>
      <c r="J6">
        <v>287</v>
      </c>
      <c r="K6">
        <v>641</v>
      </c>
      <c r="L6">
        <v>5354</v>
      </c>
      <c r="M6" s="2" t="s">
        <v>3</v>
      </c>
      <c r="N6" s="2" t="s">
        <v>8</v>
      </c>
    </row>
    <row r="7" spans="1:14" x14ac:dyDescent="0.3">
      <c r="A7">
        <v>1844505072</v>
      </c>
      <c r="B7">
        <v>31</v>
      </c>
      <c r="C7">
        <v>1.71</v>
      </c>
      <c r="D7">
        <v>2580</v>
      </c>
      <c r="E7">
        <v>0</v>
      </c>
      <c r="F7">
        <v>1</v>
      </c>
      <c r="G7">
        <v>79982</v>
      </c>
      <c r="H7">
        <v>48778</v>
      </c>
      <c r="I7">
        <v>1573</v>
      </c>
      <c r="J7">
        <v>4</v>
      </c>
      <c r="K7">
        <v>40</v>
      </c>
      <c r="L7">
        <v>3579</v>
      </c>
      <c r="M7" s="2" t="s">
        <v>3</v>
      </c>
      <c r="N7" s="2" t="s">
        <v>20</v>
      </c>
    </row>
    <row r="8" spans="1:14" x14ac:dyDescent="0.3">
      <c r="A8">
        <v>1927972279</v>
      </c>
      <c r="B8">
        <v>31</v>
      </c>
      <c r="C8">
        <v>0.63</v>
      </c>
      <c r="D8">
        <v>916</v>
      </c>
      <c r="E8">
        <v>1</v>
      </c>
      <c r="F8">
        <v>1</v>
      </c>
      <c r="G8">
        <v>28400</v>
      </c>
      <c r="H8">
        <v>67357</v>
      </c>
      <c r="I8">
        <v>2173</v>
      </c>
      <c r="J8">
        <v>41</v>
      </c>
      <c r="K8">
        <v>24</v>
      </c>
      <c r="L8">
        <v>1196</v>
      </c>
      <c r="M8" s="2" t="s">
        <v>3</v>
      </c>
      <c r="N8" s="2" t="s">
        <v>20</v>
      </c>
    </row>
    <row r="9" spans="1:14" x14ac:dyDescent="0.3">
      <c r="A9">
        <v>2022484408</v>
      </c>
      <c r="B9">
        <v>31</v>
      </c>
      <c r="C9">
        <v>8.08</v>
      </c>
      <c r="D9">
        <v>11371</v>
      </c>
      <c r="E9">
        <v>36</v>
      </c>
      <c r="F9">
        <v>19</v>
      </c>
      <c r="G9">
        <v>352490</v>
      </c>
      <c r="H9">
        <v>77809</v>
      </c>
      <c r="I9">
        <v>2510</v>
      </c>
      <c r="J9">
        <v>1125</v>
      </c>
      <c r="K9">
        <v>600</v>
      </c>
      <c r="L9">
        <v>7981</v>
      </c>
      <c r="M9" s="2" t="s">
        <v>3</v>
      </c>
      <c r="N9" s="2" t="s">
        <v>7</v>
      </c>
    </row>
    <row r="10" spans="1:14" x14ac:dyDescent="0.3">
      <c r="A10">
        <v>2026352035</v>
      </c>
      <c r="B10">
        <v>31</v>
      </c>
      <c r="C10">
        <v>3.45</v>
      </c>
      <c r="D10">
        <v>5567</v>
      </c>
      <c r="E10">
        <v>0</v>
      </c>
      <c r="F10">
        <v>0</v>
      </c>
      <c r="G10">
        <v>172573</v>
      </c>
      <c r="H10">
        <v>47760</v>
      </c>
      <c r="I10">
        <v>1541</v>
      </c>
      <c r="J10">
        <v>3</v>
      </c>
      <c r="K10">
        <v>8</v>
      </c>
      <c r="L10">
        <v>7956</v>
      </c>
      <c r="M10" s="2" t="s">
        <v>3</v>
      </c>
      <c r="N10" s="2" t="s">
        <v>20</v>
      </c>
    </row>
    <row r="11" spans="1:14" x14ac:dyDescent="0.3">
      <c r="A11">
        <v>2320127002</v>
      </c>
      <c r="B11">
        <v>31</v>
      </c>
      <c r="C11">
        <v>3.19</v>
      </c>
      <c r="D11">
        <v>4717</v>
      </c>
      <c r="E11">
        <v>1</v>
      </c>
      <c r="F11">
        <v>3</v>
      </c>
      <c r="G11">
        <v>146223</v>
      </c>
      <c r="H11">
        <v>53449</v>
      </c>
      <c r="I11">
        <v>1724</v>
      </c>
      <c r="J11">
        <v>42</v>
      </c>
      <c r="K11">
        <v>80</v>
      </c>
      <c r="L11">
        <v>6144</v>
      </c>
      <c r="M11" s="2" t="s">
        <v>3</v>
      </c>
      <c r="N11" s="2" t="s">
        <v>20</v>
      </c>
    </row>
    <row r="12" spans="1:14" x14ac:dyDescent="0.3">
      <c r="A12">
        <v>2347167796</v>
      </c>
      <c r="B12">
        <v>18</v>
      </c>
      <c r="C12">
        <v>6.36</v>
      </c>
      <c r="D12">
        <v>9520</v>
      </c>
      <c r="E12">
        <v>14</v>
      </c>
      <c r="F12">
        <v>21</v>
      </c>
      <c r="G12">
        <v>171354</v>
      </c>
      <c r="H12">
        <v>36782</v>
      </c>
      <c r="I12">
        <v>2043</v>
      </c>
      <c r="J12">
        <v>243</v>
      </c>
      <c r="K12">
        <v>370</v>
      </c>
      <c r="L12">
        <v>4545</v>
      </c>
      <c r="M12" s="2" t="s">
        <v>4</v>
      </c>
      <c r="N12" s="2" t="s">
        <v>8</v>
      </c>
    </row>
    <row r="13" spans="1:14" x14ac:dyDescent="0.3">
      <c r="A13">
        <v>2873212765</v>
      </c>
      <c r="B13">
        <v>31</v>
      </c>
      <c r="C13">
        <v>5.0999999999999996</v>
      </c>
      <c r="D13">
        <v>7556</v>
      </c>
      <c r="E13">
        <v>14</v>
      </c>
      <c r="F13">
        <v>6</v>
      </c>
      <c r="G13">
        <v>234229</v>
      </c>
      <c r="H13">
        <v>59426</v>
      </c>
      <c r="I13">
        <v>1917</v>
      </c>
      <c r="J13">
        <v>437</v>
      </c>
      <c r="K13">
        <v>190</v>
      </c>
      <c r="L13">
        <v>9548</v>
      </c>
      <c r="M13" s="2" t="s">
        <v>3</v>
      </c>
      <c r="N13" s="2" t="s">
        <v>20</v>
      </c>
    </row>
    <row r="14" spans="1:14" x14ac:dyDescent="0.3">
      <c r="A14">
        <v>3372868164</v>
      </c>
      <c r="B14">
        <v>20</v>
      </c>
      <c r="C14">
        <v>4.71</v>
      </c>
      <c r="D14">
        <v>6862</v>
      </c>
      <c r="E14">
        <v>9</v>
      </c>
      <c r="F14">
        <v>4</v>
      </c>
      <c r="G14">
        <v>137233</v>
      </c>
      <c r="H14">
        <v>38662</v>
      </c>
      <c r="I14">
        <v>1933</v>
      </c>
      <c r="J14">
        <v>183</v>
      </c>
      <c r="K14">
        <v>82</v>
      </c>
      <c r="L14">
        <v>6558</v>
      </c>
      <c r="M14" s="2" t="s">
        <v>4</v>
      </c>
      <c r="N14" s="2" t="s">
        <v>20</v>
      </c>
    </row>
    <row r="15" spans="1:14" x14ac:dyDescent="0.3">
      <c r="A15">
        <v>3977333714</v>
      </c>
      <c r="B15">
        <v>30</v>
      </c>
      <c r="C15">
        <v>7.52</v>
      </c>
      <c r="D15">
        <v>10985</v>
      </c>
      <c r="E15">
        <v>19</v>
      </c>
      <c r="F15">
        <v>61</v>
      </c>
      <c r="G15">
        <v>329537</v>
      </c>
      <c r="H15">
        <v>45410</v>
      </c>
      <c r="I15">
        <v>1514</v>
      </c>
      <c r="J15">
        <v>567</v>
      </c>
      <c r="K15">
        <v>1838</v>
      </c>
      <c r="L15">
        <v>5243</v>
      </c>
      <c r="M15" s="2" t="s">
        <v>3</v>
      </c>
      <c r="N15" s="2" t="s">
        <v>7</v>
      </c>
    </row>
    <row r="16" spans="1:14" x14ac:dyDescent="0.3">
      <c r="A16">
        <v>4020332650</v>
      </c>
      <c r="B16">
        <v>31</v>
      </c>
      <c r="C16">
        <v>1.63</v>
      </c>
      <c r="D16">
        <v>2267</v>
      </c>
      <c r="E16">
        <v>5</v>
      </c>
      <c r="F16">
        <v>5</v>
      </c>
      <c r="G16">
        <v>70284</v>
      </c>
      <c r="H16">
        <v>73960</v>
      </c>
      <c r="I16">
        <v>2386</v>
      </c>
      <c r="J16">
        <v>161</v>
      </c>
      <c r="K16">
        <v>166</v>
      </c>
      <c r="L16">
        <v>2385</v>
      </c>
      <c r="M16" s="2" t="s">
        <v>3</v>
      </c>
      <c r="N16" s="2" t="s">
        <v>20</v>
      </c>
    </row>
    <row r="17" spans="1:14" x14ac:dyDescent="0.3">
      <c r="A17">
        <v>4057192912</v>
      </c>
      <c r="B17">
        <v>4</v>
      </c>
      <c r="C17">
        <v>2.86</v>
      </c>
      <c r="D17">
        <v>3838</v>
      </c>
      <c r="E17">
        <v>1</v>
      </c>
      <c r="F17">
        <v>2</v>
      </c>
      <c r="G17">
        <v>15352</v>
      </c>
      <c r="H17">
        <v>7895</v>
      </c>
      <c r="I17">
        <v>1974</v>
      </c>
      <c r="J17">
        <v>3</v>
      </c>
      <c r="K17">
        <v>6</v>
      </c>
      <c r="L17">
        <v>412</v>
      </c>
      <c r="M17" s="2" t="s">
        <v>5</v>
      </c>
      <c r="N17" s="2" t="s">
        <v>20</v>
      </c>
    </row>
    <row r="18" spans="1:14" x14ac:dyDescent="0.3">
      <c r="A18">
        <v>4319703577</v>
      </c>
      <c r="B18">
        <v>31</v>
      </c>
      <c r="C18">
        <v>4.8899999999999997</v>
      </c>
      <c r="D18">
        <v>7269</v>
      </c>
      <c r="E18">
        <v>4</v>
      </c>
      <c r="F18">
        <v>12</v>
      </c>
      <c r="G18">
        <v>225334</v>
      </c>
      <c r="H18">
        <v>63168</v>
      </c>
      <c r="I18">
        <v>2038</v>
      </c>
      <c r="J18">
        <v>111</v>
      </c>
      <c r="K18">
        <v>382</v>
      </c>
      <c r="L18">
        <v>7092</v>
      </c>
      <c r="M18" s="2" t="s">
        <v>3</v>
      </c>
      <c r="N18" s="2" t="s">
        <v>20</v>
      </c>
    </row>
    <row r="19" spans="1:14" x14ac:dyDescent="0.3">
      <c r="A19">
        <v>4388161847</v>
      </c>
      <c r="B19">
        <v>31</v>
      </c>
      <c r="C19">
        <v>8.39</v>
      </c>
      <c r="D19">
        <v>10814</v>
      </c>
      <c r="E19">
        <v>23</v>
      </c>
      <c r="F19">
        <v>20</v>
      </c>
      <c r="G19">
        <v>335232</v>
      </c>
      <c r="H19">
        <v>95910</v>
      </c>
      <c r="I19">
        <v>3094</v>
      </c>
      <c r="J19">
        <v>718</v>
      </c>
      <c r="K19">
        <v>631</v>
      </c>
      <c r="L19">
        <v>7110</v>
      </c>
      <c r="M19" s="2" t="s">
        <v>3</v>
      </c>
      <c r="N19" s="2" t="s">
        <v>7</v>
      </c>
    </row>
    <row r="20" spans="1:14" x14ac:dyDescent="0.3">
      <c r="A20">
        <v>4445114986</v>
      </c>
      <c r="B20">
        <v>31</v>
      </c>
      <c r="C20">
        <v>3.25</v>
      </c>
      <c r="D20">
        <v>4797</v>
      </c>
      <c r="E20">
        <v>7</v>
      </c>
      <c r="F20">
        <v>2</v>
      </c>
      <c r="G20">
        <v>148693</v>
      </c>
      <c r="H20">
        <v>67772</v>
      </c>
      <c r="I20">
        <v>2186</v>
      </c>
      <c r="J20">
        <v>205</v>
      </c>
      <c r="K20">
        <v>54</v>
      </c>
      <c r="L20">
        <v>6482</v>
      </c>
      <c r="M20" s="2" t="s">
        <v>3</v>
      </c>
      <c r="N20" s="2" t="s">
        <v>20</v>
      </c>
    </row>
    <row r="21" spans="1:14" x14ac:dyDescent="0.3">
      <c r="A21">
        <v>4558609924</v>
      </c>
      <c r="B21">
        <v>31</v>
      </c>
      <c r="C21">
        <v>5.08</v>
      </c>
      <c r="D21">
        <v>7685</v>
      </c>
      <c r="E21">
        <v>10</v>
      </c>
      <c r="F21">
        <v>14</v>
      </c>
      <c r="G21">
        <v>238239</v>
      </c>
      <c r="H21">
        <v>63031</v>
      </c>
      <c r="I21">
        <v>2033</v>
      </c>
      <c r="J21">
        <v>322</v>
      </c>
      <c r="K21">
        <v>425</v>
      </c>
      <c r="L21">
        <v>8834</v>
      </c>
      <c r="M21" s="2" t="s">
        <v>3</v>
      </c>
      <c r="N21" s="2" t="s">
        <v>20</v>
      </c>
    </row>
    <row r="22" spans="1:14" x14ac:dyDescent="0.3">
      <c r="A22">
        <v>4702921684</v>
      </c>
      <c r="B22">
        <v>31</v>
      </c>
      <c r="C22">
        <v>6.96</v>
      </c>
      <c r="D22">
        <v>8572</v>
      </c>
      <c r="E22">
        <v>5</v>
      </c>
      <c r="F22">
        <v>26</v>
      </c>
      <c r="G22">
        <v>265734</v>
      </c>
      <c r="H22">
        <v>91932</v>
      </c>
      <c r="I22">
        <v>2966</v>
      </c>
      <c r="J22">
        <v>159</v>
      </c>
      <c r="K22">
        <v>807</v>
      </c>
      <c r="L22">
        <v>7362</v>
      </c>
      <c r="M22" s="2" t="s">
        <v>3</v>
      </c>
      <c r="N22" s="2" t="s">
        <v>8</v>
      </c>
    </row>
    <row r="23" spans="1:14" x14ac:dyDescent="0.3">
      <c r="A23">
        <v>5553957443</v>
      </c>
      <c r="B23">
        <v>31</v>
      </c>
      <c r="C23">
        <v>5.64</v>
      </c>
      <c r="D23">
        <v>8613</v>
      </c>
      <c r="E23">
        <v>23</v>
      </c>
      <c r="F23">
        <v>13</v>
      </c>
      <c r="G23">
        <v>266990</v>
      </c>
      <c r="H23">
        <v>58146</v>
      </c>
      <c r="I23">
        <v>1876</v>
      </c>
      <c r="J23">
        <v>726</v>
      </c>
      <c r="K23">
        <v>403</v>
      </c>
      <c r="L23">
        <v>6392</v>
      </c>
      <c r="M23" s="2" t="s">
        <v>3</v>
      </c>
      <c r="N23" s="2" t="s">
        <v>8</v>
      </c>
    </row>
    <row r="24" spans="1:14" x14ac:dyDescent="0.3">
      <c r="A24">
        <v>5577150313</v>
      </c>
      <c r="B24">
        <v>30</v>
      </c>
      <c r="C24">
        <v>6.21</v>
      </c>
      <c r="D24">
        <v>8304</v>
      </c>
      <c r="E24">
        <v>87</v>
      </c>
      <c r="F24">
        <v>30</v>
      </c>
      <c r="G24">
        <v>249133</v>
      </c>
      <c r="H24">
        <v>100789</v>
      </c>
      <c r="I24">
        <v>3360</v>
      </c>
      <c r="J24">
        <v>2620</v>
      </c>
      <c r="K24">
        <v>895</v>
      </c>
      <c r="L24">
        <v>4438</v>
      </c>
      <c r="M24" s="2" t="s">
        <v>3</v>
      </c>
      <c r="N24" s="2" t="s">
        <v>7</v>
      </c>
    </row>
    <row r="25" spans="1:14" x14ac:dyDescent="0.3">
      <c r="A25">
        <v>6117666160</v>
      </c>
      <c r="B25">
        <v>28</v>
      </c>
      <c r="C25">
        <v>5.34</v>
      </c>
      <c r="D25">
        <v>7047</v>
      </c>
      <c r="E25">
        <v>2</v>
      </c>
      <c r="F25">
        <v>2</v>
      </c>
      <c r="G25">
        <v>197308</v>
      </c>
      <c r="H25">
        <v>63312</v>
      </c>
      <c r="I25">
        <v>2261</v>
      </c>
      <c r="J25">
        <v>44</v>
      </c>
      <c r="K25">
        <v>57</v>
      </c>
      <c r="L25">
        <v>8074</v>
      </c>
      <c r="M25" s="2" t="s">
        <v>3</v>
      </c>
      <c r="N25" s="2" t="s">
        <v>20</v>
      </c>
    </row>
    <row r="26" spans="1:14" x14ac:dyDescent="0.3">
      <c r="A26">
        <v>6290855005</v>
      </c>
      <c r="B26">
        <v>29</v>
      </c>
      <c r="C26">
        <v>4.2699999999999996</v>
      </c>
      <c r="D26">
        <v>5650</v>
      </c>
      <c r="E26">
        <v>3</v>
      </c>
      <c r="F26">
        <v>4</v>
      </c>
      <c r="G26">
        <v>163837</v>
      </c>
      <c r="H26">
        <v>75389</v>
      </c>
      <c r="I26">
        <v>2600</v>
      </c>
      <c r="J26">
        <v>80</v>
      </c>
      <c r="K26">
        <v>110</v>
      </c>
      <c r="L26">
        <v>6596</v>
      </c>
      <c r="M26" s="2" t="s">
        <v>3</v>
      </c>
      <c r="N26" s="2" t="s">
        <v>20</v>
      </c>
    </row>
    <row r="27" spans="1:14" x14ac:dyDescent="0.3">
      <c r="A27">
        <v>6775888955</v>
      </c>
      <c r="B27">
        <v>26</v>
      </c>
      <c r="C27">
        <v>1.81</v>
      </c>
      <c r="D27">
        <v>2520</v>
      </c>
      <c r="E27">
        <v>11</v>
      </c>
      <c r="F27">
        <v>15</v>
      </c>
      <c r="G27">
        <v>65512</v>
      </c>
      <c r="H27">
        <v>55426</v>
      </c>
      <c r="I27">
        <v>2132</v>
      </c>
      <c r="J27">
        <v>286</v>
      </c>
      <c r="K27">
        <v>385</v>
      </c>
      <c r="L27">
        <v>1044</v>
      </c>
      <c r="M27" s="2" t="s">
        <v>3</v>
      </c>
      <c r="N27" s="2" t="s">
        <v>20</v>
      </c>
    </row>
    <row r="28" spans="1:14" x14ac:dyDescent="0.3">
      <c r="A28">
        <v>6962181067</v>
      </c>
      <c r="B28">
        <v>31</v>
      </c>
      <c r="C28">
        <v>6.59</v>
      </c>
      <c r="D28">
        <v>9795</v>
      </c>
      <c r="E28">
        <v>23</v>
      </c>
      <c r="F28">
        <v>19</v>
      </c>
      <c r="G28">
        <v>303639</v>
      </c>
      <c r="H28">
        <v>61443</v>
      </c>
      <c r="I28">
        <v>1982</v>
      </c>
      <c r="J28">
        <v>707</v>
      </c>
      <c r="K28">
        <v>574</v>
      </c>
      <c r="L28">
        <v>7620</v>
      </c>
      <c r="M28" s="2" t="s">
        <v>3</v>
      </c>
      <c r="N28" s="2" t="s">
        <v>7</v>
      </c>
    </row>
    <row r="29" spans="1:14" x14ac:dyDescent="0.3">
      <c r="A29">
        <v>7007744171</v>
      </c>
      <c r="B29">
        <v>26</v>
      </c>
      <c r="C29">
        <v>8.02</v>
      </c>
      <c r="D29">
        <v>11323</v>
      </c>
      <c r="E29">
        <v>31</v>
      </c>
      <c r="F29">
        <v>16</v>
      </c>
      <c r="G29">
        <v>294409</v>
      </c>
      <c r="H29">
        <v>66144</v>
      </c>
      <c r="I29">
        <v>2544</v>
      </c>
      <c r="J29">
        <v>807</v>
      </c>
      <c r="K29">
        <v>423</v>
      </c>
      <c r="L29">
        <v>7299</v>
      </c>
      <c r="M29" s="2" t="s">
        <v>3</v>
      </c>
      <c r="N29" s="2" t="s">
        <v>7</v>
      </c>
    </row>
    <row r="30" spans="1:14" x14ac:dyDescent="0.3">
      <c r="A30">
        <v>7086361926</v>
      </c>
      <c r="B30">
        <v>31</v>
      </c>
      <c r="C30">
        <v>6.39</v>
      </c>
      <c r="D30">
        <v>9372</v>
      </c>
      <c r="E30">
        <v>43</v>
      </c>
      <c r="F30">
        <v>25</v>
      </c>
      <c r="G30">
        <v>290525</v>
      </c>
      <c r="H30">
        <v>79557</v>
      </c>
      <c r="I30">
        <v>2566</v>
      </c>
      <c r="J30">
        <v>1320</v>
      </c>
      <c r="K30">
        <v>786</v>
      </c>
      <c r="L30">
        <v>4459</v>
      </c>
      <c r="M30" s="2" t="s">
        <v>3</v>
      </c>
      <c r="N30" s="2" t="s">
        <v>7</v>
      </c>
    </row>
    <row r="31" spans="1:14" x14ac:dyDescent="0.3">
      <c r="A31">
        <v>8053475328</v>
      </c>
      <c r="B31">
        <v>31</v>
      </c>
      <c r="C31">
        <v>11.48</v>
      </c>
      <c r="D31">
        <v>14763</v>
      </c>
      <c r="E31">
        <v>85</v>
      </c>
      <c r="F31">
        <v>10</v>
      </c>
      <c r="G31">
        <v>457662</v>
      </c>
      <c r="H31">
        <v>91320</v>
      </c>
      <c r="I31">
        <v>2946</v>
      </c>
      <c r="J31">
        <v>2640</v>
      </c>
      <c r="K31">
        <v>297</v>
      </c>
      <c r="L31">
        <v>4680</v>
      </c>
      <c r="M31" s="2" t="s">
        <v>3</v>
      </c>
      <c r="N31" s="2" t="s">
        <v>9</v>
      </c>
    </row>
    <row r="32" spans="1:14" x14ac:dyDescent="0.3">
      <c r="A32">
        <v>8253242879</v>
      </c>
      <c r="B32">
        <v>19</v>
      </c>
      <c r="C32">
        <v>4.67</v>
      </c>
      <c r="D32">
        <v>6482</v>
      </c>
      <c r="E32">
        <v>21</v>
      </c>
      <c r="F32">
        <v>14</v>
      </c>
      <c r="G32">
        <v>123161</v>
      </c>
      <c r="H32">
        <v>33972</v>
      </c>
      <c r="I32">
        <v>1788</v>
      </c>
      <c r="J32">
        <v>390</v>
      </c>
      <c r="K32">
        <v>272</v>
      </c>
      <c r="L32">
        <v>2221</v>
      </c>
      <c r="M32" s="2" t="s">
        <v>4</v>
      </c>
      <c r="N32" s="2" t="s">
        <v>8</v>
      </c>
    </row>
    <row r="33" spans="1:14" x14ac:dyDescent="0.3">
      <c r="A33">
        <v>8378563200</v>
      </c>
      <c r="B33">
        <v>31</v>
      </c>
      <c r="C33">
        <v>6.91</v>
      </c>
      <c r="D33">
        <v>8718</v>
      </c>
      <c r="E33">
        <v>59</v>
      </c>
      <c r="F33">
        <v>10</v>
      </c>
      <c r="G33">
        <v>270249</v>
      </c>
      <c r="H33">
        <v>106534</v>
      </c>
      <c r="I33">
        <v>3437</v>
      </c>
      <c r="J33">
        <v>1819</v>
      </c>
      <c r="K33">
        <v>318</v>
      </c>
      <c r="L33">
        <v>4839</v>
      </c>
      <c r="M33" s="2" t="s">
        <v>3</v>
      </c>
      <c r="N33" s="2" t="s">
        <v>7</v>
      </c>
    </row>
    <row r="34" spans="1:14" x14ac:dyDescent="0.3">
      <c r="A34">
        <v>8583815059</v>
      </c>
      <c r="B34">
        <v>31</v>
      </c>
      <c r="C34">
        <v>5.62</v>
      </c>
      <c r="D34">
        <v>7199</v>
      </c>
      <c r="E34">
        <v>10</v>
      </c>
      <c r="F34">
        <v>22</v>
      </c>
      <c r="G34">
        <v>223154</v>
      </c>
      <c r="H34">
        <v>84693</v>
      </c>
      <c r="I34">
        <v>2732</v>
      </c>
      <c r="J34">
        <v>300</v>
      </c>
      <c r="K34">
        <v>688</v>
      </c>
      <c r="L34">
        <v>4287</v>
      </c>
      <c r="M34" s="2" t="s">
        <v>3</v>
      </c>
      <c r="N34" s="2" t="s">
        <v>8</v>
      </c>
    </row>
    <row r="35" spans="1:14" x14ac:dyDescent="0.3">
      <c r="A35">
        <v>8792009665</v>
      </c>
      <c r="B35">
        <v>29</v>
      </c>
      <c r="C35">
        <v>1.19</v>
      </c>
      <c r="D35">
        <v>1854</v>
      </c>
      <c r="E35">
        <v>1</v>
      </c>
      <c r="F35">
        <v>4</v>
      </c>
      <c r="G35">
        <v>53758</v>
      </c>
      <c r="H35">
        <v>56907</v>
      </c>
      <c r="I35">
        <v>1962</v>
      </c>
      <c r="J35">
        <v>28</v>
      </c>
      <c r="K35">
        <v>117</v>
      </c>
      <c r="L35">
        <v>2662</v>
      </c>
      <c r="M35" s="2" t="s">
        <v>3</v>
      </c>
      <c r="N35" s="2" t="s">
        <v>20</v>
      </c>
    </row>
    <row r="36" spans="1:14" x14ac:dyDescent="0.3">
      <c r="A36">
        <v>8877689391</v>
      </c>
      <c r="B36">
        <v>31</v>
      </c>
      <c r="C36">
        <v>13.21</v>
      </c>
      <c r="D36">
        <v>16040</v>
      </c>
      <c r="E36">
        <v>66</v>
      </c>
      <c r="F36">
        <v>10</v>
      </c>
      <c r="G36">
        <v>497241</v>
      </c>
      <c r="H36">
        <v>106028</v>
      </c>
      <c r="I36">
        <v>3420</v>
      </c>
      <c r="J36">
        <v>2048</v>
      </c>
      <c r="K36">
        <v>308</v>
      </c>
      <c r="L36">
        <v>7276</v>
      </c>
      <c r="M36" s="2" t="s">
        <v>3</v>
      </c>
      <c r="N36" s="2" t="s">
        <v>9</v>
      </c>
    </row>
  </sheetData>
  <mergeCells count="1">
    <mergeCell ref="A1:XFD1"/>
  </mergeCells>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EB0C9-FEBB-4D45-A2D2-1F893F9935C6}">
  <dimension ref="A1:M34"/>
  <sheetViews>
    <sheetView workbookViewId="0">
      <selection activeCell="G14" sqref="G14"/>
    </sheetView>
  </sheetViews>
  <sheetFormatPr defaultRowHeight="14.4" x14ac:dyDescent="0.3"/>
  <cols>
    <col min="1" max="1" width="13.44140625" bestFit="1" customWidth="1"/>
    <col min="2" max="2" width="12.88671875" bestFit="1" customWidth="1"/>
    <col min="3" max="3" width="17.77734375" bestFit="1" customWidth="1"/>
    <col min="4" max="4" width="12.44140625" bestFit="1" customWidth="1"/>
    <col min="5" max="5" width="15.109375" bestFit="1" customWidth="1"/>
    <col min="6" max="6" width="21.21875" bestFit="1" customWidth="1"/>
    <col min="7" max="7" width="24" bestFit="1" customWidth="1"/>
    <col min="8" max="8" width="25.109375" bestFit="1" customWidth="1"/>
    <col min="9" max="9" width="27.88671875" bestFit="1" customWidth="1"/>
    <col min="10" max="10" width="25.6640625" bestFit="1" customWidth="1"/>
    <col min="11" max="11" width="28.44140625" bestFit="1" customWidth="1"/>
    <col min="12" max="12" width="26.77734375" bestFit="1" customWidth="1"/>
    <col min="13" max="13" width="14.6640625" bestFit="1" customWidth="1"/>
  </cols>
  <sheetData>
    <row r="1" spans="1:13" s="19" customFormat="1" ht="21" x14ac:dyDescent="0.3">
      <c r="A1" s="20" t="s">
        <v>83</v>
      </c>
    </row>
    <row r="3" spans="1:13" x14ac:dyDescent="0.3">
      <c r="A3" t="s">
        <v>1</v>
      </c>
      <c r="B3" t="s">
        <v>10</v>
      </c>
      <c r="C3" t="s">
        <v>6</v>
      </c>
      <c r="D3" t="s">
        <v>33</v>
      </c>
      <c r="E3" t="s">
        <v>34</v>
      </c>
      <c r="F3" t="s">
        <v>35</v>
      </c>
      <c r="G3" t="s">
        <v>36</v>
      </c>
      <c r="H3" t="s">
        <v>37</v>
      </c>
      <c r="I3" t="s">
        <v>38</v>
      </c>
      <c r="J3" t="s">
        <v>39</v>
      </c>
      <c r="K3" t="s">
        <v>40</v>
      </c>
      <c r="L3" t="s">
        <v>41</v>
      </c>
      <c r="M3" t="s">
        <v>44</v>
      </c>
    </row>
    <row r="4" spans="1:13" x14ac:dyDescent="0.3">
      <c r="A4" s="1">
        <v>42472</v>
      </c>
      <c r="B4">
        <v>33</v>
      </c>
      <c r="C4">
        <v>5.98</v>
      </c>
      <c r="D4">
        <v>271816</v>
      </c>
      <c r="E4">
        <v>8237</v>
      </c>
      <c r="F4">
        <v>78893</v>
      </c>
      <c r="G4">
        <v>2391</v>
      </c>
      <c r="H4">
        <v>736</v>
      </c>
      <c r="I4">
        <v>22</v>
      </c>
      <c r="J4">
        <v>259</v>
      </c>
      <c r="K4">
        <v>8</v>
      </c>
      <c r="L4">
        <v>6567</v>
      </c>
      <c r="M4" s="1">
        <v>42471</v>
      </c>
    </row>
    <row r="5" spans="1:13" x14ac:dyDescent="0.3">
      <c r="A5" s="1">
        <v>42473</v>
      </c>
      <c r="B5">
        <v>33</v>
      </c>
      <c r="C5">
        <v>5.0999999999999996</v>
      </c>
      <c r="D5">
        <v>237558</v>
      </c>
      <c r="E5">
        <v>7199</v>
      </c>
      <c r="F5">
        <v>75459</v>
      </c>
      <c r="G5">
        <v>2287</v>
      </c>
      <c r="H5">
        <v>671</v>
      </c>
      <c r="I5">
        <v>20</v>
      </c>
      <c r="J5">
        <v>349</v>
      </c>
      <c r="K5">
        <v>11</v>
      </c>
      <c r="L5">
        <v>5998</v>
      </c>
      <c r="M5" s="1">
        <v>42471</v>
      </c>
    </row>
    <row r="6" spans="1:13" x14ac:dyDescent="0.3">
      <c r="A6" s="1">
        <v>42474</v>
      </c>
      <c r="B6">
        <v>33</v>
      </c>
      <c r="C6">
        <v>5.6</v>
      </c>
      <c r="D6">
        <v>255538</v>
      </c>
      <c r="E6">
        <v>7744</v>
      </c>
      <c r="F6">
        <v>77761</v>
      </c>
      <c r="G6">
        <v>2356</v>
      </c>
      <c r="H6">
        <v>691</v>
      </c>
      <c r="I6">
        <v>21</v>
      </c>
      <c r="J6">
        <v>409</v>
      </c>
      <c r="K6">
        <v>12</v>
      </c>
      <c r="L6">
        <v>6633</v>
      </c>
      <c r="M6" s="1">
        <v>42471</v>
      </c>
    </row>
    <row r="7" spans="1:13" x14ac:dyDescent="0.3">
      <c r="A7" s="1">
        <v>42475</v>
      </c>
      <c r="B7">
        <v>33</v>
      </c>
      <c r="C7">
        <v>5.29</v>
      </c>
      <c r="D7">
        <v>248617</v>
      </c>
      <c r="E7">
        <v>7534</v>
      </c>
      <c r="F7">
        <v>77721</v>
      </c>
      <c r="G7">
        <v>2355</v>
      </c>
      <c r="H7">
        <v>633</v>
      </c>
      <c r="I7">
        <v>19</v>
      </c>
      <c r="J7">
        <v>326</v>
      </c>
      <c r="K7">
        <v>10</v>
      </c>
      <c r="L7">
        <v>7057</v>
      </c>
      <c r="M7" s="1">
        <v>42471</v>
      </c>
    </row>
    <row r="8" spans="1:13" x14ac:dyDescent="0.3">
      <c r="A8" s="1">
        <v>42476</v>
      </c>
      <c r="B8">
        <v>32</v>
      </c>
      <c r="C8">
        <v>6.29</v>
      </c>
      <c r="D8">
        <v>277733</v>
      </c>
      <c r="E8">
        <v>8679</v>
      </c>
      <c r="F8">
        <v>76574</v>
      </c>
      <c r="G8">
        <v>2393</v>
      </c>
      <c r="H8">
        <v>891</v>
      </c>
      <c r="I8">
        <v>28</v>
      </c>
      <c r="J8">
        <v>484</v>
      </c>
      <c r="K8">
        <v>15</v>
      </c>
      <c r="L8">
        <v>6202</v>
      </c>
      <c r="M8" s="1">
        <v>42471</v>
      </c>
    </row>
    <row r="9" spans="1:13" x14ac:dyDescent="0.3">
      <c r="A9" s="1">
        <v>42477</v>
      </c>
      <c r="B9">
        <v>32</v>
      </c>
      <c r="C9">
        <v>4.54</v>
      </c>
      <c r="D9">
        <v>205096</v>
      </c>
      <c r="E9">
        <v>6409</v>
      </c>
      <c r="F9">
        <v>71391</v>
      </c>
      <c r="G9">
        <v>2231</v>
      </c>
      <c r="H9">
        <v>605</v>
      </c>
      <c r="I9">
        <v>19</v>
      </c>
      <c r="J9">
        <v>379</v>
      </c>
      <c r="K9">
        <v>12</v>
      </c>
      <c r="L9">
        <v>5291</v>
      </c>
      <c r="M9" s="1">
        <v>42471</v>
      </c>
    </row>
    <row r="10" spans="1:13" x14ac:dyDescent="0.3">
      <c r="A10" s="1">
        <v>42478</v>
      </c>
      <c r="B10">
        <v>32</v>
      </c>
      <c r="C10">
        <v>5.66</v>
      </c>
      <c r="D10">
        <v>252703</v>
      </c>
      <c r="E10">
        <v>7897</v>
      </c>
      <c r="F10">
        <v>74668</v>
      </c>
      <c r="G10">
        <v>2333</v>
      </c>
      <c r="H10">
        <v>781</v>
      </c>
      <c r="I10">
        <v>24</v>
      </c>
      <c r="J10">
        <v>516</v>
      </c>
      <c r="K10">
        <v>16</v>
      </c>
      <c r="L10">
        <v>6025</v>
      </c>
      <c r="M10" s="1">
        <v>42478</v>
      </c>
    </row>
    <row r="11" spans="1:13" x14ac:dyDescent="0.3">
      <c r="A11" s="1">
        <v>42479</v>
      </c>
      <c r="B11">
        <v>32</v>
      </c>
      <c r="C11">
        <v>5.87</v>
      </c>
      <c r="D11">
        <v>257557</v>
      </c>
      <c r="E11">
        <v>8049</v>
      </c>
      <c r="F11">
        <v>75491</v>
      </c>
      <c r="G11">
        <v>2359</v>
      </c>
      <c r="H11">
        <v>767</v>
      </c>
      <c r="I11">
        <v>24</v>
      </c>
      <c r="J11">
        <v>441</v>
      </c>
      <c r="K11">
        <v>14</v>
      </c>
      <c r="L11">
        <v>6461</v>
      </c>
      <c r="M11" s="1">
        <v>42478</v>
      </c>
    </row>
    <row r="12" spans="1:13" x14ac:dyDescent="0.3">
      <c r="A12" s="1">
        <v>42480</v>
      </c>
      <c r="B12">
        <v>32</v>
      </c>
      <c r="C12">
        <v>5.95</v>
      </c>
      <c r="D12">
        <v>261215</v>
      </c>
      <c r="E12">
        <v>8163</v>
      </c>
      <c r="F12">
        <v>76647</v>
      </c>
      <c r="G12">
        <v>2395</v>
      </c>
      <c r="H12">
        <v>774</v>
      </c>
      <c r="I12">
        <v>24</v>
      </c>
      <c r="J12">
        <v>600</v>
      </c>
      <c r="K12">
        <v>19</v>
      </c>
      <c r="L12">
        <v>6515</v>
      </c>
      <c r="M12" s="1">
        <v>42478</v>
      </c>
    </row>
    <row r="13" spans="1:13" x14ac:dyDescent="0.3">
      <c r="A13" s="1">
        <v>42481</v>
      </c>
      <c r="B13">
        <v>32</v>
      </c>
      <c r="C13">
        <v>6.03</v>
      </c>
      <c r="D13">
        <v>263795</v>
      </c>
      <c r="E13">
        <v>8244</v>
      </c>
      <c r="F13">
        <v>77500</v>
      </c>
      <c r="G13">
        <v>2422</v>
      </c>
      <c r="H13">
        <v>859</v>
      </c>
      <c r="I13">
        <v>27</v>
      </c>
      <c r="J13">
        <v>478</v>
      </c>
      <c r="K13">
        <v>15</v>
      </c>
      <c r="L13">
        <v>5845</v>
      </c>
      <c r="M13" s="1">
        <v>42478</v>
      </c>
    </row>
    <row r="14" spans="1:13" x14ac:dyDescent="0.3">
      <c r="A14" s="1">
        <v>42482</v>
      </c>
      <c r="B14">
        <v>32</v>
      </c>
      <c r="C14">
        <v>5.33</v>
      </c>
      <c r="D14">
        <v>238284</v>
      </c>
      <c r="E14">
        <v>7446</v>
      </c>
      <c r="F14">
        <v>74485</v>
      </c>
      <c r="G14">
        <v>2328</v>
      </c>
      <c r="H14">
        <v>782</v>
      </c>
      <c r="I14">
        <v>24</v>
      </c>
      <c r="J14">
        <v>424</v>
      </c>
      <c r="K14">
        <v>13</v>
      </c>
      <c r="L14">
        <v>6257</v>
      </c>
      <c r="M14" s="1">
        <v>42478</v>
      </c>
    </row>
    <row r="15" spans="1:13" x14ac:dyDescent="0.3">
      <c r="A15" s="1">
        <v>42483</v>
      </c>
      <c r="B15">
        <v>32</v>
      </c>
      <c r="C15">
        <v>5.84</v>
      </c>
      <c r="D15">
        <v>267124</v>
      </c>
      <c r="E15">
        <v>8348</v>
      </c>
      <c r="F15">
        <v>76709</v>
      </c>
      <c r="G15">
        <v>2397</v>
      </c>
      <c r="H15">
        <v>601</v>
      </c>
      <c r="I15">
        <v>19</v>
      </c>
      <c r="J15">
        <v>481</v>
      </c>
      <c r="K15">
        <v>15</v>
      </c>
      <c r="L15">
        <v>7453</v>
      </c>
      <c r="M15" s="1">
        <v>42478</v>
      </c>
    </row>
    <row r="16" spans="1:13" x14ac:dyDescent="0.3">
      <c r="A16" s="1">
        <v>42484</v>
      </c>
      <c r="B16">
        <v>32</v>
      </c>
      <c r="C16">
        <v>5.47</v>
      </c>
      <c r="D16">
        <v>236621</v>
      </c>
      <c r="E16">
        <v>7394</v>
      </c>
      <c r="F16">
        <v>73326</v>
      </c>
      <c r="G16">
        <v>2291</v>
      </c>
      <c r="H16">
        <v>673</v>
      </c>
      <c r="I16">
        <v>21</v>
      </c>
      <c r="J16">
        <v>439</v>
      </c>
      <c r="K16">
        <v>14</v>
      </c>
      <c r="L16">
        <v>5962</v>
      </c>
      <c r="M16" s="1">
        <v>42478</v>
      </c>
    </row>
    <row r="17" spans="1:13" x14ac:dyDescent="0.3">
      <c r="A17" s="1">
        <v>42485</v>
      </c>
      <c r="B17">
        <v>32</v>
      </c>
      <c r="C17">
        <v>5.63</v>
      </c>
      <c r="D17">
        <v>253849</v>
      </c>
      <c r="E17">
        <v>7933</v>
      </c>
      <c r="F17">
        <v>75186</v>
      </c>
      <c r="G17">
        <v>2350</v>
      </c>
      <c r="H17">
        <v>909</v>
      </c>
      <c r="I17">
        <v>28</v>
      </c>
      <c r="J17">
        <v>364</v>
      </c>
      <c r="K17">
        <v>11</v>
      </c>
      <c r="L17">
        <v>6172</v>
      </c>
      <c r="M17" s="1">
        <v>42485</v>
      </c>
    </row>
    <row r="18" spans="1:13" x14ac:dyDescent="0.3">
      <c r="A18" s="1">
        <v>42486</v>
      </c>
      <c r="B18">
        <v>32</v>
      </c>
      <c r="C18">
        <v>5.53</v>
      </c>
      <c r="D18">
        <v>250688</v>
      </c>
      <c r="E18">
        <v>7834</v>
      </c>
      <c r="F18">
        <v>74604</v>
      </c>
      <c r="G18">
        <v>2331</v>
      </c>
      <c r="H18">
        <v>634</v>
      </c>
      <c r="I18">
        <v>20</v>
      </c>
      <c r="J18">
        <v>564</v>
      </c>
      <c r="K18">
        <v>18</v>
      </c>
      <c r="L18">
        <v>6408</v>
      </c>
      <c r="M18" s="1">
        <v>42485</v>
      </c>
    </row>
    <row r="19" spans="1:13" x14ac:dyDescent="0.3">
      <c r="A19" s="1">
        <v>42487</v>
      </c>
      <c r="B19">
        <v>32</v>
      </c>
      <c r="C19">
        <v>5.92</v>
      </c>
      <c r="D19">
        <v>258516</v>
      </c>
      <c r="E19">
        <v>8079</v>
      </c>
      <c r="F19">
        <v>74514</v>
      </c>
      <c r="G19">
        <v>2329</v>
      </c>
      <c r="H19">
        <v>757</v>
      </c>
      <c r="I19">
        <v>24</v>
      </c>
      <c r="J19">
        <v>345</v>
      </c>
      <c r="K19">
        <v>11</v>
      </c>
      <c r="L19">
        <v>6322</v>
      </c>
      <c r="M19" s="1">
        <v>42485</v>
      </c>
    </row>
    <row r="20" spans="1:13" x14ac:dyDescent="0.3">
      <c r="A20" s="1">
        <v>42488</v>
      </c>
      <c r="B20">
        <v>32</v>
      </c>
      <c r="C20">
        <v>5.36</v>
      </c>
      <c r="D20">
        <v>242996</v>
      </c>
      <c r="E20">
        <v>7594</v>
      </c>
      <c r="F20">
        <v>74114</v>
      </c>
      <c r="G20">
        <v>2316</v>
      </c>
      <c r="H20">
        <v>575</v>
      </c>
      <c r="I20">
        <v>18</v>
      </c>
      <c r="J20">
        <v>378</v>
      </c>
      <c r="K20">
        <v>12</v>
      </c>
      <c r="L20">
        <v>6694</v>
      </c>
      <c r="M20" s="1">
        <v>42485</v>
      </c>
    </row>
    <row r="21" spans="1:13" x14ac:dyDescent="0.3">
      <c r="A21" s="1">
        <v>42489</v>
      </c>
      <c r="B21">
        <v>32</v>
      </c>
      <c r="C21">
        <v>5.18</v>
      </c>
      <c r="D21">
        <v>234289</v>
      </c>
      <c r="E21">
        <v>7322</v>
      </c>
      <c r="F21">
        <v>72722</v>
      </c>
      <c r="G21">
        <v>2273</v>
      </c>
      <c r="H21">
        <v>520</v>
      </c>
      <c r="I21">
        <v>16</v>
      </c>
      <c r="J21">
        <v>448</v>
      </c>
      <c r="K21">
        <v>14</v>
      </c>
      <c r="L21">
        <v>6559</v>
      </c>
      <c r="M21" s="1">
        <v>42485</v>
      </c>
    </row>
    <row r="22" spans="1:13" x14ac:dyDescent="0.3">
      <c r="A22" s="1">
        <v>42490</v>
      </c>
      <c r="B22">
        <v>31</v>
      </c>
      <c r="C22">
        <v>6.1</v>
      </c>
      <c r="D22">
        <v>258726</v>
      </c>
      <c r="E22">
        <v>8346</v>
      </c>
      <c r="F22">
        <v>73592</v>
      </c>
      <c r="G22">
        <v>2374</v>
      </c>
      <c r="H22">
        <v>628</v>
      </c>
      <c r="I22">
        <v>20</v>
      </c>
      <c r="J22">
        <v>513</v>
      </c>
      <c r="K22">
        <v>17</v>
      </c>
      <c r="L22">
        <v>6775</v>
      </c>
      <c r="M22" s="1">
        <v>42485</v>
      </c>
    </row>
    <row r="23" spans="1:13" x14ac:dyDescent="0.3">
      <c r="A23" s="1">
        <v>42491</v>
      </c>
      <c r="B23">
        <v>30</v>
      </c>
      <c r="C23">
        <v>4.97</v>
      </c>
      <c r="D23">
        <v>206870</v>
      </c>
      <c r="E23">
        <v>6896</v>
      </c>
      <c r="F23">
        <v>66913</v>
      </c>
      <c r="G23">
        <v>2230</v>
      </c>
      <c r="H23">
        <v>679</v>
      </c>
      <c r="I23">
        <v>23</v>
      </c>
      <c r="J23">
        <v>471</v>
      </c>
      <c r="K23">
        <v>16</v>
      </c>
      <c r="L23">
        <v>4808</v>
      </c>
      <c r="M23" s="1">
        <v>42485</v>
      </c>
    </row>
    <row r="24" spans="1:13" x14ac:dyDescent="0.3">
      <c r="A24" s="1">
        <v>42492</v>
      </c>
      <c r="B24">
        <v>29</v>
      </c>
      <c r="C24">
        <v>4.97</v>
      </c>
      <c r="D24">
        <v>204434</v>
      </c>
      <c r="E24">
        <v>7049</v>
      </c>
      <c r="F24">
        <v>65988</v>
      </c>
      <c r="G24">
        <v>2275</v>
      </c>
      <c r="H24">
        <v>466</v>
      </c>
      <c r="I24">
        <v>16</v>
      </c>
      <c r="J24">
        <v>382</v>
      </c>
      <c r="K24">
        <v>13</v>
      </c>
      <c r="L24">
        <v>5418</v>
      </c>
      <c r="M24" s="1">
        <v>42492</v>
      </c>
    </row>
    <row r="25" spans="1:13" x14ac:dyDescent="0.3">
      <c r="A25" s="1">
        <v>42493</v>
      </c>
      <c r="B25">
        <v>29</v>
      </c>
      <c r="C25">
        <v>6.09</v>
      </c>
      <c r="D25">
        <v>248203</v>
      </c>
      <c r="E25">
        <v>8559</v>
      </c>
      <c r="F25">
        <v>71163</v>
      </c>
      <c r="G25">
        <v>2454</v>
      </c>
      <c r="H25">
        <v>723</v>
      </c>
      <c r="I25">
        <v>25</v>
      </c>
      <c r="J25">
        <v>430</v>
      </c>
      <c r="K25">
        <v>15</v>
      </c>
      <c r="L25">
        <v>5897</v>
      </c>
      <c r="M25" s="1">
        <v>42492</v>
      </c>
    </row>
    <row r="26" spans="1:13" x14ac:dyDescent="0.3">
      <c r="A26" s="1">
        <v>42494</v>
      </c>
      <c r="B26">
        <v>29</v>
      </c>
      <c r="C26">
        <v>4.9400000000000004</v>
      </c>
      <c r="D26">
        <v>196149</v>
      </c>
      <c r="E26">
        <v>6764</v>
      </c>
      <c r="F26">
        <v>66211</v>
      </c>
      <c r="G26">
        <v>2283</v>
      </c>
      <c r="H26">
        <v>405</v>
      </c>
      <c r="I26">
        <v>14</v>
      </c>
      <c r="J26">
        <v>323</v>
      </c>
      <c r="K26">
        <v>11</v>
      </c>
      <c r="L26">
        <v>5214</v>
      </c>
      <c r="M26" s="1">
        <v>42492</v>
      </c>
    </row>
    <row r="27" spans="1:13" x14ac:dyDescent="0.3">
      <c r="A27" s="1">
        <v>42495</v>
      </c>
      <c r="B27">
        <v>29</v>
      </c>
      <c r="C27">
        <v>6.22</v>
      </c>
      <c r="D27">
        <v>253200</v>
      </c>
      <c r="E27">
        <v>8731</v>
      </c>
      <c r="F27">
        <v>70037</v>
      </c>
      <c r="G27">
        <v>2415</v>
      </c>
      <c r="H27">
        <v>640</v>
      </c>
      <c r="I27">
        <v>22</v>
      </c>
      <c r="J27">
        <v>448</v>
      </c>
      <c r="K27">
        <v>15</v>
      </c>
      <c r="L27">
        <v>6010</v>
      </c>
      <c r="M27" s="1">
        <v>42492</v>
      </c>
    </row>
    <row r="28" spans="1:13" x14ac:dyDescent="0.3">
      <c r="A28" s="1">
        <v>42496</v>
      </c>
      <c r="B28">
        <v>29</v>
      </c>
      <c r="C28">
        <v>5.46</v>
      </c>
      <c r="D28">
        <v>217287</v>
      </c>
      <c r="E28">
        <v>7493</v>
      </c>
      <c r="F28">
        <v>68877</v>
      </c>
      <c r="G28">
        <v>2375</v>
      </c>
      <c r="H28">
        <v>592</v>
      </c>
      <c r="I28">
        <v>20</v>
      </c>
      <c r="J28">
        <v>328</v>
      </c>
      <c r="K28">
        <v>11</v>
      </c>
      <c r="L28">
        <v>5856</v>
      </c>
      <c r="M28" s="1">
        <v>42492</v>
      </c>
    </row>
    <row r="29" spans="1:13" x14ac:dyDescent="0.3">
      <c r="A29" s="1">
        <v>42497</v>
      </c>
      <c r="B29">
        <v>29</v>
      </c>
      <c r="C29">
        <v>5.12</v>
      </c>
      <c r="D29">
        <v>207386</v>
      </c>
      <c r="E29">
        <v>7151</v>
      </c>
      <c r="F29">
        <v>65141</v>
      </c>
      <c r="G29">
        <v>2246</v>
      </c>
      <c r="H29">
        <v>598</v>
      </c>
      <c r="I29">
        <v>21</v>
      </c>
      <c r="J29">
        <v>407</v>
      </c>
      <c r="K29">
        <v>14</v>
      </c>
      <c r="L29">
        <v>5256</v>
      </c>
      <c r="M29" s="1">
        <v>42492</v>
      </c>
    </row>
    <row r="30" spans="1:13" x14ac:dyDescent="0.3">
      <c r="A30" s="1">
        <v>42498</v>
      </c>
      <c r="B30">
        <v>27</v>
      </c>
      <c r="C30">
        <v>5.14</v>
      </c>
      <c r="D30">
        <v>190334</v>
      </c>
      <c r="E30">
        <v>7049</v>
      </c>
      <c r="F30">
        <v>62193</v>
      </c>
      <c r="G30">
        <v>2303</v>
      </c>
      <c r="H30">
        <v>461</v>
      </c>
      <c r="I30">
        <v>17</v>
      </c>
      <c r="J30">
        <v>469</v>
      </c>
      <c r="K30">
        <v>17</v>
      </c>
      <c r="L30">
        <v>4990</v>
      </c>
      <c r="M30" s="1">
        <v>42492</v>
      </c>
    </row>
    <row r="31" spans="1:13" x14ac:dyDescent="0.3">
      <c r="A31" s="1">
        <v>42499</v>
      </c>
      <c r="B31">
        <v>27</v>
      </c>
      <c r="C31">
        <v>5.96</v>
      </c>
      <c r="D31">
        <v>222718</v>
      </c>
      <c r="E31">
        <v>8249</v>
      </c>
      <c r="F31">
        <v>63063</v>
      </c>
      <c r="G31">
        <v>2336</v>
      </c>
      <c r="H31">
        <v>617</v>
      </c>
      <c r="I31">
        <v>23</v>
      </c>
      <c r="J31">
        <v>418</v>
      </c>
      <c r="K31">
        <v>15</v>
      </c>
      <c r="L31">
        <v>5432</v>
      </c>
      <c r="M31" s="1">
        <v>42499</v>
      </c>
    </row>
    <row r="32" spans="1:13" x14ac:dyDescent="0.3">
      <c r="A32" s="1">
        <v>42500</v>
      </c>
      <c r="B32">
        <v>26</v>
      </c>
      <c r="C32">
        <v>5.67</v>
      </c>
      <c r="D32">
        <v>206737</v>
      </c>
      <c r="E32">
        <v>7951</v>
      </c>
      <c r="F32">
        <v>57963</v>
      </c>
      <c r="G32">
        <v>2229</v>
      </c>
      <c r="H32">
        <v>629</v>
      </c>
      <c r="I32">
        <v>24</v>
      </c>
      <c r="J32">
        <v>485</v>
      </c>
      <c r="K32">
        <v>19</v>
      </c>
      <c r="L32">
        <v>4663</v>
      </c>
      <c r="M32" s="1">
        <v>42499</v>
      </c>
    </row>
    <row r="33" spans="1:13" x14ac:dyDescent="0.3">
      <c r="A33" s="1">
        <v>42501</v>
      </c>
      <c r="B33">
        <v>24</v>
      </c>
      <c r="C33">
        <v>5.49</v>
      </c>
      <c r="D33">
        <v>180468</v>
      </c>
      <c r="E33">
        <v>7520</v>
      </c>
      <c r="F33">
        <v>52562</v>
      </c>
      <c r="G33">
        <v>2190</v>
      </c>
      <c r="H33">
        <v>510</v>
      </c>
      <c r="I33">
        <v>21</v>
      </c>
      <c r="J33">
        <v>348</v>
      </c>
      <c r="K33">
        <v>14</v>
      </c>
      <c r="L33">
        <v>4429</v>
      </c>
      <c r="M33" s="1">
        <v>42499</v>
      </c>
    </row>
    <row r="34" spans="1:13" x14ac:dyDescent="0.3">
      <c r="A34" s="1">
        <v>42502</v>
      </c>
      <c r="B34">
        <v>21</v>
      </c>
      <c r="C34">
        <v>2.44</v>
      </c>
      <c r="D34">
        <v>73129</v>
      </c>
      <c r="E34">
        <v>3482</v>
      </c>
      <c r="F34">
        <v>23925</v>
      </c>
      <c r="G34">
        <v>1139</v>
      </c>
      <c r="H34">
        <v>88</v>
      </c>
      <c r="I34">
        <v>4</v>
      </c>
      <c r="J34">
        <v>45</v>
      </c>
      <c r="K34">
        <v>2</v>
      </c>
      <c r="L34">
        <v>2075</v>
      </c>
      <c r="M34" s="1">
        <v>42499</v>
      </c>
    </row>
  </sheetData>
  <mergeCells count="1">
    <mergeCell ref="A1:XFD1"/>
  </mergeCell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03DFD-1312-428D-8AA3-428CD7A25760}">
  <dimension ref="A1"/>
  <sheetViews>
    <sheetView topLeftCell="A28" zoomScale="85" zoomScaleNormal="85" workbookViewId="0">
      <selection activeCell="Y20" sqref="Y20"/>
    </sheetView>
  </sheetViews>
  <sheetFormatPr defaultRowHeight="14.4" x14ac:dyDescent="0.3"/>
  <cols>
    <col min="1" max="1" width="1.33203125" customWidth="1"/>
  </cols>
  <sheetData>
    <row r="1" ht="6.6" customHeight="1" x14ac:dyDescent="0.3"/>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DFB93-F8D1-4F50-9DBE-EE997DBF509C}">
  <dimension ref="B3:G51"/>
  <sheetViews>
    <sheetView topLeftCell="A22" workbookViewId="0">
      <selection activeCell="G53" sqref="G53"/>
    </sheetView>
  </sheetViews>
  <sheetFormatPr defaultRowHeight="14.4" x14ac:dyDescent="0.3"/>
  <cols>
    <col min="2" max="2" width="11.5546875" bestFit="1" customWidth="1"/>
    <col min="3" max="3" width="8.6640625" customWidth="1"/>
    <col min="4" max="4" width="17.6640625" bestFit="1" customWidth="1"/>
    <col min="5" max="5" width="30.109375" bestFit="1" customWidth="1"/>
    <col min="6" max="6" width="8.44140625" bestFit="1" customWidth="1"/>
    <col min="7" max="7" width="20.88671875" customWidth="1"/>
  </cols>
  <sheetData>
    <row r="3" spans="2:5" x14ac:dyDescent="0.3">
      <c r="C3" t="s">
        <v>30</v>
      </c>
    </row>
    <row r="4" spans="2:5" x14ac:dyDescent="0.3">
      <c r="B4" t="s">
        <v>32</v>
      </c>
      <c r="C4">
        <f>COUNT(Table_by_User_ID[User ID])</f>
        <v>33</v>
      </c>
    </row>
    <row r="5" spans="2:5" x14ac:dyDescent="0.3">
      <c r="B5" t="s">
        <v>9</v>
      </c>
      <c r="C5">
        <f>COUNTIF(Table_by_User_ID[Experience Level],"Pro")</f>
        <v>2</v>
      </c>
    </row>
    <row r="6" spans="2:5" x14ac:dyDescent="0.3">
      <c r="B6" t="s">
        <v>7</v>
      </c>
      <c r="C6">
        <f>COUNTIF(Table_by_User_ID[Experience Level],"Intermediate")</f>
        <v>9</v>
      </c>
    </row>
    <row r="7" spans="2:5" x14ac:dyDescent="0.3">
      <c r="B7" t="s">
        <v>8</v>
      </c>
      <c r="C7">
        <f>COUNTIF(Table_by_User_ID[Experience Level],"Beginner")</f>
        <v>6</v>
      </c>
    </row>
    <row r="8" spans="2:5" x14ac:dyDescent="0.3">
      <c r="B8" t="s">
        <v>20</v>
      </c>
      <c r="C8">
        <f>COUNTIF(Table_by_User_ID[Experience Level],"Explorer")</f>
        <v>16</v>
      </c>
    </row>
    <row r="9" spans="2:5" x14ac:dyDescent="0.3">
      <c r="B9" t="s">
        <v>3</v>
      </c>
      <c r="C9" cm="1">
        <f t="array" ref="C9">COUNTIF(tracker_activity_level,"Active")</f>
        <v>29</v>
      </c>
    </row>
    <row r="10" spans="2:5" x14ac:dyDescent="0.3">
      <c r="B10" t="s">
        <v>4</v>
      </c>
      <c r="C10" cm="1">
        <f t="array" ref="C10">COUNTIF(tracker_activity_level,"Moderate")</f>
        <v>3</v>
      </c>
    </row>
    <row r="11" spans="2:5" x14ac:dyDescent="0.3">
      <c r="B11" t="s">
        <v>5</v>
      </c>
      <c r="C11" cm="1">
        <f t="array" ref="C11">COUNTIF(tracker_activity_level,"Light")</f>
        <v>1</v>
      </c>
    </row>
    <row r="12" spans="2:5" x14ac:dyDescent="0.3">
      <c r="B12" t="s">
        <v>81</v>
      </c>
      <c r="C12">
        <f>COUNT(Table_by_Activity_Date[ActivityDate])</f>
        <v>31</v>
      </c>
    </row>
    <row r="15" spans="2:5" x14ac:dyDescent="0.3">
      <c r="D15" s="13" t="s">
        <v>11</v>
      </c>
      <c r="E15" s="13" t="s">
        <v>12</v>
      </c>
    </row>
    <row r="16" spans="2:5" x14ac:dyDescent="0.3">
      <c r="D16" s="13" t="s">
        <v>13</v>
      </c>
      <c r="E16" s="13" t="s">
        <v>14</v>
      </c>
    </row>
    <row r="17" spans="4:7" x14ac:dyDescent="0.3">
      <c r="D17" s="13" t="s">
        <v>15</v>
      </c>
      <c r="E17" s="13" t="s">
        <v>16</v>
      </c>
    </row>
    <row r="19" spans="4:7" x14ac:dyDescent="0.3">
      <c r="D19" s="12" t="s">
        <v>43</v>
      </c>
      <c r="E19" s="13"/>
      <c r="F19" s="13"/>
      <c r="G19" s="13"/>
    </row>
    <row r="20" spans="4:7" ht="57.6" x14ac:dyDescent="0.3">
      <c r="D20" s="16" t="s">
        <v>9</v>
      </c>
      <c r="E20" s="16" t="s">
        <v>24</v>
      </c>
      <c r="F20" s="16" t="s">
        <v>17</v>
      </c>
      <c r="G20" s="16" t="s">
        <v>18</v>
      </c>
    </row>
    <row r="21" spans="4:7" ht="57.6" x14ac:dyDescent="0.3">
      <c r="D21" s="16" t="s">
        <v>7</v>
      </c>
      <c r="E21" s="16" t="s">
        <v>22</v>
      </c>
      <c r="F21" s="16" t="s">
        <v>25</v>
      </c>
      <c r="G21" s="16" t="s">
        <v>19</v>
      </c>
    </row>
    <row r="22" spans="4:7" ht="57.6" x14ac:dyDescent="0.3">
      <c r="D22" s="16" t="s">
        <v>8</v>
      </c>
      <c r="E22" s="16" t="s">
        <v>23</v>
      </c>
      <c r="F22" s="16" t="s">
        <v>26</v>
      </c>
      <c r="G22" s="16" t="s">
        <v>21</v>
      </c>
    </row>
    <row r="23" spans="4:7" ht="57.6" x14ac:dyDescent="0.3">
      <c r="D23" s="16" t="s">
        <v>20</v>
      </c>
      <c r="E23" s="16" t="s">
        <v>28</v>
      </c>
      <c r="F23" s="16" t="s">
        <v>27</v>
      </c>
      <c r="G23" s="16" t="s">
        <v>29</v>
      </c>
    </row>
    <row r="24" spans="4:7" x14ac:dyDescent="0.3">
      <c r="D24" s="17"/>
      <c r="E24" s="16" t="s">
        <v>31</v>
      </c>
      <c r="F24" s="16" t="s">
        <v>31</v>
      </c>
      <c r="G24" s="16" t="s">
        <v>31</v>
      </c>
    </row>
    <row r="27" spans="4:7" x14ac:dyDescent="0.3">
      <c r="D27" s="12" t="s">
        <v>78</v>
      </c>
      <c r="E27" s="13"/>
    </row>
    <row r="28" spans="4:7" x14ac:dyDescent="0.3">
      <c r="D28" s="7" t="s">
        <v>57</v>
      </c>
      <c r="E28" s="4"/>
    </row>
    <row r="29" spans="4:7" x14ac:dyDescent="0.3">
      <c r="D29" s="8" t="s">
        <v>58</v>
      </c>
      <c r="E29" s="9" t="s">
        <v>60</v>
      </c>
    </row>
    <row r="30" spans="4:7" x14ac:dyDescent="0.3">
      <c r="D30" s="8"/>
      <c r="E30" s="9" t="s">
        <v>61</v>
      </c>
    </row>
    <row r="31" spans="4:7" x14ac:dyDescent="0.3">
      <c r="D31" s="8"/>
      <c r="E31" s="9" t="s">
        <v>62</v>
      </c>
    </row>
    <row r="32" spans="4:7" x14ac:dyDescent="0.3">
      <c r="D32" s="8"/>
      <c r="E32" s="9" t="s">
        <v>63</v>
      </c>
    </row>
    <row r="33" spans="4:5" x14ac:dyDescent="0.3">
      <c r="D33" s="10" t="s">
        <v>64</v>
      </c>
      <c r="E33" s="11" t="s">
        <v>65</v>
      </c>
    </row>
    <row r="36" spans="4:5" x14ac:dyDescent="0.3">
      <c r="D36" s="12" t="s">
        <v>76</v>
      </c>
      <c r="E36" s="13"/>
    </row>
    <row r="37" spans="4:5" x14ac:dyDescent="0.3">
      <c r="D37" s="3" t="s">
        <v>46</v>
      </c>
      <c r="E37" s="4"/>
    </row>
    <row r="38" spans="4:5" x14ac:dyDescent="0.3">
      <c r="D38" s="3" t="s">
        <v>47</v>
      </c>
      <c r="E38" s="4" t="s">
        <v>66</v>
      </c>
    </row>
    <row r="39" spans="4:5" x14ac:dyDescent="0.3">
      <c r="D39" s="3" t="s">
        <v>48</v>
      </c>
      <c r="E39" s="4" t="s">
        <v>65</v>
      </c>
    </row>
    <row r="40" spans="4:5" x14ac:dyDescent="0.3">
      <c r="D40" s="3"/>
      <c r="E40" s="4"/>
    </row>
    <row r="41" spans="4:5" x14ac:dyDescent="0.3">
      <c r="D41" s="3"/>
      <c r="E41" s="4"/>
    </row>
    <row r="42" spans="4:5" x14ac:dyDescent="0.3">
      <c r="D42" s="3" t="s">
        <v>50</v>
      </c>
      <c r="E42" s="4"/>
    </row>
    <row r="43" spans="4:5" x14ac:dyDescent="0.3">
      <c r="D43" s="3" t="s">
        <v>52</v>
      </c>
      <c r="E43" s="4" t="s">
        <v>67</v>
      </c>
    </row>
    <row r="44" spans="4:5" x14ac:dyDescent="0.3">
      <c r="D44" s="3" t="s">
        <v>53</v>
      </c>
      <c r="E44" s="4" t="s">
        <v>68</v>
      </c>
    </row>
    <row r="45" spans="4:5" x14ac:dyDescent="0.3">
      <c r="D45" s="3" t="s">
        <v>51</v>
      </c>
      <c r="E45" s="4" t="s">
        <v>69</v>
      </c>
    </row>
    <row r="46" spans="4:5" x14ac:dyDescent="0.3">
      <c r="D46" s="5" t="s">
        <v>70</v>
      </c>
      <c r="E46" s="6" t="s">
        <v>71</v>
      </c>
    </row>
    <row r="49" spans="4:5" x14ac:dyDescent="0.3">
      <c r="D49" s="12" t="s">
        <v>77</v>
      </c>
      <c r="E49" s="13"/>
    </row>
    <row r="50" spans="4:5" x14ac:dyDescent="0.3">
      <c r="D50" s="3" t="s">
        <v>72</v>
      </c>
      <c r="E50" s="4" t="s">
        <v>73</v>
      </c>
    </row>
    <row r="51" spans="4:5" x14ac:dyDescent="0.3">
      <c r="D51" s="5" t="s">
        <v>74</v>
      </c>
      <c r="E51" s="6"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784918-02BE-47F1-9666-90170102008A}">
  <dimension ref="A1:C15"/>
  <sheetViews>
    <sheetView workbookViewId="0">
      <selection activeCell="J20" sqref="J20"/>
    </sheetView>
  </sheetViews>
  <sheetFormatPr defaultRowHeight="14.4" x14ac:dyDescent="0.3"/>
  <cols>
    <col min="1" max="1" width="11" bestFit="1" customWidth="1"/>
    <col min="2" max="2" width="16.21875" bestFit="1" customWidth="1"/>
    <col min="3" max="3" width="11.33203125" bestFit="1" customWidth="1"/>
    <col min="10" max="10" width="11" bestFit="1" customWidth="1"/>
  </cols>
  <sheetData>
    <row r="1" spans="1:3" x14ac:dyDescent="0.3">
      <c r="A1" t="s">
        <v>0</v>
      </c>
      <c r="B1" t="s">
        <v>45</v>
      </c>
      <c r="C1" t="s">
        <v>46</v>
      </c>
    </row>
    <row r="2" spans="1:3" x14ac:dyDescent="0.3">
      <c r="A2">
        <v>2022484408</v>
      </c>
      <c r="B2">
        <v>203</v>
      </c>
      <c r="C2" s="2" t="s">
        <v>47</v>
      </c>
    </row>
    <row r="3" spans="1:3" x14ac:dyDescent="0.3">
      <c r="A3">
        <v>2026352035</v>
      </c>
      <c r="B3">
        <v>125</v>
      </c>
      <c r="C3" s="2" t="s">
        <v>48</v>
      </c>
    </row>
    <row r="4" spans="1:3" x14ac:dyDescent="0.3">
      <c r="A4">
        <v>2347167796</v>
      </c>
      <c r="B4">
        <v>195</v>
      </c>
      <c r="C4" s="2" t="s">
        <v>47</v>
      </c>
    </row>
    <row r="5" spans="1:3" x14ac:dyDescent="0.3">
      <c r="A5">
        <v>4020332650</v>
      </c>
      <c r="B5">
        <v>191</v>
      </c>
      <c r="C5" s="2" t="s">
        <v>47</v>
      </c>
    </row>
    <row r="6" spans="1:3" x14ac:dyDescent="0.3">
      <c r="A6">
        <v>4388161847</v>
      </c>
      <c r="B6">
        <v>180</v>
      </c>
      <c r="C6" s="2" t="s">
        <v>48</v>
      </c>
    </row>
    <row r="7" spans="1:3" x14ac:dyDescent="0.3">
      <c r="A7">
        <v>4558609924</v>
      </c>
      <c r="B7">
        <v>199</v>
      </c>
      <c r="C7" s="2" t="s">
        <v>47</v>
      </c>
    </row>
    <row r="8" spans="1:3" x14ac:dyDescent="0.3">
      <c r="A8">
        <v>5553957443</v>
      </c>
      <c r="B8">
        <v>165</v>
      </c>
      <c r="C8" s="2" t="s">
        <v>48</v>
      </c>
    </row>
    <row r="9" spans="1:3" x14ac:dyDescent="0.3">
      <c r="A9">
        <v>5577150313</v>
      </c>
      <c r="B9">
        <v>174</v>
      </c>
      <c r="C9" s="2" t="s">
        <v>48</v>
      </c>
    </row>
    <row r="10" spans="1:3" x14ac:dyDescent="0.3">
      <c r="A10">
        <v>6117666160</v>
      </c>
      <c r="B10">
        <v>189</v>
      </c>
      <c r="C10" s="2" t="s">
        <v>47</v>
      </c>
    </row>
    <row r="11" spans="1:3" x14ac:dyDescent="0.3">
      <c r="A11">
        <v>6775888955</v>
      </c>
      <c r="B11">
        <v>177</v>
      </c>
      <c r="C11" s="2" t="s">
        <v>48</v>
      </c>
    </row>
    <row r="12" spans="1:3" x14ac:dyDescent="0.3">
      <c r="A12">
        <v>6962181067</v>
      </c>
      <c r="B12">
        <v>184</v>
      </c>
      <c r="C12" s="2" t="s">
        <v>48</v>
      </c>
    </row>
    <row r="13" spans="1:3" x14ac:dyDescent="0.3">
      <c r="A13">
        <v>7007744171</v>
      </c>
      <c r="B13">
        <v>166</v>
      </c>
      <c r="C13" s="2" t="s">
        <v>48</v>
      </c>
    </row>
    <row r="14" spans="1:3" x14ac:dyDescent="0.3">
      <c r="A14">
        <v>8792009665</v>
      </c>
      <c r="B14">
        <v>158</v>
      </c>
      <c r="C14" s="2" t="s">
        <v>48</v>
      </c>
    </row>
    <row r="15" spans="1:3" x14ac:dyDescent="0.3">
      <c r="A15">
        <v>8877689391</v>
      </c>
      <c r="B15">
        <v>180</v>
      </c>
      <c r="C15" s="2" t="s">
        <v>48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C798F-E9E4-43C8-A4D0-91C3A748F6A5}">
  <dimension ref="A1:C9"/>
  <sheetViews>
    <sheetView workbookViewId="0">
      <selection activeCell="J24" sqref="J24"/>
    </sheetView>
  </sheetViews>
  <sheetFormatPr defaultRowHeight="14.4" x14ac:dyDescent="0.3"/>
  <cols>
    <col min="1" max="1" width="11" bestFit="1" customWidth="1"/>
    <col min="2" max="2" width="14" bestFit="1" customWidth="1"/>
    <col min="3" max="3" width="13.44140625" bestFit="1" customWidth="1"/>
  </cols>
  <sheetData>
    <row r="1" spans="1:3" x14ac:dyDescent="0.3">
      <c r="A1" t="s">
        <v>0</v>
      </c>
      <c r="B1" t="s">
        <v>49</v>
      </c>
      <c r="C1" t="s">
        <v>50</v>
      </c>
    </row>
    <row r="2" spans="1:3" x14ac:dyDescent="0.3">
      <c r="A2">
        <v>1503960366</v>
      </c>
      <c r="B2">
        <v>23</v>
      </c>
      <c r="C2" s="2" t="s">
        <v>51</v>
      </c>
    </row>
    <row r="3" spans="1:3" x14ac:dyDescent="0.3">
      <c r="A3">
        <v>1927972279</v>
      </c>
      <c r="B3">
        <v>48</v>
      </c>
      <c r="C3" s="2" t="s">
        <v>52</v>
      </c>
    </row>
    <row r="4" spans="1:3" x14ac:dyDescent="0.3">
      <c r="A4">
        <v>2873212765</v>
      </c>
      <c r="B4">
        <v>22</v>
      </c>
      <c r="C4" s="2" t="s">
        <v>51</v>
      </c>
    </row>
    <row r="5" spans="1:3" x14ac:dyDescent="0.3">
      <c r="A5">
        <v>4319703577</v>
      </c>
      <c r="B5">
        <v>27</v>
      </c>
      <c r="C5" s="2" t="s">
        <v>53</v>
      </c>
    </row>
    <row r="6" spans="1:3" x14ac:dyDescent="0.3">
      <c r="A6">
        <v>4558609924</v>
      </c>
      <c r="B6">
        <v>27</v>
      </c>
      <c r="C6" s="2" t="s">
        <v>53</v>
      </c>
    </row>
    <row r="7" spans="1:3" x14ac:dyDescent="0.3">
      <c r="A7">
        <v>5577150313</v>
      </c>
      <c r="B7">
        <v>28</v>
      </c>
      <c r="C7" s="2" t="s">
        <v>53</v>
      </c>
    </row>
    <row r="8" spans="1:3" x14ac:dyDescent="0.3">
      <c r="A8">
        <v>6962181067</v>
      </c>
      <c r="B8">
        <v>24</v>
      </c>
      <c r="C8" s="2" t="s">
        <v>51</v>
      </c>
    </row>
    <row r="9" spans="1:3" x14ac:dyDescent="0.3">
      <c r="A9">
        <v>8877689391</v>
      </c>
      <c r="B9">
        <v>25</v>
      </c>
      <c r="C9" s="2" t="s">
        <v>53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6A3F8C-8582-431B-AAD0-421E4FDE0C74}">
  <dimension ref="A1:E25"/>
  <sheetViews>
    <sheetView workbookViewId="0">
      <selection activeCell="I19" sqref="I19"/>
    </sheetView>
  </sheetViews>
  <sheetFormatPr defaultRowHeight="14.4" x14ac:dyDescent="0.3"/>
  <cols>
    <col min="1" max="1" width="11" bestFit="1" customWidth="1"/>
    <col min="2" max="2" width="19.109375" bestFit="1" customWidth="1"/>
    <col min="3" max="3" width="23.77734375" bestFit="1" customWidth="1"/>
    <col min="4" max="4" width="23.88671875" bestFit="1" customWidth="1"/>
    <col min="5" max="5" width="13.6640625" bestFit="1" customWidth="1"/>
    <col min="8" max="8" width="11" bestFit="1" customWidth="1"/>
  </cols>
  <sheetData>
    <row r="1" spans="1:5" x14ac:dyDescent="0.3">
      <c r="A1" t="s">
        <v>0</v>
      </c>
      <c r="B1" t="s">
        <v>54</v>
      </c>
      <c r="C1" t="s">
        <v>55</v>
      </c>
      <c r="D1" t="s">
        <v>56</v>
      </c>
      <c r="E1" t="s">
        <v>57</v>
      </c>
    </row>
    <row r="2" spans="1:5" x14ac:dyDescent="0.3">
      <c r="A2">
        <v>1503960366</v>
      </c>
      <c r="B2">
        <v>2</v>
      </c>
      <c r="C2">
        <v>360.28</v>
      </c>
      <c r="D2">
        <v>22.92</v>
      </c>
      <c r="E2" s="2" t="s">
        <v>58</v>
      </c>
    </row>
    <row r="3" spans="1:5" x14ac:dyDescent="0.3">
      <c r="A3">
        <v>1644430081</v>
      </c>
      <c r="B3">
        <v>1</v>
      </c>
      <c r="C3">
        <v>294</v>
      </c>
      <c r="D3">
        <v>52</v>
      </c>
      <c r="E3" s="2" t="s">
        <v>58</v>
      </c>
    </row>
    <row r="4" spans="1:5" x14ac:dyDescent="0.3">
      <c r="A4">
        <v>1844505072</v>
      </c>
      <c r="B4">
        <v>1</v>
      </c>
      <c r="C4">
        <v>652</v>
      </c>
      <c r="D4">
        <v>309</v>
      </c>
      <c r="E4" s="2" t="s">
        <v>58</v>
      </c>
    </row>
    <row r="5" spans="1:5" x14ac:dyDescent="0.3">
      <c r="A5">
        <v>1927972279</v>
      </c>
      <c r="B5">
        <v>3</v>
      </c>
      <c r="C5">
        <v>417</v>
      </c>
      <c r="D5">
        <v>20.8</v>
      </c>
      <c r="E5" s="2" t="s">
        <v>58</v>
      </c>
    </row>
    <row r="6" spans="1:5" x14ac:dyDescent="0.3">
      <c r="A6">
        <v>2026352035</v>
      </c>
      <c r="B6">
        <v>1</v>
      </c>
      <c r="C6">
        <v>506.18</v>
      </c>
      <c r="D6">
        <v>31.46</v>
      </c>
      <c r="E6" s="2" t="s">
        <v>59</v>
      </c>
    </row>
    <row r="7" spans="1:5" x14ac:dyDescent="0.3">
      <c r="A7">
        <v>2320127002</v>
      </c>
      <c r="B7">
        <v>1</v>
      </c>
      <c r="C7">
        <v>61</v>
      </c>
      <c r="D7">
        <v>8</v>
      </c>
      <c r="E7" s="2" t="s">
        <v>58</v>
      </c>
    </row>
    <row r="8" spans="1:5" x14ac:dyDescent="0.3">
      <c r="A8">
        <v>2347167796</v>
      </c>
      <c r="B8">
        <v>1</v>
      </c>
      <c r="C8">
        <v>446.8</v>
      </c>
      <c r="D8">
        <v>44.53</v>
      </c>
      <c r="E8" s="2" t="s">
        <v>59</v>
      </c>
    </row>
    <row r="9" spans="1:5" x14ac:dyDescent="0.3">
      <c r="A9">
        <v>3977333714</v>
      </c>
      <c r="B9">
        <v>2</v>
      </c>
      <c r="C9">
        <v>293.64</v>
      </c>
      <c r="D9">
        <v>167.5</v>
      </c>
      <c r="E9" s="2" t="s">
        <v>58</v>
      </c>
    </row>
    <row r="10" spans="1:5" x14ac:dyDescent="0.3">
      <c r="A10">
        <v>4020332650</v>
      </c>
      <c r="B10">
        <v>1</v>
      </c>
      <c r="C10">
        <v>349.38</v>
      </c>
      <c r="D10">
        <v>30.38</v>
      </c>
      <c r="E10" s="2" t="s">
        <v>58</v>
      </c>
    </row>
    <row r="11" spans="1:5" x14ac:dyDescent="0.3">
      <c r="A11">
        <v>4319703577</v>
      </c>
      <c r="B11">
        <v>2</v>
      </c>
      <c r="C11">
        <v>476.65</v>
      </c>
      <c r="D11">
        <v>25.31</v>
      </c>
      <c r="E11" s="2" t="s">
        <v>59</v>
      </c>
    </row>
    <row r="12" spans="1:5" x14ac:dyDescent="0.3">
      <c r="A12">
        <v>4388161847</v>
      </c>
      <c r="B12">
        <v>3</v>
      </c>
      <c r="C12">
        <v>403.12</v>
      </c>
      <c r="D12">
        <v>23.08</v>
      </c>
      <c r="E12" s="2" t="s">
        <v>58</v>
      </c>
    </row>
    <row r="13" spans="1:5" x14ac:dyDescent="0.3">
      <c r="A13">
        <v>4445114986</v>
      </c>
      <c r="B13">
        <v>2</v>
      </c>
      <c r="C13">
        <v>385.18</v>
      </c>
      <c r="D13">
        <v>31.64</v>
      </c>
      <c r="E13" s="2" t="s">
        <v>58</v>
      </c>
    </row>
    <row r="14" spans="1:5" x14ac:dyDescent="0.3">
      <c r="A14">
        <v>4558609924</v>
      </c>
      <c r="B14">
        <v>1</v>
      </c>
      <c r="C14">
        <v>127.6</v>
      </c>
      <c r="D14">
        <v>12.4</v>
      </c>
      <c r="E14" s="2" t="s">
        <v>58</v>
      </c>
    </row>
    <row r="15" spans="1:5" x14ac:dyDescent="0.3">
      <c r="A15">
        <v>4702921684</v>
      </c>
      <c r="B15">
        <v>2</v>
      </c>
      <c r="C15">
        <v>421.14</v>
      </c>
      <c r="D15">
        <v>20.82</v>
      </c>
      <c r="E15" s="2" t="s">
        <v>59</v>
      </c>
    </row>
    <row r="16" spans="1:5" x14ac:dyDescent="0.3">
      <c r="A16">
        <v>5553957443</v>
      </c>
      <c r="B16">
        <v>2</v>
      </c>
      <c r="C16">
        <v>463.48</v>
      </c>
      <c r="D16">
        <v>42.39</v>
      </c>
      <c r="E16" s="2" t="s">
        <v>59</v>
      </c>
    </row>
    <row r="17" spans="1:5" x14ac:dyDescent="0.3">
      <c r="A17">
        <v>5577150313</v>
      </c>
      <c r="B17">
        <v>2</v>
      </c>
      <c r="C17">
        <v>432</v>
      </c>
      <c r="D17">
        <v>28.62</v>
      </c>
      <c r="E17" s="2" t="s">
        <v>59</v>
      </c>
    </row>
    <row r="18" spans="1:5" x14ac:dyDescent="0.3">
      <c r="A18">
        <v>6117666160</v>
      </c>
      <c r="B18">
        <v>2</v>
      </c>
      <c r="C18">
        <v>478.78</v>
      </c>
      <c r="D18">
        <v>31.39</v>
      </c>
      <c r="E18" s="2" t="s">
        <v>59</v>
      </c>
    </row>
    <row r="19" spans="1:5" x14ac:dyDescent="0.3">
      <c r="A19">
        <v>6775888955</v>
      </c>
      <c r="B19">
        <v>1</v>
      </c>
      <c r="C19">
        <v>349.67</v>
      </c>
      <c r="D19">
        <v>19.329999999999998</v>
      </c>
      <c r="E19" s="2" t="s">
        <v>58</v>
      </c>
    </row>
    <row r="20" spans="1:5" x14ac:dyDescent="0.3">
      <c r="A20">
        <v>6962181067</v>
      </c>
      <c r="B20">
        <v>3</v>
      </c>
      <c r="C20">
        <v>448</v>
      </c>
      <c r="D20">
        <v>18.13</v>
      </c>
      <c r="E20" s="2" t="s">
        <v>58</v>
      </c>
    </row>
    <row r="21" spans="1:5" x14ac:dyDescent="0.3">
      <c r="A21">
        <v>7007744171</v>
      </c>
      <c r="B21">
        <v>1</v>
      </c>
      <c r="C21">
        <v>68.5</v>
      </c>
      <c r="D21">
        <v>3</v>
      </c>
      <c r="E21" s="2" t="s">
        <v>58</v>
      </c>
    </row>
    <row r="22" spans="1:5" x14ac:dyDescent="0.3">
      <c r="A22">
        <v>7086361926</v>
      </c>
      <c r="B22">
        <v>1</v>
      </c>
      <c r="C22">
        <v>453.12</v>
      </c>
      <c r="D22">
        <v>13.29</v>
      </c>
      <c r="E22" s="2" t="s">
        <v>59</v>
      </c>
    </row>
    <row r="23" spans="1:5" x14ac:dyDescent="0.3">
      <c r="A23">
        <v>8053475328</v>
      </c>
      <c r="B23">
        <v>1</v>
      </c>
      <c r="C23">
        <v>297</v>
      </c>
      <c r="D23">
        <v>4.67</v>
      </c>
      <c r="E23" s="2" t="s">
        <v>58</v>
      </c>
    </row>
    <row r="24" spans="1:5" x14ac:dyDescent="0.3">
      <c r="A24">
        <v>8378563200</v>
      </c>
      <c r="B24">
        <v>2</v>
      </c>
      <c r="C24">
        <v>443.34</v>
      </c>
      <c r="D24">
        <v>39.97</v>
      </c>
      <c r="E24" s="2" t="s">
        <v>59</v>
      </c>
    </row>
    <row r="25" spans="1:5" x14ac:dyDescent="0.3">
      <c r="A25">
        <v>8792009665</v>
      </c>
      <c r="B25">
        <v>1</v>
      </c>
      <c r="C25">
        <v>435.67</v>
      </c>
      <c r="D25">
        <v>18.13</v>
      </c>
      <c r="E25" s="2" t="s">
        <v>59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7AE6ABB8-F1D7-410D-8A46-C2BC7B283496}">
  <ds:schemaRefs/>
</ds:datastoreItem>
</file>

<file path=customXml/itemProps2.xml><?xml version="1.0" encoding="utf-8"?>
<ds:datastoreItem xmlns:ds="http://schemas.openxmlformats.org/officeDocument/2006/customXml" ds:itemID="{FD0BEFBC-8B8D-4081-B0C4-0B7A5A0211C8}">
  <ds:schemaRefs/>
</ds:datastoreItem>
</file>

<file path=customXml/itemProps3.xml><?xml version="1.0" encoding="utf-8"?>
<ds:datastoreItem xmlns:ds="http://schemas.openxmlformats.org/officeDocument/2006/customXml" ds:itemID="{EDBCB268-07A6-4FD3-B85B-7604F678ED0E}">
  <ds:schemaRefs/>
</ds:datastoreItem>
</file>

<file path=customXml/itemProps4.xml><?xml version="1.0" encoding="utf-8"?>
<ds:datastoreItem xmlns:ds="http://schemas.openxmlformats.org/officeDocument/2006/customXml" ds:itemID="{E532C5C9-7F7B-46F3-AD2C-0F3F684C42E2}">
  <ds:schemaRefs/>
</ds:datastoreItem>
</file>

<file path=customXml/itemProps5.xml><?xml version="1.0" encoding="utf-8"?>
<ds:datastoreItem xmlns:ds="http://schemas.openxmlformats.org/officeDocument/2006/customXml" ds:itemID="{A565018A-D8B9-48DD-A18E-64B59054AA57}">
  <ds:schemaRefs/>
</ds:datastoreItem>
</file>

<file path=customXml/itemProps6.xml><?xml version="1.0" encoding="utf-8"?>
<ds:datastoreItem xmlns:ds="http://schemas.openxmlformats.org/officeDocument/2006/customXml" ds:itemID="{8B794B0C-7F1A-4E63-9C33-178F7AD3A153}">
  <ds:schemaRefs/>
</ds:datastoreItem>
</file>

<file path=customXml/itemProps7.xml><?xml version="1.0" encoding="utf-8"?>
<ds:datastoreItem xmlns:ds="http://schemas.openxmlformats.org/officeDocument/2006/customXml" ds:itemID="{56B3D848-066D-4D62-9206-E3E2E1AB4339}">
  <ds:schemaRefs/>
</ds:datastoreItem>
</file>

<file path=customXml/itemProps8.xml><?xml version="1.0" encoding="utf-8"?>
<ds:datastoreItem xmlns:ds="http://schemas.openxmlformats.org/officeDocument/2006/customXml" ds:itemID="{D1A2AAD0-4999-41F1-94A8-EC3FE2BC2C61}">
  <ds:schemaRefs/>
</ds:datastoreItem>
</file>

<file path=customXml/itemProps9.xml><?xml version="1.0" encoding="utf-8"?>
<ds:datastoreItem xmlns:ds="http://schemas.openxmlformats.org/officeDocument/2006/customXml" ds:itemID="{9FAAFD0F-EA24-4391-BEF3-D1C88A9F5134}">
  <ds:schemaRefs>
    <ds:schemaRef ds:uri="http://schemas.microsoft.com/DataMashup"/>
  </ds:schemaRefs>
</ds:datastoreItem>
</file>

<file path=customXml/itemProps10.xml><?xml version="1.0" encoding="utf-8"?>
<ds:datastoreItem xmlns:ds="http://schemas.openxmlformats.org/officeDocument/2006/customXml" ds:itemID="{5B963376-ABF6-409E-982B-5B0D5291028C}">
  <ds:schemaRefs/>
</ds:datastoreItem>
</file>

<file path=customXml/itemProps11.xml><?xml version="1.0" encoding="utf-8"?>
<ds:datastoreItem xmlns:ds="http://schemas.openxmlformats.org/officeDocument/2006/customXml" ds:itemID="{C2B78085-80E0-4CD2-B1FF-C49F835B433C}">
  <ds:schemaRefs/>
</ds:datastoreItem>
</file>

<file path=customXml/itemProps12.xml><?xml version="1.0" encoding="utf-8"?>
<ds:datastoreItem xmlns:ds="http://schemas.openxmlformats.org/officeDocument/2006/customXml" ds:itemID="{265EADDE-86D1-435B-B6AF-3980DEB2D443}">
  <ds:schemaRefs/>
</ds:datastoreItem>
</file>

<file path=customXml/itemProps13.xml><?xml version="1.0" encoding="utf-8"?>
<ds:datastoreItem xmlns:ds="http://schemas.openxmlformats.org/officeDocument/2006/customXml" ds:itemID="{65223518-4988-45B1-81A0-93BA73838B18}">
  <ds:schemaRefs/>
</ds:datastoreItem>
</file>

<file path=customXml/itemProps14.xml><?xml version="1.0" encoding="utf-8"?>
<ds:datastoreItem xmlns:ds="http://schemas.openxmlformats.org/officeDocument/2006/customXml" ds:itemID="{E74FD8E2-FB12-469C-A02A-2F00F382A61C}">
  <ds:schemaRefs/>
</ds:datastoreItem>
</file>

<file path=customXml/itemProps15.xml><?xml version="1.0" encoding="utf-8"?>
<ds:datastoreItem xmlns:ds="http://schemas.openxmlformats.org/officeDocument/2006/customXml" ds:itemID="{6A5087CD-2754-4860-9AE1-9DEBD19871B4}">
  <ds:schemaRefs/>
</ds:datastoreItem>
</file>

<file path=customXml/itemProps16.xml><?xml version="1.0" encoding="utf-8"?>
<ds:datastoreItem xmlns:ds="http://schemas.openxmlformats.org/officeDocument/2006/customXml" ds:itemID="{5358D905-1523-46EA-AF59-7A528646182E}">
  <ds:schemaRefs/>
</ds:datastoreItem>
</file>

<file path=customXml/itemProps17.xml><?xml version="1.0" encoding="utf-8"?>
<ds:datastoreItem xmlns:ds="http://schemas.openxmlformats.org/officeDocument/2006/customXml" ds:itemID="{D13F1EE2-7506-4CC9-85E6-FB3D127A9D19}">
  <ds:schemaRefs/>
</ds:datastoreItem>
</file>

<file path=customXml/itemProps18.xml><?xml version="1.0" encoding="utf-8"?>
<ds:datastoreItem xmlns:ds="http://schemas.openxmlformats.org/officeDocument/2006/customXml" ds:itemID="{26B11746-A6B2-44F9-AF55-5A67A3E58F7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17</vt:i4>
      </vt:variant>
    </vt:vector>
  </HeadingPairs>
  <TitlesOfParts>
    <vt:vector size="27" baseType="lpstr">
      <vt:lpstr>Business Scenario 1</vt:lpstr>
      <vt:lpstr>Business Scenario 2</vt:lpstr>
      <vt:lpstr>Business Scenario 3</vt:lpstr>
      <vt:lpstr>Table by User ID</vt:lpstr>
      <vt:lpstr>Table by Activity Date</vt:lpstr>
      <vt:lpstr>Business Scenario 4 Dashboard</vt:lpstr>
      <vt:lpstr>Dashboard Helper Sheet</vt:lpstr>
      <vt:lpstr>Max Heart Rate</vt:lpstr>
      <vt:lpstr>BMI Table</vt:lpstr>
      <vt:lpstr>Sleep Day Table</vt:lpstr>
      <vt:lpstr>experience_level</vt:lpstr>
      <vt:lpstr>'Business Scenario 2'!health_level</vt:lpstr>
      <vt:lpstr>'Business Scenario 3'!health_level</vt:lpstr>
      <vt:lpstr>health_level</vt:lpstr>
      <vt:lpstr>'Business Scenario 2'!minutes_asleep</vt:lpstr>
      <vt:lpstr>minutes_asleep</vt:lpstr>
      <vt:lpstr>'Business Scenario 2'!minutes_awake</vt:lpstr>
      <vt:lpstr>minutes_awake</vt:lpstr>
      <vt:lpstr>'Business Scenario 2'!risk_level</vt:lpstr>
      <vt:lpstr>'Business Scenario 3'!risk_level</vt:lpstr>
      <vt:lpstr>risk_level</vt:lpstr>
      <vt:lpstr>'Business Scenario 2'!sleep_health</vt:lpstr>
      <vt:lpstr>sleep_health</vt:lpstr>
      <vt:lpstr>'Business Scenario 2'!sleep_records</vt:lpstr>
      <vt:lpstr>sleep_records</vt:lpstr>
      <vt:lpstr>tracker_activity_level</vt:lpstr>
      <vt:lpstr>user_id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Vibhore</dc:creator>
  <cp:lastModifiedBy>vibhore aggarwal</cp:lastModifiedBy>
  <dcterms:created xsi:type="dcterms:W3CDTF">2015-06-05T18:17:20Z</dcterms:created>
  <dcterms:modified xsi:type="dcterms:W3CDTF">2024-05-02T18:04:38Z</dcterms:modified>
</cp:coreProperties>
</file>