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Analytix Lab\Case Study\Excel\Airline data analysis\"/>
    </mc:Choice>
  </mc:AlternateContent>
  <xr:revisionPtr revIDLastSave="0" documentId="13_ncr:1_{C67838AD-95AF-490D-81F9-503492D4F763}" xr6:coauthVersionLast="46" xr6:coauthVersionMax="46" xr10:uidLastSave="{00000000-0000-0000-0000-000000000000}"/>
  <bookViews>
    <workbookView xWindow="-108" yWindow="-108" windowWidth="23256" windowHeight="12576" tabRatio="865" activeTab="3" xr2:uid="{2B1E349A-B9BE-4619-947E-3FE921BB5A6A}"/>
  </bookViews>
  <sheets>
    <sheet name="Disclaimer" sheetId="14" r:id="rId1"/>
    <sheet name="Q1" sheetId="15" r:id="rId2"/>
    <sheet name="Q2" sheetId="8" r:id="rId3"/>
    <sheet name="Q3" sheetId="16" r:id="rId4"/>
    <sheet name="Airlines Data" sheetId="1" r:id="rId5"/>
    <sheet name="Q4" sheetId="2" r:id="rId6"/>
    <sheet name="Q5" sheetId="3" r:id="rId7"/>
    <sheet name="Q6" sheetId="5" r:id="rId8"/>
    <sheet name="Q7" sheetId="6" r:id="rId9"/>
  </sheets>
  <externalReferences>
    <externalReference r:id="rId10"/>
  </externalReferences>
  <definedNames>
    <definedName name="_xlnm._FilterDatabase" localSheetId="4" hidden="1">'Airlines Data'!$A$1:$K$910</definedName>
    <definedName name="lstSales" localSheetId="1">[1]Q6!#REF!</definedName>
    <definedName name="lstSales" localSheetId="3">[1]Q6!#REF!</definedName>
    <definedName name="lstSales">[1]Q6!#REF!</definedName>
    <definedName name="valMonth" localSheetId="1">[1]Q6!#REF!</definedName>
    <definedName name="valMonth" localSheetId="3">[1]Q6!#REF!</definedName>
    <definedName name="valMonth">[1]Q6!#REF!</definedName>
    <definedName name="valProduct">[1]Q6!$H$4</definedName>
    <definedName name="valSalesman" localSheetId="1">[1]Q6!#REF!</definedName>
    <definedName name="valSalesman" localSheetId="3">[1]Q6!#REF!</definedName>
    <definedName name="valSalesman">[1]Q6!#REF!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6" i="16" l="1"/>
  <c r="I27" i="16"/>
  <c r="I28" i="16"/>
  <c r="I29" i="16"/>
  <c r="I30" i="16"/>
  <c r="I31" i="16"/>
  <c r="I32" i="16"/>
  <c r="I33" i="16"/>
  <c r="I34" i="16"/>
  <c r="I25" i="16"/>
  <c r="I13" i="16"/>
  <c r="I14" i="16"/>
  <c r="I15" i="16"/>
  <c r="I16" i="16"/>
  <c r="I17" i="16"/>
  <c r="I18" i="16"/>
  <c r="I19" i="16"/>
  <c r="I20" i="16"/>
  <c r="I21" i="16"/>
  <c r="I12" i="16"/>
  <c r="D10" i="6" l="1"/>
  <c r="D8" i="6"/>
  <c r="D6" i="6"/>
  <c r="D4" i="6"/>
  <c r="D10" i="5"/>
  <c r="D11" i="5"/>
  <c r="D12" i="5"/>
  <c r="D13" i="5"/>
  <c r="D14" i="5"/>
  <c r="D15" i="5"/>
  <c r="D16" i="5"/>
  <c r="D17" i="5"/>
  <c r="D18" i="5"/>
  <c r="D19" i="5"/>
  <c r="D20" i="5"/>
  <c r="D9" i="5"/>
  <c r="C10" i="5"/>
  <c r="C11" i="5"/>
  <c r="C12" i="5"/>
  <c r="C13" i="5"/>
  <c r="C14" i="5"/>
  <c r="C15" i="5"/>
  <c r="C16" i="5"/>
  <c r="C17" i="5"/>
  <c r="C18" i="5"/>
  <c r="C19" i="5"/>
  <c r="C20" i="5"/>
  <c r="C9" i="5"/>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9" i="3"/>
  <c r="E12" i="15" l="1"/>
  <c r="K887"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8" i="1"/>
  <c r="K889" i="1"/>
  <c r="K890" i="1"/>
  <c r="K891" i="1"/>
  <c r="K892" i="1"/>
  <c r="K893" i="1"/>
  <c r="K894" i="1"/>
  <c r="K895" i="1"/>
  <c r="K896" i="1"/>
  <c r="K897" i="1"/>
  <c r="K898" i="1"/>
  <c r="K899" i="1"/>
  <c r="K900" i="1"/>
  <c r="K901" i="1"/>
  <c r="K902" i="1"/>
  <c r="K903" i="1"/>
  <c r="K904" i="1"/>
  <c r="K905" i="1"/>
  <c r="K906" i="1"/>
  <c r="K907" i="1"/>
  <c r="K908" i="1"/>
  <c r="K909" i="1"/>
  <c r="K910"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2" i="1"/>
  <c r="E20" i="15"/>
  <c r="E21" i="15"/>
  <c r="E19" i="15"/>
  <c r="E15" i="15"/>
  <c r="E14" i="15"/>
  <c r="D13" i="15"/>
  <c r="E13" i="15" s="1"/>
  <c r="D14" i="15"/>
  <c r="D15" i="15"/>
  <c r="D16" i="15"/>
  <c r="E16" i="15" s="1"/>
  <c r="D17" i="15"/>
  <c r="E17" i="15" s="1"/>
  <c r="D18" i="15"/>
  <c r="E18" i="15" s="1"/>
  <c r="D19" i="15"/>
  <c r="D20" i="15"/>
  <c r="D21" i="15"/>
  <c r="D12" i="15"/>
</calcChain>
</file>

<file path=xl/sharedStrings.xml><?xml version="1.0" encoding="utf-8"?>
<sst xmlns="http://schemas.openxmlformats.org/spreadsheetml/2006/main" count="6605" uniqueCount="488">
  <si>
    <t>FL_DATE</t>
  </si>
  <si>
    <t>CARRIER</t>
  </si>
  <si>
    <t>ORIGIN_CITY_CDE</t>
  </si>
  <si>
    <t>ORIGIN_CITY_NAME</t>
  </si>
  <si>
    <t>SCHED_DEP_TIME</t>
  </si>
  <si>
    <t>ACTUAL_DEP_TIME</t>
  </si>
  <si>
    <t>DEST_CITY_NAME</t>
  </si>
  <si>
    <t>DEST_CITY_CDE</t>
  </si>
  <si>
    <t>MOD_SCHED_DEP</t>
  </si>
  <si>
    <t>MOD_ACTUAL_DEP</t>
  </si>
  <si>
    <t>EV</t>
  </si>
  <si>
    <t>PVD</t>
  </si>
  <si>
    <t>Providence, RI</t>
  </si>
  <si>
    <t>Newark, NJ</t>
  </si>
  <si>
    <t>EWR</t>
  </si>
  <si>
    <t>ILM</t>
  </si>
  <si>
    <t>Wilmington, NC</t>
  </si>
  <si>
    <t>Atlanta, GA</t>
  </si>
  <si>
    <t>ATL</t>
  </si>
  <si>
    <t>FL</t>
  </si>
  <si>
    <t>MSY</t>
  </si>
  <si>
    <t>New Orleans, LA</t>
  </si>
  <si>
    <t>Kansas City, MO</t>
  </si>
  <si>
    <t>MCI</t>
  </si>
  <si>
    <t>MQ</t>
  </si>
  <si>
    <t>MLI</t>
  </si>
  <si>
    <t>Moline, IL</t>
  </si>
  <si>
    <t>Dallas/Fort Worth, TX</t>
  </si>
  <si>
    <t>DFW</t>
  </si>
  <si>
    <t>BNA</t>
  </si>
  <si>
    <t>Nashville, TN</t>
  </si>
  <si>
    <t>Chicago, IL</t>
  </si>
  <si>
    <t>ORD</t>
  </si>
  <si>
    <t>AA</t>
  </si>
  <si>
    <t>DCA</t>
  </si>
  <si>
    <t>Washington, DC</t>
  </si>
  <si>
    <t>Miami, FL</t>
  </si>
  <si>
    <t>MIA</t>
  </si>
  <si>
    <t>SJU</t>
  </si>
  <si>
    <t>San Juan, PR</t>
  </si>
  <si>
    <t>New York, NY</t>
  </si>
  <si>
    <t>JFK</t>
  </si>
  <si>
    <t>B6</t>
  </si>
  <si>
    <t>LGA</t>
  </si>
  <si>
    <t>Fort Lauderdale, FL</t>
  </si>
  <si>
    <t>FLL</t>
  </si>
  <si>
    <t>DL</t>
  </si>
  <si>
    <t>BWI</t>
  </si>
  <si>
    <t>Baltimore, MD</t>
  </si>
  <si>
    <t>Salt Lake City, UT</t>
  </si>
  <si>
    <t>SLC</t>
  </si>
  <si>
    <t>MKE</t>
  </si>
  <si>
    <t>Milwaukee, WI</t>
  </si>
  <si>
    <t>Detroit, MI</t>
  </si>
  <si>
    <t>DTW</t>
  </si>
  <si>
    <t>OO</t>
  </si>
  <si>
    <t>DEN</t>
  </si>
  <si>
    <t>Denver, CO</t>
  </si>
  <si>
    <t>Burbank, CA</t>
  </si>
  <si>
    <t>BUR</t>
  </si>
  <si>
    <t>COS</t>
  </si>
  <si>
    <t>Colorado Springs, CO</t>
  </si>
  <si>
    <t>Los Angeles, CA</t>
  </si>
  <si>
    <t>LAX</t>
  </si>
  <si>
    <t>Seattle, WA</t>
  </si>
  <si>
    <t>SEA</t>
  </si>
  <si>
    <t>UA</t>
  </si>
  <si>
    <t>SFO</t>
  </si>
  <si>
    <t>San Francisco, CA</t>
  </si>
  <si>
    <t>Philadelphia, PA</t>
  </si>
  <si>
    <t>PHL</t>
  </si>
  <si>
    <t>US</t>
  </si>
  <si>
    <t>CLT</t>
  </si>
  <si>
    <t>Charlotte, NC</t>
  </si>
  <si>
    <t>Raleigh/Durham, NC</t>
  </si>
  <si>
    <t>RDU</t>
  </si>
  <si>
    <t>VX</t>
  </si>
  <si>
    <t>WN</t>
  </si>
  <si>
    <t>HOU</t>
  </si>
  <si>
    <t>Houston, TX</t>
  </si>
  <si>
    <t>Charleston, SC</t>
  </si>
  <si>
    <t>CHS</t>
  </si>
  <si>
    <t>Phoenix, AZ</t>
  </si>
  <si>
    <t>PHX</t>
  </si>
  <si>
    <t>Norfolk, VA</t>
  </si>
  <si>
    <t>ORF</t>
  </si>
  <si>
    <t>Austin, TX</t>
  </si>
  <si>
    <t>AUS</t>
  </si>
  <si>
    <t>DSM</t>
  </si>
  <si>
    <t>Des Moines, IA</t>
  </si>
  <si>
    <t>Las Vegas, NV</t>
  </si>
  <si>
    <t>LAS</t>
  </si>
  <si>
    <t>San Jose, CA</t>
  </si>
  <si>
    <t>SJC</t>
  </si>
  <si>
    <t>San Diego, CA</t>
  </si>
  <si>
    <t>SAN</t>
  </si>
  <si>
    <t>Reno, NV</t>
  </si>
  <si>
    <t>RNO</t>
  </si>
  <si>
    <t>MDW</t>
  </si>
  <si>
    <t>IAH</t>
  </si>
  <si>
    <t>Aspen, CO</t>
  </si>
  <si>
    <t>ASE</t>
  </si>
  <si>
    <t>RDD</t>
  </si>
  <si>
    <t>Redding, CA</t>
  </si>
  <si>
    <t>MCO</t>
  </si>
  <si>
    <t>Orlando, FL</t>
  </si>
  <si>
    <t>AS</t>
  </si>
  <si>
    <t>ANC</t>
  </si>
  <si>
    <t>Anchorage, AK</t>
  </si>
  <si>
    <t>Boston, MA</t>
  </si>
  <si>
    <t>BOS</t>
  </si>
  <si>
    <t>CVG</t>
  </si>
  <si>
    <t>Cincinnati, OH</t>
  </si>
  <si>
    <t>TPA</t>
  </si>
  <si>
    <t>Tampa, FL</t>
  </si>
  <si>
    <t>Minneapolis, MN</t>
  </si>
  <si>
    <t>MSP</t>
  </si>
  <si>
    <t>BZN</t>
  </si>
  <si>
    <t>Bozeman, MT</t>
  </si>
  <si>
    <t>Huntsville, AL</t>
  </si>
  <si>
    <t>HSV</t>
  </si>
  <si>
    <t>HOB</t>
  </si>
  <si>
    <t>Hobbs, NM</t>
  </si>
  <si>
    <t>Cleveland, OH</t>
  </si>
  <si>
    <t>CLE</t>
  </si>
  <si>
    <t>Dothan, AL</t>
  </si>
  <si>
    <t>DHN</t>
  </si>
  <si>
    <t>Alexandria, LA</t>
  </si>
  <si>
    <t>AEX</t>
  </si>
  <si>
    <t>El Paso, TX</t>
  </si>
  <si>
    <t>ELP</t>
  </si>
  <si>
    <t>HA</t>
  </si>
  <si>
    <t>OAK</t>
  </si>
  <si>
    <t>Oakland, CA</t>
  </si>
  <si>
    <t>Honolulu, HI</t>
  </si>
  <si>
    <t>HNL</t>
  </si>
  <si>
    <t>Amarillo, TX</t>
  </si>
  <si>
    <t>AMA</t>
  </si>
  <si>
    <t>Madison, WI</t>
  </si>
  <si>
    <t>MSN</t>
  </si>
  <si>
    <t>CSG</t>
  </si>
  <si>
    <t>Columbus, GA</t>
  </si>
  <si>
    <t>Savannah, GA</t>
  </si>
  <si>
    <t>SAV</t>
  </si>
  <si>
    <t>Albuquerque, NM</t>
  </si>
  <si>
    <t>ABQ</t>
  </si>
  <si>
    <t>F9</t>
  </si>
  <si>
    <t>PDX</t>
  </si>
  <si>
    <t>Portland, OR</t>
  </si>
  <si>
    <t>SRQ</t>
  </si>
  <si>
    <t>Sarasota/Bradenton, FL</t>
  </si>
  <si>
    <t>SAT</t>
  </si>
  <si>
    <t>San Antonio, TX</t>
  </si>
  <si>
    <t>SGU</t>
  </si>
  <si>
    <t>St. George, UT</t>
  </si>
  <si>
    <t>IAD</t>
  </si>
  <si>
    <t>SMF</t>
  </si>
  <si>
    <t>Sacramento, CA</t>
  </si>
  <si>
    <t>ALB</t>
  </si>
  <si>
    <t>Albany, NY</t>
  </si>
  <si>
    <t>Wichita, KS</t>
  </si>
  <si>
    <t>ICT</t>
  </si>
  <si>
    <t>Tucson, AZ</t>
  </si>
  <si>
    <t>TUS</t>
  </si>
  <si>
    <t>PIT</t>
  </si>
  <si>
    <t>Pittsburgh, PA</t>
  </si>
  <si>
    <t>IND</t>
  </si>
  <si>
    <t>Indianapolis, IN</t>
  </si>
  <si>
    <t>CMH</t>
  </si>
  <si>
    <t>Columbus, OH</t>
  </si>
  <si>
    <t>OKC</t>
  </si>
  <si>
    <t>Oklahoma City, OK</t>
  </si>
  <si>
    <t>GCC</t>
  </si>
  <si>
    <t>Gillette, WY</t>
  </si>
  <si>
    <t>Buffalo, NY</t>
  </si>
  <si>
    <t>BUF</t>
  </si>
  <si>
    <t>Kona, HI</t>
  </si>
  <si>
    <t>KOA</t>
  </si>
  <si>
    <t>PBI</t>
  </si>
  <si>
    <t>SNA</t>
  </si>
  <si>
    <t>Santa Ana, CA</t>
  </si>
  <si>
    <t>Tulsa, OK</t>
  </si>
  <si>
    <t>TUL</t>
  </si>
  <si>
    <t>Midland/Odessa, TX</t>
  </si>
  <si>
    <t>MAF</t>
  </si>
  <si>
    <t>Shreveport, LA</t>
  </si>
  <si>
    <t>SHV</t>
  </si>
  <si>
    <t>BHM</t>
  </si>
  <si>
    <t>Birmingham, AL</t>
  </si>
  <si>
    <t>Harlingen/San Benito, TX</t>
  </si>
  <si>
    <t>HRL</t>
  </si>
  <si>
    <t>Columbia, SC</t>
  </si>
  <si>
    <t>CAE</t>
  </si>
  <si>
    <t>Springfield, MO</t>
  </si>
  <si>
    <t>SGF</t>
  </si>
  <si>
    <t>EVV</t>
  </si>
  <si>
    <t>Evansville, IN</t>
  </si>
  <si>
    <t>JAX</t>
  </si>
  <si>
    <t>Jacksonville, FL</t>
  </si>
  <si>
    <t>GRB</t>
  </si>
  <si>
    <t>Green Bay, WI</t>
  </si>
  <si>
    <t>SBN</t>
  </si>
  <si>
    <t>South Bend, IN</t>
  </si>
  <si>
    <t>Richmond, VA</t>
  </si>
  <si>
    <t>RIC</t>
  </si>
  <si>
    <t>Dallas, TX</t>
  </si>
  <si>
    <t>DAL</t>
  </si>
  <si>
    <t>ONT</t>
  </si>
  <si>
    <t>Ontario, CA</t>
  </si>
  <si>
    <t>STL</t>
  </si>
  <si>
    <t>St. Louis, MO</t>
  </si>
  <si>
    <t>Monterey, CA</t>
  </si>
  <si>
    <t>MRY</t>
  </si>
  <si>
    <t>CPR</t>
  </si>
  <si>
    <t>Casper, WY</t>
  </si>
  <si>
    <t>Bend/Redmond, OR</t>
  </si>
  <si>
    <t>RDM</t>
  </si>
  <si>
    <t>Fort Myers, FL</t>
  </si>
  <si>
    <t>RSW</t>
  </si>
  <si>
    <t>Hartford, CT</t>
  </si>
  <si>
    <t>BDL</t>
  </si>
  <si>
    <t>ROA</t>
  </si>
  <si>
    <t>Roanoke, VA</t>
  </si>
  <si>
    <t>White Plains, NY</t>
  </si>
  <si>
    <t>HPN</t>
  </si>
  <si>
    <t>ACT</t>
  </si>
  <si>
    <t>Waco, TX</t>
  </si>
  <si>
    <t>GPT</t>
  </si>
  <si>
    <t>Gulfport/Biloxi, MS</t>
  </si>
  <si>
    <t>MEM</t>
  </si>
  <si>
    <t>Memphis, TN</t>
  </si>
  <si>
    <t>Santa Barbara, CA</t>
  </si>
  <si>
    <t>SBA</t>
  </si>
  <si>
    <t>ISP</t>
  </si>
  <si>
    <t>Islip, NY</t>
  </si>
  <si>
    <t>Pensacola, FL</t>
  </si>
  <si>
    <t>PNS</t>
  </si>
  <si>
    <t>Fayetteville, AR</t>
  </si>
  <si>
    <t>XNA</t>
  </si>
  <si>
    <t>Cedar Rapids/Iowa City, IA</t>
  </si>
  <si>
    <t>CID</t>
  </si>
  <si>
    <t>Arcata/Eureka, CA</t>
  </si>
  <si>
    <t>ACV</t>
  </si>
  <si>
    <t>Yuma, AZ</t>
  </si>
  <si>
    <t>YUM</t>
  </si>
  <si>
    <t>Jackson/Vicksburg, MS</t>
  </si>
  <si>
    <t>JAN</t>
  </si>
  <si>
    <t>Greer, SC</t>
  </si>
  <si>
    <t>GSP</t>
  </si>
  <si>
    <t>Augusta, GA</t>
  </si>
  <si>
    <t>AGS</t>
  </si>
  <si>
    <t>Watertown, NY</t>
  </si>
  <si>
    <t>ART</t>
  </si>
  <si>
    <t>Valparaiso, FL</t>
  </si>
  <si>
    <t>VPS</t>
  </si>
  <si>
    <t>Corpus Christi, TX</t>
  </si>
  <si>
    <t>CRP</t>
  </si>
  <si>
    <t>FAI</t>
  </si>
  <si>
    <t>Fairbanks, AK</t>
  </si>
  <si>
    <t>CAK</t>
  </si>
  <si>
    <t>Akron, OH</t>
  </si>
  <si>
    <t>Kalispell, MT</t>
  </si>
  <si>
    <t>FCA</t>
  </si>
  <si>
    <t>Hayden, CO</t>
  </si>
  <si>
    <t>HDN</t>
  </si>
  <si>
    <t>Louisville, KY</t>
  </si>
  <si>
    <t>SDF</t>
  </si>
  <si>
    <t>Kahului, HI</t>
  </si>
  <si>
    <t>OGG</t>
  </si>
  <si>
    <t>Toledo, OH</t>
  </si>
  <si>
    <t>TOL</t>
  </si>
  <si>
    <t>BOI</t>
  </si>
  <si>
    <t>Boise, ID</t>
  </si>
  <si>
    <t>Chattanooga, TN</t>
  </si>
  <si>
    <t>CHA</t>
  </si>
  <si>
    <t>LFT</t>
  </si>
  <si>
    <t>Lafayette, LA</t>
  </si>
  <si>
    <t>RST</t>
  </si>
  <si>
    <t>Rochester, MN</t>
  </si>
  <si>
    <t>LCH</t>
  </si>
  <si>
    <t>Lake Charles, LA</t>
  </si>
  <si>
    <t>DAB</t>
  </si>
  <si>
    <t>Daytona Beach, FL</t>
  </si>
  <si>
    <t>Palm Springs, CA</t>
  </si>
  <si>
    <t>PSP</t>
  </si>
  <si>
    <t>Butte, MT</t>
  </si>
  <si>
    <t>BTM</t>
  </si>
  <si>
    <t>BFL</t>
  </si>
  <si>
    <t>Bakersfield, CA</t>
  </si>
  <si>
    <t>Paducah, KY</t>
  </si>
  <si>
    <t>PAH</t>
  </si>
  <si>
    <t>Burlington, VT</t>
  </si>
  <si>
    <t>BTV</t>
  </si>
  <si>
    <t>Mobile, AL</t>
  </si>
  <si>
    <t>MOB</t>
  </si>
  <si>
    <t>ISN</t>
  </si>
  <si>
    <t>Williston, ND</t>
  </si>
  <si>
    <t>TXK</t>
  </si>
  <si>
    <t>Texarkana, AR</t>
  </si>
  <si>
    <t>GTR</t>
  </si>
  <si>
    <t>Columbus, MS</t>
  </si>
  <si>
    <t>IDA</t>
  </si>
  <si>
    <t>Idaho Falls, ID</t>
  </si>
  <si>
    <t>Sioux Falls, SD</t>
  </si>
  <si>
    <t>FSD</t>
  </si>
  <si>
    <t>Dayton, OH</t>
  </si>
  <si>
    <t>DAY</t>
  </si>
  <si>
    <t>Omaha, NE</t>
  </si>
  <si>
    <t>OMA</t>
  </si>
  <si>
    <t>Charlotte Amalie, VI</t>
  </si>
  <si>
    <t>STT</t>
  </si>
  <si>
    <t>FAT</t>
  </si>
  <si>
    <t>Fresno, CA</t>
  </si>
  <si>
    <t>Cody, WY</t>
  </si>
  <si>
    <t>COD</t>
  </si>
  <si>
    <t>Kotzebue, AK</t>
  </si>
  <si>
    <t>OTZ</t>
  </si>
  <si>
    <t>Appleton, WI</t>
  </si>
  <si>
    <t>ATW</t>
  </si>
  <si>
    <t>BRO</t>
  </si>
  <si>
    <t>Brownsville, TX</t>
  </si>
  <si>
    <t>Lansing, MI</t>
  </si>
  <si>
    <t>LAN</t>
  </si>
  <si>
    <t>Abilene, TX</t>
  </si>
  <si>
    <t>ABI</t>
  </si>
  <si>
    <t>SPS</t>
  </si>
  <si>
    <t>Wichita Falls, TX</t>
  </si>
  <si>
    <t>BET</t>
  </si>
  <si>
    <t>Bethel, AK</t>
  </si>
  <si>
    <t>Elko, NV</t>
  </si>
  <si>
    <t>EKO</t>
  </si>
  <si>
    <t>Little Rock, AR</t>
  </si>
  <si>
    <t>LIT</t>
  </si>
  <si>
    <t>CLD</t>
  </si>
  <si>
    <t>Carlsbad, CA</t>
  </si>
  <si>
    <t>Spokane, WA</t>
  </si>
  <si>
    <t>GEG</t>
  </si>
  <si>
    <t>Tallahassee, FL</t>
  </si>
  <si>
    <t>TLH</t>
  </si>
  <si>
    <t>Portland, ME</t>
  </si>
  <si>
    <t>PWM</t>
  </si>
  <si>
    <t>LEX</t>
  </si>
  <si>
    <t>Lexington, KY</t>
  </si>
  <si>
    <t>Melbourne, FL</t>
  </si>
  <si>
    <t>MLB</t>
  </si>
  <si>
    <t>JAC</t>
  </si>
  <si>
    <t>Jackson, WY</t>
  </si>
  <si>
    <t>BRD</t>
  </si>
  <si>
    <t>Brainerd, MN</t>
  </si>
  <si>
    <t>International Falls, MN</t>
  </si>
  <si>
    <t>INL</t>
  </si>
  <si>
    <t>Worcester, MA</t>
  </si>
  <si>
    <t>ORH</t>
  </si>
  <si>
    <t>SYR</t>
  </si>
  <si>
    <t>Syracuse, NY</t>
  </si>
  <si>
    <t>Baton Rouge, LA</t>
  </si>
  <si>
    <t>BTR</t>
  </si>
  <si>
    <t>CEC</t>
  </si>
  <si>
    <t>Crescent City, CA</t>
  </si>
  <si>
    <t>San Luis Obispo, CA</t>
  </si>
  <si>
    <t>SBP</t>
  </si>
  <si>
    <t>GRK</t>
  </si>
  <si>
    <t>Killeen, TX</t>
  </si>
  <si>
    <t>ELM</t>
  </si>
  <si>
    <t>Elmira/Corning, NY</t>
  </si>
  <si>
    <t>ITO</t>
  </si>
  <si>
    <t>Hilo, HI</t>
  </si>
  <si>
    <t>LRD</t>
  </si>
  <si>
    <t>Laredo, TX</t>
  </si>
  <si>
    <t>MQT</t>
  </si>
  <si>
    <t>Marquette, MI</t>
  </si>
  <si>
    <t>TVC</t>
  </si>
  <si>
    <t>Traverse City, MI</t>
  </si>
  <si>
    <t>Knoxville, TN</t>
  </si>
  <si>
    <t>TYS</t>
  </si>
  <si>
    <t>MSO</t>
  </si>
  <si>
    <t>Missoula, MT</t>
  </si>
  <si>
    <t>FNT</t>
  </si>
  <si>
    <t>Flint, MI</t>
  </si>
  <si>
    <t>LBB</t>
  </si>
  <si>
    <t>Lubbock, TX</t>
  </si>
  <si>
    <t>FWA</t>
  </si>
  <si>
    <t>Fort Wayne, IN</t>
  </si>
  <si>
    <t>Key West, FL</t>
  </si>
  <si>
    <t>EYW</t>
  </si>
  <si>
    <t>GNV</t>
  </si>
  <si>
    <t>Gainesville, FL</t>
  </si>
  <si>
    <t>OME</t>
  </si>
  <si>
    <t>Nome, AK</t>
  </si>
  <si>
    <t>STX</t>
  </si>
  <si>
    <t>Christiansted, VI</t>
  </si>
  <si>
    <t>Long Beach, CA</t>
  </si>
  <si>
    <t>LGB</t>
  </si>
  <si>
    <t>CIC</t>
  </si>
  <si>
    <t>Chico, CA</t>
  </si>
  <si>
    <t>SJT</t>
  </si>
  <si>
    <t>San Angelo, TX</t>
  </si>
  <si>
    <t>FSM</t>
  </si>
  <si>
    <t>Fort Smith, AR</t>
  </si>
  <si>
    <t>MHK</t>
  </si>
  <si>
    <t>Manhattan/Ft. Riley, KS</t>
  </si>
  <si>
    <t>FAR</t>
  </si>
  <si>
    <t>Fargo, ND</t>
  </si>
  <si>
    <t>Columbia, MO</t>
  </si>
  <si>
    <t>COU</t>
  </si>
  <si>
    <t>AIR_FARE</t>
  </si>
  <si>
    <t>Q:</t>
  </si>
  <si>
    <t>In worksheet "Airlines Data", perform the following data prepration tasks:</t>
  </si>
  <si>
    <r>
      <t xml:space="preserve">Format Column A </t>
    </r>
    <r>
      <rPr>
        <b/>
        <sz val="11"/>
        <color theme="1"/>
        <rFont val="Calibri"/>
        <family val="2"/>
        <scheme val="minor"/>
      </rPr>
      <t>[FL_DATE]</t>
    </r>
    <r>
      <rPr>
        <sz val="11"/>
        <color theme="1"/>
        <rFont val="Calibri"/>
        <family val="2"/>
        <scheme val="minor"/>
      </rPr>
      <t xml:space="preserve"> column to show date as </t>
    </r>
    <r>
      <rPr>
        <b/>
        <sz val="11"/>
        <color theme="1"/>
        <rFont val="Calibri"/>
        <family val="2"/>
        <scheme val="minor"/>
      </rPr>
      <t>[January 01' 2014]</t>
    </r>
  </si>
  <si>
    <r>
      <t xml:space="preserve">Convert </t>
    </r>
    <r>
      <rPr>
        <b/>
        <sz val="11"/>
        <color theme="1"/>
        <rFont val="Calibri"/>
        <family val="2"/>
        <scheme val="minor"/>
      </rPr>
      <t>[SCHED_DEP_TIME]</t>
    </r>
    <r>
      <rPr>
        <sz val="11"/>
        <color theme="1"/>
        <rFont val="Calibri"/>
        <family val="2"/>
        <scheme val="minor"/>
      </rPr>
      <t xml:space="preserve"> and </t>
    </r>
    <r>
      <rPr>
        <b/>
        <sz val="11"/>
        <color theme="1"/>
        <rFont val="Calibri"/>
        <family val="2"/>
        <scheme val="minor"/>
      </rPr>
      <t>[ACTUAL_DEP_TIME]</t>
    </r>
    <r>
      <rPr>
        <sz val="11"/>
        <color theme="1"/>
        <rFont val="Calibri"/>
        <family val="2"/>
        <scheme val="minor"/>
      </rPr>
      <t xml:space="preserve"> columns into proper time format in columns </t>
    </r>
    <r>
      <rPr>
        <b/>
        <sz val="11"/>
        <color theme="1"/>
        <rFont val="Calibri"/>
        <family val="2"/>
        <scheme val="minor"/>
      </rPr>
      <t>J and K</t>
    </r>
    <r>
      <rPr>
        <sz val="11"/>
        <color theme="1"/>
        <rFont val="Calibri"/>
        <family val="2"/>
        <scheme val="minor"/>
      </rPr>
      <t xml:space="preserve"> respectively </t>
    </r>
  </si>
  <si>
    <t>(Hint: Use text functions along with time functions to carry out this task)</t>
  </si>
  <si>
    <t>Origin</t>
  </si>
  <si>
    <t>Origin City Name</t>
  </si>
  <si>
    <t>Destination</t>
  </si>
  <si>
    <t>Destination City Name</t>
  </si>
  <si>
    <t>Q:       Fill the Origin and destination city names for given city codes from the worksheet "Airlines Data".</t>
  </si>
  <si>
    <t>Note: Do not modify the columns in "Airlines Data" worksheet. Final answer shouldn't contain city code.</t>
  </si>
  <si>
    <t>New York, NY - Incorrect</t>
  </si>
  <si>
    <t xml:space="preserve">New York - Correct </t>
  </si>
  <si>
    <t>{Create data validation here}</t>
  </si>
  <si>
    <t>ORIGIN CITY</t>
  </si>
  <si>
    <t>TOTAL FLIGHTS</t>
  </si>
  <si>
    <r>
      <t>Q4.1        Create a list validation on carrier in the cell B</t>
    </r>
    <r>
      <rPr>
        <b/>
        <u/>
        <sz val="11"/>
        <color theme="1"/>
        <rFont val="Calibri"/>
        <family val="2"/>
        <scheme val="minor"/>
      </rPr>
      <t>6</t>
    </r>
    <r>
      <rPr>
        <b/>
        <sz val="11"/>
        <color theme="1"/>
        <rFont val="Calibri"/>
        <family val="2"/>
        <scheme val="minor"/>
      </rPr>
      <t xml:space="preserve"> of this sheet.</t>
    </r>
  </si>
  <si>
    <r>
      <t>Q4.2        Depending on the selection in B</t>
    </r>
    <r>
      <rPr>
        <b/>
        <u/>
        <sz val="11"/>
        <color theme="1"/>
        <rFont val="Calibri"/>
        <family val="2"/>
        <scheme val="minor"/>
      </rPr>
      <t>6</t>
    </r>
    <r>
      <rPr>
        <b/>
        <sz val="11"/>
        <color theme="1"/>
        <rFont val="Calibri"/>
        <family val="2"/>
        <scheme val="minor"/>
      </rPr>
      <t>, use Excel formulae to complete the table below.</t>
    </r>
  </si>
  <si>
    <t>TOTAL_REVENUE</t>
  </si>
  <si>
    <t>For the data available in worksheet "Airlines Data", answer the following questions:</t>
  </si>
  <si>
    <r>
      <t xml:space="preserve">Which is the only city that has departure flight to </t>
    </r>
    <r>
      <rPr>
        <b/>
        <sz val="11"/>
        <color theme="1"/>
        <rFont val="Calibri"/>
        <family val="2"/>
        <scheme val="minor"/>
      </rPr>
      <t>[Jacksonville, FL]</t>
    </r>
  </si>
  <si>
    <t>Which airline (carrier code) has been booked at minimum air fare?</t>
  </si>
  <si>
    <t>Which airline (carrier code) has been booked at second largest air fare?</t>
  </si>
  <si>
    <t>Find total revenue generated by the airline that was booked at minimum air fare?</t>
  </si>
  <si>
    <t>Order_No</t>
  </si>
  <si>
    <t>10001 -2012</t>
  </si>
  <si>
    <t>10002 -2012</t>
  </si>
  <si>
    <t>10003 -2012</t>
  </si>
  <si>
    <t>10006 -2012</t>
  </si>
  <si>
    <t>10005 -2012</t>
  </si>
  <si>
    <t>10007 -2012</t>
  </si>
  <si>
    <t>10008 -2012</t>
  </si>
  <si>
    <t>Copyright:</t>
  </si>
  <si>
    <t>AnalytixLabs</t>
  </si>
  <si>
    <t>Website: www.analytixlabs.co.in</t>
  </si>
  <si>
    <t xml:space="preserve">Email: info@analytixlabs.co.in </t>
  </si>
  <si>
    <r>
      <t>Disclaimer:</t>
    </r>
    <r>
      <rPr>
        <sz val="12"/>
        <color theme="1"/>
        <rFont val="Arial"/>
        <family val="2"/>
      </rPr>
      <t xml:space="preserve"> This material is protected under copyright act AnalytixLabs © 2011-2018.  Unauthorized use and/ or duplication of this material or any part of this material including data, in any form without explicit and written permission from AnalytixLabs is strictly prohibited. Any violation of this copyright will attract legal actions.</t>
    </r>
  </si>
  <si>
    <t>Salesman</t>
  </si>
  <si>
    <t>Total Sales</t>
  </si>
  <si>
    <t>Commission</t>
  </si>
  <si>
    <t>Grade</t>
  </si>
  <si>
    <t>A</t>
  </si>
  <si>
    <t>Commission%</t>
  </si>
  <si>
    <t>B</t>
  </si>
  <si>
    <t>C</t>
  </si>
  <si>
    <t>D</t>
  </si>
  <si>
    <t>E</t>
  </si>
  <si>
    <t>F</t>
  </si>
  <si>
    <t>G1</t>
  </si>
  <si>
    <t>Greater than 850</t>
  </si>
  <si>
    <t>G</t>
  </si>
  <si>
    <t>G2</t>
  </si>
  <si>
    <t>Greater than 700 but less than or equal to 850</t>
  </si>
  <si>
    <t>H</t>
  </si>
  <si>
    <t>G3</t>
  </si>
  <si>
    <t>Greater than 400 but less than or equal to 700</t>
  </si>
  <si>
    <t>I</t>
  </si>
  <si>
    <t>G4</t>
  </si>
  <si>
    <t>Less than or equal to 400</t>
  </si>
  <si>
    <t>J</t>
  </si>
  <si>
    <t>Task 1:   Calculate the commission to be given to each salesperson based on commission %age mentioned below.</t>
  </si>
  <si>
    <t>Task 2:   Assign Grades to each Salesman based on their commission with following criteria.</t>
  </si>
  <si>
    <t>Customer Name</t>
  </si>
  <si>
    <t>Sales Amount</t>
  </si>
  <si>
    <t>Profit</t>
  </si>
  <si>
    <t>Lane Daniels</t>
  </si>
  <si>
    <t>Alvarado Kriz</t>
  </si>
  <si>
    <t>Moon Weien</t>
  </si>
  <si>
    <t>Sanchez Bergman</t>
  </si>
  <si>
    <t>Rowe Jackson</t>
  </si>
  <si>
    <t>Carter Barreto</t>
  </si>
  <si>
    <t>Mcconnell Tom</t>
  </si>
  <si>
    <t>Dennis Holloman</t>
  </si>
  <si>
    <t>Wall Olsen</t>
  </si>
  <si>
    <t>Shepard Witt</t>
  </si>
  <si>
    <t>Top/Bottom</t>
  </si>
  <si>
    <t>No of records</t>
  </si>
  <si>
    <r>
      <t xml:space="preserve">Task 3:   In the below dataset; highlight the rows in </t>
    </r>
    <r>
      <rPr>
        <b/>
        <u/>
        <sz val="11"/>
        <color rgb="FFFF0000"/>
        <rFont val="Calibri"/>
        <family val="2"/>
        <scheme val="minor"/>
      </rPr>
      <t>RED</t>
    </r>
    <r>
      <rPr>
        <b/>
        <sz val="11"/>
        <color theme="1"/>
        <rFont val="Calibri"/>
        <family val="2"/>
        <scheme val="minor"/>
      </rPr>
      <t xml:space="preserve">  using conditional formatting according to the selection in the validation controls</t>
    </r>
  </si>
  <si>
    <r>
      <t xml:space="preserve">Apply data validation rule if user enters a duplicate value in Order ID column </t>
    </r>
    <r>
      <rPr>
        <b/>
        <sz val="11"/>
        <color rgb="FF00B050"/>
        <rFont val="Calibri"/>
        <family val="2"/>
        <scheme val="minor"/>
      </rPr>
      <t>[Range: C5:C16]</t>
    </r>
    <r>
      <rPr>
        <b/>
        <sz val="11"/>
        <color theme="1"/>
        <rFont val="Calibri"/>
        <family val="2"/>
        <scheme val="minor"/>
      </rPr>
      <t xml:space="preserve">, user should get alert box with appropiate error message.
             </t>
    </r>
    <r>
      <rPr>
        <b/>
        <i/>
        <sz val="11"/>
        <color theme="1" tint="0.499984740745262"/>
        <rFont val="Calibri"/>
        <family val="2"/>
        <scheme val="minor"/>
      </rPr>
      <t xml:space="preserve"> (Hint: Custom data validation)</t>
    </r>
  </si>
  <si>
    <t>Task 2:   Create a data validation in Range D9 to restrict user to enter only whole numbers between 2 and 5.</t>
  </si>
  <si>
    <t xml:space="preserve">Task 1:   Create a list validation in Range B9 with two values Top and Bottom. </t>
  </si>
  <si>
    <t>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</si>
</sst>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quot;$&quot;#,##0"/>
    <numFmt numFmtId="166" formatCode="&quot;$&quot;#,##0.00"/>
    <numFmt numFmtId="167" formatCode="&quot;$&quot;#,##0.0"/>
    <numFmt numFmtId="168" formatCode="[$-F400]h:mm:ss\ AM/PM"/>
    <numFmt numFmtId="169" formatCode="mmmm\ dd\'\ yyyy"/>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1"/>
      <color theme="0" tint="-0.499984740745262"/>
      <name val="Calibri"/>
      <family val="2"/>
      <scheme val="minor"/>
    </font>
    <font>
      <b/>
      <u/>
      <sz val="11"/>
      <color theme="1"/>
      <name val="Calibri"/>
      <family val="2"/>
      <scheme val="minor"/>
    </font>
    <font>
      <b/>
      <sz val="12"/>
      <color theme="1"/>
      <name val="Calibri"/>
      <family val="2"/>
      <scheme val="minor"/>
    </font>
    <font>
      <b/>
      <sz val="11"/>
      <color rgb="FF00B050"/>
      <name val="Calibri"/>
      <family val="2"/>
      <scheme val="minor"/>
    </font>
    <font>
      <b/>
      <i/>
      <sz val="11"/>
      <color theme="1" tint="0.499984740745262"/>
      <name val="Calibri"/>
      <family val="2"/>
      <scheme val="minor"/>
    </font>
    <font>
      <u/>
      <sz val="11"/>
      <color theme="10"/>
      <name val="Calibri"/>
      <family val="2"/>
      <scheme val="minor"/>
    </font>
    <font>
      <b/>
      <sz val="14"/>
      <color theme="1"/>
      <name val="Arial"/>
      <family val="2"/>
    </font>
    <font>
      <sz val="14"/>
      <color theme="1"/>
      <name val="Arial"/>
      <family val="2"/>
    </font>
    <font>
      <b/>
      <sz val="12"/>
      <color theme="1"/>
      <name val="Arial"/>
      <family val="2"/>
    </font>
    <font>
      <sz val="12"/>
      <color theme="1"/>
      <name val="Arial"/>
      <family val="2"/>
    </font>
    <font>
      <sz val="11"/>
      <color theme="1"/>
      <name val="Calibri"/>
      <family val="2"/>
      <scheme val="minor"/>
    </font>
    <font>
      <sz val="12"/>
      <name val="Calibri"/>
      <family val="2"/>
      <scheme val="minor"/>
    </font>
    <font>
      <b/>
      <u/>
      <sz val="11"/>
      <color rgb="FFFF0000"/>
      <name val="Calibri"/>
      <family val="2"/>
      <scheme val="minor"/>
    </font>
    <font>
      <b/>
      <sz val="12"/>
      <name val="Calibri"/>
      <family val="2"/>
      <scheme val="minor"/>
    </font>
    <font>
      <sz val="12"/>
      <color theme="1"/>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164" fontId="14" fillId="0" borderId="0" applyFont="0" applyFill="0" applyBorder="0" applyAlignment="0" applyProtection="0"/>
  </cellStyleXfs>
  <cellXfs count="62">
    <xf numFmtId="0" fontId="0" fillId="0" borderId="0" xfId="0"/>
    <xf numFmtId="0" fontId="2" fillId="2" borderId="1" xfId="0" applyNumberFormat="1" applyFont="1" applyFill="1" applyBorder="1"/>
    <xf numFmtId="0" fontId="2" fillId="2" borderId="1" xfId="0" applyFont="1" applyFill="1" applyBorder="1"/>
    <xf numFmtId="0" fontId="2" fillId="3" borderId="1" xfId="0" applyFont="1" applyFill="1" applyBorder="1"/>
    <xf numFmtId="0" fontId="0" fillId="0" borderId="1" xfId="0" applyBorder="1"/>
    <xf numFmtId="0" fontId="0" fillId="0" borderId="1" xfId="0" applyFill="1" applyBorder="1"/>
    <xf numFmtId="0" fontId="2" fillId="4" borderId="0" xfId="0" applyFont="1" applyFill="1"/>
    <xf numFmtId="0" fontId="2" fillId="0" borderId="0" xfId="0" applyFont="1" applyFill="1"/>
    <xf numFmtId="0" fontId="0" fillId="0" borderId="0" xfId="0" applyFont="1" applyFill="1" applyAlignment="1"/>
    <xf numFmtId="0" fontId="3" fillId="0" borderId="0" xfId="0" applyFont="1"/>
    <xf numFmtId="0" fontId="0" fillId="0" borderId="0" xfId="0" applyAlignment="1">
      <alignment horizontal="right"/>
    </xf>
    <xf numFmtId="0" fontId="0" fillId="0" borderId="0" xfId="0" applyFill="1"/>
    <xf numFmtId="0" fontId="0" fillId="4" borderId="0" xfId="0" applyFill="1"/>
    <xf numFmtId="0" fontId="0" fillId="0" borderId="1" xfId="0" applyBorder="1" applyProtection="1">
      <protection locked="0"/>
    </xf>
    <xf numFmtId="0" fontId="0" fillId="0" borderId="0" xfId="0" applyProtection="1"/>
    <xf numFmtId="0" fontId="2" fillId="4" borderId="0" xfId="0" applyFont="1" applyFill="1" applyProtection="1"/>
    <xf numFmtId="0" fontId="0" fillId="4" borderId="0" xfId="0" applyFill="1" applyProtection="1"/>
    <xf numFmtId="0" fontId="0" fillId="0" borderId="0" xfId="0" applyFill="1" applyProtection="1"/>
    <xf numFmtId="0" fontId="2" fillId="0" borderId="0" xfId="0" applyFont="1" applyFill="1" applyProtection="1"/>
    <xf numFmtId="0" fontId="0" fillId="5" borderId="0" xfId="0" applyFill="1" applyProtection="1">
      <protection locked="0"/>
    </xf>
    <xf numFmtId="0" fontId="6" fillId="0" borderId="0" xfId="0" applyFont="1" applyProtection="1"/>
    <xf numFmtId="0" fontId="0" fillId="0" borderId="1" xfId="0" applyBorder="1" applyProtection="1"/>
    <xf numFmtId="0" fontId="2" fillId="4" borderId="1" xfId="0" applyFont="1" applyFill="1" applyBorder="1" applyProtection="1"/>
    <xf numFmtId="0" fontId="1" fillId="0" borderId="0" xfId="0" applyFont="1" applyFill="1"/>
    <xf numFmtId="0" fontId="0" fillId="0" borderId="0" xfId="0" applyFill="1" applyAlignment="1">
      <alignment horizontal="center"/>
    </xf>
    <xf numFmtId="0" fontId="2" fillId="0" borderId="0" xfId="0" applyFont="1"/>
    <xf numFmtId="17" fontId="0" fillId="0" borderId="0" xfId="0" applyNumberFormat="1" applyFont="1" applyBorder="1" applyAlignment="1">
      <alignment horizontal="left" vertical="top" wrapText="1"/>
    </xf>
    <xf numFmtId="0" fontId="2" fillId="6" borderId="1" xfId="0" applyFont="1" applyFill="1" applyBorder="1"/>
    <xf numFmtId="0" fontId="2" fillId="0" borderId="0" xfId="0" applyFont="1" applyFill="1" applyAlignment="1">
      <alignment wrapText="1"/>
    </xf>
    <xf numFmtId="0" fontId="10" fillId="0" borderId="0" xfId="0" applyFont="1" applyAlignment="1">
      <alignment horizontal="center"/>
    </xf>
    <xf numFmtId="0" fontId="9" fillId="0" borderId="0" xfId="1" applyAlignment="1" applyProtection="1">
      <alignment horizontal="center"/>
    </xf>
    <xf numFmtId="0" fontId="11" fillId="0" borderId="0" xfId="0" applyFont="1" applyAlignment="1">
      <alignment horizontal="center"/>
    </xf>
    <xf numFmtId="0" fontId="12" fillId="0" borderId="0" xfId="0" applyFont="1" applyAlignment="1">
      <alignment vertical="top" wrapText="1"/>
    </xf>
    <xf numFmtId="0" fontId="2" fillId="0" borderId="0" xfId="0" applyFont="1" applyFill="1" applyAlignment="1" applyProtection="1">
      <alignment horizontal="left"/>
    </xf>
    <xf numFmtId="0" fontId="4" fillId="0" borderId="0" xfId="0" applyFont="1" applyFill="1" applyAlignment="1" applyProtection="1">
      <alignment horizontal="left" indent="2"/>
    </xf>
    <xf numFmtId="0" fontId="0" fillId="7" borderId="1" xfId="0" applyFill="1" applyBorder="1" applyProtection="1">
      <protection locked="0"/>
    </xf>
    <xf numFmtId="0" fontId="2" fillId="4" borderId="0" xfId="0" applyFont="1" applyFill="1" applyAlignment="1">
      <alignment horizontal="left" wrapText="1"/>
    </xf>
    <xf numFmtId="0" fontId="0" fillId="8" borderId="0" xfId="0" applyFill="1"/>
    <xf numFmtId="0" fontId="0" fillId="0" borderId="0" xfId="0" applyAlignment="1">
      <alignment horizontal="center"/>
    </xf>
    <xf numFmtId="0" fontId="0" fillId="2" borderId="0" xfId="0" applyFill="1"/>
    <xf numFmtId="0" fontId="2" fillId="4" borderId="0" xfId="0" applyFont="1" applyFill="1" applyAlignment="1">
      <alignment horizontal="left"/>
    </xf>
    <xf numFmtId="0" fontId="15" fillId="0" borderId="1" xfId="0" applyFont="1" applyBorder="1"/>
    <xf numFmtId="167" fontId="15" fillId="0" borderId="1" xfId="2" applyNumberFormat="1" applyFont="1" applyBorder="1" applyAlignment="1">
      <alignment horizontal="right"/>
    </xf>
    <xf numFmtId="0" fontId="2" fillId="0" borderId="0" xfId="0" applyFont="1" applyFill="1" applyAlignment="1">
      <alignment horizontal="left" wrapText="1"/>
    </xf>
    <xf numFmtId="0" fontId="2" fillId="0" borderId="0" xfId="0" applyFont="1" applyFill="1" applyAlignment="1">
      <alignment horizontal="left"/>
    </xf>
    <xf numFmtId="0" fontId="2" fillId="4" borderId="0" xfId="0" applyFont="1" applyFill="1" applyAlignment="1">
      <alignment wrapText="1"/>
    </xf>
    <xf numFmtId="0" fontId="2" fillId="4" borderId="0" xfId="0" applyFont="1" applyFill="1" applyAlignment="1"/>
    <xf numFmtId="0" fontId="17" fillId="8" borderId="1" xfId="0" applyFont="1" applyFill="1" applyBorder="1" applyAlignment="1">
      <alignment horizontal="left" vertical="center" wrapText="1" indent="1"/>
    </xf>
    <xf numFmtId="0" fontId="18" fillId="0" borderId="1" xfId="0" applyFont="1" applyBorder="1" applyAlignment="1">
      <alignment horizontal="left" indent="1"/>
    </xf>
    <xf numFmtId="165" fontId="18" fillId="0" borderId="1" xfId="2" applyNumberFormat="1" applyFont="1" applyBorder="1" applyAlignment="1">
      <alignment horizontal="left" indent="1"/>
    </xf>
    <xf numFmtId="166" fontId="18" fillId="0" borderId="1" xfId="0" applyNumberFormat="1" applyFont="1" applyBorder="1" applyAlignment="1" applyProtection="1">
      <alignment horizontal="left" indent="1"/>
      <protection locked="0"/>
    </xf>
    <xf numFmtId="0" fontId="18" fillId="0" borderId="1" xfId="0" applyFont="1" applyBorder="1" applyAlignment="1" applyProtection="1">
      <alignment horizontal="left" indent="1"/>
      <protection locked="0"/>
    </xf>
    <xf numFmtId="0" fontId="0" fillId="0" borderId="1" xfId="0" applyBorder="1" applyAlignment="1" applyProtection="1">
      <alignment horizontal="center"/>
      <protection locked="0"/>
    </xf>
    <xf numFmtId="168" fontId="0" fillId="4" borderId="1" xfId="0" applyNumberFormat="1" applyFill="1" applyBorder="1" applyProtection="1">
      <protection locked="0"/>
    </xf>
    <xf numFmtId="169" fontId="0" fillId="0" borderId="1" xfId="0" applyNumberFormat="1" applyBorder="1" applyProtection="1"/>
    <xf numFmtId="0" fontId="2" fillId="0" borderId="0" xfId="0" applyFont="1" applyAlignment="1">
      <alignment horizontal="left" wrapText="1"/>
    </xf>
    <xf numFmtId="0" fontId="2" fillId="4" borderId="0" xfId="0" applyFont="1" applyFill="1" applyAlignment="1">
      <alignment horizontal="left" wrapText="1"/>
    </xf>
    <xf numFmtId="0" fontId="2" fillId="6" borderId="1" xfId="0" applyFont="1" applyFill="1" applyBorder="1" applyAlignment="1">
      <alignment horizontal="center" vertical="center"/>
    </xf>
    <xf numFmtId="0" fontId="15" fillId="0" borderId="1" xfId="0" applyFont="1" applyBorder="1" applyAlignment="1">
      <alignment horizontal="center" vertical="center"/>
    </xf>
    <xf numFmtId="167" fontId="15" fillId="0" borderId="1" xfId="2" applyNumberFormat="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cellXfs>
  <cellStyles count="3">
    <cellStyle name="Currency" xfId="2" builtinId="4"/>
    <cellStyle name="Hyperlink 2" xfId="1" xr:uid="{34CC4E3D-E7E3-46DD-897B-8E7DAD637F34}"/>
    <cellStyle name="Normal" xfId="0" builtinId="0"/>
  </cellStyles>
  <dxfs count="12">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114299</xdr:colOff>
      <xdr:row>5</xdr:row>
      <xdr:rowOff>57150</xdr:rowOff>
    </xdr:from>
    <xdr:to>
      <xdr:col>2</xdr:col>
      <xdr:colOff>1171574</xdr:colOff>
      <xdr:row>5</xdr:row>
      <xdr:rowOff>161925</xdr:rowOff>
    </xdr:to>
    <xdr:sp macro="" textlink="">
      <xdr:nvSpPr>
        <xdr:cNvPr id="2" name="Arrow: Left 1">
          <a:extLst>
            <a:ext uri="{FF2B5EF4-FFF2-40B4-BE49-F238E27FC236}">
              <a16:creationId xmlns:a16="http://schemas.microsoft.com/office/drawing/2014/main" id="{068B9E19-F106-4119-8E10-90B74AEA11CF}"/>
            </a:ext>
          </a:extLst>
        </xdr:cNvPr>
        <xdr:cNvSpPr/>
      </xdr:nvSpPr>
      <xdr:spPr>
        <a:xfrm>
          <a:off x="2200274" y="1009650"/>
          <a:ext cx="1057275" cy="104775"/>
        </a:xfrm>
        <a:prstGeom prst="lef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AnalytixLabs\Excel\Excel%20case%20study%201%20&amp;%202\Excel%20Case%20Study%20-%20Advance%20(Solution%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2)"/>
      <sheetName val="Disclaimer"/>
      <sheetName val="Airlines Data"/>
      <sheetName val="Q1"/>
      <sheetName val="Q2"/>
      <sheetName val="Q3"/>
      <sheetName val="Q4"/>
      <sheetName val="Q5"/>
      <sheetName val="Q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H4" t="str">
            <v>US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info@cruxfinder.com" TargetMode="External"/><Relationship Id="rId1" Type="http://schemas.openxmlformats.org/officeDocument/2006/relationships/hyperlink" Target="http://www.analytixlabs.co.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1A56-8174-480B-B050-45179255E317}">
  <dimension ref="B1:B10"/>
  <sheetViews>
    <sheetView showGridLines="0" workbookViewId="0">
      <selection activeCell="B9" sqref="B9"/>
    </sheetView>
  </sheetViews>
  <sheetFormatPr defaultColWidth="0" defaultRowHeight="15" customHeight="1" zeroHeight="1" x14ac:dyDescent="0.3"/>
  <cols>
    <col min="1" max="1" width="9.109375" customWidth="1"/>
    <col min="2" max="2" width="106.5546875" customWidth="1"/>
    <col min="3" max="3" width="9.109375" customWidth="1"/>
  </cols>
  <sheetData>
    <row r="1" spans="2:2" ht="14.4" x14ac:dyDescent="0.3"/>
    <row r="2" spans="2:2" ht="17.399999999999999" x14ac:dyDescent="0.3">
      <c r="B2" s="29" t="s">
        <v>438</v>
      </c>
    </row>
    <row r="3" spans="2:2" ht="17.399999999999999" x14ac:dyDescent="0.3">
      <c r="B3" s="29"/>
    </row>
    <row r="4" spans="2:2" ht="17.399999999999999" x14ac:dyDescent="0.3">
      <c r="B4" s="29" t="s">
        <v>439</v>
      </c>
    </row>
    <row r="5" spans="2:2" ht="14.4" x14ac:dyDescent="0.3">
      <c r="B5" s="30" t="s">
        <v>440</v>
      </c>
    </row>
    <row r="6" spans="2:2" ht="14.4" x14ac:dyDescent="0.3">
      <c r="B6" s="30" t="s">
        <v>441</v>
      </c>
    </row>
    <row r="7" spans="2:2" ht="17.399999999999999" x14ac:dyDescent="0.3">
      <c r="B7" s="31"/>
    </row>
    <row r="8" spans="2:2" ht="60.6" x14ac:dyDescent="0.3">
      <c r="B8" s="32" t="s">
        <v>442</v>
      </c>
    </row>
    <row r="9" spans="2:2" ht="14.4" x14ac:dyDescent="0.3"/>
    <row r="10" spans="2:2" ht="14.4" hidden="1" x14ac:dyDescent="0.3"/>
  </sheetData>
  <sheetProtection algorithmName="SHA-512" hashValue="VG/qH6aHuEsDDa3sDW6U82lmsfUMJwXW1wSbqTyNSjg7t3G+/Bxs/icW8gZl39j62vmvigYXyykPL9hYKD6ymQ==" saltValue="GolSR+WmAokibSzHBfX4vg==" spinCount="100000" sheet="1" objects="1" scenarios="1" selectLockedCells="1" selectUnlockedCells="1"/>
  <hyperlinks>
    <hyperlink ref="B5" r:id="rId1" display="http://www.analytixlabs.co.in/" xr:uid="{A91C6B6E-A71B-436C-93FE-3E85306DCFB7}"/>
    <hyperlink ref="B6" r:id="rId2" display="mailto:info@cruxfinder.com" xr:uid="{C0035689-50CE-4C0D-9AF6-F71E321797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56345-E2FC-4520-9593-33C5364892C3}">
  <dimension ref="A2:S21"/>
  <sheetViews>
    <sheetView showGridLines="0" zoomScaleNormal="100" workbookViewId="0">
      <selection activeCell="I18" sqref="I18"/>
    </sheetView>
  </sheetViews>
  <sheetFormatPr defaultColWidth="0" defaultRowHeight="14.4" x14ac:dyDescent="0.3"/>
  <cols>
    <col min="1" max="1" width="10.33203125" customWidth="1"/>
    <col min="2" max="2" width="16.33203125" customWidth="1"/>
    <col min="3" max="3" width="14.33203125" customWidth="1"/>
    <col min="4" max="4" width="17.109375" customWidth="1"/>
    <col min="5" max="5" width="18.5546875" customWidth="1"/>
    <col min="6" max="6" width="7.33203125" customWidth="1"/>
    <col min="7" max="13" width="9.109375" customWidth="1"/>
    <col min="14" max="14" width="9.109375" style="11" customWidth="1"/>
    <col min="15" max="16384" width="9.109375" hidden="1"/>
  </cols>
  <sheetData>
    <row r="2" spans="2:19" x14ac:dyDescent="0.3">
      <c r="B2" s="40" t="s">
        <v>466</v>
      </c>
      <c r="C2" s="36"/>
      <c r="D2" s="36"/>
      <c r="E2" s="36"/>
      <c r="F2" s="36"/>
      <c r="G2" s="36"/>
      <c r="H2" s="36"/>
      <c r="I2" s="36"/>
      <c r="J2" s="36"/>
      <c r="K2" s="36"/>
      <c r="L2" s="36"/>
      <c r="M2" s="36"/>
      <c r="O2" s="37"/>
      <c r="P2" s="37"/>
      <c r="Q2" s="37"/>
      <c r="R2" s="37"/>
      <c r="S2" s="37"/>
    </row>
    <row r="3" spans="2:19" x14ac:dyDescent="0.3">
      <c r="B3" s="25" t="s">
        <v>448</v>
      </c>
      <c r="C3" s="25">
        <v>20</v>
      </c>
    </row>
    <row r="5" spans="2:19" x14ac:dyDescent="0.3">
      <c r="B5" s="40" t="s">
        <v>467</v>
      </c>
      <c r="C5" s="36"/>
      <c r="D5" s="36"/>
      <c r="E5" s="36"/>
      <c r="F5" s="36"/>
      <c r="G5" s="36"/>
      <c r="H5" s="36"/>
      <c r="I5" s="36"/>
      <c r="J5" s="36"/>
      <c r="K5" s="36"/>
      <c r="L5" s="36"/>
      <c r="M5" s="36"/>
    </row>
    <row r="6" spans="2:19" x14ac:dyDescent="0.3">
      <c r="B6" s="38" t="s">
        <v>454</v>
      </c>
      <c r="C6" t="s">
        <v>455</v>
      </c>
      <c r="O6" s="37"/>
      <c r="P6" s="37"/>
      <c r="Q6" s="37"/>
      <c r="R6" s="37"/>
      <c r="S6" s="37"/>
    </row>
    <row r="7" spans="2:19" x14ac:dyDescent="0.3">
      <c r="B7" s="38" t="s">
        <v>457</v>
      </c>
      <c r="C7" t="s">
        <v>458</v>
      </c>
    </row>
    <row r="8" spans="2:19" x14ac:dyDescent="0.3">
      <c r="B8" s="38" t="s">
        <v>460</v>
      </c>
      <c r="C8" t="s">
        <v>461</v>
      </c>
    </row>
    <row r="9" spans="2:19" x14ac:dyDescent="0.3">
      <c r="B9" s="38" t="s">
        <v>463</v>
      </c>
      <c r="C9" t="s">
        <v>464</v>
      </c>
    </row>
    <row r="11" spans="2:19" ht="19.5" customHeight="1" x14ac:dyDescent="0.3">
      <c r="B11" s="47" t="s">
        <v>443</v>
      </c>
      <c r="C11" s="47" t="s">
        <v>444</v>
      </c>
      <c r="D11" s="47" t="s">
        <v>445</v>
      </c>
      <c r="E11" s="47" t="s">
        <v>446</v>
      </c>
    </row>
    <row r="12" spans="2:19" ht="15.6" x14ac:dyDescent="0.3">
      <c r="B12" s="48" t="s">
        <v>447</v>
      </c>
      <c r="C12" s="49">
        <v>2562</v>
      </c>
      <c r="D12" s="50">
        <f>+C12*0.2</f>
        <v>512.4</v>
      </c>
      <c r="E12" s="51" t="str">
        <f>IF(D12&gt;850,"G1",IF(D12&gt;700,"G2",IF(D12&gt;400,"G3","G4")))</f>
        <v>G3</v>
      </c>
    </row>
    <row r="13" spans="2:19" ht="15.6" x14ac:dyDescent="0.3">
      <c r="B13" s="48" t="s">
        <v>449</v>
      </c>
      <c r="C13" s="49">
        <v>3785</v>
      </c>
      <c r="D13" s="50">
        <f t="shared" ref="D13:D21" si="0">+C13*0.2</f>
        <v>757</v>
      </c>
      <c r="E13" s="51" t="str">
        <f t="shared" ref="E13:E21" si="1">IF(D13&gt;850,"G1",IF(D13&gt;700,"G2",IF(D13&gt;400,"G3","G4")))</f>
        <v>G2</v>
      </c>
    </row>
    <row r="14" spans="2:19" ht="15.6" x14ac:dyDescent="0.3">
      <c r="B14" s="48" t="s">
        <v>450</v>
      </c>
      <c r="C14" s="49">
        <v>1371</v>
      </c>
      <c r="D14" s="50">
        <f t="shared" si="0"/>
        <v>274.2</v>
      </c>
      <c r="E14" s="51" t="str">
        <f t="shared" si="1"/>
        <v>G4</v>
      </c>
    </row>
    <row r="15" spans="2:19" ht="15.6" x14ac:dyDescent="0.3">
      <c r="B15" s="48" t="s">
        <v>451</v>
      </c>
      <c r="C15" s="49">
        <v>4992</v>
      </c>
      <c r="D15" s="50">
        <f t="shared" si="0"/>
        <v>998.40000000000009</v>
      </c>
      <c r="E15" s="51" t="str">
        <f t="shared" si="1"/>
        <v>G1</v>
      </c>
    </row>
    <row r="16" spans="2:19" ht="15.6" x14ac:dyDescent="0.3">
      <c r="B16" s="48" t="s">
        <v>452</v>
      </c>
      <c r="C16" s="49">
        <v>871</v>
      </c>
      <c r="D16" s="50">
        <f t="shared" si="0"/>
        <v>174.20000000000002</v>
      </c>
      <c r="E16" s="51" t="str">
        <f t="shared" si="1"/>
        <v>G4</v>
      </c>
    </row>
    <row r="17" spans="2:5" ht="15.6" x14ac:dyDescent="0.3">
      <c r="B17" s="48" t="s">
        <v>453</v>
      </c>
      <c r="C17" s="49">
        <v>2400</v>
      </c>
      <c r="D17" s="50">
        <f t="shared" si="0"/>
        <v>480</v>
      </c>
      <c r="E17" s="51" t="str">
        <f t="shared" si="1"/>
        <v>G3</v>
      </c>
    </row>
    <row r="18" spans="2:5" ht="15.6" x14ac:dyDescent="0.3">
      <c r="B18" s="48" t="s">
        <v>456</v>
      </c>
      <c r="C18" s="49">
        <v>3222</v>
      </c>
      <c r="D18" s="50">
        <f t="shared" si="0"/>
        <v>644.40000000000009</v>
      </c>
      <c r="E18" s="51" t="str">
        <f t="shared" si="1"/>
        <v>G3</v>
      </c>
    </row>
    <row r="19" spans="2:5" ht="15.6" x14ac:dyDescent="0.3">
      <c r="B19" s="48" t="s">
        <v>459</v>
      </c>
      <c r="C19" s="49">
        <v>4250</v>
      </c>
      <c r="D19" s="50">
        <f t="shared" si="0"/>
        <v>850</v>
      </c>
      <c r="E19" s="51" t="str">
        <f t="shared" si="1"/>
        <v>G2</v>
      </c>
    </row>
    <row r="20" spans="2:5" ht="15.6" x14ac:dyDescent="0.3">
      <c r="B20" s="48" t="s">
        <v>462</v>
      </c>
      <c r="C20" s="49">
        <v>3410</v>
      </c>
      <c r="D20" s="50">
        <f t="shared" si="0"/>
        <v>682</v>
      </c>
      <c r="E20" s="51" t="str">
        <f t="shared" si="1"/>
        <v>G3</v>
      </c>
    </row>
    <row r="21" spans="2:5" ht="15.6" x14ac:dyDescent="0.3">
      <c r="B21" s="48" t="s">
        <v>465</v>
      </c>
      <c r="C21" s="49">
        <v>4410</v>
      </c>
      <c r="D21" s="50">
        <f t="shared" si="0"/>
        <v>882</v>
      </c>
      <c r="E21" s="51" t="str">
        <f t="shared" si="1"/>
        <v>G1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F8AB-1047-4078-955E-83F21134576D}">
  <dimension ref="A2:M19"/>
  <sheetViews>
    <sheetView showGridLines="0" workbookViewId="0">
      <selection activeCell="C13" sqref="C13"/>
    </sheetView>
  </sheetViews>
  <sheetFormatPr defaultColWidth="0" defaultRowHeight="14.4" x14ac:dyDescent="0.3"/>
  <cols>
    <col min="1" max="1" width="9.109375" customWidth="1"/>
    <col min="2" max="2" width="16.44140625" customWidth="1"/>
    <col min="3" max="3" width="26.5546875" customWidth="1"/>
    <col min="4" max="4" width="22.109375" customWidth="1"/>
    <col min="5" max="5" width="18.109375" customWidth="1"/>
    <col min="6" max="6" width="24.5546875" customWidth="1"/>
    <col min="7" max="8" width="9.109375" customWidth="1"/>
    <col min="9" max="9" width="6.44140625" customWidth="1"/>
    <col min="10" max="10" width="9.109375" customWidth="1"/>
    <col min="11" max="11" width="7.33203125" customWidth="1"/>
    <col min="12" max="13" width="9.109375" customWidth="1"/>
    <col min="14" max="16384" width="9.109375" hidden="1"/>
  </cols>
  <sheetData>
    <row r="2" spans="2:13" ht="34.5" customHeight="1" x14ac:dyDescent="0.3">
      <c r="B2" s="56" t="s">
        <v>484</v>
      </c>
      <c r="C2" s="56"/>
      <c r="D2" s="56"/>
      <c r="E2" s="56"/>
      <c r="F2" s="56"/>
      <c r="G2" s="56"/>
      <c r="H2" s="56"/>
      <c r="I2" s="56"/>
      <c r="J2" s="56"/>
      <c r="K2" s="56"/>
      <c r="L2" s="28"/>
      <c r="M2" s="28"/>
    </row>
    <row r="4" spans="2:13" x14ac:dyDescent="0.3">
      <c r="C4" s="27" t="s">
        <v>430</v>
      </c>
    </row>
    <row r="5" spans="2:13" x14ac:dyDescent="0.3">
      <c r="C5" s="35" t="s">
        <v>431</v>
      </c>
    </row>
    <row r="6" spans="2:13" x14ac:dyDescent="0.3">
      <c r="C6" s="35" t="s">
        <v>432</v>
      </c>
    </row>
    <row r="7" spans="2:13" x14ac:dyDescent="0.3">
      <c r="C7" s="35" t="s">
        <v>433</v>
      </c>
    </row>
    <row r="8" spans="2:13" x14ac:dyDescent="0.3">
      <c r="C8" s="35" t="s">
        <v>434</v>
      </c>
    </row>
    <row r="9" spans="2:13" x14ac:dyDescent="0.3">
      <c r="C9" s="35" t="s">
        <v>435</v>
      </c>
    </row>
    <row r="10" spans="2:13" x14ac:dyDescent="0.3">
      <c r="C10" s="35" t="s">
        <v>434</v>
      </c>
    </row>
    <row r="11" spans="2:13" x14ac:dyDescent="0.3">
      <c r="C11" s="35" t="s">
        <v>436</v>
      </c>
    </row>
    <row r="12" spans="2:13" x14ac:dyDescent="0.3">
      <c r="C12" s="35" t="s">
        <v>437</v>
      </c>
    </row>
    <row r="13" spans="2:13" x14ac:dyDescent="0.3">
      <c r="C13" s="35"/>
    </row>
    <row r="14" spans="2:13" x14ac:dyDescent="0.3">
      <c r="C14" s="35"/>
    </row>
    <row r="15" spans="2:13" x14ac:dyDescent="0.3">
      <c r="C15" s="35"/>
    </row>
    <row r="16" spans="2:13" x14ac:dyDescent="0.3">
      <c r="C16" s="35"/>
    </row>
    <row r="19" spans="2:13" x14ac:dyDescent="0.3">
      <c r="B19" s="55"/>
      <c r="C19" s="55"/>
      <c r="D19" s="55"/>
      <c r="E19" s="55"/>
      <c r="F19" s="55"/>
      <c r="G19" s="55"/>
      <c r="H19" s="55"/>
      <c r="I19" s="55"/>
      <c r="J19" s="55"/>
      <c r="K19" s="55"/>
      <c r="L19" s="55"/>
      <c r="M19" s="55"/>
    </row>
  </sheetData>
  <mergeCells count="2">
    <mergeCell ref="B19:M19"/>
    <mergeCell ref="B2:K2"/>
  </mergeCells>
  <phoneticPr fontId="19" type="noConversion"/>
  <dataValidations count="1">
    <dataValidation type="custom" allowBlank="1" showInputMessage="1" showErrorMessage="1" errorTitle="Duplicate Value" error="You have input duplicate value kindly provide the unique value" sqref="C1:C1048576" xr:uid="{3B7AD132-A96B-4282-A845-144FD5107D69}">
      <formula1>COUNTIF(C:C,C1)=1</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9D791-7608-4444-B758-BE65A8B131E6}">
  <dimension ref="A2:M34"/>
  <sheetViews>
    <sheetView showGridLines="0" tabSelected="1" workbookViewId="0">
      <selection activeCell="C8" sqref="C8"/>
    </sheetView>
  </sheetViews>
  <sheetFormatPr defaultColWidth="0" defaultRowHeight="14.4" x14ac:dyDescent="0.3"/>
  <cols>
    <col min="1" max="1" width="9.109375" customWidth="1"/>
    <col min="2" max="3" width="20.44140625" customWidth="1"/>
    <col min="4" max="4" width="22.109375" customWidth="1"/>
    <col min="5" max="5" width="18.109375" customWidth="1"/>
    <col min="6" max="6" width="24.5546875" customWidth="1"/>
    <col min="7" max="7" width="14.5546875" customWidth="1"/>
    <col min="8" max="8" width="11.88671875" customWidth="1"/>
    <col min="9" max="9" width="11.44140625" bestFit="1" customWidth="1"/>
    <col min="10" max="10" width="9.109375" style="11" customWidth="1"/>
    <col min="11" max="11" width="7.33203125" style="11" customWidth="1"/>
    <col min="12" max="13" width="9.109375" customWidth="1"/>
    <col min="14" max="16384" width="9.109375" hidden="1"/>
  </cols>
  <sheetData>
    <row r="2" spans="2:13" ht="15" customHeight="1" x14ac:dyDescent="0.3">
      <c r="B2" s="46" t="s">
        <v>486</v>
      </c>
      <c r="C2" s="45"/>
      <c r="D2" s="45"/>
      <c r="E2" s="45"/>
      <c r="F2" s="45"/>
      <c r="G2" s="45"/>
      <c r="H2" s="45"/>
      <c r="I2" s="45"/>
      <c r="J2" s="28"/>
      <c r="K2" s="28"/>
      <c r="L2" s="28"/>
      <c r="M2" s="28"/>
    </row>
    <row r="3" spans="2:13" s="11" customFormat="1" x14ac:dyDescent="0.3">
      <c r="B3" s="43"/>
      <c r="C3" s="43"/>
      <c r="D3" s="43"/>
      <c r="E3" s="43"/>
      <c r="F3" s="43"/>
      <c r="G3" s="43"/>
      <c r="H3" s="43"/>
      <c r="I3" s="43"/>
      <c r="J3" s="43"/>
      <c r="K3" s="43"/>
      <c r="L3" s="28"/>
      <c r="M3" s="28"/>
    </row>
    <row r="4" spans="2:13" x14ac:dyDescent="0.3">
      <c r="B4" s="40" t="s">
        <v>485</v>
      </c>
      <c r="C4" s="36"/>
      <c r="D4" s="36"/>
      <c r="E4" s="36"/>
      <c r="F4" s="36"/>
      <c r="G4" s="36"/>
      <c r="H4" s="36"/>
      <c r="I4" s="36"/>
      <c r="J4" s="43"/>
      <c r="K4" s="43"/>
      <c r="L4" s="28"/>
      <c r="M4" s="28"/>
    </row>
    <row r="5" spans="2:13" s="11" customFormat="1" x14ac:dyDescent="0.3">
      <c r="B5" s="44"/>
      <c r="C5" s="43"/>
      <c r="D5" s="43"/>
      <c r="E5" s="43"/>
      <c r="F5" s="43"/>
      <c r="G5" s="43"/>
      <c r="H5" s="43"/>
      <c r="I5" s="43"/>
      <c r="J5" s="43"/>
      <c r="K5" s="43"/>
      <c r="L5" s="28"/>
      <c r="M5" s="28"/>
    </row>
    <row r="6" spans="2:13" x14ac:dyDescent="0.3">
      <c r="B6" s="40" t="s">
        <v>483</v>
      </c>
      <c r="C6" s="36"/>
      <c r="D6" s="36"/>
      <c r="E6" s="36"/>
      <c r="F6" s="36"/>
      <c r="G6" s="36"/>
      <c r="H6" s="36"/>
      <c r="I6" s="36"/>
      <c r="J6" s="43"/>
      <c r="K6" s="43"/>
      <c r="L6" s="28"/>
      <c r="M6" s="28"/>
    </row>
    <row r="8" spans="2:13" x14ac:dyDescent="0.3">
      <c r="B8" s="25" t="s">
        <v>481</v>
      </c>
      <c r="D8" s="25" t="s">
        <v>482</v>
      </c>
    </row>
    <row r="9" spans="2:13" x14ac:dyDescent="0.3">
      <c r="B9" s="39" t="s">
        <v>487</v>
      </c>
      <c r="D9" s="39">
        <v>3</v>
      </c>
    </row>
    <row r="11" spans="2:13" ht="18.75" customHeight="1" x14ac:dyDescent="0.3">
      <c r="B11" s="27" t="s">
        <v>468</v>
      </c>
      <c r="C11" s="27" t="s">
        <v>469</v>
      </c>
      <c r="D11" s="27" t="s">
        <v>470</v>
      </c>
      <c r="F11" s="57" t="s">
        <v>468</v>
      </c>
      <c r="G11" s="57" t="s">
        <v>469</v>
      </c>
      <c r="H11" s="57" t="s">
        <v>470</v>
      </c>
      <c r="I11" s="57" t="s">
        <v>481</v>
      </c>
      <c r="K11"/>
    </row>
    <row r="12" spans="2:13" ht="15.6" x14ac:dyDescent="0.3">
      <c r="B12" s="41" t="s">
        <v>471</v>
      </c>
      <c r="C12" s="42">
        <v>2735</v>
      </c>
      <c r="D12" s="42">
        <v>248</v>
      </c>
      <c r="F12" s="58" t="s">
        <v>471</v>
      </c>
      <c r="G12" s="59">
        <v>2735</v>
      </c>
      <c r="H12" s="59">
        <v>248</v>
      </c>
      <c r="I12" s="61" t="str">
        <f>IF($G12&gt;=LARGE($G$12:$G$21,$D$9),"Top","Bottom")</f>
        <v>Bottom</v>
      </c>
      <c r="K12"/>
    </row>
    <row r="13" spans="2:13" ht="15.6" x14ac:dyDescent="0.3">
      <c r="B13" s="41" t="s">
        <v>472</v>
      </c>
      <c r="C13" s="42">
        <v>2544</v>
      </c>
      <c r="D13" s="42">
        <v>103</v>
      </c>
      <c r="F13" s="58" t="s">
        <v>472</v>
      </c>
      <c r="G13" s="59">
        <v>2544</v>
      </c>
      <c r="H13" s="59">
        <v>103</v>
      </c>
      <c r="I13" s="61" t="str">
        <f t="shared" ref="I13:I21" si="0">IF($G13&gt;=LARGE($G$12:$G$21,$D$9),"Top","Bottom")</f>
        <v>Bottom</v>
      </c>
      <c r="K13"/>
    </row>
    <row r="14" spans="2:13" ht="15.6" x14ac:dyDescent="0.3">
      <c r="B14" s="41" t="s">
        <v>473</v>
      </c>
      <c r="C14" s="42">
        <v>2001</v>
      </c>
      <c r="D14" s="42">
        <v>211</v>
      </c>
      <c r="F14" s="58" t="s">
        <v>473</v>
      </c>
      <c r="G14" s="59">
        <v>2001</v>
      </c>
      <c r="H14" s="59">
        <v>211</v>
      </c>
      <c r="I14" s="61" t="str">
        <f t="shared" si="0"/>
        <v>Bottom</v>
      </c>
      <c r="K14"/>
    </row>
    <row r="15" spans="2:13" ht="15.6" x14ac:dyDescent="0.3">
      <c r="B15" s="41" t="s">
        <v>474</v>
      </c>
      <c r="C15" s="42">
        <v>2969</v>
      </c>
      <c r="D15" s="42">
        <v>373</v>
      </c>
      <c r="F15" s="58" t="s">
        <v>474</v>
      </c>
      <c r="G15" s="59">
        <v>2969</v>
      </c>
      <c r="H15" s="59">
        <v>373</v>
      </c>
      <c r="I15" s="61" t="str">
        <f t="shared" si="0"/>
        <v>Top</v>
      </c>
      <c r="K15"/>
    </row>
    <row r="16" spans="2:13" ht="15.6" x14ac:dyDescent="0.3">
      <c r="B16" s="41" t="s">
        <v>475</v>
      </c>
      <c r="C16" s="42">
        <v>2931</v>
      </c>
      <c r="D16" s="42">
        <v>328</v>
      </c>
      <c r="F16" s="58" t="s">
        <v>475</v>
      </c>
      <c r="G16" s="59">
        <v>2931</v>
      </c>
      <c r="H16" s="59">
        <v>328</v>
      </c>
      <c r="I16" s="61" t="str">
        <f t="shared" si="0"/>
        <v>Top</v>
      </c>
      <c r="K16"/>
    </row>
    <row r="17" spans="2:11" ht="15.6" x14ac:dyDescent="0.3">
      <c r="B17" s="41" t="s">
        <v>476</v>
      </c>
      <c r="C17" s="42">
        <v>1070</v>
      </c>
      <c r="D17" s="42">
        <v>211</v>
      </c>
      <c r="F17" s="58" t="s">
        <v>476</v>
      </c>
      <c r="G17" s="59">
        <v>1070</v>
      </c>
      <c r="H17" s="59">
        <v>211</v>
      </c>
      <c r="I17" s="61" t="str">
        <f t="shared" si="0"/>
        <v>Bottom</v>
      </c>
      <c r="K17"/>
    </row>
    <row r="18" spans="2:11" ht="15.6" x14ac:dyDescent="0.3">
      <c r="B18" s="41" t="s">
        <v>477</v>
      </c>
      <c r="C18" s="42">
        <v>1602</v>
      </c>
      <c r="D18" s="42">
        <v>491</v>
      </c>
      <c r="F18" s="58" t="s">
        <v>477</v>
      </c>
      <c r="G18" s="59">
        <v>1602</v>
      </c>
      <c r="H18" s="59">
        <v>491</v>
      </c>
      <c r="I18" s="61" t="str">
        <f t="shared" si="0"/>
        <v>Bottom</v>
      </c>
      <c r="K18"/>
    </row>
    <row r="19" spans="2:11" ht="15.6" x14ac:dyDescent="0.3">
      <c r="B19" s="41" t="s">
        <v>478</v>
      </c>
      <c r="C19" s="42">
        <v>2165</v>
      </c>
      <c r="D19" s="42">
        <v>178</v>
      </c>
      <c r="F19" s="58" t="s">
        <v>478</v>
      </c>
      <c r="G19" s="59">
        <v>2165</v>
      </c>
      <c r="H19" s="59">
        <v>178</v>
      </c>
      <c r="I19" s="61" t="str">
        <f t="shared" si="0"/>
        <v>Bottom</v>
      </c>
      <c r="K19"/>
    </row>
    <row r="20" spans="2:11" ht="15.6" x14ac:dyDescent="0.3">
      <c r="B20" s="41" t="s">
        <v>479</v>
      </c>
      <c r="C20" s="42">
        <v>2966</v>
      </c>
      <c r="D20" s="42">
        <v>422</v>
      </c>
      <c r="F20" s="58" t="s">
        <v>479</v>
      </c>
      <c r="G20" s="59">
        <v>2966</v>
      </c>
      <c r="H20" s="59">
        <v>422</v>
      </c>
      <c r="I20" s="61" t="str">
        <f t="shared" si="0"/>
        <v>Top</v>
      </c>
      <c r="K20"/>
    </row>
    <row r="21" spans="2:11" ht="15.6" x14ac:dyDescent="0.3">
      <c r="B21" s="41" t="s">
        <v>480</v>
      </c>
      <c r="C21" s="42">
        <v>2025</v>
      </c>
      <c r="D21" s="42">
        <v>387</v>
      </c>
      <c r="F21" s="58" t="s">
        <v>480</v>
      </c>
      <c r="G21" s="59">
        <v>2025</v>
      </c>
      <c r="H21" s="59">
        <v>387</v>
      </c>
      <c r="I21" s="61" t="str">
        <f t="shared" si="0"/>
        <v>Bottom</v>
      </c>
      <c r="K21"/>
    </row>
    <row r="24" spans="2:11" x14ac:dyDescent="0.3">
      <c r="F24" s="57" t="s">
        <v>468</v>
      </c>
      <c r="G24" s="57" t="s">
        <v>469</v>
      </c>
      <c r="H24" s="57" t="s">
        <v>470</v>
      </c>
      <c r="I24" s="57" t="s">
        <v>481</v>
      </c>
    </row>
    <row r="25" spans="2:11" ht="15.6" x14ac:dyDescent="0.3">
      <c r="F25" s="58" t="s">
        <v>471</v>
      </c>
      <c r="G25" s="59">
        <v>2735</v>
      </c>
      <c r="H25" s="59">
        <v>248</v>
      </c>
      <c r="I25" s="60" t="str">
        <f>IF($G25&lt;=SMALL($G$25:$G$34,$D$9),"Bottom","Top")</f>
        <v>Top</v>
      </c>
    </row>
    <row r="26" spans="2:11" ht="15.6" x14ac:dyDescent="0.3">
      <c r="F26" s="58" t="s">
        <v>472</v>
      </c>
      <c r="G26" s="59">
        <v>2544</v>
      </c>
      <c r="H26" s="59">
        <v>103</v>
      </c>
      <c r="I26" s="60" t="str">
        <f t="shared" ref="I26:I34" si="1">IF($G26&lt;=SMALL($G$25:$G$34,$D$9),"Bottom","Top")</f>
        <v>Top</v>
      </c>
    </row>
    <row r="27" spans="2:11" ht="15.6" x14ac:dyDescent="0.3">
      <c r="F27" s="58" t="s">
        <v>473</v>
      </c>
      <c r="G27" s="59">
        <v>2001</v>
      </c>
      <c r="H27" s="59">
        <v>211</v>
      </c>
      <c r="I27" s="60" t="str">
        <f t="shared" si="1"/>
        <v>Bottom</v>
      </c>
    </row>
    <row r="28" spans="2:11" ht="15.6" x14ac:dyDescent="0.3">
      <c r="F28" s="58" t="s">
        <v>474</v>
      </c>
      <c r="G28" s="59">
        <v>2969</v>
      </c>
      <c r="H28" s="59">
        <v>373</v>
      </c>
      <c r="I28" s="60" t="str">
        <f t="shared" si="1"/>
        <v>Top</v>
      </c>
    </row>
    <row r="29" spans="2:11" ht="15.6" x14ac:dyDescent="0.3">
      <c r="F29" s="58" t="s">
        <v>475</v>
      </c>
      <c r="G29" s="59">
        <v>2931</v>
      </c>
      <c r="H29" s="59">
        <v>328</v>
      </c>
      <c r="I29" s="60" t="str">
        <f t="shared" si="1"/>
        <v>Top</v>
      </c>
    </row>
    <row r="30" spans="2:11" ht="15.6" x14ac:dyDescent="0.3">
      <c r="F30" s="58" t="s">
        <v>476</v>
      </c>
      <c r="G30" s="59">
        <v>1070</v>
      </c>
      <c r="H30" s="59">
        <v>211</v>
      </c>
      <c r="I30" s="60" t="str">
        <f t="shared" si="1"/>
        <v>Bottom</v>
      </c>
    </row>
    <row r="31" spans="2:11" ht="15.6" x14ac:dyDescent="0.3">
      <c r="F31" s="58" t="s">
        <v>477</v>
      </c>
      <c r="G31" s="59">
        <v>1602</v>
      </c>
      <c r="H31" s="59">
        <v>491</v>
      </c>
      <c r="I31" s="60" t="str">
        <f t="shared" si="1"/>
        <v>Bottom</v>
      </c>
    </row>
    <row r="32" spans="2:11" ht="15.6" x14ac:dyDescent="0.3">
      <c r="F32" s="58" t="s">
        <v>478</v>
      </c>
      <c r="G32" s="59">
        <v>2165</v>
      </c>
      <c r="H32" s="59">
        <v>178</v>
      </c>
      <c r="I32" s="60" t="str">
        <f t="shared" si="1"/>
        <v>Top</v>
      </c>
    </row>
    <row r="33" spans="6:9" ht="15.6" x14ac:dyDescent="0.3">
      <c r="F33" s="58" t="s">
        <v>479</v>
      </c>
      <c r="G33" s="59">
        <v>2966</v>
      </c>
      <c r="H33" s="59">
        <v>422</v>
      </c>
      <c r="I33" s="60" t="str">
        <f t="shared" si="1"/>
        <v>Top</v>
      </c>
    </row>
    <row r="34" spans="6:9" ht="15.6" x14ac:dyDescent="0.3">
      <c r="F34" s="58" t="s">
        <v>480</v>
      </c>
      <c r="G34" s="59">
        <v>2025</v>
      </c>
      <c r="H34" s="59">
        <v>387</v>
      </c>
      <c r="I34" s="60" t="str">
        <f t="shared" si="1"/>
        <v>Top</v>
      </c>
    </row>
  </sheetData>
  <conditionalFormatting sqref="F12:I21">
    <cfRule type="expression" dxfId="1" priority="5">
      <formula>AND($I12="Top",$B$9="Top")</formula>
    </cfRule>
  </conditionalFormatting>
  <conditionalFormatting sqref="F25:I34">
    <cfRule type="expression" dxfId="0" priority="1">
      <formula>AND($B$9="Bottom",$I25="Bottom")</formula>
    </cfRule>
  </conditionalFormatting>
  <dataValidations count="2">
    <dataValidation type="whole" allowBlank="1" showInputMessage="1" showErrorMessage="1" sqref="D9" xr:uid="{5142CE97-B92A-4327-B518-20F407572248}">
      <formula1>3</formula1>
      <formula2>4</formula2>
    </dataValidation>
    <dataValidation type="list" allowBlank="1" showInputMessage="1" showErrorMessage="1" sqref="B9" xr:uid="{ACE579A3-214B-4FAF-B7C1-9EFD943587A3}">
      <formula1>"Top, Bottom"</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BEE8-6B36-4214-A1B8-558C5FF9F073}">
  <dimension ref="A1:K911"/>
  <sheetViews>
    <sheetView showGridLines="0" zoomScale="90" zoomScaleNormal="90" workbookViewId="0">
      <selection activeCell="C2" sqref="C2"/>
    </sheetView>
  </sheetViews>
  <sheetFormatPr defaultColWidth="0" defaultRowHeight="14.4" zeroHeight="1" x14ac:dyDescent="0.3"/>
  <cols>
    <col min="1" max="1" width="21" customWidth="1"/>
    <col min="2" max="2" width="11.5546875" customWidth="1"/>
    <col min="3" max="3" width="19.33203125" bestFit="1" customWidth="1"/>
    <col min="4" max="4" width="22.109375" bestFit="1" customWidth="1"/>
    <col min="5" max="5" width="19" bestFit="1" customWidth="1"/>
    <col min="6" max="6" width="20.44140625" bestFit="1" customWidth="1"/>
    <col min="7" max="7" width="24.6640625" bestFit="1" customWidth="1"/>
    <col min="8" max="8" width="17" bestFit="1" customWidth="1"/>
    <col min="9" max="9" width="11.6640625" bestFit="1" customWidth="1"/>
    <col min="10" max="10" width="19.109375" bestFit="1" customWidth="1"/>
    <col min="11" max="11" width="20.5546875" bestFit="1" customWidth="1"/>
    <col min="12" max="12" width="2" customWidth="1"/>
  </cols>
  <sheetData>
    <row r="1" spans="1:11" x14ac:dyDescent="0.3">
      <c r="A1" s="1" t="s">
        <v>0</v>
      </c>
      <c r="B1" s="2" t="s">
        <v>1</v>
      </c>
      <c r="C1" s="2" t="s">
        <v>2</v>
      </c>
      <c r="D1" s="2" t="s">
        <v>3</v>
      </c>
      <c r="E1" s="2" t="s">
        <v>4</v>
      </c>
      <c r="F1" s="2" t="s">
        <v>5</v>
      </c>
      <c r="G1" s="2" t="s">
        <v>6</v>
      </c>
      <c r="H1" s="2" t="s">
        <v>7</v>
      </c>
      <c r="I1" s="2" t="s">
        <v>405</v>
      </c>
      <c r="J1" s="3" t="s">
        <v>8</v>
      </c>
      <c r="K1" s="3" t="s">
        <v>9</v>
      </c>
    </row>
    <row r="2" spans="1:11" x14ac:dyDescent="0.3">
      <c r="A2" s="54">
        <v>41640</v>
      </c>
      <c r="B2" s="4" t="s">
        <v>10</v>
      </c>
      <c r="C2" s="4" t="s">
        <v>11</v>
      </c>
      <c r="D2" s="4" t="s">
        <v>12</v>
      </c>
      <c r="E2" s="4">
        <v>909</v>
      </c>
      <c r="F2" s="4">
        <v>914</v>
      </c>
      <c r="G2" s="4" t="s">
        <v>13</v>
      </c>
      <c r="H2" s="4" t="s">
        <v>14</v>
      </c>
      <c r="I2" s="4">
        <v>160</v>
      </c>
      <c r="J2" s="53">
        <f>TEXT(E2,"00\:00")+0</f>
        <v>0.38125000000000003</v>
      </c>
      <c r="K2" s="53">
        <f>+TEXT(F2,"00\:00")+0</f>
        <v>0.38472222222222219</v>
      </c>
    </row>
    <row r="3" spans="1:11" x14ac:dyDescent="0.3">
      <c r="A3" s="54">
        <v>41640</v>
      </c>
      <c r="B3" s="4" t="s">
        <v>10</v>
      </c>
      <c r="C3" s="4" t="s">
        <v>15</v>
      </c>
      <c r="D3" s="4" t="s">
        <v>16</v>
      </c>
      <c r="E3" s="4">
        <v>1645</v>
      </c>
      <c r="F3" s="4">
        <v>1650</v>
      </c>
      <c r="G3" s="4" t="s">
        <v>17</v>
      </c>
      <c r="H3" s="4" t="s">
        <v>18</v>
      </c>
      <c r="I3" s="4">
        <v>377</v>
      </c>
      <c r="J3" s="53">
        <f t="shared" ref="J3:J66" si="0">TEXT(E3,"00\:00")+0</f>
        <v>0.69791666666666663</v>
      </c>
      <c r="K3" s="53">
        <f t="shared" ref="K3:K66" si="1">+TEXT(F3,"00\:00")+0</f>
        <v>0.70138888888888884</v>
      </c>
    </row>
    <row r="4" spans="1:11" x14ac:dyDescent="0.3">
      <c r="A4" s="54">
        <v>41640</v>
      </c>
      <c r="B4" s="4" t="s">
        <v>19</v>
      </c>
      <c r="C4" s="4" t="s">
        <v>20</v>
      </c>
      <c r="D4" s="4" t="s">
        <v>21</v>
      </c>
      <c r="E4" s="4">
        <v>1451</v>
      </c>
      <c r="F4" s="4">
        <v>1717</v>
      </c>
      <c r="G4" s="4" t="s">
        <v>22</v>
      </c>
      <c r="H4" s="4" t="s">
        <v>23</v>
      </c>
      <c r="I4" s="4">
        <v>689</v>
      </c>
      <c r="J4" s="53">
        <f t="shared" si="0"/>
        <v>0.61875000000000002</v>
      </c>
      <c r="K4" s="53">
        <f t="shared" si="1"/>
        <v>0.72013888888888899</v>
      </c>
    </row>
    <row r="5" spans="1:11" x14ac:dyDescent="0.3">
      <c r="A5" s="54">
        <v>41640</v>
      </c>
      <c r="B5" s="4" t="s">
        <v>24</v>
      </c>
      <c r="C5" s="4" t="s">
        <v>25</v>
      </c>
      <c r="D5" s="4" t="s">
        <v>26</v>
      </c>
      <c r="E5" s="4">
        <v>547</v>
      </c>
      <c r="F5" s="4">
        <v>550</v>
      </c>
      <c r="G5" s="4" t="s">
        <v>27</v>
      </c>
      <c r="H5" s="4" t="s">
        <v>28</v>
      </c>
      <c r="I5" s="4">
        <v>691</v>
      </c>
      <c r="J5" s="53">
        <f t="shared" si="0"/>
        <v>0.24097222222222223</v>
      </c>
      <c r="K5" s="53">
        <f t="shared" si="1"/>
        <v>0.24305555555555555</v>
      </c>
    </row>
    <row r="6" spans="1:11" x14ac:dyDescent="0.3">
      <c r="A6" s="54">
        <v>41640</v>
      </c>
      <c r="B6" s="4" t="s">
        <v>24</v>
      </c>
      <c r="C6" s="4" t="s">
        <v>29</v>
      </c>
      <c r="D6" s="4" t="s">
        <v>30</v>
      </c>
      <c r="E6" s="4">
        <v>1425</v>
      </c>
      <c r="F6" s="5">
        <v>1449</v>
      </c>
      <c r="G6" s="4" t="s">
        <v>31</v>
      </c>
      <c r="H6" s="4" t="s">
        <v>32</v>
      </c>
      <c r="I6" s="4">
        <v>409</v>
      </c>
      <c r="J6" s="53">
        <f t="shared" si="0"/>
        <v>0.60069444444444442</v>
      </c>
      <c r="K6" s="53">
        <f t="shared" si="1"/>
        <v>0.61736111111111114</v>
      </c>
    </row>
    <row r="7" spans="1:11" x14ac:dyDescent="0.3">
      <c r="A7" s="54">
        <v>41640</v>
      </c>
      <c r="B7" s="4" t="s">
        <v>33</v>
      </c>
      <c r="C7" s="4" t="s">
        <v>34</v>
      </c>
      <c r="D7" s="4" t="s">
        <v>35</v>
      </c>
      <c r="E7" s="4">
        <v>714</v>
      </c>
      <c r="F7" s="4">
        <v>715</v>
      </c>
      <c r="G7" s="4" t="s">
        <v>36</v>
      </c>
      <c r="H7" s="4" t="s">
        <v>37</v>
      </c>
      <c r="I7" s="4">
        <v>919</v>
      </c>
      <c r="J7" s="53">
        <f t="shared" si="0"/>
        <v>0.30138888888888887</v>
      </c>
      <c r="K7" s="53">
        <f t="shared" si="1"/>
        <v>0.30208333333333331</v>
      </c>
    </row>
    <row r="8" spans="1:11" x14ac:dyDescent="0.3">
      <c r="A8" s="54">
        <v>41640</v>
      </c>
      <c r="B8" s="4" t="s">
        <v>33</v>
      </c>
      <c r="C8" s="4" t="s">
        <v>38</v>
      </c>
      <c r="D8" s="4" t="s">
        <v>39</v>
      </c>
      <c r="E8" s="4">
        <v>1408</v>
      </c>
      <c r="F8" s="4">
        <v>1410</v>
      </c>
      <c r="G8" s="4" t="s">
        <v>40</v>
      </c>
      <c r="H8" s="4" t="s">
        <v>41</v>
      </c>
      <c r="I8" s="4">
        <v>1598</v>
      </c>
      <c r="J8" s="53">
        <f t="shared" si="0"/>
        <v>0.58888888888888891</v>
      </c>
      <c r="K8" s="53">
        <f t="shared" si="1"/>
        <v>0.59027777777777779</v>
      </c>
    </row>
    <row r="9" spans="1:11" x14ac:dyDescent="0.3">
      <c r="A9" s="54">
        <v>41640</v>
      </c>
      <c r="B9" s="4" t="s">
        <v>42</v>
      </c>
      <c r="C9" s="4" t="s">
        <v>32</v>
      </c>
      <c r="D9" s="4" t="s">
        <v>31</v>
      </c>
      <c r="E9" s="4">
        <v>2025</v>
      </c>
      <c r="F9" s="4">
        <v>2310</v>
      </c>
      <c r="G9" s="4" t="s">
        <v>40</v>
      </c>
      <c r="H9" s="4" t="s">
        <v>41</v>
      </c>
      <c r="I9" s="4">
        <v>740</v>
      </c>
      <c r="J9" s="53">
        <f t="shared" si="0"/>
        <v>0.85069444444444453</v>
      </c>
      <c r="K9" s="53">
        <f t="shared" si="1"/>
        <v>0.96527777777777779</v>
      </c>
    </row>
    <row r="10" spans="1:11" x14ac:dyDescent="0.3">
      <c r="A10" s="54">
        <v>41640</v>
      </c>
      <c r="B10" s="4" t="s">
        <v>42</v>
      </c>
      <c r="C10" s="4" t="s">
        <v>43</v>
      </c>
      <c r="D10" s="4" t="s">
        <v>40</v>
      </c>
      <c r="E10" s="4">
        <v>1451</v>
      </c>
      <c r="F10" s="4">
        <v>1524</v>
      </c>
      <c r="G10" s="4" t="s">
        <v>44</v>
      </c>
      <c r="H10" s="4" t="s">
        <v>45</v>
      </c>
      <c r="I10" s="4">
        <v>1076</v>
      </c>
      <c r="J10" s="53">
        <f t="shared" si="0"/>
        <v>0.61875000000000002</v>
      </c>
      <c r="K10" s="53">
        <f t="shared" si="1"/>
        <v>0.64166666666666672</v>
      </c>
    </row>
    <row r="11" spans="1:11" x14ac:dyDescent="0.3">
      <c r="A11" s="54">
        <v>41640</v>
      </c>
      <c r="B11" s="4" t="s">
        <v>42</v>
      </c>
      <c r="C11" s="4" t="s">
        <v>14</v>
      </c>
      <c r="D11" s="4" t="s">
        <v>13</v>
      </c>
      <c r="E11" s="4">
        <v>947</v>
      </c>
      <c r="F11" s="4">
        <v>953</v>
      </c>
      <c r="G11" s="4" t="s">
        <v>44</v>
      </c>
      <c r="H11" s="4" t="s">
        <v>45</v>
      </c>
      <c r="I11" s="4">
        <v>1065</v>
      </c>
      <c r="J11" s="53">
        <f t="shared" si="0"/>
        <v>0.40763888888888888</v>
      </c>
      <c r="K11" s="53">
        <f t="shared" si="1"/>
        <v>0.41180555555555554</v>
      </c>
    </row>
    <row r="12" spans="1:11" x14ac:dyDescent="0.3">
      <c r="A12" s="54">
        <v>41640</v>
      </c>
      <c r="B12" s="4" t="s">
        <v>46</v>
      </c>
      <c r="C12" s="4" t="s">
        <v>47</v>
      </c>
      <c r="D12" s="4" t="s">
        <v>48</v>
      </c>
      <c r="E12" s="4">
        <v>733</v>
      </c>
      <c r="F12" s="4">
        <v>735</v>
      </c>
      <c r="G12" s="4" t="s">
        <v>49</v>
      </c>
      <c r="H12" s="4" t="s">
        <v>50</v>
      </c>
      <c r="I12" s="4">
        <v>1865</v>
      </c>
      <c r="J12" s="53">
        <f t="shared" si="0"/>
        <v>0.31458333333333333</v>
      </c>
      <c r="K12" s="53">
        <f t="shared" si="1"/>
        <v>0.31597222222222221</v>
      </c>
    </row>
    <row r="13" spans="1:11" x14ac:dyDescent="0.3">
      <c r="A13" s="54">
        <v>41640</v>
      </c>
      <c r="B13" s="4" t="s">
        <v>46</v>
      </c>
      <c r="C13" s="4" t="s">
        <v>51</v>
      </c>
      <c r="D13" s="4" t="s">
        <v>52</v>
      </c>
      <c r="E13" s="4">
        <v>920</v>
      </c>
      <c r="F13" s="4">
        <v>920</v>
      </c>
      <c r="G13" s="4" t="s">
        <v>53</v>
      </c>
      <c r="H13" s="4" t="s">
        <v>54</v>
      </c>
      <c r="I13" s="4">
        <v>237</v>
      </c>
      <c r="J13" s="53">
        <f t="shared" si="0"/>
        <v>0.3888888888888889</v>
      </c>
      <c r="K13" s="53">
        <f t="shared" si="1"/>
        <v>0.3888888888888889</v>
      </c>
    </row>
    <row r="14" spans="1:11" x14ac:dyDescent="0.3">
      <c r="A14" s="54">
        <v>41640</v>
      </c>
      <c r="B14" s="4" t="s">
        <v>33</v>
      </c>
      <c r="C14" s="4" t="s">
        <v>32</v>
      </c>
      <c r="D14" s="4" t="s">
        <v>31</v>
      </c>
      <c r="E14" s="4">
        <v>955</v>
      </c>
      <c r="F14" s="4">
        <v>1042</v>
      </c>
      <c r="G14" s="4" t="s">
        <v>36</v>
      </c>
      <c r="H14" s="4" t="s">
        <v>37</v>
      </c>
      <c r="I14" s="4">
        <v>1197</v>
      </c>
      <c r="J14" s="53">
        <f t="shared" si="0"/>
        <v>0.41319444444444442</v>
      </c>
      <c r="K14" s="53">
        <f t="shared" si="1"/>
        <v>0.4458333333333333</v>
      </c>
    </row>
    <row r="15" spans="1:11" x14ac:dyDescent="0.3">
      <c r="A15" s="54">
        <v>41640</v>
      </c>
      <c r="B15" s="4" t="s">
        <v>55</v>
      </c>
      <c r="C15" s="4" t="s">
        <v>56</v>
      </c>
      <c r="D15" s="4" t="s">
        <v>57</v>
      </c>
      <c r="E15" s="4">
        <v>1124</v>
      </c>
      <c r="F15" s="4">
        <v>1230</v>
      </c>
      <c r="G15" s="4" t="s">
        <v>58</v>
      </c>
      <c r="H15" s="4" t="s">
        <v>59</v>
      </c>
      <c r="I15" s="4">
        <v>850</v>
      </c>
      <c r="J15" s="53">
        <f t="shared" si="0"/>
        <v>0.47500000000000003</v>
      </c>
      <c r="K15" s="53">
        <f t="shared" si="1"/>
        <v>0.52083333333333337</v>
      </c>
    </row>
    <row r="16" spans="1:11" x14ac:dyDescent="0.3">
      <c r="A16" s="54">
        <v>41640</v>
      </c>
      <c r="B16" s="4" t="s">
        <v>55</v>
      </c>
      <c r="C16" s="4" t="s">
        <v>60</v>
      </c>
      <c r="D16" s="4" t="s">
        <v>61</v>
      </c>
      <c r="E16" s="4">
        <v>605</v>
      </c>
      <c r="F16" s="4">
        <v>605</v>
      </c>
      <c r="G16" s="4" t="s">
        <v>62</v>
      </c>
      <c r="H16" s="4" t="s">
        <v>63</v>
      </c>
      <c r="I16" s="4">
        <v>833</v>
      </c>
      <c r="J16" s="53">
        <f t="shared" si="0"/>
        <v>0.25347222222222221</v>
      </c>
      <c r="K16" s="53">
        <f t="shared" si="1"/>
        <v>0.25347222222222221</v>
      </c>
    </row>
    <row r="17" spans="1:11" x14ac:dyDescent="0.3">
      <c r="A17" s="54">
        <v>41640</v>
      </c>
      <c r="B17" s="4" t="s">
        <v>55</v>
      </c>
      <c r="C17" s="4" t="s">
        <v>63</v>
      </c>
      <c r="D17" s="4" t="s">
        <v>62</v>
      </c>
      <c r="E17" s="4">
        <v>800</v>
      </c>
      <c r="F17" s="4">
        <v>1041</v>
      </c>
      <c r="G17" s="4" t="s">
        <v>64</v>
      </c>
      <c r="H17" s="4" t="s">
        <v>65</v>
      </c>
      <c r="I17" s="4">
        <v>954</v>
      </c>
      <c r="J17" s="53">
        <f t="shared" si="0"/>
        <v>0.33333333333333331</v>
      </c>
      <c r="K17" s="53">
        <f t="shared" si="1"/>
        <v>0.44513888888888892</v>
      </c>
    </row>
    <row r="18" spans="1:11" x14ac:dyDescent="0.3">
      <c r="A18" s="54">
        <v>41640</v>
      </c>
      <c r="B18" s="4" t="s">
        <v>66</v>
      </c>
      <c r="C18" s="4" t="s">
        <v>67</v>
      </c>
      <c r="D18" s="4" t="s">
        <v>68</v>
      </c>
      <c r="E18" s="4">
        <v>2241</v>
      </c>
      <c r="F18" s="4">
        <v>2246</v>
      </c>
      <c r="G18" s="4" t="s">
        <v>69</v>
      </c>
      <c r="H18" s="4" t="s">
        <v>70</v>
      </c>
      <c r="I18" s="4">
        <v>2521</v>
      </c>
      <c r="J18" s="53">
        <f t="shared" si="0"/>
        <v>0.94513888888888886</v>
      </c>
      <c r="K18" s="53">
        <f t="shared" si="1"/>
        <v>0.94861111111111107</v>
      </c>
    </row>
    <row r="19" spans="1:11" x14ac:dyDescent="0.3">
      <c r="A19" s="54">
        <v>41640</v>
      </c>
      <c r="B19" s="4" t="s">
        <v>71</v>
      </c>
      <c r="C19" s="4" t="s">
        <v>72</v>
      </c>
      <c r="D19" s="4" t="s">
        <v>73</v>
      </c>
      <c r="E19" s="4">
        <v>1130</v>
      </c>
      <c r="F19" s="4">
        <v>1135</v>
      </c>
      <c r="G19" s="4" t="s">
        <v>35</v>
      </c>
      <c r="H19" s="4" t="s">
        <v>34</v>
      </c>
      <c r="I19" s="4">
        <v>331</v>
      </c>
      <c r="J19" s="53">
        <f t="shared" si="0"/>
        <v>0.47916666666666669</v>
      </c>
      <c r="K19" s="53">
        <f t="shared" si="1"/>
        <v>0.4826388888888889</v>
      </c>
    </row>
    <row r="20" spans="1:11" x14ac:dyDescent="0.3">
      <c r="A20" s="54">
        <v>41640</v>
      </c>
      <c r="B20" s="4" t="s">
        <v>71</v>
      </c>
      <c r="C20" s="4" t="s">
        <v>70</v>
      </c>
      <c r="D20" s="4" t="s">
        <v>69</v>
      </c>
      <c r="E20" s="4">
        <v>2030</v>
      </c>
      <c r="F20" s="4">
        <v>2034</v>
      </c>
      <c r="G20" s="4" t="s">
        <v>74</v>
      </c>
      <c r="H20" s="4" t="s">
        <v>75</v>
      </c>
      <c r="I20" s="4">
        <v>337</v>
      </c>
      <c r="J20" s="53">
        <f t="shared" si="0"/>
        <v>0.85416666666666663</v>
      </c>
      <c r="K20" s="53">
        <f t="shared" si="1"/>
        <v>0.8569444444444444</v>
      </c>
    </row>
    <row r="21" spans="1:11" x14ac:dyDescent="0.3">
      <c r="A21" s="54">
        <v>41640</v>
      </c>
      <c r="B21" s="4" t="s">
        <v>76</v>
      </c>
      <c r="C21" s="4" t="s">
        <v>14</v>
      </c>
      <c r="D21" s="4" t="s">
        <v>13</v>
      </c>
      <c r="E21" s="4">
        <v>1733</v>
      </c>
      <c r="F21" s="4">
        <v>1947</v>
      </c>
      <c r="G21" s="4" t="s">
        <v>68</v>
      </c>
      <c r="H21" s="4" t="s">
        <v>67</v>
      </c>
      <c r="I21" s="4">
        <v>2565</v>
      </c>
      <c r="J21" s="53">
        <f t="shared" si="0"/>
        <v>0.73125000000000007</v>
      </c>
      <c r="K21" s="53">
        <f t="shared" si="1"/>
        <v>0.82430555555555562</v>
      </c>
    </row>
    <row r="22" spans="1:11" x14ac:dyDescent="0.3">
      <c r="A22" s="54">
        <v>41640</v>
      </c>
      <c r="B22" s="4" t="s">
        <v>76</v>
      </c>
      <c r="C22" s="4" t="s">
        <v>63</v>
      </c>
      <c r="D22" s="4" t="s">
        <v>62</v>
      </c>
      <c r="E22" s="4">
        <v>1247</v>
      </c>
      <c r="F22" s="4">
        <v>1274</v>
      </c>
      <c r="G22" s="4" t="s">
        <v>68</v>
      </c>
      <c r="H22" s="4" t="s">
        <v>67</v>
      </c>
      <c r="I22" s="4">
        <v>337</v>
      </c>
      <c r="J22" s="53">
        <f t="shared" si="0"/>
        <v>0.53263888888888888</v>
      </c>
      <c r="K22" s="53">
        <f t="shared" si="1"/>
        <v>0.55138888888888893</v>
      </c>
    </row>
    <row r="23" spans="1:11" x14ac:dyDescent="0.3">
      <c r="A23" s="54">
        <v>41640</v>
      </c>
      <c r="B23" s="4" t="s">
        <v>77</v>
      </c>
      <c r="C23" s="4" t="s">
        <v>29</v>
      </c>
      <c r="D23" s="4" t="s">
        <v>30</v>
      </c>
      <c r="E23" s="4">
        <v>1412</v>
      </c>
      <c r="F23" s="4">
        <v>1451</v>
      </c>
      <c r="G23" s="4" t="s">
        <v>48</v>
      </c>
      <c r="H23" s="4" t="s">
        <v>47</v>
      </c>
      <c r="I23" s="4">
        <v>587</v>
      </c>
      <c r="J23" s="53">
        <f t="shared" si="0"/>
        <v>0.59166666666666667</v>
      </c>
      <c r="K23" s="53">
        <f t="shared" si="1"/>
        <v>0.61875000000000002</v>
      </c>
    </row>
    <row r="24" spans="1:11" x14ac:dyDescent="0.3">
      <c r="A24" s="54">
        <v>41640</v>
      </c>
      <c r="B24" s="4" t="s">
        <v>77</v>
      </c>
      <c r="C24" s="4" t="s">
        <v>50</v>
      </c>
      <c r="D24" s="4" t="s">
        <v>49</v>
      </c>
      <c r="E24" s="4">
        <v>1931</v>
      </c>
      <c r="F24" s="4">
        <v>2049</v>
      </c>
      <c r="G24" s="4" t="s">
        <v>62</v>
      </c>
      <c r="H24" s="4" t="s">
        <v>63</v>
      </c>
      <c r="I24" s="4">
        <v>590</v>
      </c>
      <c r="J24" s="53">
        <f t="shared" si="0"/>
        <v>0.81319444444444444</v>
      </c>
      <c r="K24" s="53">
        <f t="shared" si="1"/>
        <v>0.86736111111111114</v>
      </c>
    </row>
    <row r="25" spans="1:11" x14ac:dyDescent="0.3">
      <c r="A25" s="54">
        <v>41640</v>
      </c>
      <c r="B25" s="4" t="s">
        <v>77</v>
      </c>
      <c r="C25" s="4" t="s">
        <v>78</v>
      </c>
      <c r="D25" s="4" t="s">
        <v>79</v>
      </c>
      <c r="E25" s="4">
        <v>1012</v>
      </c>
      <c r="F25" s="4">
        <v>1259</v>
      </c>
      <c r="G25" s="4" t="s">
        <v>21</v>
      </c>
      <c r="H25" s="4" t="s">
        <v>20</v>
      </c>
      <c r="I25" s="4">
        <v>302</v>
      </c>
      <c r="J25" s="53">
        <f t="shared" si="0"/>
        <v>0.42499999999999999</v>
      </c>
      <c r="K25" s="53">
        <f t="shared" si="1"/>
        <v>0.54097222222222219</v>
      </c>
    </row>
    <row r="26" spans="1:11" x14ac:dyDescent="0.3">
      <c r="A26" s="54">
        <v>41641</v>
      </c>
      <c r="B26" s="4" t="s">
        <v>77</v>
      </c>
      <c r="C26" s="4" t="s">
        <v>29</v>
      </c>
      <c r="D26" s="4" t="s">
        <v>30</v>
      </c>
      <c r="E26" s="4">
        <v>2110</v>
      </c>
      <c r="F26" s="4">
        <v>2355</v>
      </c>
      <c r="G26" s="4" t="s">
        <v>80</v>
      </c>
      <c r="H26" s="4" t="s">
        <v>81</v>
      </c>
      <c r="I26" s="4">
        <v>439</v>
      </c>
      <c r="J26" s="53">
        <f t="shared" si="0"/>
        <v>0.88194444444444453</v>
      </c>
      <c r="K26" s="53">
        <f t="shared" si="1"/>
        <v>0.99652777777777779</v>
      </c>
    </row>
    <row r="27" spans="1:11" x14ac:dyDescent="0.3">
      <c r="A27" s="54">
        <v>41641</v>
      </c>
      <c r="B27" s="4" t="s">
        <v>77</v>
      </c>
      <c r="C27" s="4" t="s">
        <v>59</v>
      </c>
      <c r="D27" s="4" t="s">
        <v>58</v>
      </c>
      <c r="E27" s="4">
        <v>826</v>
      </c>
      <c r="F27" s="4">
        <v>1120</v>
      </c>
      <c r="G27" s="4" t="s">
        <v>82</v>
      </c>
      <c r="H27" s="4" t="s">
        <v>83</v>
      </c>
      <c r="I27" s="4">
        <v>369</v>
      </c>
      <c r="J27" s="53">
        <f t="shared" si="0"/>
        <v>0.35138888888888892</v>
      </c>
      <c r="K27" s="53">
        <f t="shared" si="1"/>
        <v>0.47222222222222227</v>
      </c>
    </row>
    <row r="28" spans="1:11" x14ac:dyDescent="0.3">
      <c r="A28" s="54">
        <v>41641</v>
      </c>
      <c r="B28" s="4" t="s">
        <v>77</v>
      </c>
      <c r="C28" s="4" t="s">
        <v>47</v>
      </c>
      <c r="D28" s="4" t="s">
        <v>48</v>
      </c>
      <c r="E28" s="4">
        <v>1132</v>
      </c>
      <c r="F28" s="4">
        <v>1337</v>
      </c>
      <c r="G28" s="4" t="s">
        <v>84</v>
      </c>
      <c r="H28" s="4" t="s">
        <v>85</v>
      </c>
      <c r="I28" s="4">
        <v>159</v>
      </c>
      <c r="J28" s="53">
        <f t="shared" si="0"/>
        <v>0.48055555555555557</v>
      </c>
      <c r="K28" s="53">
        <f t="shared" si="1"/>
        <v>0.56736111111111109</v>
      </c>
    </row>
    <row r="29" spans="1:11" x14ac:dyDescent="0.3">
      <c r="A29" s="54">
        <v>41641</v>
      </c>
      <c r="B29" s="4" t="s">
        <v>77</v>
      </c>
      <c r="C29" s="4" t="s">
        <v>56</v>
      </c>
      <c r="D29" s="4" t="s">
        <v>57</v>
      </c>
      <c r="E29" s="4">
        <v>1438</v>
      </c>
      <c r="F29" s="4">
        <v>1691</v>
      </c>
      <c r="G29" s="4" t="s">
        <v>86</v>
      </c>
      <c r="H29" s="4" t="s">
        <v>87</v>
      </c>
      <c r="I29" s="4">
        <v>775</v>
      </c>
      <c r="J29" s="53">
        <f t="shared" si="0"/>
        <v>0.60972222222222217</v>
      </c>
      <c r="K29" s="53">
        <f t="shared" si="1"/>
        <v>0.72986111111111107</v>
      </c>
    </row>
    <row r="30" spans="1:11" x14ac:dyDescent="0.3">
      <c r="A30" s="54">
        <v>41641</v>
      </c>
      <c r="B30" s="4" t="s">
        <v>77</v>
      </c>
      <c r="C30" s="4" t="s">
        <v>88</v>
      </c>
      <c r="D30" s="4" t="s">
        <v>89</v>
      </c>
      <c r="E30" s="4">
        <v>1729</v>
      </c>
      <c r="F30" s="4">
        <v>2015</v>
      </c>
      <c r="G30" s="4" t="s">
        <v>90</v>
      </c>
      <c r="H30" s="4" t="s">
        <v>91</v>
      </c>
      <c r="I30" s="4">
        <v>1216</v>
      </c>
      <c r="J30" s="53">
        <f t="shared" si="0"/>
        <v>0.7284722222222223</v>
      </c>
      <c r="K30" s="53">
        <f t="shared" si="1"/>
        <v>0.84375</v>
      </c>
    </row>
    <row r="31" spans="1:11" x14ac:dyDescent="0.3">
      <c r="A31" s="54">
        <v>41641</v>
      </c>
      <c r="B31" s="4" t="s">
        <v>77</v>
      </c>
      <c r="C31" s="4" t="s">
        <v>91</v>
      </c>
      <c r="D31" s="4" t="s">
        <v>90</v>
      </c>
      <c r="E31" s="4">
        <v>2037</v>
      </c>
      <c r="F31" s="4">
        <v>2109</v>
      </c>
      <c r="G31" s="4" t="s">
        <v>92</v>
      </c>
      <c r="H31" s="4" t="s">
        <v>93</v>
      </c>
      <c r="I31" s="4">
        <v>386</v>
      </c>
      <c r="J31" s="53">
        <f t="shared" si="0"/>
        <v>0.85902777777777783</v>
      </c>
      <c r="K31" s="53">
        <f t="shared" si="1"/>
        <v>0.88124999999999998</v>
      </c>
    </row>
    <row r="32" spans="1:11" x14ac:dyDescent="0.3">
      <c r="A32" s="54">
        <v>41641</v>
      </c>
      <c r="B32" s="4" t="s">
        <v>77</v>
      </c>
      <c r="C32" s="4" t="s">
        <v>83</v>
      </c>
      <c r="D32" s="4" t="s">
        <v>82</v>
      </c>
      <c r="E32" s="4">
        <v>1417</v>
      </c>
      <c r="F32" s="4">
        <v>1636</v>
      </c>
      <c r="G32" s="4" t="s">
        <v>94</v>
      </c>
      <c r="H32" s="4" t="s">
        <v>95</v>
      </c>
      <c r="I32" s="4">
        <v>304</v>
      </c>
      <c r="J32" s="53">
        <f t="shared" si="0"/>
        <v>0.59513888888888888</v>
      </c>
      <c r="K32" s="53">
        <f t="shared" si="1"/>
        <v>0.69166666666666676</v>
      </c>
    </row>
    <row r="33" spans="1:11" x14ac:dyDescent="0.3">
      <c r="A33" s="54">
        <v>41641</v>
      </c>
      <c r="B33" s="4" t="s">
        <v>77</v>
      </c>
      <c r="C33" s="4" t="s">
        <v>95</v>
      </c>
      <c r="D33" s="4" t="s">
        <v>94</v>
      </c>
      <c r="E33" s="4">
        <v>1914</v>
      </c>
      <c r="F33" s="4">
        <v>1966</v>
      </c>
      <c r="G33" s="4" t="s">
        <v>96</v>
      </c>
      <c r="H33" s="4" t="s">
        <v>97</v>
      </c>
      <c r="I33" s="4">
        <v>488</v>
      </c>
      <c r="J33" s="53">
        <f t="shared" si="0"/>
        <v>0.80138888888888893</v>
      </c>
      <c r="K33" s="53">
        <f t="shared" si="1"/>
        <v>0.83750000000000002</v>
      </c>
    </row>
    <row r="34" spans="1:11" x14ac:dyDescent="0.3">
      <c r="A34" s="54">
        <v>41641</v>
      </c>
      <c r="B34" s="4" t="s">
        <v>77</v>
      </c>
      <c r="C34" s="4" t="s">
        <v>50</v>
      </c>
      <c r="D34" s="4" t="s">
        <v>49</v>
      </c>
      <c r="E34" s="4">
        <v>1831</v>
      </c>
      <c r="F34" s="4">
        <v>2055</v>
      </c>
      <c r="G34" s="4" t="s">
        <v>31</v>
      </c>
      <c r="H34" s="4" t="s">
        <v>98</v>
      </c>
      <c r="I34" s="4">
        <v>1259</v>
      </c>
      <c r="J34" s="53">
        <f t="shared" si="0"/>
        <v>0.7715277777777777</v>
      </c>
      <c r="K34" s="53">
        <f t="shared" si="1"/>
        <v>0.87152777777777779</v>
      </c>
    </row>
    <row r="35" spans="1:11" x14ac:dyDescent="0.3">
      <c r="A35" s="54">
        <v>41641</v>
      </c>
      <c r="B35" s="4" t="s">
        <v>55</v>
      </c>
      <c r="C35" s="4" t="s">
        <v>18</v>
      </c>
      <c r="D35" s="4" t="s">
        <v>17</v>
      </c>
      <c r="E35" s="4">
        <v>1609</v>
      </c>
      <c r="F35" s="4">
        <v>1857</v>
      </c>
      <c r="G35" s="4" t="s">
        <v>79</v>
      </c>
      <c r="H35" s="4" t="s">
        <v>99</v>
      </c>
      <c r="I35" s="4">
        <v>689</v>
      </c>
      <c r="J35" s="53">
        <f t="shared" si="0"/>
        <v>0.67291666666666661</v>
      </c>
      <c r="K35" s="53">
        <f t="shared" si="1"/>
        <v>0.7895833333333333</v>
      </c>
    </row>
    <row r="36" spans="1:11" x14ac:dyDescent="0.3">
      <c r="A36" s="54">
        <v>41641</v>
      </c>
      <c r="B36" s="4" t="s">
        <v>55</v>
      </c>
      <c r="C36" s="4" t="s">
        <v>99</v>
      </c>
      <c r="D36" s="4" t="s">
        <v>79</v>
      </c>
      <c r="E36" s="4">
        <v>1415</v>
      </c>
      <c r="F36" s="4">
        <v>1676</v>
      </c>
      <c r="G36" s="4" t="s">
        <v>100</v>
      </c>
      <c r="H36" s="4" t="s">
        <v>101</v>
      </c>
      <c r="I36" s="4">
        <v>913</v>
      </c>
      <c r="J36" s="53">
        <f t="shared" si="0"/>
        <v>0.59375</v>
      </c>
      <c r="K36" s="53">
        <f t="shared" si="1"/>
        <v>0.71944444444444444</v>
      </c>
    </row>
    <row r="37" spans="1:11" x14ac:dyDescent="0.3">
      <c r="A37" s="54">
        <v>41641</v>
      </c>
      <c r="B37" s="4" t="s">
        <v>55</v>
      </c>
      <c r="C37" s="4" t="s">
        <v>102</v>
      </c>
      <c r="D37" s="4" t="s">
        <v>103</v>
      </c>
      <c r="E37" s="4">
        <v>2221</v>
      </c>
      <c r="F37" s="4">
        <v>2347</v>
      </c>
      <c r="G37" s="4" t="s">
        <v>68</v>
      </c>
      <c r="H37" s="4" t="s">
        <v>67</v>
      </c>
      <c r="I37" s="4">
        <v>199</v>
      </c>
      <c r="J37" s="53">
        <f t="shared" si="0"/>
        <v>0.93125000000000002</v>
      </c>
      <c r="K37" s="53">
        <f t="shared" si="1"/>
        <v>0.99097222222222225</v>
      </c>
    </row>
    <row r="38" spans="1:11" x14ac:dyDescent="0.3">
      <c r="A38" s="54">
        <v>41641</v>
      </c>
      <c r="B38" s="4" t="s">
        <v>66</v>
      </c>
      <c r="C38" s="4" t="s">
        <v>95</v>
      </c>
      <c r="D38" s="4" t="s">
        <v>94</v>
      </c>
      <c r="E38" s="4">
        <v>1356</v>
      </c>
      <c r="F38" s="4">
        <v>1591</v>
      </c>
      <c r="G38" s="4" t="s">
        <v>13</v>
      </c>
      <c r="H38" s="4" t="s">
        <v>14</v>
      </c>
      <c r="I38" s="4">
        <v>2425</v>
      </c>
      <c r="J38" s="53">
        <f t="shared" si="0"/>
        <v>0.5805555555555556</v>
      </c>
      <c r="K38" s="53">
        <f t="shared" si="1"/>
        <v>0.68819444444444444</v>
      </c>
    </row>
    <row r="39" spans="1:11" x14ac:dyDescent="0.3">
      <c r="A39" s="54">
        <v>41641</v>
      </c>
      <c r="B39" s="4" t="s">
        <v>66</v>
      </c>
      <c r="C39" s="4" t="s">
        <v>104</v>
      </c>
      <c r="D39" s="4" t="s">
        <v>105</v>
      </c>
      <c r="E39" s="4">
        <v>900</v>
      </c>
      <c r="F39" s="5">
        <v>913</v>
      </c>
      <c r="G39" s="4" t="s">
        <v>79</v>
      </c>
      <c r="H39" s="4" t="s">
        <v>99</v>
      </c>
      <c r="I39" s="4">
        <v>854</v>
      </c>
      <c r="J39" s="53">
        <f t="shared" si="0"/>
        <v>0.375</v>
      </c>
      <c r="K39" s="53">
        <f t="shared" si="1"/>
        <v>0.3840277777777778</v>
      </c>
    </row>
    <row r="40" spans="1:11" x14ac:dyDescent="0.3">
      <c r="A40" s="54">
        <v>41641</v>
      </c>
      <c r="B40" s="4" t="s">
        <v>66</v>
      </c>
      <c r="C40" s="4" t="s">
        <v>67</v>
      </c>
      <c r="D40" s="4" t="s">
        <v>68</v>
      </c>
      <c r="E40" s="4">
        <v>715</v>
      </c>
      <c r="F40" s="4">
        <v>718</v>
      </c>
      <c r="G40" s="4" t="s">
        <v>94</v>
      </c>
      <c r="H40" s="4" t="s">
        <v>95</v>
      </c>
      <c r="I40" s="4">
        <v>447</v>
      </c>
      <c r="J40" s="53">
        <f t="shared" si="0"/>
        <v>0.30208333333333331</v>
      </c>
      <c r="K40" s="53">
        <f t="shared" si="1"/>
        <v>0.30416666666666664</v>
      </c>
    </row>
    <row r="41" spans="1:11" x14ac:dyDescent="0.3">
      <c r="A41" s="54">
        <v>41641</v>
      </c>
      <c r="B41" s="4" t="s">
        <v>71</v>
      </c>
      <c r="C41" s="4" t="s">
        <v>83</v>
      </c>
      <c r="D41" s="4" t="s">
        <v>82</v>
      </c>
      <c r="E41" s="4">
        <v>1741</v>
      </c>
      <c r="F41" s="4">
        <v>1744</v>
      </c>
      <c r="G41" s="4" t="s">
        <v>64</v>
      </c>
      <c r="H41" s="4" t="s">
        <v>65</v>
      </c>
      <c r="I41" s="4">
        <v>1107</v>
      </c>
      <c r="J41" s="53">
        <f t="shared" si="0"/>
        <v>0.7368055555555556</v>
      </c>
      <c r="K41" s="53">
        <f t="shared" si="1"/>
        <v>0.73888888888888893</v>
      </c>
    </row>
    <row r="42" spans="1:11" x14ac:dyDescent="0.3">
      <c r="A42" s="54">
        <v>41641</v>
      </c>
      <c r="B42" s="4" t="s">
        <v>33</v>
      </c>
      <c r="C42" s="4" t="s">
        <v>41</v>
      </c>
      <c r="D42" s="4" t="s">
        <v>40</v>
      </c>
      <c r="E42" s="4">
        <v>1229</v>
      </c>
      <c r="F42" s="4">
        <v>1456</v>
      </c>
      <c r="G42" s="4" t="s">
        <v>36</v>
      </c>
      <c r="H42" s="4" t="s">
        <v>37</v>
      </c>
      <c r="I42" s="4">
        <v>1089</v>
      </c>
      <c r="J42" s="53">
        <f t="shared" si="0"/>
        <v>0.52013888888888882</v>
      </c>
      <c r="K42" s="53">
        <f t="shared" si="1"/>
        <v>0.62222222222222223</v>
      </c>
    </row>
    <row r="43" spans="1:11" x14ac:dyDescent="0.3">
      <c r="A43" s="54">
        <v>41641</v>
      </c>
      <c r="B43" s="4" t="s">
        <v>33</v>
      </c>
      <c r="C43" s="4" t="s">
        <v>37</v>
      </c>
      <c r="D43" s="4" t="s">
        <v>36</v>
      </c>
      <c r="E43" s="4">
        <v>1640</v>
      </c>
      <c r="F43" s="4">
        <v>1748</v>
      </c>
      <c r="G43" s="4" t="s">
        <v>90</v>
      </c>
      <c r="H43" s="4" t="s">
        <v>91</v>
      </c>
      <c r="I43" s="4">
        <v>2174</v>
      </c>
      <c r="J43" s="53">
        <f t="shared" si="0"/>
        <v>0.69444444444444453</v>
      </c>
      <c r="K43" s="53">
        <f t="shared" si="1"/>
        <v>0.7416666666666667</v>
      </c>
    </row>
    <row r="44" spans="1:11" x14ac:dyDescent="0.3">
      <c r="A44" s="54">
        <v>41641</v>
      </c>
      <c r="B44" s="4" t="s">
        <v>33</v>
      </c>
      <c r="C44" s="4" t="s">
        <v>37</v>
      </c>
      <c r="D44" s="4" t="s">
        <v>36</v>
      </c>
      <c r="E44" s="4">
        <v>1307</v>
      </c>
      <c r="F44" s="4">
        <v>1310</v>
      </c>
      <c r="G44" s="4" t="s">
        <v>40</v>
      </c>
      <c r="H44" s="4" t="s">
        <v>43</v>
      </c>
      <c r="I44" s="4">
        <v>1096</v>
      </c>
      <c r="J44" s="53">
        <f t="shared" si="0"/>
        <v>0.54652777777777783</v>
      </c>
      <c r="K44" s="53">
        <f t="shared" si="1"/>
        <v>0.54861111111111105</v>
      </c>
    </row>
    <row r="45" spans="1:11" x14ac:dyDescent="0.3">
      <c r="A45" s="54">
        <v>41641</v>
      </c>
      <c r="B45" s="4" t="s">
        <v>106</v>
      </c>
      <c r="C45" s="4" t="s">
        <v>107</v>
      </c>
      <c r="D45" s="4" t="s">
        <v>108</v>
      </c>
      <c r="E45" s="4">
        <v>2135</v>
      </c>
      <c r="F45" s="4">
        <v>2140</v>
      </c>
      <c r="G45" s="4" t="s">
        <v>64</v>
      </c>
      <c r="H45" s="4" t="s">
        <v>65</v>
      </c>
      <c r="I45" s="4">
        <v>1448</v>
      </c>
      <c r="J45" s="53">
        <f t="shared" si="0"/>
        <v>0.89930555555555547</v>
      </c>
      <c r="K45" s="53">
        <f t="shared" si="1"/>
        <v>0.90277777777777779</v>
      </c>
    </row>
    <row r="46" spans="1:11" x14ac:dyDescent="0.3">
      <c r="A46" s="54">
        <v>41641</v>
      </c>
      <c r="B46" s="4" t="s">
        <v>42</v>
      </c>
      <c r="C46" s="4" t="s">
        <v>63</v>
      </c>
      <c r="D46" s="4" t="s">
        <v>62</v>
      </c>
      <c r="E46" s="4">
        <v>1216</v>
      </c>
      <c r="F46" s="5">
        <v>1244</v>
      </c>
      <c r="G46" s="4" t="s">
        <v>109</v>
      </c>
      <c r="H46" s="4" t="s">
        <v>110</v>
      </c>
      <c r="I46" s="4">
        <v>2611</v>
      </c>
      <c r="J46" s="53">
        <f t="shared" si="0"/>
        <v>0.51111111111111118</v>
      </c>
      <c r="K46" s="53">
        <f t="shared" si="1"/>
        <v>0.53055555555555556</v>
      </c>
    </row>
    <row r="47" spans="1:11" x14ac:dyDescent="0.3">
      <c r="A47" s="54">
        <v>41641</v>
      </c>
      <c r="B47" s="4" t="s">
        <v>42</v>
      </c>
      <c r="C47" s="4" t="s">
        <v>41</v>
      </c>
      <c r="D47" s="4" t="s">
        <v>40</v>
      </c>
      <c r="E47" s="4">
        <v>1829</v>
      </c>
      <c r="F47" s="4">
        <v>2071</v>
      </c>
      <c r="G47" s="4" t="s">
        <v>80</v>
      </c>
      <c r="H47" s="4" t="s">
        <v>81</v>
      </c>
      <c r="I47" s="4">
        <v>636</v>
      </c>
      <c r="J47" s="53">
        <f t="shared" si="0"/>
        <v>0.77013888888888893</v>
      </c>
      <c r="K47" s="53">
        <f t="shared" si="1"/>
        <v>0.88263888888888886</v>
      </c>
    </row>
    <row r="48" spans="1:11" x14ac:dyDescent="0.3">
      <c r="A48" s="54">
        <v>41641</v>
      </c>
      <c r="B48" s="4" t="s">
        <v>42</v>
      </c>
      <c r="C48" s="4" t="s">
        <v>41</v>
      </c>
      <c r="D48" s="4" t="s">
        <v>40</v>
      </c>
      <c r="E48" s="4">
        <v>719</v>
      </c>
      <c r="F48" s="4">
        <v>1017</v>
      </c>
      <c r="G48" s="4" t="s">
        <v>39</v>
      </c>
      <c r="H48" s="4" t="s">
        <v>38</v>
      </c>
      <c r="I48" s="4">
        <v>1598</v>
      </c>
      <c r="J48" s="53">
        <f t="shared" si="0"/>
        <v>0.30486111111111108</v>
      </c>
      <c r="K48" s="53">
        <f t="shared" si="1"/>
        <v>0.4284722222222222</v>
      </c>
    </row>
    <row r="49" spans="1:11" x14ac:dyDescent="0.3">
      <c r="A49" s="54">
        <v>41641</v>
      </c>
      <c r="B49" s="4" t="s">
        <v>46</v>
      </c>
      <c r="C49" s="4" t="s">
        <v>37</v>
      </c>
      <c r="D49" s="4" t="s">
        <v>36</v>
      </c>
      <c r="E49" s="4">
        <v>856</v>
      </c>
      <c r="F49" s="4">
        <v>900</v>
      </c>
      <c r="G49" s="4" t="s">
        <v>17</v>
      </c>
      <c r="H49" s="4" t="s">
        <v>18</v>
      </c>
      <c r="I49" s="4">
        <v>594</v>
      </c>
      <c r="J49" s="53">
        <f t="shared" si="0"/>
        <v>0.37222222222222223</v>
      </c>
      <c r="K49" s="53">
        <f t="shared" si="1"/>
        <v>0.375</v>
      </c>
    </row>
    <row r="50" spans="1:11" x14ac:dyDescent="0.3">
      <c r="A50" s="54">
        <v>41641</v>
      </c>
      <c r="B50" s="4" t="s">
        <v>46</v>
      </c>
      <c r="C50" s="4" t="s">
        <v>111</v>
      </c>
      <c r="D50" s="4" t="s">
        <v>112</v>
      </c>
      <c r="E50" s="4">
        <v>959</v>
      </c>
      <c r="F50" s="4">
        <v>1000</v>
      </c>
      <c r="G50" s="4" t="s">
        <v>17</v>
      </c>
      <c r="H50" s="4" t="s">
        <v>18</v>
      </c>
      <c r="I50" s="4">
        <v>373</v>
      </c>
      <c r="J50" s="53">
        <f t="shared" si="0"/>
        <v>0.41597222222222219</v>
      </c>
      <c r="K50" s="53">
        <f t="shared" si="1"/>
        <v>0.41666666666666669</v>
      </c>
    </row>
    <row r="51" spans="1:11" x14ac:dyDescent="0.3">
      <c r="A51" s="54">
        <v>41641</v>
      </c>
      <c r="B51" s="4" t="s">
        <v>46</v>
      </c>
      <c r="C51" s="4" t="s">
        <v>113</v>
      </c>
      <c r="D51" s="4" t="s">
        <v>114</v>
      </c>
      <c r="E51" s="4">
        <v>717</v>
      </c>
      <c r="F51" s="4">
        <v>871</v>
      </c>
      <c r="G51" s="4" t="s">
        <v>62</v>
      </c>
      <c r="H51" s="4" t="s">
        <v>63</v>
      </c>
      <c r="I51" s="4">
        <v>2158</v>
      </c>
      <c r="J51" s="53">
        <f t="shared" si="0"/>
        <v>0.3034722222222222</v>
      </c>
      <c r="K51" s="53">
        <f t="shared" si="1"/>
        <v>0.38263888888888892</v>
      </c>
    </row>
    <row r="52" spans="1:11" x14ac:dyDescent="0.3">
      <c r="A52" s="54">
        <v>41641</v>
      </c>
      <c r="B52" s="4" t="s">
        <v>46</v>
      </c>
      <c r="C52" s="4" t="s">
        <v>43</v>
      </c>
      <c r="D52" s="4" t="s">
        <v>40</v>
      </c>
      <c r="E52" s="4">
        <v>1807</v>
      </c>
      <c r="F52" s="4">
        <v>1962</v>
      </c>
      <c r="G52" s="4" t="s">
        <v>115</v>
      </c>
      <c r="H52" s="4" t="s">
        <v>116</v>
      </c>
      <c r="I52" s="4">
        <v>1020</v>
      </c>
      <c r="J52" s="53">
        <f t="shared" si="0"/>
        <v>0.75486111111111109</v>
      </c>
      <c r="K52" s="53">
        <f t="shared" si="1"/>
        <v>0.83472222222222225</v>
      </c>
    </row>
    <row r="53" spans="1:11" x14ac:dyDescent="0.3">
      <c r="A53" s="54">
        <v>41641</v>
      </c>
      <c r="B53" s="4" t="s">
        <v>46</v>
      </c>
      <c r="C53" s="4" t="s">
        <v>117</v>
      </c>
      <c r="D53" s="4" t="s">
        <v>118</v>
      </c>
      <c r="E53" s="4">
        <v>1404</v>
      </c>
      <c r="F53" s="4">
        <v>1405</v>
      </c>
      <c r="G53" s="4" t="s">
        <v>17</v>
      </c>
      <c r="H53" s="4" t="s">
        <v>18</v>
      </c>
      <c r="I53" s="4">
        <v>1640</v>
      </c>
      <c r="J53" s="53">
        <f t="shared" si="0"/>
        <v>0.58611111111111114</v>
      </c>
      <c r="K53" s="53">
        <f t="shared" si="1"/>
        <v>0.58680555555555558</v>
      </c>
    </row>
    <row r="54" spans="1:11" x14ac:dyDescent="0.3">
      <c r="A54" s="54">
        <v>41641</v>
      </c>
      <c r="B54" s="4" t="s">
        <v>10</v>
      </c>
      <c r="C54" s="4" t="s">
        <v>111</v>
      </c>
      <c r="D54" s="4" t="s">
        <v>112</v>
      </c>
      <c r="E54" s="4">
        <v>1305</v>
      </c>
      <c r="F54" s="5">
        <v>1314</v>
      </c>
      <c r="G54" s="4" t="s">
        <v>13</v>
      </c>
      <c r="H54" s="4" t="s">
        <v>14</v>
      </c>
      <c r="I54" s="4">
        <v>569</v>
      </c>
      <c r="J54" s="53">
        <f t="shared" si="0"/>
        <v>0.54513888888888895</v>
      </c>
      <c r="K54" s="53">
        <f t="shared" si="1"/>
        <v>0.55138888888888882</v>
      </c>
    </row>
    <row r="55" spans="1:11" x14ac:dyDescent="0.3">
      <c r="A55" s="54">
        <v>41641</v>
      </c>
      <c r="B55" s="4" t="s">
        <v>10</v>
      </c>
      <c r="C55" s="4" t="s">
        <v>99</v>
      </c>
      <c r="D55" s="4" t="s">
        <v>79</v>
      </c>
      <c r="E55" s="4">
        <v>2107</v>
      </c>
      <c r="F55" s="4">
        <v>2280</v>
      </c>
      <c r="G55" s="4" t="s">
        <v>119</v>
      </c>
      <c r="H55" s="4" t="s">
        <v>120</v>
      </c>
      <c r="I55" s="4">
        <v>595</v>
      </c>
      <c r="J55" s="53">
        <f t="shared" si="0"/>
        <v>0.87986111111111109</v>
      </c>
      <c r="K55" s="53">
        <f t="shared" si="1"/>
        <v>0.97222222222222221</v>
      </c>
    </row>
    <row r="56" spans="1:11" x14ac:dyDescent="0.3">
      <c r="A56" s="54">
        <v>41641</v>
      </c>
      <c r="B56" s="4" t="s">
        <v>10</v>
      </c>
      <c r="C56" s="4" t="s">
        <v>121</v>
      </c>
      <c r="D56" s="4" t="s">
        <v>122</v>
      </c>
      <c r="E56" s="4">
        <v>1206</v>
      </c>
      <c r="F56" s="4">
        <v>1208</v>
      </c>
      <c r="G56" s="4" t="s">
        <v>79</v>
      </c>
      <c r="H56" s="4" t="s">
        <v>99</v>
      </c>
      <c r="I56" s="4">
        <v>501</v>
      </c>
      <c r="J56" s="53">
        <f t="shared" si="0"/>
        <v>0.50416666666666665</v>
      </c>
      <c r="K56" s="53">
        <f t="shared" si="1"/>
        <v>0.50555555555555554</v>
      </c>
    </row>
    <row r="57" spans="1:11" x14ac:dyDescent="0.3">
      <c r="A57" s="54">
        <v>41641</v>
      </c>
      <c r="B57" s="4" t="s">
        <v>10</v>
      </c>
      <c r="C57" s="4" t="s">
        <v>28</v>
      </c>
      <c r="D57" s="4" t="s">
        <v>27</v>
      </c>
      <c r="E57" s="4">
        <v>1939</v>
      </c>
      <c r="F57" s="5">
        <v>1960</v>
      </c>
      <c r="G57" s="4" t="s">
        <v>123</v>
      </c>
      <c r="H57" s="4" t="s">
        <v>124</v>
      </c>
      <c r="I57" s="4">
        <v>1021</v>
      </c>
      <c r="J57" s="53">
        <f t="shared" si="0"/>
        <v>0.81874999999999998</v>
      </c>
      <c r="K57" s="53">
        <f t="shared" si="1"/>
        <v>0.83333333333333337</v>
      </c>
    </row>
    <row r="58" spans="1:11" x14ac:dyDescent="0.3">
      <c r="A58" s="54">
        <v>41641</v>
      </c>
      <c r="B58" s="4" t="s">
        <v>10</v>
      </c>
      <c r="C58" s="4" t="s">
        <v>18</v>
      </c>
      <c r="D58" s="4" t="s">
        <v>17</v>
      </c>
      <c r="E58" s="4">
        <v>2004</v>
      </c>
      <c r="F58" s="4">
        <v>2218</v>
      </c>
      <c r="G58" s="4" t="s">
        <v>125</v>
      </c>
      <c r="H58" s="4" t="s">
        <v>126</v>
      </c>
      <c r="I58" s="4">
        <v>170</v>
      </c>
      <c r="J58" s="53">
        <f t="shared" si="0"/>
        <v>0.83611111111111114</v>
      </c>
      <c r="K58" s="53">
        <f t="shared" si="1"/>
        <v>0.9291666666666667</v>
      </c>
    </row>
    <row r="59" spans="1:11" x14ac:dyDescent="0.3">
      <c r="A59" s="54">
        <v>41641</v>
      </c>
      <c r="B59" s="4" t="s">
        <v>10</v>
      </c>
      <c r="C59" s="4" t="s">
        <v>18</v>
      </c>
      <c r="D59" s="4" t="s">
        <v>17</v>
      </c>
      <c r="E59" s="4">
        <v>959</v>
      </c>
      <c r="F59" s="4">
        <v>1000</v>
      </c>
      <c r="G59" s="4" t="s">
        <v>127</v>
      </c>
      <c r="H59" s="4" t="s">
        <v>128</v>
      </c>
      <c r="I59" s="4">
        <v>500</v>
      </c>
      <c r="J59" s="53">
        <f t="shared" si="0"/>
        <v>0.41597222222222219</v>
      </c>
      <c r="K59" s="53">
        <f t="shared" si="1"/>
        <v>0.41666666666666669</v>
      </c>
    </row>
    <row r="60" spans="1:11" x14ac:dyDescent="0.3">
      <c r="A60" s="54">
        <v>41641</v>
      </c>
      <c r="B60" s="4" t="s">
        <v>10</v>
      </c>
      <c r="C60" s="4" t="s">
        <v>56</v>
      </c>
      <c r="D60" s="4" t="s">
        <v>57</v>
      </c>
      <c r="E60" s="4">
        <v>2218</v>
      </c>
      <c r="F60" s="4">
        <v>2224</v>
      </c>
      <c r="G60" s="4" t="s">
        <v>129</v>
      </c>
      <c r="H60" s="4" t="s">
        <v>130</v>
      </c>
      <c r="I60" s="4">
        <v>563</v>
      </c>
      <c r="J60" s="53">
        <f t="shared" si="0"/>
        <v>0.9291666666666667</v>
      </c>
      <c r="K60" s="53">
        <f t="shared" si="1"/>
        <v>0.93333333333333324</v>
      </c>
    </row>
    <row r="61" spans="1:11" x14ac:dyDescent="0.3">
      <c r="A61" s="54">
        <v>41641</v>
      </c>
      <c r="B61" s="4" t="s">
        <v>19</v>
      </c>
      <c r="C61" s="4" t="s">
        <v>113</v>
      </c>
      <c r="D61" s="4" t="s">
        <v>114</v>
      </c>
      <c r="E61" s="4">
        <v>1554</v>
      </c>
      <c r="F61" s="4">
        <v>1739</v>
      </c>
      <c r="G61" s="4" t="s">
        <v>17</v>
      </c>
      <c r="H61" s="4" t="s">
        <v>18</v>
      </c>
      <c r="I61" s="4">
        <v>406</v>
      </c>
      <c r="J61" s="53">
        <f t="shared" si="0"/>
        <v>0.66249999999999998</v>
      </c>
      <c r="K61" s="53">
        <f t="shared" si="1"/>
        <v>0.73541666666666661</v>
      </c>
    </row>
    <row r="62" spans="1:11" x14ac:dyDescent="0.3">
      <c r="A62" s="54">
        <v>41641</v>
      </c>
      <c r="B62" s="4" t="s">
        <v>131</v>
      </c>
      <c r="C62" s="4" t="s">
        <v>132</v>
      </c>
      <c r="D62" s="4" t="s">
        <v>133</v>
      </c>
      <c r="E62" s="4">
        <v>947</v>
      </c>
      <c r="F62" s="4">
        <v>1000</v>
      </c>
      <c r="G62" s="4" t="s">
        <v>134</v>
      </c>
      <c r="H62" s="4" t="s">
        <v>135</v>
      </c>
      <c r="I62" s="4">
        <v>2409</v>
      </c>
      <c r="J62" s="53">
        <f t="shared" si="0"/>
        <v>0.40763888888888888</v>
      </c>
      <c r="K62" s="53">
        <f t="shared" si="1"/>
        <v>0.41666666666666669</v>
      </c>
    </row>
    <row r="63" spans="1:11" x14ac:dyDescent="0.3">
      <c r="A63" s="54">
        <v>41641</v>
      </c>
      <c r="B63" s="4" t="s">
        <v>24</v>
      </c>
      <c r="C63" s="4" t="s">
        <v>28</v>
      </c>
      <c r="D63" s="4" t="s">
        <v>27</v>
      </c>
      <c r="E63" s="4">
        <v>1313</v>
      </c>
      <c r="F63" s="4">
        <v>1609</v>
      </c>
      <c r="G63" s="4" t="s">
        <v>136</v>
      </c>
      <c r="H63" s="4" t="s">
        <v>137</v>
      </c>
      <c r="I63" s="4">
        <v>312</v>
      </c>
      <c r="J63" s="53">
        <f t="shared" si="0"/>
        <v>0.55069444444444449</v>
      </c>
      <c r="K63" s="53">
        <f t="shared" si="1"/>
        <v>0.67291666666666661</v>
      </c>
    </row>
    <row r="64" spans="1:11" x14ac:dyDescent="0.3">
      <c r="A64" s="54">
        <v>41642</v>
      </c>
      <c r="B64" s="4" t="s">
        <v>10</v>
      </c>
      <c r="C64" s="4" t="s">
        <v>14</v>
      </c>
      <c r="D64" s="4" t="s">
        <v>13</v>
      </c>
      <c r="E64" s="4">
        <v>1439</v>
      </c>
      <c r="F64" s="5">
        <v>1454</v>
      </c>
      <c r="G64" s="4" t="s">
        <v>138</v>
      </c>
      <c r="H64" s="4" t="s">
        <v>139</v>
      </c>
      <c r="I64" s="4">
        <v>799</v>
      </c>
      <c r="J64" s="53">
        <f t="shared" si="0"/>
        <v>0.61041666666666672</v>
      </c>
      <c r="K64" s="53">
        <f t="shared" si="1"/>
        <v>0.62083333333333335</v>
      </c>
    </row>
    <row r="65" spans="1:11" x14ac:dyDescent="0.3">
      <c r="A65" s="54">
        <v>41642</v>
      </c>
      <c r="B65" s="4" t="s">
        <v>10</v>
      </c>
      <c r="C65" s="4" t="s">
        <v>124</v>
      </c>
      <c r="D65" s="4" t="s">
        <v>123</v>
      </c>
      <c r="E65" s="4">
        <v>700</v>
      </c>
      <c r="F65" s="4">
        <v>700</v>
      </c>
      <c r="G65" s="4" t="s">
        <v>31</v>
      </c>
      <c r="H65" s="4" t="s">
        <v>32</v>
      </c>
      <c r="I65" s="4">
        <v>315</v>
      </c>
      <c r="J65" s="53">
        <f t="shared" si="0"/>
        <v>0.29166666666666669</v>
      </c>
      <c r="K65" s="53">
        <f t="shared" si="1"/>
        <v>0.29166666666666669</v>
      </c>
    </row>
    <row r="66" spans="1:11" x14ac:dyDescent="0.3">
      <c r="A66" s="54">
        <v>41642</v>
      </c>
      <c r="B66" s="4" t="s">
        <v>10</v>
      </c>
      <c r="C66" s="4" t="s">
        <v>140</v>
      </c>
      <c r="D66" s="4" t="s">
        <v>141</v>
      </c>
      <c r="E66" s="4">
        <v>555</v>
      </c>
      <c r="F66" s="4">
        <v>600</v>
      </c>
      <c r="G66" s="4" t="s">
        <v>17</v>
      </c>
      <c r="H66" s="4" t="s">
        <v>18</v>
      </c>
      <c r="I66" s="4">
        <v>83</v>
      </c>
      <c r="J66" s="53">
        <f t="shared" si="0"/>
        <v>0.24652777777777779</v>
      </c>
      <c r="K66" s="53">
        <f t="shared" si="1"/>
        <v>0.25</v>
      </c>
    </row>
    <row r="67" spans="1:11" x14ac:dyDescent="0.3">
      <c r="A67" s="54">
        <v>41642</v>
      </c>
      <c r="B67" s="4" t="s">
        <v>10</v>
      </c>
      <c r="C67" s="4" t="s">
        <v>18</v>
      </c>
      <c r="D67" s="4" t="s">
        <v>17</v>
      </c>
      <c r="E67" s="4">
        <v>1136</v>
      </c>
      <c r="F67" s="4">
        <v>1139</v>
      </c>
      <c r="G67" s="4" t="s">
        <v>142</v>
      </c>
      <c r="H67" s="4" t="s">
        <v>143</v>
      </c>
      <c r="I67" s="4">
        <v>214</v>
      </c>
      <c r="J67" s="53">
        <f t="shared" ref="J67:J130" si="2">TEXT(E67,"00\:00")+0</f>
        <v>0.48333333333333334</v>
      </c>
      <c r="K67" s="53">
        <f t="shared" ref="K67:K130" si="3">+TEXT(F67,"00\:00")+0</f>
        <v>0.48541666666666666</v>
      </c>
    </row>
    <row r="68" spans="1:11" x14ac:dyDescent="0.3">
      <c r="A68" s="54">
        <v>41642</v>
      </c>
      <c r="B68" s="4" t="s">
        <v>10</v>
      </c>
      <c r="C68" s="4" t="s">
        <v>56</v>
      </c>
      <c r="D68" s="4" t="s">
        <v>57</v>
      </c>
      <c r="E68" s="4">
        <v>2240</v>
      </c>
      <c r="F68" s="4">
        <v>2245</v>
      </c>
      <c r="G68" s="4" t="s">
        <v>144</v>
      </c>
      <c r="H68" s="4" t="s">
        <v>145</v>
      </c>
      <c r="I68" s="4">
        <v>349</v>
      </c>
      <c r="J68" s="53">
        <f t="shared" si="2"/>
        <v>0.94444444444444453</v>
      </c>
      <c r="K68" s="53">
        <f t="shared" si="3"/>
        <v>0.94791666666666663</v>
      </c>
    </row>
    <row r="69" spans="1:11" x14ac:dyDescent="0.3">
      <c r="A69" s="54">
        <v>41642</v>
      </c>
      <c r="B69" s="4" t="s">
        <v>146</v>
      </c>
      <c r="C69" s="4" t="s">
        <v>56</v>
      </c>
      <c r="D69" s="4" t="s">
        <v>57</v>
      </c>
      <c r="E69" s="4">
        <v>2131</v>
      </c>
      <c r="F69" s="4">
        <v>2145</v>
      </c>
      <c r="G69" s="4" t="s">
        <v>68</v>
      </c>
      <c r="H69" s="4" t="s">
        <v>67</v>
      </c>
      <c r="I69" s="4">
        <v>967</v>
      </c>
      <c r="J69" s="53">
        <f t="shared" si="2"/>
        <v>0.8965277777777777</v>
      </c>
      <c r="K69" s="53">
        <f t="shared" si="3"/>
        <v>0.90625</v>
      </c>
    </row>
    <row r="70" spans="1:11" x14ac:dyDescent="0.3">
      <c r="A70" s="54">
        <v>41642</v>
      </c>
      <c r="B70" s="4" t="s">
        <v>33</v>
      </c>
      <c r="C70" s="4" t="s">
        <v>28</v>
      </c>
      <c r="D70" s="4" t="s">
        <v>27</v>
      </c>
      <c r="E70" s="4">
        <v>1303</v>
      </c>
      <c r="F70" s="4">
        <v>1305</v>
      </c>
      <c r="G70" s="4" t="s">
        <v>114</v>
      </c>
      <c r="H70" s="4" t="s">
        <v>113</v>
      </c>
      <c r="I70" s="4">
        <v>929</v>
      </c>
      <c r="J70" s="53">
        <f t="shared" si="2"/>
        <v>0.54375000000000007</v>
      </c>
      <c r="K70" s="53">
        <f t="shared" si="3"/>
        <v>0.54513888888888895</v>
      </c>
    </row>
    <row r="71" spans="1:11" x14ac:dyDescent="0.3">
      <c r="A71" s="54">
        <v>41642</v>
      </c>
      <c r="B71" s="4" t="s">
        <v>106</v>
      </c>
      <c r="C71" s="4" t="s">
        <v>147</v>
      </c>
      <c r="D71" s="4" t="s">
        <v>148</v>
      </c>
      <c r="E71" s="4">
        <v>922</v>
      </c>
      <c r="F71" s="4">
        <v>925</v>
      </c>
      <c r="G71" s="4" t="s">
        <v>109</v>
      </c>
      <c r="H71" s="4" t="s">
        <v>110</v>
      </c>
      <c r="I71" s="4">
        <v>2537</v>
      </c>
      <c r="J71" s="53">
        <f t="shared" si="2"/>
        <v>0.39027777777777778</v>
      </c>
      <c r="K71" s="53">
        <f t="shared" si="3"/>
        <v>0.3923611111111111</v>
      </c>
    </row>
    <row r="72" spans="1:11" x14ac:dyDescent="0.3">
      <c r="A72" s="54">
        <v>41642</v>
      </c>
      <c r="B72" s="4" t="s">
        <v>42</v>
      </c>
      <c r="C72" s="4" t="s">
        <v>149</v>
      </c>
      <c r="D72" s="4" t="s">
        <v>150</v>
      </c>
      <c r="E72" s="4">
        <v>1721</v>
      </c>
      <c r="F72" s="5">
        <v>1738</v>
      </c>
      <c r="G72" s="4" t="s">
        <v>40</v>
      </c>
      <c r="H72" s="4" t="s">
        <v>43</v>
      </c>
      <c r="I72" s="4">
        <v>1047</v>
      </c>
      <c r="J72" s="53">
        <f t="shared" si="2"/>
        <v>0.72291666666666676</v>
      </c>
      <c r="K72" s="53">
        <f t="shared" si="3"/>
        <v>0.73472222222222217</v>
      </c>
    </row>
    <row r="73" spans="1:11" x14ac:dyDescent="0.3">
      <c r="A73" s="54">
        <v>41642</v>
      </c>
      <c r="B73" s="4" t="s">
        <v>42</v>
      </c>
      <c r="C73" s="4" t="s">
        <v>47</v>
      </c>
      <c r="D73" s="4" t="s">
        <v>48</v>
      </c>
      <c r="E73" s="4">
        <v>1026</v>
      </c>
      <c r="F73" s="5">
        <v>1053</v>
      </c>
      <c r="G73" s="4" t="s">
        <v>109</v>
      </c>
      <c r="H73" s="4" t="s">
        <v>110</v>
      </c>
      <c r="I73" s="4">
        <v>369</v>
      </c>
      <c r="J73" s="53">
        <f t="shared" si="2"/>
        <v>0.43472222222222223</v>
      </c>
      <c r="K73" s="53">
        <f t="shared" si="3"/>
        <v>0.45347222222222222</v>
      </c>
    </row>
    <row r="74" spans="1:11" x14ac:dyDescent="0.3">
      <c r="A74" s="54">
        <v>41642</v>
      </c>
      <c r="B74" s="4" t="s">
        <v>46</v>
      </c>
      <c r="C74" s="4" t="s">
        <v>72</v>
      </c>
      <c r="D74" s="4" t="s">
        <v>73</v>
      </c>
      <c r="E74" s="4">
        <v>759</v>
      </c>
      <c r="F74" s="4">
        <v>903</v>
      </c>
      <c r="G74" s="4" t="s">
        <v>49</v>
      </c>
      <c r="H74" s="4" t="s">
        <v>50</v>
      </c>
      <c r="I74" s="4">
        <v>1727</v>
      </c>
      <c r="J74" s="53">
        <f t="shared" si="2"/>
        <v>0.33263888888888887</v>
      </c>
      <c r="K74" s="53">
        <f t="shared" si="3"/>
        <v>0.37708333333333338</v>
      </c>
    </row>
    <row r="75" spans="1:11" x14ac:dyDescent="0.3">
      <c r="A75" s="54">
        <v>41642</v>
      </c>
      <c r="B75" s="4" t="s">
        <v>46</v>
      </c>
      <c r="C75" s="4" t="s">
        <v>151</v>
      </c>
      <c r="D75" s="4" t="s">
        <v>152</v>
      </c>
      <c r="E75" s="4">
        <v>742</v>
      </c>
      <c r="F75" s="4">
        <v>745</v>
      </c>
      <c r="G75" s="4" t="s">
        <v>17</v>
      </c>
      <c r="H75" s="4" t="s">
        <v>18</v>
      </c>
      <c r="I75" s="4">
        <v>874</v>
      </c>
      <c r="J75" s="53">
        <f t="shared" si="2"/>
        <v>0.32083333333333336</v>
      </c>
      <c r="K75" s="53">
        <f t="shared" si="3"/>
        <v>0.32291666666666669</v>
      </c>
    </row>
    <row r="76" spans="1:11" x14ac:dyDescent="0.3">
      <c r="A76" s="54">
        <v>41642</v>
      </c>
      <c r="B76" s="4" t="s">
        <v>46</v>
      </c>
      <c r="C76" s="4" t="s">
        <v>18</v>
      </c>
      <c r="D76" s="4" t="s">
        <v>17</v>
      </c>
      <c r="E76" s="4">
        <v>1455</v>
      </c>
      <c r="F76" s="4">
        <v>1603</v>
      </c>
      <c r="G76" s="4" t="s">
        <v>84</v>
      </c>
      <c r="H76" s="4" t="s">
        <v>85</v>
      </c>
      <c r="I76" s="4">
        <v>516</v>
      </c>
      <c r="J76" s="53">
        <f t="shared" si="2"/>
        <v>0.62152777777777779</v>
      </c>
      <c r="K76" s="53">
        <f t="shared" si="3"/>
        <v>0.66875000000000007</v>
      </c>
    </row>
    <row r="77" spans="1:11" x14ac:dyDescent="0.3">
      <c r="A77" s="54">
        <v>41642</v>
      </c>
      <c r="B77" s="4" t="s">
        <v>46</v>
      </c>
      <c r="C77" s="4" t="s">
        <v>78</v>
      </c>
      <c r="D77" s="4" t="s">
        <v>79</v>
      </c>
      <c r="E77" s="4">
        <v>1817</v>
      </c>
      <c r="F77" s="4">
        <v>1819</v>
      </c>
      <c r="G77" s="4" t="s">
        <v>17</v>
      </c>
      <c r="H77" s="4" t="s">
        <v>18</v>
      </c>
      <c r="I77" s="4">
        <v>696</v>
      </c>
      <c r="J77" s="53">
        <f t="shared" si="2"/>
        <v>0.76180555555555562</v>
      </c>
      <c r="K77" s="53">
        <f t="shared" si="3"/>
        <v>0.7631944444444444</v>
      </c>
    </row>
    <row r="78" spans="1:11" x14ac:dyDescent="0.3">
      <c r="A78" s="54">
        <v>41642</v>
      </c>
      <c r="B78" s="4" t="s">
        <v>46</v>
      </c>
      <c r="C78" s="4" t="s">
        <v>63</v>
      </c>
      <c r="D78" s="4" t="s">
        <v>62</v>
      </c>
      <c r="E78" s="4">
        <v>654</v>
      </c>
      <c r="F78" s="4">
        <v>700</v>
      </c>
      <c r="G78" s="4" t="s">
        <v>53</v>
      </c>
      <c r="H78" s="4" t="s">
        <v>54</v>
      </c>
      <c r="I78" s="4">
        <v>1979</v>
      </c>
      <c r="J78" s="53">
        <f t="shared" si="2"/>
        <v>0.28750000000000003</v>
      </c>
      <c r="K78" s="53">
        <f t="shared" si="3"/>
        <v>0.29166666666666669</v>
      </c>
    </row>
    <row r="79" spans="1:11" x14ac:dyDescent="0.3">
      <c r="A79" s="54">
        <v>41642</v>
      </c>
      <c r="B79" s="4" t="s">
        <v>55</v>
      </c>
      <c r="C79" s="4" t="s">
        <v>18</v>
      </c>
      <c r="D79" s="4" t="s">
        <v>17</v>
      </c>
      <c r="E79" s="4">
        <v>1008</v>
      </c>
      <c r="F79" s="4">
        <v>1010</v>
      </c>
      <c r="G79" s="4" t="s">
        <v>100</v>
      </c>
      <c r="H79" s="4" t="s">
        <v>101</v>
      </c>
      <c r="I79" s="4">
        <v>1304</v>
      </c>
      <c r="J79" s="53">
        <f t="shared" si="2"/>
        <v>0.42222222222222222</v>
      </c>
      <c r="K79" s="53">
        <f t="shared" si="3"/>
        <v>0.4236111111111111</v>
      </c>
    </row>
    <row r="80" spans="1:11" x14ac:dyDescent="0.3">
      <c r="A80" s="54">
        <v>41642</v>
      </c>
      <c r="B80" s="4" t="s">
        <v>55</v>
      </c>
      <c r="C80" s="4" t="s">
        <v>153</v>
      </c>
      <c r="D80" s="4" t="s">
        <v>154</v>
      </c>
      <c r="E80" s="4">
        <v>1302</v>
      </c>
      <c r="F80" s="4">
        <v>1365</v>
      </c>
      <c r="G80" s="4" t="s">
        <v>49</v>
      </c>
      <c r="H80" s="4" t="s">
        <v>50</v>
      </c>
      <c r="I80" s="4">
        <v>272</v>
      </c>
      <c r="J80" s="53">
        <f t="shared" si="2"/>
        <v>0.54305555555555551</v>
      </c>
      <c r="K80" s="53">
        <f t="shared" si="3"/>
        <v>0.58680555555555558</v>
      </c>
    </row>
    <row r="81" spans="1:11" x14ac:dyDescent="0.3">
      <c r="A81" s="54">
        <v>41642</v>
      </c>
      <c r="B81" s="4" t="s">
        <v>66</v>
      </c>
      <c r="C81" s="4" t="s">
        <v>99</v>
      </c>
      <c r="D81" s="4" t="s">
        <v>79</v>
      </c>
      <c r="E81" s="4">
        <v>852</v>
      </c>
      <c r="F81" s="4">
        <v>1149</v>
      </c>
      <c r="G81" s="4" t="s">
        <v>68</v>
      </c>
      <c r="H81" s="4" t="s">
        <v>67</v>
      </c>
      <c r="I81" s="4">
        <v>1635</v>
      </c>
      <c r="J81" s="53">
        <f t="shared" si="2"/>
        <v>0.36944444444444446</v>
      </c>
      <c r="K81" s="53">
        <f t="shared" si="3"/>
        <v>0.49236111111111108</v>
      </c>
    </row>
    <row r="82" spans="1:11" x14ac:dyDescent="0.3">
      <c r="A82" s="54">
        <v>41642</v>
      </c>
      <c r="B82" s="4" t="s">
        <v>66</v>
      </c>
      <c r="C82" s="4" t="s">
        <v>67</v>
      </c>
      <c r="D82" s="4" t="s">
        <v>68</v>
      </c>
      <c r="E82" s="4">
        <v>555</v>
      </c>
      <c r="F82" s="4">
        <v>600</v>
      </c>
      <c r="G82" s="4" t="s">
        <v>148</v>
      </c>
      <c r="H82" s="4" t="s">
        <v>147</v>
      </c>
      <c r="I82" s="4">
        <v>550</v>
      </c>
      <c r="J82" s="53">
        <f t="shared" si="2"/>
        <v>0.24652777777777779</v>
      </c>
      <c r="K82" s="53">
        <f t="shared" si="3"/>
        <v>0.25</v>
      </c>
    </row>
    <row r="83" spans="1:11" x14ac:dyDescent="0.3">
      <c r="A83" s="54">
        <v>41642</v>
      </c>
      <c r="B83" s="4" t="s">
        <v>66</v>
      </c>
      <c r="C83" s="4" t="s">
        <v>65</v>
      </c>
      <c r="D83" s="4" t="s">
        <v>64</v>
      </c>
      <c r="E83" s="4">
        <v>810</v>
      </c>
      <c r="F83" s="4">
        <v>811</v>
      </c>
      <c r="G83" s="4" t="s">
        <v>35</v>
      </c>
      <c r="H83" s="4" t="s">
        <v>155</v>
      </c>
      <c r="I83" s="4">
        <v>2306</v>
      </c>
      <c r="J83" s="53">
        <f t="shared" si="2"/>
        <v>0.34027777777777773</v>
      </c>
      <c r="K83" s="53">
        <f t="shared" si="3"/>
        <v>0.34097222222222223</v>
      </c>
    </row>
    <row r="84" spans="1:11" x14ac:dyDescent="0.3">
      <c r="A84" s="54">
        <v>41642</v>
      </c>
      <c r="B84" s="4" t="s">
        <v>71</v>
      </c>
      <c r="C84" s="4" t="s">
        <v>156</v>
      </c>
      <c r="D84" s="4" t="s">
        <v>157</v>
      </c>
      <c r="E84" s="4">
        <v>1025</v>
      </c>
      <c r="F84" s="4">
        <v>1204</v>
      </c>
      <c r="G84" s="4" t="s">
        <v>82</v>
      </c>
      <c r="H84" s="4" t="s">
        <v>83</v>
      </c>
      <c r="I84" s="4">
        <v>647</v>
      </c>
      <c r="J84" s="53">
        <f t="shared" si="2"/>
        <v>0.43402777777777773</v>
      </c>
      <c r="K84" s="53">
        <f t="shared" si="3"/>
        <v>0.50277777777777777</v>
      </c>
    </row>
    <row r="85" spans="1:11" x14ac:dyDescent="0.3">
      <c r="A85" s="54">
        <v>41642</v>
      </c>
      <c r="B85" s="4" t="s">
        <v>77</v>
      </c>
      <c r="C85" s="4" t="s">
        <v>158</v>
      </c>
      <c r="D85" s="4" t="s">
        <v>159</v>
      </c>
      <c r="E85" s="4">
        <v>1235</v>
      </c>
      <c r="F85" s="4">
        <v>1511</v>
      </c>
      <c r="G85" s="4" t="s">
        <v>114</v>
      </c>
      <c r="H85" s="4" t="s">
        <v>113</v>
      </c>
      <c r="I85" s="4">
        <v>1130</v>
      </c>
      <c r="J85" s="53">
        <f t="shared" si="2"/>
        <v>0.52430555555555558</v>
      </c>
      <c r="K85" s="53">
        <f t="shared" si="3"/>
        <v>0.63263888888888886</v>
      </c>
    </row>
    <row r="86" spans="1:11" x14ac:dyDescent="0.3">
      <c r="A86" s="54">
        <v>41642</v>
      </c>
      <c r="B86" s="4" t="s">
        <v>77</v>
      </c>
      <c r="C86" s="4" t="s">
        <v>98</v>
      </c>
      <c r="D86" s="4" t="s">
        <v>31</v>
      </c>
      <c r="E86" s="4">
        <v>2014</v>
      </c>
      <c r="F86" s="4">
        <v>2144</v>
      </c>
      <c r="G86" s="4" t="s">
        <v>160</v>
      </c>
      <c r="H86" s="4" t="s">
        <v>161</v>
      </c>
      <c r="I86" s="4">
        <v>589</v>
      </c>
      <c r="J86" s="53">
        <f t="shared" si="2"/>
        <v>0.84305555555555556</v>
      </c>
      <c r="K86" s="53">
        <f t="shared" si="3"/>
        <v>0.90555555555555556</v>
      </c>
    </row>
    <row r="87" spans="1:11" x14ac:dyDescent="0.3">
      <c r="A87" s="54">
        <v>41642</v>
      </c>
      <c r="B87" s="4" t="s">
        <v>77</v>
      </c>
      <c r="C87" s="4" t="s">
        <v>83</v>
      </c>
      <c r="D87" s="4" t="s">
        <v>82</v>
      </c>
      <c r="E87" s="4">
        <v>807</v>
      </c>
      <c r="F87" s="4">
        <v>873</v>
      </c>
      <c r="G87" s="4" t="s">
        <v>57</v>
      </c>
      <c r="H87" s="4" t="s">
        <v>56</v>
      </c>
      <c r="I87" s="4">
        <v>602</v>
      </c>
      <c r="J87" s="53">
        <f t="shared" si="2"/>
        <v>0.33819444444444446</v>
      </c>
      <c r="K87" s="53">
        <f t="shared" si="3"/>
        <v>0.3840277777777778</v>
      </c>
    </row>
    <row r="88" spans="1:11" x14ac:dyDescent="0.3">
      <c r="A88" s="54">
        <v>41642</v>
      </c>
      <c r="B88" s="4" t="s">
        <v>77</v>
      </c>
      <c r="C88" s="4" t="s">
        <v>91</v>
      </c>
      <c r="D88" s="4" t="s">
        <v>90</v>
      </c>
      <c r="E88" s="4">
        <v>1840</v>
      </c>
      <c r="F88" s="4">
        <v>1968</v>
      </c>
      <c r="G88" s="4" t="s">
        <v>162</v>
      </c>
      <c r="H88" s="4" t="s">
        <v>163</v>
      </c>
      <c r="I88" s="4">
        <v>365</v>
      </c>
      <c r="J88" s="53">
        <f t="shared" si="2"/>
        <v>0.77777777777777779</v>
      </c>
      <c r="K88" s="53">
        <f t="shared" si="3"/>
        <v>0.83888888888888891</v>
      </c>
    </row>
    <row r="89" spans="1:11" x14ac:dyDescent="0.3">
      <c r="A89" s="54">
        <v>41642</v>
      </c>
      <c r="B89" s="4" t="s">
        <v>77</v>
      </c>
      <c r="C89" s="4" t="s">
        <v>163</v>
      </c>
      <c r="D89" s="4" t="s">
        <v>162</v>
      </c>
      <c r="E89" s="4">
        <v>1125</v>
      </c>
      <c r="F89" s="4">
        <v>1159</v>
      </c>
      <c r="G89" s="4" t="s">
        <v>62</v>
      </c>
      <c r="H89" s="4" t="s">
        <v>63</v>
      </c>
      <c r="I89" s="4">
        <v>451</v>
      </c>
      <c r="J89" s="53">
        <f t="shared" si="2"/>
        <v>0.47569444444444442</v>
      </c>
      <c r="K89" s="53">
        <f t="shared" si="3"/>
        <v>0.4993055555555555</v>
      </c>
    </row>
    <row r="90" spans="1:11" x14ac:dyDescent="0.3">
      <c r="A90" s="54">
        <v>41643</v>
      </c>
      <c r="B90" s="4" t="s">
        <v>76</v>
      </c>
      <c r="C90" s="4" t="s">
        <v>14</v>
      </c>
      <c r="D90" s="4" t="s">
        <v>13</v>
      </c>
      <c r="E90" s="4">
        <v>930</v>
      </c>
      <c r="F90" s="4">
        <v>1021</v>
      </c>
      <c r="G90" s="4" t="s">
        <v>62</v>
      </c>
      <c r="H90" s="4" t="s">
        <v>63</v>
      </c>
      <c r="I90" s="4">
        <v>2454</v>
      </c>
      <c r="J90" s="53">
        <f t="shared" si="2"/>
        <v>0.39583333333333331</v>
      </c>
      <c r="K90" s="53">
        <f t="shared" si="3"/>
        <v>0.43124999999999997</v>
      </c>
    </row>
    <row r="91" spans="1:11" x14ac:dyDescent="0.3">
      <c r="A91" s="54">
        <v>41643</v>
      </c>
      <c r="B91" s="4" t="s">
        <v>77</v>
      </c>
      <c r="C91" s="4" t="s">
        <v>164</v>
      </c>
      <c r="D91" s="4" t="s">
        <v>165</v>
      </c>
      <c r="E91" s="4">
        <v>615</v>
      </c>
      <c r="F91" s="4">
        <v>615</v>
      </c>
      <c r="G91" s="4" t="s">
        <v>114</v>
      </c>
      <c r="H91" s="4" t="s">
        <v>113</v>
      </c>
      <c r="I91" s="4">
        <v>873</v>
      </c>
      <c r="J91" s="53">
        <f t="shared" si="2"/>
        <v>0.26041666666666669</v>
      </c>
      <c r="K91" s="53">
        <f t="shared" si="3"/>
        <v>0.26041666666666669</v>
      </c>
    </row>
    <row r="92" spans="1:11" x14ac:dyDescent="0.3">
      <c r="A92" s="54">
        <v>41643</v>
      </c>
      <c r="B92" s="4" t="s">
        <v>77</v>
      </c>
      <c r="C92" s="4" t="s">
        <v>166</v>
      </c>
      <c r="D92" s="4" t="s">
        <v>167</v>
      </c>
      <c r="E92" s="4">
        <v>657</v>
      </c>
      <c r="F92" s="4">
        <v>725</v>
      </c>
      <c r="G92" s="4" t="s">
        <v>57</v>
      </c>
      <c r="H92" s="4" t="s">
        <v>56</v>
      </c>
      <c r="I92" s="4">
        <v>977</v>
      </c>
      <c r="J92" s="53">
        <f t="shared" si="2"/>
        <v>0.28958333333333336</v>
      </c>
      <c r="K92" s="53">
        <f t="shared" si="3"/>
        <v>0.30902777777777779</v>
      </c>
    </row>
    <row r="93" spans="1:11" x14ac:dyDescent="0.3">
      <c r="A93" s="54">
        <v>41643</v>
      </c>
      <c r="B93" s="4" t="s">
        <v>77</v>
      </c>
      <c r="C93" s="4" t="s">
        <v>47</v>
      </c>
      <c r="D93" s="4" t="s">
        <v>48</v>
      </c>
      <c r="E93" s="4">
        <v>2029</v>
      </c>
      <c r="F93" s="4">
        <v>2235</v>
      </c>
      <c r="G93" s="4" t="s">
        <v>109</v>
      </c>
      <c r="H93" s="4" t="s">
        <v>110</v>
      </c>
      <c r="I93" s="4">
        <v>369</v>
      </c>
      <c r="J93" s="53">
        <f t="shared" si="2"/>
        <v>0.8534722222222223</v>
      </c>
      <c r="K93" s="53">
        <f t="shared" si="3"/>
        <v>0.94097222222222221</v>
      </c>
    </row>
    <row r="94" spans="1:11" x14ac:dyDescent="0.3">
      <c r="A94" s="54">
        <v>41643</v>
      </c>
      <c r="B94" s="4" t="s">
        <v>77</v>
      </c>
      <c r="C94" s="4" t="s">
        <v>168</v>
      </c>
      <c r="D94" s="4" t="s">
        <v>169</v>
      </c>
      <c r="E94" s="4">
        <v>740</v>
      </c>
      <c r="F94" s="5">
        <v>767</v>
      </c>
      <c r="G94" s="4" t="s">
        <v>31</v>
      </c>
      <c r="H94" s="4" t="s">
        <v>98</v>
      </c>
      <c r="I94" s="4">
        <v>283</v>
      </c>
      <c r="J94" s="53">
        <f t="shared" si="2"/>
        <v>0.31944444444444448</v>
      </c>
      <c r="K94" s="53">
        <f t="shared" si="3"/>
        <v>0.33819444444444446</v>
      </c>
    </row>
    <row r="95" spans="1:11" x14ac:dyDescent="0.3">
      <c r="A95" s="54">
        <v>41643</v>
      </c>
      <c r="B95" s="4" t="s">
        <v>77</v>
      </c>
      <c r="C95" s="4" t="s">
        <v>113</v>
      </c>
      <c r="D95" s="4" t="s">
        <v>114</v>
      </c>
      <c r="E95" s="4">
        <v>1204</v>
      </c>
      <c r="F95" s="4">
        <v>1426</v>
      </c>
      <c r="G95" s="4" t="s">
        <v>167</v>
      </c>
      <c r="H95" s="4" t="s">
        <v>166</v>
      </c>
      <c r="I95" s="4">
        <v>837</v>
      </c>
      <c r="J95" s="53">
        <f t="shared" si="2"/>
        <v>0.50277777777777777</v>
      </c>
      <c r="K95" s="53">
        <f t="shared" si="3"/>
        <v>0.60138888888888886</v>
      </c>
    </row>
    <row r="96" spans="1:11" x14ac:dyDescent="0.3">
      <c r="A96" s="54">
        <v>41643</v>
      </c>
      <c r="B96" s="4" t="s">
        <v>55</v>
      </c>
      <c r="C96" s="4" t="s">
        <v>170</v>
      </c>
      <c r="D96" s="4" t="s">
        <v>171</v>
      </c>
      <c r="E96" s="4">
        <v>610</v>
      </c>
      <c r="F96" s="4">
        <v>614</v>
      </c>
      <c r="G96" s="4" t="s">
        <v>49</v>
      </c>
      <c r="H96" s="4" t="s">
        <v>50</v>
      </c>
      <c r="I96" s="4">
        <v>866</v>
      </c>
      <c r="J96" s="53">
        <f t="shared" si="2"/>
        <v>0.25694444444444448</v>
      </c>
      <c r="K96" s="53">
        <f t="shared" si="3"/>
        <v>0.25972222222222224</v>
      </c>
    </row>
    <row r="97" spans="1:11" x14ac:dyDescent="0.3">
      <c r="A97" s="54">
        <v>41643</v>
      </c>
      <c r="B97" s="4" t="s">
        <v>55</v>
      </c>
      <c r="C97" s="4" t="s">
        <v>172</v>
      </c>
      <c r="D97" s="4" t="s">
        <v>173</v>
      </c>
      <c r="E97" s="4">
        <v>1430</v>
      </c>
      <c r="F97" s="4">
        <v>1481</v>
      </c>
      <c r="G97" s="4" t="s">
        <v>57</v>
      </c>
      <c r="H97" s="4" t="s">
        <v>56</v>
      </c>
      <c r="I97" s="4">
        <v>313</v>
      </c>
      <c r="J97" s="53">
        <f t="shared" si="2"/>
        <v>0.60416666666666663</v>
      </c>
      <c r="K97" s="53">
        <f t="shared" si="3"/>
        <v>0.63958333333333328</v>
      </c>
    </row>
    <row r="98" spans="1:11" x14ac:dyDescent="0.3">
      <c r="A98" s="54">
        <v>41643</v>
      </c>
      <c r="B98" s="4" t="s">
        <v>55</v>
      </c>
      <c r="C98" s="4" t="s">
        <v>60</v>
      </c>
      <c r="D98" s="4" t="s">
        <v>61</v>
      </c>
      <c r="E98" s="4">
        <v>2054</v>
      </c>
      <c r="F98" s="4">
        <v>2147</v>
      </c>
      <c r="G98" s="4" t="s">
        <v>62</v>
      </c>
      <c r="H98" s="4" t="s">
        <v>63</v>
      </c>
      <c r="I98" s="4">
        <v>833</v>
      </c>
      <c r="J98" s="53">
        <f t="shared" si="2"/>
        <v>0.87083333333333324</v>
      </c>
      <c r="K98" s="53">
        <f t="shared" si="3"/>
        <v>0.90763888888888899</v>
      </c>
    </row>
    <row r="99" spans="1:11" x14ac:dyDescent="0.3">
      <c r="A99" s="54">
        <v>41643</v>
      </c>
      <c r="B99" s="4" t="s">
        <v>24</v>
      </c>
      <c r="C99" s="4" t="s">
        <v>32</v>
      </c>
      <c r="D99" s="4" t="s">
        <v>31</v>
      </c>
      <c r="E99" s="4">
        <v>1007</v>
      </c>
      <c r="F99" s="4">
        <v>1140</v>
      </c>
      <c r="G99" s="4" t="s">
        <v>174</v>
      </c>
      <c r="H99" s="4" t="s">
        <v>175</v>
      </c>
      <c r="I99" s="4">
        <v>473</v>
      </c>
      <c r="J99" s="53">
        <f t="shared" si="2"/>
        <v>0.42152777777777778</v>
      </c>
      <c r="K99" s="53">
        <f t="shared" si="3"/>
        <v>0.4861111111111111</v>
      </c>
    </row>
    <row r="100" spans="1:11" x14ac:dyDescent="0.3">
      <c r="A100" s="54">
        <v>41643</v>
      </c>
      <c r="B100" s="4" t="s">
        <v>66</v>
      </c>
      <c r="C100" s="4" t="s">
        <v>147</v>
      </c>
      <c r="D100" s="4" t="s">
        <v>148</v>
      </c>
      <c r="E100" s="4">
        <v>524</v>
      </c>
      <c r="F100" s="4">
        <v>530</v>
      </c>
      <c r="G100" s="4" t="s">
        <v>79</v>
      </c>
      <c r="H100" s="4" t="s">
        <v>99</v>
      </c>
      <c r="I100" s="4">
        <v>1825</v>
      </c>
      <c r="J100" s="53">
        <f t="shared" si="2"/>
        <v>0.22500000000000001</v>
      </c>
      <c r="K100" s="53">
        <f t="shared" si="3"/>
        <v>0.22916666666666666</v>
      </c>
    </row>
    <row r="101" spans="1:11" x14ac:dyDescent="0.3">
      <c r="A101" s="54">
        <v>41643</v>
      </c>
      <c r="B101" s="4" t="s">
        <v>66</v>
      </c>
      <c r="C101" s="4" t="s">
        <v>32</v>
      </c>
      <c r="D101" s="4" t="s">
        <v>31</v>
      </c>
      <c r="E101" s="4">
        <v>2103</v>
      </c>
      <c r="F101" s="5">
        <v>2118</v>
      </c>
      <c r="G101" s="4" t="s">
        <v>79</v>
      </c>
      <c r="H101" s="4" t="s">
        <v>99</v>
      </c>
      <c r="I101" s="4">
        <v>925</v>
      </c>
      <c r="J101" s="53">
        <f t="shared" si="2"/>
        <v>0.87708333333333333</v>
      </c>
      <c r="K101" s="53">
        <f t="shared" si="3"/>
        <v>0.88750000000000007</v>
      </c>
    </row>
    <row r="102" spans="1:11" x14ac:dyDescent="0.3">
      <c r="A102" s="54">
        <v>41643</v>
      </c>
      <c r="B102" s="4" t="s">
        <v>66</v>
      </c>
      <c r="C102" s="4" t="s">
        <v>63</v>
      </c>
      <c r="D102" s="4" t="s">
        <v>62</v>
      </c>
      <c r="E102" s="4">
        <v>1645</v>
      </c>
      <c r="F102" s="5">
        <v>1673</v>
      </c>
      <c r="G102" s="4" t="s">
        <v>176</v>
      </c>
      <c r="H102" s="4" t="s">
        <v>177</v>
      </c>
      <c r="I102" s="4">
        <v>2504</v>
      </c>
      <c r="J102" s="53">
        <f t="shared" si="2"/>
        <v>0.69791666666666663</v>
      </c>
      <c r="K102" s="53">
        <f t="shared" si="3"/>
        <v>0.71736111111111101</v>
      </c>
    </row>
    <row r="103" spans="1:11" x14ac:dyDescent="0.3">
      <c r="A103" s="54">
        <v>41643</v>
      </c>
      <c r="B103" s="4" t="s">
        <v>33</v>
      </c>
      <c r="C103" s="4" t="s">
        <v>37</v>
      </c>
      <c r="D103" s="4" t="s">
        <v>36</v>
      </c>
      <c r="E103" s="4">
        <v>1426</v>
      </c>
      <c r="F103" s="4">
        <v>1607</v>
      </c>
      <c r="G103" s="4" t="s">
        <v>48</v>
      </c>
      <c r="H103" s="4" t="s">
        <v>47</v>
      </c>
      <c r="I103" s="4">
        <v>946</v>
      </c>
      <c r="J103" s="53">
        <f t="shared" si="2"/>
        <v>0.60138888888888886</v>
      </c>
      <c r="K103" s="53">
        <f t="shared" si="3"/>
        <v>0.67152777777777783</v>
      </c>
    </row>
    <row r="104" spans="1:11" x14ac:dyDescent="0.3">
      <c r="A104" s="54">
        <v>41643</v>
      </c>
      <c r="B104" s="4" t="s">
        <v>33</v>
      </c>
      <c r="C104" s="4" t="s">
        <v>145</v>
      </c>
      <c r="D104" s="4" t="s">
        <v>144</v>
      </c>
      <c r="E104" s="4">
        <v>1520</v>
      </c>
      <c r="F104" s="4">
        <v>1520</v>
      </c>
      <c r="G104" s="4" t="s">
        <v>27</v>
      </c>
      <c r="H104" s="4" t="s">
        <v>28</v>
      </c>
      <c r="I104" s="4">
        <v>569</v>
      </c>
      <c r="J104" s="53">
        <f t="shared" si="2"/>
        <v>0.63888888888888895</v>
      </c>
      <c r="K104" s="53">
        <f t="shared" si="3"/>
        <v>0.63888888888888895</v>
      </c>
    </row>
    <row r="105" spans="1:11" x14ac:dyDescent="0.3">
      <c r="A105" s="54">
        <v>41643</v>
      </c>
      <c r="B105" s="4" t="s">
        <v>42</v>
      </c>
      <c r="C105" s="4" t="s">
        <v>63</v>
      </c>
      <c r="D105" s="4" t="s">
        <v>62</v>
      </c>
      <c r="E105" s="4">
        <v>2119</v>
      </c>
      <c r="F105" s="4">
        <v>2159</v>
      </c>
      <c r="G105" s="4" t="s">
        <v>40</v>
      </c>
      <c r="H105" s="4" t="s">
        <v>41</v>
      </c>
      <c r="I105" s="4">
        <v>2475</v>
      </c>
      <c r="J105" s="53">
        <f t="shared" si="2"/>
        <v>0.8881944444444444</v>
      </c>
      <c r="K105" s="53">
        <f t="shared" si="3"/>
        <v>0.9159722222222223</v>
      </c>
    </row>
    <row r="106" spans="1:11" x14ac:dyDescent="0.3">
      <c r="A106" s="54">
        <v>41643</v>
      </c>
      <c r="B106" s="4" t="s">
        <v>46</v>
      </c>
      <c r="C106" s="4" t="s">
        <v>178</v>
      </c>
      <c r="D106" s="4" t="s">
        <v>21</v>
      </c>
      <c r="E106" s="4">
        <v>1058</v>
      </c>
      <c r="F106" s="4">
        <v>1100</v>
      </c>
      <c r="G106" s="4" t="s">
        <v>17</v>
      </c>
      <c r="H106" s="4" t="s">
        <v>18</v>
      </c>
      <c r="I106" s="4">
        <v>545</v>
      </c>
      <c r="J106" s="53">
        <f t="shared" si="2"/>
        <v>0.45694444444444443</v>
      </c>
      <c r="K106" s="53">
        <f t="shared" si="3"/>
        <v>0.45833333333333331</v>
      </c>
    </row>
    <row r="107" spans="1:11" x14ac:dyDescent="0.3">
      <c r="A107" s="54">
        <v>41643</v>
      </c>
      <c r="B107" s="4" t="s">
        <v>46</v>
      </c>
      <c r="C107" s="4" t="s">
        <v>18</v>
      </c>
      <c r="D107" s="4" t="s">
        <v>17</v>
      </c>
      <c r="E107" s="4">
        <v>2044</v>
      </c>
      <c r="F107" s="4">
        <v>2245</v>
      </c>
      <c r="G107" s="4" t="s">
        <v>112</v>
      </c>
      <c r="H107" s="4" t="s">
        <v>111</v>
      </c>
      <c r="I107" s="4">
        <v>373</v>
      </c>
      <c r="J107" s="53">
        <f t="shared" si="2"/>
        <v>0.86388888888888893</v>
      </c>
      <c r="K107" s="53">
        <f t="shared" si="3"/>
        <v>0.94791666666666663</v>
      </c>
    </row>
    <row r="108" spans="1:11" x14ac:dyDescent="0.3">
      <c r="A108" s="54">
        <v>41643</v>
      </c>
      <c r="B108" s="4" t="s">
        <v>46</v>
      </c>
      <c r="C108" s="4" t="s">
        <v>20</v>
      </c>
      <c r="D108" s="4" t="s">
        <v>21</v>
      </c>
      <c r="E108" s="4">
        <v>703</v>
      </c>
      <c r="F108" s="4">
        <v>873</v>
      </c>
      <c r="G108" s="4" t="s">
        <v>40</v>
      </c>
      <c r="H108" s="4" t="s">
        <v>43</v>
      </c>
      <c r="I108" s="4">
        <v>1183</v>
      </c>
      <c r="J108" s="53">
        <f t="shared" si="2"/>
        <v>0.29375000000000001</v>
      </c>
      <c r="K108" s="53">
        <f t="shared" si="3"/>
        <v>0.3840277777777778</v>
      </c>
    </row>
    <row r="109" spans="1:11" x14ac:dyDescent="0.3">
      <c r="A109" s="54">
        <v>41643</v>
      </c>
      <c r="B109" s="4" t="s">
        <v>46</v>
      </c>
      <c r="C109" s="4" t="s">
        <v>179</v>
      </c>
      <c r="D109" s="4" t="s">
        <v>180</v>
      </c>
      <c r="E109" s="4">
        <v>1419</v>
      </c>
      <c r="F109" s="4">
        <v>1542</v>
      </c>
      <c r="G109" s="4" t="s">
        <v>115</v>
      </c>
      <c r="H109" s="4" t="s">
        <v>116</v>
      </c>
      <c r="I109" s="4">
        <v>1522</v>
      </c>
      <c r="J109" s="53">
        <f t="shared" si="2"/>
        <v>0.59652777777777777</v>
      </c>
      <c r="K109" s="53">
        <f t="shared" si="3"/>
        <v>0.65416666666666667</v>
      </c>
    </row>
    <row r="110" spans="1:11" x14ac:dyDescent="0.3">
      <c r="A110" s="54">
        <v>41643</v>
      </c>
      <c r="B110" s="4" t="s">
        <v>46</v>
      </c>
      <c r="C110" s="4" t="s">
        <v>116</v>
      </c>
      <c r="D110" s="4" t="s">
        <v>115</v>
      </c>
      <c r="E110" s="4">
        <v>1729</v>
      </c>
      <c r="F110" s="4">
        <v>1768</v>
      </c>
      <c r="G110" s="4" t="s">
        <v>53</v>
      </c>
      <c r="H110" s="4" t="s">
        <v>54</v>
      </c>
      <c r="I110" s="4">
        <v>528</v>
      </c>
      <c r="J110" s="53">
        <f t="shared" si="2"/>
        <v>0.7284722222222223</v>
      </c>
      <c r="K110" s="53">
        <f t="shared" si="3"/>
        <v>0.75555555555555554</v>
      </c>
    </row>
    <row r="111" spans="1:11" x14ac:dyDescent="0.3">
      <c r="A111" s="54">
        <v>41643</v>
      </c>
      <c r="B111" s="4" t="s">
        <v>46</v>
      </c>
      <c r="C111" s="4" t="s">
        <v>28</v>
      </c>
      <c r="D111" s="4" t="s">
        <v>27</v>
      </c>
      <c r="E111" s="4">
        <v>555</v>
      </c>
      <c r="F111" s="4">
        <v>600</v>
      </c>
      <c r="G111" s="4" t="s">
        <v>17</v>
      </c>
      <c r="H111" s="4" t="s">
        <v>18</v>
      </c>
      <c r="I111" s="4">
        <v>731</v>
      </c>
      <c r="J111" s="53">
        <f t="shared" si="2"/>
        <v>0.24652777777777779</v>
      </c>
      <c r="K111" s="53">
        <f t="shared" si="3"/>
        <v>0.25</v>
      </c>
    </row>
    <row r="112" spans="1:11" x14ac:dyDescent="0.3">
      <c r="A112" s="54">
        <v>41643</v>
      </c>
      <c r="B112" s="4" t="s">
        <v>46</v>
      </c>
      <c r="C112" s="4" t="s">
        <v>25</v>
      </c>
      <c r="D112" s="4" t="s">
        <v>26</v>
      </c>
      <c r="E112" s="4">
        <v>559</v>
      </c>
      <c r="F112" s="4">
        <v>600</v>
      </c>
      <c r="G112" s="4" t="s">
        <v>17</v>
      </c>
      <c r="H112" s="4" t="s">
        <v>18</v>
      </c>
      <c r="I112" s="4">
        <v>633</v>
      </c>
      <c r="J112" s="53">
        <f t="shared" si="2"/>
        <v>0.24930555555555556</v>
      </c>
      <c r="K112" s="53">
        <f t="shared" si="3"/>
        <v>0.25</v>
      </c>
    </row>
    <row r="113" spans="1:11" x14ac:dyDescent="0.3">
      <c r="A113" s="54">
        <v>41643</v>
      </c>
      <c r="B113" s="4" t="s">
        <v>33</v>
      </c>
      <c r="C113" s="4" t="s">
        <v>28</v>
      </c>
      <c r="D113" s="4" t="s">
        <v>27</v>
      </c>
      <c r="E113" s="4">
        <v>1959</v>
      </c>
      <c r="F113" s="4">
        <v>2228</v>
      </c>
      <c r="G113" s="4" t="s">
        <v>181</v>
      </c>
      <c r="H113" s="4" t="s">
        <v>182</v>
      </c>
      <c r="I113" s="4">
        <v>237</v>
      </c>
      <c r="J113" s="53">
        <f t="shared" si="2"/>
        <v>0.83263888888888893</v>
      </c>
      <c r="K113" s="53">
        <f t="shared" si="3"/>
        <v>0.93611111111111101</v>
      </c>
    </row>
    <row r="114" spans="1:11" x14ac:dyDescent="0.3">
      <c r="A114" s="54">
        <v>41643</v>
      </c>
      <c r="B114" s="4" t="s">
        <v>10</v>
      </c>
      <c r="C114" s="4" t="s">
        <v>28</v>
      </c>
      <c r="D114" s="4" t="s">
        <v>27</v>
      </c>
      <c r="E114" s="4">
        <v>1802</v>
      </c>
      <c r="F114" s="4">
        <v>1805</v>
      </c>
      <c r="G114" s="4" t="s">
        <v>183</v>
      </c>
      <c r="H114" s="4" t="s">
        <v>184</v>
      </c>
      <c r="I114" s="4">
        <v>309</v>
      </c>
      <c r="J114" s="53">
        <f t="shared" si="2"/>
        <v>0.75138888888888899</v>
      </c>
      <c r="K114" s="53">
        <f t="shared" si="3"/>
        <v>0.75347222222222221</v>
      </c>
    </row>
    <row r="115" spans="1:11" x14ac:dyDescent="0.3">
      <c r="A115" s="54">
        <v>41643</v>
      </c>
      <c r="B115" s="4" t="s">
        <v>10</v>
      </c>
      <c r="C115" s="4" t="s">
        <v>99</v>
      </c>
      <c r="D115" s="4" t="s">
        <v>79</v>
      </c>
      <c r="E115" s="4">
        <v>955</v>
      </c>
      <c r="F115" s="4">
        <v>1068</v>
      </c>
      <c r="G115" s="4" t="s">
        <v>185</v>
      </c>
      <c r="H115" s="4" t="s">
        <v>186</v>
      </c>
      <c r="I115" s="4">
        <v>192</v>
      </c>
      <c r="J115" s="53">
        <f t="shared" si="2"/>
        <v>0.41319444444444442</v>
      </c>
      <c r="K115" s="53">
        <f t="shared" si="3"/>
        <v>0.46388888888888885</v>
      </c>
    </row>
    <row r="116" spans="1:11" x14ac:dyDescent="0.3">
      <c r="A116" s="54">
        <v>41643</v>
      </c>
      <c r="B116" s="4" t="s">
        <v>10</v>
      </c>
      <c r="C116" s="4" t="s">
        <v>14</v>
      </c>
      <c r="D116" s="4" t="s">
        <v>13</v>
      </c>
      <c r="E116" s="4">
        <v>1521</v>
      </c>
      <c r="F116" s="4">
        <v>1530</v>
      </c>
      <c r="G116" s="4" t="s">
        <v>80</v>
      </c>
      <c r="H116" s="4" t="s">
        <v>81</v>
      </c>
      <c r="I116" s="4">
        <v>628</v>
      </c>
      <c r="J116" s="53">
        <f t="shared" si="2"/>
        <v>0.63958333333333328</v>
      </c>
      <c r="K116" s="53">
        <f t="shared" si="3"/>
        <v>0.64583333333333337</v>
      </c>
    </row>
    <row r="117" spans="1:11" x14ac:dyDescent="0.3">
      <c r="A117" s="54">
        <v>41643</v>
      </c>
      <c r="B117" s="4" t="s">
        <v>10</v>
      </c>
      <c r="C117" s="4" t="s">
        <v>116</v>
      </c>
      <c r="D117" s="4" t="s">
        <v>115</v>
      </c>
      <c r="E117" s="4">
        <v>506</v>
      </c>
      <c r="F117" s="4">
        <v>622</v>
      </c>
      <c r="G117" s="4" t="s">
        <v>79</v>
      </c>
      <c r="H117" s="4" t="s">
        <v>99</v>
      </c>
      <c r="I117" s="4">
        <v>1034</v>
      </c>
      <c r="J117" s="53">
        <f t="shared" si="2"/>
        <v>0.21249999999999999</v>
      </c>
      <c r="K117" s="53">
        <f t="shared" si="3"/>
        <v>0.26527777777777778</v>
      </c>
    </row>
    <row r="118" spans="1:11" x14ac:dyDescent="0.3">
      <c r="A118" s="54">
        <v>41643</v>
      </c>
      <c r="B118" s="4" t="s">
        <v>10</v>
      </c>
      <c r="C118" s="4" t="s">
        <v>70</v>
      </c>
      <c r="D118" s="4" t="s">
        <v>69</v>
      </c>
      <c r="E118" s="4">
        <v>748</v>
      </c>
      <c r="F118" s="4">
        <v>1006</v>
      </c>
      <c r="G118" s="4" t="s">
        <v>53</v>
      </c>
      <c r="H118" s="4" t="s">
        <v>54</v>
      </c>
      <c r="I118" s="4">
        <v>453</v>
      </c>
      <c r="J118" s="53">
        <f t="shared" si="2"/>
        <v>0.32500000000000001</v>
      </c>
      <c r="K118" s="53">
        <f t="shared" si="3"/>
        <v>0.42083333333333334</v>
      </c>
    </row>
    <row r="119" spans="1:11" x14ac:dyDescent="0.3">
      <c r="A119" s="54">
        <v>41643</v>
      </c>
      <c r="B119" s="4" t="s">
        <v>10</v>
      </c>
      <c r="C119" s="4" t="s">
        <v>54</v>
      </c>
      <c r="D119" s="4" t="s">
        <v>53</v>
      </c>
      <c r="E119" s="4">
        <v>1107</v>
      </c>
      <c r="F119" s="4">
        <v>1137</v>
      </c>
      <c r="G119" s="4" t="s">
        <v>74</v>
      </c>
      <c r="H119" s="4" t="s">
        <v>75</v>
      </c>
      <c r="I119" s="4">
        <v>501</v>
      </c>
      <c r="J119" s="53">
        <f t="shared" si="2"/>
        <v>0.46319444444444446</v>
      </c>
      <c r="K119" s="53">
        <f t="shared" si="3"/>
        <v>0.48402777777777778</v>
      </c>
    </row>
    <row r="120" spans="1:11" x14ac:dyDescent="0.3">
      <c r="A120" s="54">
        <v>41643</v>
      </c>
      <c r="B120" s="4" t="s">
        <v>10</v>
      </c>
      <c r="C120" s="4" t="s">
        <v>111</v>
      </c>
      <c r="D120" s="4" t="s">
        <v>112</v>
      </c>
      <c r="E120" s="4">
        <v>759</v>
      </c>
      <c r="F120" s="4">
        <v>930</v>
      </c>
      <c r="G120" s="4" t="s">
        <v>57</v>
      </c>
      <c r="H120" s="4" t="s">
        <v>56</v>
      </c>
      <c r="I120" s="4">
        <v>1069</v>
      </c>
      <c r="J120" s="53">
        <f t="shared" si="2"/>
        <v>0.33263888888888887</v>
      </c>
      <c r="K120" s="53">
        <f t="shared" si="3"/>
        <v>0.39583333333333331</v>
      </c>
    </row>
    <row r="121" spans="1:11" x14ac:dyDescent="0.3">
      <c r="A121" s="54">
        <v>41644</v>
      </c>
      <c r="B121" s="4" t="s">
        <v>10</v>
      </c>
      <c r="C121" s="4" t="s">
        <v>187</v>
      </c>
      <c r="D121" s="4" t="s">
        <v>188</v>
      </c>
      <c r="E121" s="4">
        <v>1546</v>
      </c>
      <c r="F121" s="4">
        <v>1841</v>
      </c>
      <c r="G121" s="4" t="s">
        <v>79</v>
      </c>
      <c r="H121" s="4" t="s">
        <v>99</v>
      </c>
      <c r="I121" s="4">
        <v>562</v>
      </c>
      <c r="J121" s="53">
        <f t="shared" si="2"/>
        <v>0.65694444444444444</v>
      </c>
      <c r="K121" s="53">
        <f t="shared" si="3"/>
        <v>0.77847222222222223</v>
      </c>
    </row>
    <row r="122" spans="1:11" x14ac:dyDescent="0.3">
      <c r="A122" s="54">
        <v>41644</v>
      </c>
      <c r="B122" s="4" t="s">
        <v>10</v>
      </c>
      <c r="C122" s="4" t="s">
        <v>124</v>
      </c>
      <c r="D122" s="4" t="s">
        <v>123</v>
      </c>
      <c r="E122" s="4">
        <v>1501</v>
      </c>
      <c r="F122" s="5">
        <v>1530</v>
      </c>
      <c r="G122" s="4" t="s">
        <v>31</v>
      </c>
      <c r="H122" s="4" t="s">
        <v>32</v>
      </c>
      <c r="I122" s="4">
        <v>315</v>
      </c>
      <c r="J122" s="53">
        <f t="shared" si="2"/>
        <v>0.62569444444444444</v>
      </c>
      <c r="K122" s="53">
        <f t="shared" si="3"/>
        <v>0.64583333333333337</v>
      </c>
    </row>
    <row r="123" spans="1:11" x14ac:dyDescent="0.3">
      <c r="A123" s="54">
        <v>41644</v>
      </c>
      <c r="B123" s="4" t="s">
        <v>10</v>
      </c>
      <c r="C123" s="4" t="s">
        <v>99</v>
      </c>
      <c r="D123" s="4" t="s">
        <v>79</v>
      </c>
      <c r="E123" s="4">
        <v>853</v>
      </c>
      <c r="F123" s="4">
        <v>857</v>
      </c>
      <c r="G123" s="4" t="s">
        <v>189</v>
      </c>
      <c r="H123" s="4" t="s">
        <v>190</v>
      </c>
      <c r="I123" s="4">
        <v>295</v>
      </c>
      <c r="J123" s="53">
        <f t="shared" si="2"/>
        <v>0.37013888888888885</v>
      </c>
      <c r="K123" s="53">
        <f t="shared" si="3"/>
        <v>0.37291666666666662</v>
      </c>
    </row>
    <row r="124" spans="1:11" x14ac:dyDescent="0.3">
      <c r="A124" s="54">
        <v>41644</v>
      </c>
      <c r="B124" s="4" t="s">
        <v>10</v>
      </c>
      <c r="C124" s="4" t="s">
        <v>18</v>
      </c>
      <c r="D124" s="4" t="s">
        <v>17</v>
      </c>
      <c r="E124" s="4">
        <v>958</v>
      </c>
      <c r="F124" s="4">
        <v>1001</v>
      </c>
      <c r="G124" s="4" t="s">
        <v>191</v>
      </c>
      <c r="H124" s="4" t="s">
        <v>192</v>
      </c>
      <c r="I124" s="4">
        <v>192</v>
      </c>
      <c r="J124" s="53">
        <f t="shared" si="2"/>
        <v>0.4152777777777778</v>
      </c>
      <c r="K124" s="53">
        <f t="shared" si="3"/>
        <v>0.41736111111111113</v>
      </c>
    </row>
    <row r="125" spans="1:11" x14ac:dyDescent="0.3">
      <c r="A125" s="54">
        <v>41644</v>
      </c>
      <c r="B125" s="4" t="s">
        <v>146</v>
      </c>
      <c r="C125" s="4" t="s">
        <v>67</v>
      </c>
      <c r="D125" s="4" t="s">
        <v>68</v>
      </c>
      <c r="E125" s="4">
        <v>1058</v>
      </c>
      <c r="F125" s="4">
        <v>1301</v>
      </c>
      <c r="G125" s="4" t="s">
        <v>57</v>
      </c>
      <c r="H125" s="4" t="s">
        <v>56</v>
      </c>
      <c r="I125" s="4">
        <v>967</v>
      </c>
      <c r="J125" s="53">
        <f t="shared" si="2"/>
        <v>0.45694444444444443</v>
      </c>
      <c r="K125" s="53">
        <f t="shared" si="3"/>
        <v>0.54236111111111118</v>
      </c>
    </row>
    <row r="126" spans="1:11" x14ac:dyDescent="0.3">
      <c r="A126" s="54">
        <v>41644</v>
      </c>
      <c r="B126" s="4" t="s">
        <v>24</v>
      </c>
      <c r="C126" s="4" t="s">
        <v>28</v>
      </c>
      <c r="D126" s="4" t="s">
        <v>27</v>
      </c>
      <c r="E126" s="4">
        <v>1746</v>
      </c>
      <c r="F126" s="4">
        <v>1994</v>
      </c>
      <c r="G126" s="4" t="s">
        <v>193</v>
      </c>
      <c r="H126" s="4" t="s">
        <v>194</v>
      </c>
      <c r="I126" s="4">
        <v>364</v>
      </c>
      <c r="J126" s="53">
        <f t="shared" si="2"/>
        <v>0.7402777777777777</v>
      </c>
      <c r="K126" s="53">
        <f t="shared" si="3"/>
        <v>0.8569444444444444</v>
      </c>
    </row>
    <row r="127" spans="1:11" x14ac:dyDescent="0.3">
      <c r="A127" s="54">
        <v>41644</v>
      </c>
      <c r="B127" s="4" t="s">
        <v>24</v>
      </c>
      <c r="C127" s="4" t="s">
        <v>195</v>
      </c>
      <c r="D127" s="4" t="s">
        <v>196</v>
      </c>
      <c r="E127" s="4">
        <v>1035</v>
      </c>
      <c r="F127" s="5">
        <v>1042</v>
      </c>
      <c r="G127" s="4" t="s">
        <v>31</v>
      </c>
      <c r="H127" s="4" t="s">
        <v>32</v>
      </c>
      <c r="I127" s="4">
        <v>273</v>
      </c>
      <c r="J127" s="53">
        <f t="shared" si="2"/>
        <v>0.44097222222222227</v>
      </c>
      <c r="K127" s="53">
        <f t="shared" si="3"/>
        <v>0.4458333333333333</v>
      </c>
    </row>
    <row r="128" spans="1:11" x14ac:dyDescent="0.3">
      <c r="A128" s="54">
        <v>41644</v>
      </c>
      <c r="B128" s="4" t="s">
        <v>24</v>
      </c>
      <c r="C128" s="4" t="s">
        <v>186</v>
      </c>
      <c r="D128" s="4" t="s">
        <v>185</v>
      </c>
      <c r="E128" s="4">
        <v>1427</v>
      </c>
      <c r="F128" s="4">
        <v>1538</v>
      </c>
      <c r="G128" s="4" t="s">
        <v>27</v>
      </c>
      <c r="H128" s="4" t="s">
        <v>28</v>
      </c>
      <c r="I128" s="4">
        <v>190</v>
      </c>
      <c r="J128" s="53">
        <f t="shared" si="2"/>
        <v>0.6020833333333333</v>
      </c>
      <c r="K128" s="53">
        <f t="shared" si="3"/>
        <v>0.65138888888888891</v>
      </c>
    </row>
    <row r="129" spans="1:11" x14ac:dyDescent="0.3">
      <c r="A129" s="54">
        <v>41644</v>
      </c>
      <c r="B129" s="4" t="s">
        <v>10</v>
      </c>
      <c r="C129" s="4" t="s">
        <v>111</v>
      </c>
      <c r="D129" s="4" t="s">
        <v>112</v>
      </c>
      <c r="E129" s="4">
        <v>1116</v>
      </c>
      <c r="F129" s="4">
        <v>1163</v>
      </c>
      <c r="G129" s="4" t="s">
        <v>79</v>
      </c>
      <c r="H129" s="4" t="s">
        <v>99</v>
      </c>
      <c r="I129" s="4">
        <v>871</v>
      </c>
      <c r="J129" s="53">
        <f t="shared" si="2"/>
        <v>0.4694444444444445</v>
      </c>
      <c r="K129" s="53">
        <f t="shared" si="3"/>
        <v>0.50208333333333333</v>
      </c>
    </row>
    <row r="130" spans="1:11" x14ac:dyDescent="0.3">
      <c r="A130" s="54">
        <v>41644</v>
      </c>
      <c r="B130" s="4" t="s">
        <v>24</v>
      </c>
      <c r="C130" s="4" t="s">
        <v>78</v>
      </c>
      <c r="D130" s="4" t="s">
        <v>79</v>
      </c>
      <c r="E130" s="4">
        <v>1153</v>
      </c>
      <c r="F130" s="4">
        <v>1381</v>
      </c>
      <c r="G130" s="4" t="s">
        <v>27</v>
      </c>
      <c r="H130" s="4" t="s">
        <v>28</v>
      </c>
      <c r="I130" s="4">
        <v>247</v>
      </c>
      <c r="J130" s="53">
        <f t="shared" si="2"/>
        <v>0.49513888888888885</v>
      </c>
      <c r="K130" s="53">
        <f t="shared" si="3"/>
        <v>0.59791666666666665</v>
      </c>
    </row>
    <row r="131" spans="1:11" x14ac:dyDescent="0.3">
      <c r="A131" s="54">
        <v>41644</v>
      </c>
      <c r="B131" s="4" t="s">
        <v>24</v>
      </c>
      <c r="C131" s="4" t="s">
        <v>197</v>
      </c>
      <c r="D131" s="4" t="s">
        <v>198</v>
      </c>
      <c r="E131" s="4">
        <v>1533</v>
      </c>
      <c r="F131" s="4">
        <v>1540</v>
      </c>
      <c r="G131" s="4" t="s">
        <v>36</v>
      </c>
      <c r="H131" s="4" t="s">
        <v>37</v>
      </c>
      <c r="I131" s="4">
        <v>335</v>
      </c>
      <c r="J131" s="53">
        <f t="shared" ref="J131:J194" si="4">TEXT(E131,"00\:00")+0</f>
        <v>0.6479166666666667</v>
      </c>
      <c r="K131" s="53">
        <f t="shared" ref="K131:K194" si="5">+TEXT(F131,"00\:00")+0</f>
        <v>0.65277777777777779</v>
      </c>
    </row>
    <row r="132" spans="1:11" x14ac:dyDescent="0.3">
      <c r="A132" s="54">
        <v>41644</v>
      </c>
      <c r="B132" s="4" t="s">
        <v>33</v>
      </c>
      <c r="C132" s="4" t="s">
        <v>63</v>
      </c>
      <c r="D132" s="4" t="s">
        <v>62</v>
      </c>
      <c r="E132" s="4">
        <v>645</v>
      </c>
      <c r="F132" s="4">
        <v>700</v>
      </c>
      <c r="G132" s="4" t="s">
        <v>68</v>
      </c>
      <c r="H132" s="4" t="s">
        <v>67</v>
      </c>
      <c r="I132" s="4">
        <v>337</v>
      </c>
      <c r="J132" s="53">
        <f t="shared" si="4"/>
        <v>0.28125</v>
      </c>
      <c r="K132" s="53">
        <f t="shared" si="5"/>
        <v>0.29166666666666669</v>
      </c>
    </row>
    <row r="133" spans="1:11" x14ac:dyDescent="0.3">
      <c r="A133" s="54">
        <v>41644</v>
      </c>
      <c r="B133" s="4" t="s">
        <v>106</v>
      </c>
      <c r="C133" s="4" t="s">
        <v>91</v>
      </c>
      <c r="D133" s="4" t="s">
        <v>90</v>
      </c>
      <c r="E133" s="4">
        <v>1732</v>
      </c>
      <c r="F133" s="4">
        <v>1735</v>
      </c>
      <c r="G133" s="4" t="s">
        <v>108</v>
      </c>
      <c r="H133" s="4" t="s">
        <v>107</v>
      </c>
      <c r="I133" s="4">
        <v>2304</v>
      </c>
      <c r="J133" s="53">
        <f t="shared" si="4"/>
        <v>0.73055555555555562</v>
      </c>
      <c r="K133" s="53">
        <f t="shared" si="5"/>
        <v>0.73263888888888884</v>
      </c>
    </row>
    <row r="134" spans="1:11" x14ac:dyDescent="0.3">
      <c r="A134" s="54">
        <v>41644</v>
      </c>
      <c r="B134" s="4" t="s">
        <v>46</v>
      </c>
      <c r="C134" s="4" t="s">
        <v>56</v>
      </c>
      <c r="D134" s="4" t="s">
        <v>57</v>
      </c>
      <c r="E134" s="4">
        <v>1317</v>
      </c>
      <c r="F134" s="4">
        <v>1464</v>
      </c>
      <c r="G134" s="4" t="s">
        <v>115</v>
      </c>
      <c r="H134" s="4" t="s">
        <v>116</v>
      </c>
      <c r="I134" s="4">
        <v>680</v>
      </c>
      <c r="J134" s="53">
        <f t="shared" si="4"/>
        <v>0.55347222222222225</v>
      </c>
      <c r="K134" s="53">
        <f t="shared" si="5"/>
        <v>0.62777777777777777</v>
      </c>
    </row>
    <row r="135" spans="1:11" x14ac:dyDescent="0.3">
      <c r="A135" s="54">
        <v>41644</v>
      </c>
      <c r="B135" s="4" t="s">
        <v>55</v>
      </c>
      <c r="C135" s="4" t="s">
        <v>50</v>
      </c>
      <c r="D135" s="4" t="s">
        <v>49</v>
      </c>
      <c r="E135" s="4">
        <v>810</v>
      </c>
      <c r="F135" s="4">
        <v>820</v>
      </c>
      <c r="G135" s="4" t="s">
        <v>82</v>
      </c>
      <c r="H135" s="4" t="s">
        <v>83</v>
      </c>
      <c r="I135" s="4">
        <v>507</v>
      </c>
      <c r="J135" s="53">
        <f t="shared" si="4"/>
        <v>0.34027777777777773</v>
      </c>
      <c r="K135" s="53">
        <f t="shared" si="5"/>
        <v>0.34722222222222227</v>
      </c>
    </row>
    <row r="136" spans="1:11" x14ac:dyDescent="0.3">
      <c r="A136" s="54">
        <v>41644</v>
      </c>
      <c r="B136" s="4" t="s">
        <v>55</v>
      </c>
      <c r="C136" s="4" t="s">
        <v>91</v>
      </c>
      <c r="D136" s="4" t="s">
        <v>90</v>
      </c>
      <c r="E136" s="4">
        <v>850</v>
      </c>
      <c r="F136" s="4">
        <v>865</v>
      </c>
      <c r="G136" s="4" t="s">
        <v>62</v>
      </c>
      <c r="H136" s="4" t="s">
        <v>63</v>
      </c>
      <c r="I136" s="4">
        <v>236</v>
      </c>
      <c r="J136" s="53">
        <f t="shared" si="4"/>
        <v>0.36805555555555558</v>
      </c>
      <c r="K136" s="53">
        <f t="shared" si="5"/>
        <v>0.37847222222222227</v>
      </c>
    </row>
    <row r="137" spans="1:11" x14ac:dyDescent="0.3">
      <c r="A137" s="54">
        <v>41644</v>
      </c>
      <c r="B137" s="4" t="s">
        <v>55</v>
      </c>
      <c r="C137" s="4" t="s">
        <v>32</v>
      </c>
      <c r="D137" s="4" t="s">
        <v>31</v>
      </c>
      <c r="E137" s="4">
        <v>1201</v>
      </c>
      <c r="F137" s="5">
        <v>1218</v>
      </c>
      <c r="G137" s="4" t="s">
        <v>100</v>
      </c>
      <c r="H137" s="4" t="s">
        <v>101</v>
      </c>
      <c r="I137" s="4">
        <v>1013</v>
      </c>
      <c r="J137" s="53">
        <f t="shared" si="4"/>
        <v>0.50069444444444444</v>
      </c>
      <c r="K137" s="53">
        <f t="shared" si="5"/>
        <v>0.51250000000000007</v>
      </c>
    </row>
    <row r="138" spans="1:11" x14ac:dyDescent="0.3">
      <c r="A138" s="54">
        <v>41644</v>
      </c>
      <c r="B138" s="4" t="s">
        <v>55</v>
      </c>
      <c r="C138" s="4" t="s">
        <v>199</v>
      </c>
      <c r="D138" s="4" t="s">
        <v>200</v>
      </c>
      <c r="E138" s="4">
        <v>1658</v>
      </c>
      <c r="F138" s="4">
        <v>1705</v>
      </c>
      <c r="G138" s="4" t="s">
        <v>115</v>
      </c>
      <c r="H138" s="4" t="s">
        <v>116</v>
      </c>
      <c r="I138" s="4">
        <v>252</v>
      </c>
      <c r="J138" s="53">
        <f t="shared" si="4"/>
        <v>0.70694444444444438</v>
      </c>
      <c r="K138" s="53">
        <f t="shared" si="5"/>
        <v>0.71180555555555547</v>
      </c>
    </row>
    <row r="139" spans="1:11" x14ac:dyDescent="0.3">
      <c r="A139" s="54">
        <v>41644</v>
      </c>
      <c r="B139" s="4" t="s">
        <v>55</v>
      </c>
      <c r="C139" s="4" t="s">
        <v>201</v>
      </c>
      <c r="D139" s="4" t="s">
        <v>202</v>
      </c>
      <c r="E139" s="4">
        <v>917</v>
      </c>
      <c r="F139" s="4">
        <v>1194</v>
      </c>
      <c r="G139" s="4" t="s">
        <v>115</v>
      </c>
      <c r="H139" s="4" t="s">
        <v>116</v>
      </c>
      <c r="I139" s="4">
        <v>411</v>
      </c>
      <c r="J139" s="53">
        <f t="shared" si="4"/>
        <v>0.38680555555555557</v>
      </c>
      <c r="K139" s="53">
        <f t="shared" si="5"/>
        <v>0.52361111111111114</v>
      </c>
    </row>
    <row r="140" spans="1:11" x14ac:dyDescent="0.3">
      <c r="A140" s="54">
        <v>41644</v>
      </c>
      <c r="B140" s="4" t="s">
        <v>71</v>
      </c>
      <c r="C140" s="4" t="s">
        <v>95</v>
      </c>
      <c r="D140" s="4" t="s">
        <v>94</v>
      </c>
      <c r="E140" s="4">
        <v>848</v>
      </c>
      <c r="F140" s="4">
        <v>905</v>
      </c>
      <c r="G140" s="4" t="s">
        <v>69</v>
      </c>
      <c r="H140" s="4" t="s">
        <v>70</v>
      </c>
      <c r="I140" s="4">
        <v>2370</v>
      </c>
      <c r="J140" s="53">
        <f t="shared" si="4"/>
        <v>0.3666666666666667</v>
      </c>
      <c r="K140" s="53">
        <f t="shared" si="5"/>
        <v>0.37847222222222227</v>
      </c>
    </row>
    <row r="141" spans="1:11" x14ac:dyDescent="0.3">
      <c r="A141" s="54">
        <v>41644</v>
      </c>
      <c r="B141" s="4" t="s">
        <v>71</v>
      </c>
      <c r="C141" s="4" t="s">
        <v>38</v>
      </c>
      <c r="D141" s="4" t="s">
        <v>39</v>
      </c>
      <c r="E141" s="4">
        <v>1926</v>
      </c>
      <c r="F141" s="4">
        <v>2025</v>
      </c>
      <c r="G141" s="4" t="s">
        <v>69</v>
      </c>
      <c r="H141" s="4" t="s">
        <v>70</v>
      </c>
      <c r="I141" s="4">
        <v>1576</v>
      </c>
      <c r="J141" s="53">
        <f t="shared" si="4"/>
        <v>0.80972222222222223</v>
      </c>
      <c r="K141" s="53">
        <f t="shared" si="5"/>
        <v>0.85069444444444453</v>
      </c>
    </row>
    <row r="142" spans="1:11" x14ac:dyDescent="0.3">
      <c r="A142" s="54">
        <v>41644</v>
      </c>
      <c r="B142" s="4" t="s">
        <v>71</v>
      </c>
      <c r="C142" s="4" t="s">
        <v>72</v>
      </c>
      <c r="D142" s="4" t="s">
        <v>73</v>
      </c>
      <c r="E142" s="4">
        <v>2232</v>
      </c>
      <c r="F142" s="4">
        <v>2308</v>
      </c>
      <c r="G142" s="4" t="s">
        <v>203</v>
      </c>
      <c r="H142" s="4" t="s">
        <v>204</v>
      </c>
      <c r="I142" s="4">
        <v>257</v>
      </c>
      <c r="J142" s="53">
        <f t="shared" si="4"/>
        <v>0.93888888888888899</v>
      </c>
      <c r="K142" s="53">
        <f t="shared" si="5"/>
        <v>0.96388888888888891</v>
      </c>
    </row>
    <row r="143" spans="1:11" x14ac:dyDescent="0.3">
      <c r="A143" s="54">
        <v>41644</v>
      </c>
      <c r="B143" s="4" t="s">
        <v>76</v>
      </c>
      <c r="C143" s="4" t="s">
        <v>104</v>
      </c>
      <c r="D143" s="4" t="s">
        <v>105</v>
      </c>
      <c r="E143" s="4">
        <v>1730</v>
      </c>
      <c r="F143" s="4">
        <v>1970</v>
      </c>
      <c r="G143" s="4" t="s">
        <v>62</v>
      </c>
      <c r="H143" s="4" t="s">
        <v>63</v>
      </c>
      <c r="I143" s="4">
        <v>2218</v>
      </c>
      <c r="J143" s="53">
        <f t="shared" si="4"/>
        <v>0.72916666666666663</v>
      </c>
      <c r="K143" s="53">
        <f t="shared" si="5"/>
        <v>0.84027777777777779</v>
      </c>
    </row>
    <row r="144" spans="1:11" x14ac:dyDescent="0.3">
      <c r="A144" s="54">
        <v>41644</v>
      </c>
      <c r="B144" s="4" t="s">
        <v>76</v>
      </c>
      <c r="C144" s="4" t="s">
        <v>63</v>
      </c>
      <c r="D144" s="4" t="s">
        <v>62</v>
      </c>
      <c r="E144" s="4">
        <v>2058</v>
      </c>
      <c r="F144" s="4">
        <v>2210</v>
      </c>
      <c r="G144" s="4" t="s">
        <v>68</v>
      </c>
      <c r="H144" s="4" t="s">
        <v>67</v>
      </c>
      <c r="I144" s="4">
        <v>337</v>
      </c>
      <c r="J144" s="53">
        <f t="shared" si="4"/>
        <v>0.87361111111111101</v>
      </c>
      <c r="K144" s="53">
        <f t="shared" si="5"/>
        <v>0.92361111111111116</v>
      </c>
    </row>
    <row r="145" spans="1:11" x14ac:dyDescent="0.3">
      <c r="A145" s="54">
        <v>41644</v>
      </c>
      <c r="B145" s="4" t="s">
        <v>77</v>
      </c>
      <c r="C145" s="4" t="s">
        <v>29</v>
      </c>
      <c r="D145" s="4" t="s">
        <v>30</v>
      </c>
      <c r="E145" s="4">
        <v>1541</v>
      </c>
      <c r="F145" s="4">
        <v>1714</v>
      </c>
      <c r="G145" s="4" t="s">
        <v>62</v>
      </c>
      <c r="H145" s="4" t="s">
        <v>63</v>
      </c>
      <c r="I145" s="4">
        <v>1797</v>
      </c>
      <c r="J145" s="53">
        <f t="shared" si="4"/>
        <v>0.65347222222222223</v>
      </c>
      <c r="K145" s="53">
        <f t="shared" si="5"/>
        <v>0.71805555555555556</v>
      </c>
    </row>
    <row r="146" spans="1:11" x14ac:dyDescent="0.3">
      <c r="A146" s="54">
        <v>41644</v>
      </c>
      <c r="B146" s="4" t="s">
        <v>77</v>
      </c>
      <c r="C146" s="4" t="s">
        <v>104</v>
      </c>
      <c r="D146" s="4" t="s">
        <v>105</v>
      </c>
      <c r="E146" s="4">
        <v>1014</v>
      </c>
      <c r="F146" s="4">
        <v>1079</v>
      </c>
      <c r="G146" s="4" t="s">
        <v>22</v>
      </c>
      <c r="H146" s="4" t="s">
        <v>23</v>
      </c>
      <c r="I146" s="4">
        <v>1072</v>
      </c>
      <c r="J146" s="53">
        <f t="shared" si="4"/>
        <v>0.42638888888888887</v>
      </c>
      <c r="K146" s="53">
        <f t="shared" si="5"/>
        <v>0.47152777777777777</v>
      </c>
    </row>
    <row r="147" spans="1:11" x14ac:dyDescent="0.3">
      <c r="A147" s="54">
        <v>41644</v>
      </c>
      <c r="B147" s="4" t="s">
        <v>77</v>
      </c>
      <c r="C147" s="4" t="s">
        <v>20</v>
      </c>
      <c r="D147" s="4" t="s">
        <v>21</v>
      </c>
      <c r="E147" s="4">
        <v>1009</v>
      </c>
      <c r="F147" s="4">
        <v>1157</v>
      </c>
      <c r="G147" s="4" t="s">
        <v>205</v>
      </c>
      <c r="H147" s="4" t="s">
        <v>206</v>
      </c>
      <c r="I147" s="4">
        <v>436</v>
      </c>
      <c r="J147" s="53">
        <f t="shared" si="4"/>
        <v>0.42291666666666666</v>
      </c>
      <c r="K147" s="53">
        <f t="shared" si="5"/>
        <v>0.49791666666666662</v>
      </c>
    </row>
    <row r="148" spans="1:11" x14ac:dyDescent="0.3">
      <c r="A148" s="54">
        <v>41644</v>
      </c>
      <c r="B148" s="4" t="s">
        <v>77</v>
      </c>
      <c r="C148" s="4" t="s">
        <v>207</v>
      </c>
      <c r="D148" s="4" t="s">
        <v>208</v>
      </c>
      <c r="E148" s="4">
        <v>2021</v>
      </c>
      <c r="F148" s="4">
        <v>2062</v>
      </c>
      <c r="G148" s="4" t="s">
        <v>82</v>
      </c>
      <c r="H148" s="4" t="s">
        <v>83</v>
      </c>
      <c r="I148" s="4">
        <v>325</v>
      </c>
      <c r="J148" s="53">
        <f t="shared" si="4"/>
        <v>0.84791666666666676</v>
      </c>
      <c r="K148" s="53">
        <f t="shared" si="5"/>
        <v>0.87638888888888899</v>
      </c>
    </row>
    <row r="149" spans="1:11" x14ac:dyDescent="0.3">
      <c r="A149" s="54">
        <v>41644</v>
      </c>
      <c r="B149" s="4" t="s">
        <v>77</v>
      </c>
      <c r="C149" s="4" t="s">
        <v>145</v>
      </c>
      <c r="D149" s="4" t="s">
        <v>144</v>
      </c>
      <c r="E149" s="4">
        <v>803</v>
      </c>
      <c r="F149" s="4">
        <v>1021</v>
      </c>
      <c r="G149" s="4" t="s">
        <v>205</v>
      </c>
      <c r="H149" s="4" t="s">
        <v>206</v>
      </c>
      <c r="I149" s="4">
        <v>580</v>
      </c>
      <c r="J149" s="53">
        <f t="shared" si="4"/>
        <v>0.3354166666666667</v>
      </c>
      <c r="K149" s="53">
        <f t="shared" si="5"/>
        <v>0.43124999999999997</v>
      </c>
    </row>
    <row r="150" spans="1:11" x14ac:dyDescent="0.3">
      <c r="A150" s="54">
        <v>41644</v>
      </c>
      <c r="B150" s="4" t="s">
        <v>77</v>
      </c>
      <c r="C150" s="4" t="s">
        <v>18</v>
      </c>
      <c r="D150" s="4" t="s">
        <v>17</v>
      </c>
      <c r="E150" s="4">
        <v>1852</v>
      </c>
      <c r="F150" s="4">
        <v>1908</v>
      </c>
      <c r="G150" s="4" t="s">
        <v>90</v>
      </c>
      <c r="H150" s="4" t="s">
        <v>91</v>
      </c>
      <c r="I150" s="4">
        <v>1747</v>
      </c>
      <c r="J150" s="53">
        <f t="shared" si="4"/>
        <v>0.78611111111111109</v>
      </c>
      <c r="K150" s="53">
        <f t="shared" si="5"/>
        <v>0.79722222222222217</v>
      </c>
    </row>
    <row r="151" spans="1:11" x14ac:dyDescent="0.3">
      <c r="A151" s="54">
        <v>41645</v>
      </c>
      <c r="B151" s="4" t="s">
        <v>77</v>
      </c>
      <c r="C151" s="4" t="s">
        <v>110</v>
      </c>
      <c r="D151" s="4" t="s">
        <v>109</v>
      </c>
      <c r="E151" s="4">
        <v>1415</v>
      </c>
      <c r="F151" s="4">
        <v>1548</v>
      </c>
      <c r="G151" s="4" t="s">
        <v>31</v>
      </c>
      <c r="H151" s="4" t="s">
        <v>98</v>
      </c>
      <c r="I151" s="4">
        <v>861</v>
      </c>
      <c r="J151" s="53">
        <f t="shared" si="4"/>
        <v>0.59375</v>
      </c>
      <c r="K151" s="53">
        <f t="shared" si="5"/>
        <v>0.65833333333333333</v>
      </c>
    </row>
    <row r="152" spans="1:11" x14ac:dyDescent="0.3">
      <c r="A152" s="54">
        <v>41645</v>
      </c>
      <c r="B152" s="4" t="s">
        <v>77</v>
      </c>
      <c r="C152" s="4" t="s">
        <v>56</v>
      </c>
      <c r="D152" s="4" t="s">
        <v>57</v>
      </c>
      <c r="E152" s="4">
        <v>1512</v>
      </c>
      <c r="F152" s="4">
        <v>1746</v>
      </c>
      <c r="G152" s="4" t="s">
        <v>49</v>
      </c>
      <c r="H152" s="4" t="s">
        <v>50</v>
      </c>
      <c r="I152" s="4">
        <v>391</v>
      </c>
      <c r="J152" s="53">
        <f t="shared" si="4"/>
        <v>0.6333333333333333</v>
      </c>
      <c r="K152" s="53">
        <f t="shared" si="5"/>
        <v>0.7402777777777777</v>
      </c>
    </row>
    <row r="153" spans="1:11" x14ac:dyDescent="0.3">
      <c r="A153" s="54">
        <v>41645</v>
      </c>
      <c r="B153" s="4" t="s">
        <v>77</v>
      </c>
      <c r="C153" s="4" t="s">
        <v>45</v>
      </c>
      <c r="D153" s="4" t="s">
        <v>44</v>
      </c>
      <c r="E153" s="4">
        <v>2028</v>
      </c>
      <c r="F153" s="4">
        <v>2158</v>
      </c>
      <c r="G153" s="4" t="s">
        <v>30</v>
      </c>
      <c r="H153" s="4" t="s">
        <v>29</v>
      </c>
      <c r="I153" s="4">
        <v>793</v>
      </c>
      <c r="J153" s="53">
        <f t="shared" si="4"/>
        <v>0.85277777777777775</v>
      </c>
      <c r="K153" s="53">
        <f t="shared" si="5"/>
        <v>0.91527777777777775</v>
      </c>
    </row>
    <row r="154" spans="1:11" x14ac:dyDescent="0.3">
      <c r="A154" s="54">
        <v>41645</v>
      </c>
      <c r="B154" s="4" t="s">
        <v>77</v>
      </c>
      <c r="C154" s="4" t="s">
        <v>95</v>
      </c>
      <c r="D154" s="4" t="s">
        <v>94</v>
      </c>
      <c r="E154" s="4">
        <v>1931</v>
      </c>
      <c r="F154" s="4">
        <v>2189</v>
      </c>
      <c r="G154" s="4" t="s">
        <v>90</v>
      </c>
      <c r="H154" s="4" t="s">
        <v>91</v>
      </c>
      <c r="I154" s="4">
        <v>258</v>
      </c>
      <c r="J154" s="53">
        <f t="shared" si="4"/>
        <v>0.81319444444444444</v>
      </c>
      <c r="K154" s="53">
        <f t="shared" si="5"/>
        <v>0.93680555555555556</v>
      </c>
    </row>
    <row r="155" spans="1:11" x14ac:dyDescent="0.3">
      <c r="A155" s="54">
        <v>41645</v>
      </c>
      <c r="B155" s="4" t="s">
        <v>77</v>
      </c>
      <c r="C155" s="4" t="s">
        <v>63</v>
      </c>
      <c r="D155" s="4" t="s">
        <v>62</v>
      </c>
      <c r="E155" s="4">
        <v>1635</v>
      </c>
      <c r="F155" s="4">
        <v>1838</v>
      </c>
      <c r="G155" s="4" t="s">
        <v>92</v>
      </c>
      <c r="H155" s="4" t="s">
        <v>93</v>
      </c>
      <c r="I155" s="4">
        <v>308</v>
      </c>
      <c r="J155" s="53">
        <f t="shared" si="4"/>
        <v>0.69097222222222221</v>
      </c>
      <c r="K155" s="53">
        <f t="shared" si="5"/>
        <v>0.77638888888888891</v>
      </c>
    </row>
    <row r="156" spans="1:11" x14ac:dyDescent="0.3">
      <c r="A156" s="54">
        <v>41645</v>
      </c>
      <c r="B156" s="4" t="s">
        <v>77</v>
      </c>
      <c r="C156" s="4" t="s">
        <v>209</v>
      </c>
      <c r="D156" s="4" t="s">
        <v>210</v>
      </c>
      <c r="E156" s="4">
        <v>1609</v>
      </c>
      <c r="F156" s="4">
        <v>1763</v>
      </c>
      <c r="G156" s="4" t="s">
        <v>105</v>
      </c>
      <c r="H156" s="4" t="s">
        <v>104</v>
      </c>
      <c r="I156" s="4">
        <v>882</v>
      </c>
      <c r="J156" s="53">
        <f t="shared" si="4"/>
        <v>0.67291666666666661</v>
      </c>
      <c r="K156" s="53">
        <f t="shared" si="5"/>
        <v>0.75208333333333333</v>
      </c>
    </row>
    <row r="157" spans="1:11" x14ac:dyDescent="0.3">
      <c r="A157" s="54">
        <v>41645</v>
      </c>
      <c r="B157" s="4" t="s">
        <v>55</v>
      </c>
      <c r="C157" s="4" t="s">
        <v>67</v>
      </c>
      <c r="D157" s="4" t="s">
        <v>68</v>
      </c>
      <c r="E157" s="4">
        <v>1920</v>
      </c>
      <c r="F157" s="4">
        <v>1922</v>
      </c>
      <c r="G157" s="4" t="s">
        <v>211</v>
      </c>
      <c r="H157" s="4" t="s">
        <v>212</v>
      </c>
      <c r="I157" s="4">
        <v>77</v>
      </c>
      <c r="J157" s="53">
        <f t="shared" si="4"/>
        <v>0.80555555555555547</v>
      </c>
      <c r="K157" s="53">
        <f t="shared" si="5"/>
        <v>0.80694444444444446</v>
      </c>
    </row>
    <row r="158" spans="1:11" x14ac:dyDescent="0.3">
      <c r="A158" s="54">
        <v>41645</v>
      </c>
      <c r="B158" s="4" t="s">
        <v>55</v>
      </c>
      <c r="C158" s="4" t="s">
        <v>213</v>
      </c>
      <c r="D158" s="4" t="s">
        <v>214</v>
      </c>
      <c r="E158" s="4">
        <v>957</v>
      </c>
      <c r="F158" s="4">
        <v>1014</v>
      </c>
      <c r="G158" s="4" t="s">
        <v>57</v>
      </c>
      <c r="H158" s="4" t="s">
        <v>56</v>
      </c>
      <c r="I158" s="4">
        <v>230</v>
      </c>
      <c r="J158" s="53">
        <f t="shared" si="4"/>
        <v>0.4145833333333333</v>
      </c>
      <c r="K158" s="53">
        <f t="shared" si="5"/>
        <v>0.42638888888888887</v>
      </c>
    </row>
    <row r="159" spans="1:11" x14ac:dyDescent="0.3">
      <c r="A159" s="54">
        <v>41645</v>
      </c>
      <c r="B159" s="4" t="s">
        <v>55</v>
      </c>
      <c r="C159" s="4" t="s">
        <v>56</v>
      </c>
      <c r="D159" s="4" t="s">
        <v>57</v>
      </c>
      <c r="E159" s="4">
        <v>2001</v>
      </c>
      <c r="F159" s="4">
        <v>2153</v>
      </c>
      <c r="G159" s="4" t="s">
        <v>215</v>
      </c>
      <c r="H159" s="4" t="s">
        <v>216</v>
      </c>
      <c r="I159" s="4">
        <v>898</v>
      </c>
      <c r="J159" s="53">
        <f t="shared" si="4"/>
        <v>0.8340277777777777</v>
      </c>
      <c r="K159" s="53">
        <f t="shared" si="5"/>
        <v>0.91180555555555554</v>
      </c>
    </row>
    <row r="160" spans="1:11" x14ac:dyDescent="0.3">
      <c r="A160" s="54">
        <v>41645</v>
      </c>
      <c r="B160" s="4" t="s">
        <v>66</v>
      </c>
      <c r="C160" s="4" t="s">
        <v>155</v>
      </c>
      <c r="D160" s="4" t="s">
        <v>35</v>
      </c>
      <c r="E160" s="4">
        <v>1841</v>
      </c>
      <c r="F160" s="4">
        <v>1890</v>
      </c>
      <c r="G160" s="4" t="s">
        <v>27</v>
      </c>
      <c r="H160" s="4" t="s">
        <v>28</v>
      </c>
      <c r="I160" s="4">
        <v>1172</v>
      </c>
      <c r="J160" s="53">
        <f t="shared" si="4"/>
        <v>0.77847222222222223</v>
      </c>
      <c r="K160" s="53">
        <f t="shared" si="5"/>
        <v>0.8125</v>
      </c>
    </row>
    <row r="161" spans="1:11" x14ac:dyDescent="0.3">
      <c r="A161" s="54">
        <v>41645</v>
      </c>
      <c r="B161" s="4" t="s">
        <v>66</v>
      </c>
      <c r="C161" s="4" t="s">
        <v>155</v>
      </c>
      <c r="D161" s="4" t="s">
        <v>35</v>
      </c>
      <c r="E161" s="4">
        <v>804</v>
      </c>
      <c r="F161" s="4">
        <v>807</v>
      </c>
      <c r="G161" s="4" t="s">
        <v>39</v>
      </c>
      <c r="H161" s="4" t="s">
        <v>38</v>
      </c>
      <c r="I161" s="4">
        <v>1571</v>
      </c>
      <c r="J161" s="53">
        <f t="shared" si="4"/>
        <v>0.33611111111111108</v>
      </c>
      <c r="K161" s="53">
        <f t="shared" si="5"/>
        <v>0.33819444444444446</v>
      </c>
    </row>
    <row r="162" spans="1:11" x14ac:dyDescent="0.3">
      <c r="A162" s="54">
        <v>41645</v>
      </c>
      <c r="B162" s="4" t="s">
        <v>66</v>
      </c>
      <c r="C162" s="4" t="s">
        <v>70</v>
      </c>
      <c r="D162" s="4" t="s">
        <v>69</v>
      </c>
      <c r="E162" s="4">
        <v>1532</v>
      </c>
      <c r="F162" s="4">
        <v>1563</v>
      </c>
      <c r="G162" s="4" t="s">
        <v>79</v>
      </c>
      <c r="H162" s="4" t="s">
        <v>99</v>
      </c>
      <c r="I162" s="4">
        <v>1325</v>
      </c>
      <c r="J162" s="53">
        <f t="shared" si="4"/>
        <v>0.64722222222222225</v>
      </c>
      <c r="K162" s="53">
        <f t="shared" si="5"/>
        <v>0.66875000000000007</v>
      </c>
    </row>
    <row r="163" spans="1:11" x14ac:dyDescent="0.3">
      <c r="A163" s="54">
        <v>41645</v>
      </c>
      <c r="B163" s="4" t="s">
        <v>66</v>
      </c>
      <c r="C163" s="4" t="s">
        <v>104</v>
      </c>
      <c r="D163" s="4" t="s">
        <v>105</v>
      </c>
      <c r="E163" s="4">
        <v>727</v>
      </c>
      <c r="F163" s="4">
        <v>892</v>
      </c>
      <c r="G163" s="4" t="s">
        <v>68</v>
      </c>
      <c r="H163" s="4" t="s">
        <v>67</v>
      </c>
      <c r="I163" s="4">
        <v>2446</v>
      </c>
      <c r="J163" s="53">
        <f t="shared" si="4"/>
        <v>0.31041666666666667</v>
      </c>
      <c r="K163" s="53">
        <f t="shared" si="5"/>
        <v>0.3972222222222222</v>
      </c>
    </row>
    <row r="164" spans="1:11" x14ac:dyDescent="0.3">
      <c r="A164" s="54">
        <v>41645</v>
      </c>
      <c r="B164" s="4" t="s">
        <v>71</v>
      </c>
      <c r="C164" s="4" t="s">
        <v>83</v>
      </c>
      <c r="D164" s="4" t="s">
        <v>82</v>
      </c>
      <c r="E164" s="4">
        <v>1058</v>
      </c>
      <c r="F164" s="4">
        <v>1072</v>
      </c>
      <c r="G164" s="4" t="s">
        <v>40</v>
      </c>
      <c r="H164" s="4" t="s">
        <v>41</v>
      </c>
      <c r="I164" s="4">
        <v>2153</v>
      </c>
      <c r="J164" s="53">
        <f t="shared" si="4"/>
        <v>0.45694444444444443</v>
      </c>
      <c r="K164" s="53">
        <f t="shared" si="5"/>
        <v>0.46666666666666662</v>
      </c>
    </row>
    <row r="165" spans="1:11" x14ac:dyDescent="0.3">
      <c r="A165" s="54">
        <v>41645</v>
      </c>
      <c r="B165" s="4" t="s">
        <v>71</v>
      </c>
      <c r="C165" s="4" t="s">
        <v>107</v>
      </c>
      <c r="D165" s="4" t="s">
        <v>108</v>
      </c>
      <c r="E165" s="4">
        <v>135</v>
      </c>
      <c r="F165" s="4">
        <v>150</v>
      </c>
      <c r="G165" s="4" t="s">
        <v>82</v>
      </c>
      <c r="H165" s="4" t="s">
        <v>83</v>
      </c>
      <c r="I165" s="4">
        <v>2552</v>
      </c>
      <c r="J165" s="53">
        <f t="shared" si="4"/>
        <v>6.5972222222222224E-2</v>
      </c>
      <c r="K165" s="53">
        <f t="shared" si="5"/>
        <v>7.6388888888888895E-2</v>
      </c>
    </row>
    <row r="166" spans="1:11" x14ac:dyDescent="0.3">
      <c r="A166" s="54">
        <v>41658</v>
      </c>
      <c r="B166" s="4" t="s">
        <v>71</v>
      </c>
      <c r="C166" s="4" t="s">
        <v>43</v>
      </c>
      <c r="D166" s="4" t="s">
        <v>40</v>
      </c>
      <c r="E166" s="4">
        <v>1655</v>
      </c>
      <c r="F166" s="4">
        <v>1700</v>
      </c>
      <c r="G166" s="4" t="s">
        <v>35</v>
      </c>
      <c r="H166" s="4" t="s">
        <v>34</v>
      </c>
      <c r="I166" s="4">
        <v>214</v>
      </c>
      <c r="J166" s="53">
        <f t="shared" si="4"/>
        <v>0.70486111111111116</v>
      </c>
      <c r="K166" s="53">
        <f t="shared" si="5"/>
        <v>0.70833333333333337</v>
      </c>
    </row>
    <row r="167" spans="1:11" x14ac:dyDescent="0.3">
      <c r="A167" s="54">
        <v>41645</v>
      </c>
      <c r="B167" s="4" t="s">
        <v>33</v>
      </c>
      <c r="C167" s="4" t="s">
        <v>63</v>
      </c>
      <c r="D167" s="4" t="s">
        <v>62</v>
      </c>
      <c r="E167" s="4">
        <v>1135</v>
      </c>
      <c r="F167" s="4">
        <v>1135</v>
      </c>
      <c r="G167" s="4" t="s">
        <v>90</v>
      </c>
      <c r="H167" s="4" t="s">
        <v>91</v>
      </c>
      <c r="I167" s="4">
        <v>236</v>
      </c>
      <c r="J167" s="53">
        <f t="shared" si="4"/>
        <v>0.4826388888888889</v>
      </c>
      <c r="K167" s="53">
        <f t="shared" si="5"/>
        <v>0.4826388888888889</v>
      </c>
    </row>
    <row r="168" spans="1:11" x14ac:dyDescent="0.3">
      <c r="A168" s="54">
        <v>41645</v>
      </c>
      <c r="B168" s="4" t="s">
        <v>33</v>
      </c>
      <c r="C168" s="4" t="s">
        <v>32</v>
      </c>
      <c r="D168" s="4" t="s">
        <v>31</v>
      </c>
      <c r="E168" s="4">
        <v>640</v>
      </c>
      <c r="F168" s="5">
        <v>664</v>
      </c>
      <c r="G168" s="4" t="s">
        <v>217</v>
      </c>
      <c r="H168" s="4" t="s">
        <v>218</v>
      </c>
      <c r="I168" s="4">
        <v>1120</v>
      </c>
      <c r="J168" s="53">
        <f t="shared" si="4"/>
        <v>0.27777777777777779</v>
      </c>
      <c r="K168" s="53">
        <f t="shared" si="5"/>
        <v>0.29444444444444445</v>
      </c>
    </row>
    <row r="169" spans="1:11" x14ac:dyDescent="0.3">
      <c r="A169" s="54">
        <v>41645</v>
      </c>
      <c r="B169" s="4" t="s">
        <v>10</v>
      </c>
      <c r="C169" s="4" t="s">
        <v>124</v>
      </c>
      <c r="D169" s="4" t="s">
        <v>123</v>
      </c>
      <c r="E169" s="4">
        <v>1526</v>
      </c>
      <c r="F169" s="5">
        <v>1547</v>
      </c>
      <c r="G169" s="4" t="s">
        <v>219</v>
      </c>
      <c r="H169" s="4" t="s">
        <v>220</v>
      </c>
      <c r="I169" s="4">
        <v>476</v>
      </c>
      <c r="J169" s="53">
        <f t="shared" si="4"/>
        <v>0.6430555555555556</v>
      </c>
      <c r="K169" s="53">
        <f t="shared" si="5"/>
        <v>0.65763888888888888</v>
      </c>
    </row>
    <row r="170" spans="1:11" x14ac:dyDescent="0.3">
      <c r="A170" s="54">
        <v>41645</v>
      </c>
      <c r="B170" s="4" t="s">
        <v>46</v>
      </c>
      <c r="C170" s="4" t="s">
        <v>95</v>
      </c>
      <c r="D170" s="4" t="s">
        <v>94</v>
      </c>
      <c r="E170" s="4">
        <v>1237</v>
      </c>
      <c r="F170" s="4">
        <v>1240</v>
      </c>
      <c r="G170" s="4" t="s">
        <v>115</v>
      </c>
      <c r="H170" s="4" t="s">
        <v>116</v>
      </c>
      <c r="I170" s="4">
        <v>1532</v>
      </c>
      <c r="J170" s="53">
        <f t="shared" si="4"/>
        <v>0.52569444444444446</v>
      </c>
      <c r="K170" s="53">
        <f t="shared" si="5"/>
        <v>0.52777777777777779</v>
      </c>
    </row>
    <row r="171" spans="1:11" x14ac:dyDescent="0.3">
      <c r="A171" s="54">
        <v>41645</v>
      </c>
      <c r="B171" s="4" t="s">
        <v>46</v>
      </c>
      <c r="C171" s="4" t="s">
        <v>18</v>
      </c>
      <c r="D171" s="4" t="s">
        <v>17</v>
      </c>
      <c r="E171" s="4">
        <v>2215</v>
      </c>
      <c r="F171" s="4">
        <v>2215</v>
      </c>
      <c r="G171" s="4" t="s">
        <v>40</v>
      </c>
      <c r="H171" s="4" t="s">
        <v>41</v>
      </c>
      <c r="I171" s="4">
        <v>760</v>
      </c>
      <c r="J171" s="53">
        <f t="shared" si="4"/>
        <v>0.92708333333333337</v>
      </c>
      <c r="K171" s="53">
        <f t="shared" si="5"/>
        <v>0.92708333333333337</v>
      </c>
    </row>
    <row r="172" spans="1:11" x14ac:dyDescent="0.3">
      <c r="A172" s="54">
        <v>41645</v>
      </c>
      <c r="B172" s="4" t="s">
        <v>10</v>
      </c>
      <c r="C172" s="4" t="s">
        <v>18</v>
      </c>
      <c r="D172" s="4" t="s">
        <v>17</v>
      </c>
      <c r="E172" s="4">
        <v>2159</v>
      </c>
      <c r="F172" s="5">
        <v>2170</v>
      </c>
      <c r="G172" s="4" t="s">
        <v>119</v>
      </c>
      <c r="H172" s="4" t="s">
        <v>120</v>
      </c>
      <c r="I172" s="4">
        <v>151</v>
      </c>
      <c r="J172" s="53">
        <f t="shared" si="4"/>
        <v>0.9159722222222223</v>
      </c>
      <c r="K172" s="53">
        <f t="shared" si="5"/>
        <v>0.92361111111111116</v>
      </c>
    </row>
    <row r="173" spans="1:11" x14ac:dyDescent="0.3">
      <c r="A173" s="54">
        <v>41645</v>
      </c>
      <c r="B173" s="4" t="s">
        <v>10</v>
      </c>
      <c r="C173" s="4" t="s">
        <v>128</v>
      </c>
      <c r="D173" s="4" t="s">
        <v>127</v>
      </c>
      <c r="E173" s="4">
        <v>1038</v>
      </c>
      <c r="F173" s="4">
        <v>1190</v>
      </c>
      <c r="G173" s="4" t="s">
        <v>17</v>
      </c>
      <c r="H173" s="4" t="s">
        <v>18</v>
      </c>
      <c r="I173" s="4">
        <v>500</v>
      </c>
      <c r="J173" s="53">
        <f t="shared" si="4"/>
        <v>0.44305555555555554</v>
      </c>
      <c r="K173" s="53">
        <f t="shared" si="5"/>
        <v>0.52083333333333337</v>
      </c>
    </row>
    <row r="174" spans="1:11" x14ac:dyDescent="0.3">
      <c r="A174" s="54">
        <v>41645</v>
      </c>
      <c r="B174" s="4" t="s">
        <v>10</v>
      </c>
      <c r="C174" s="4" t="s">
        <v>221</v>
      </c>
      <c r="D174" s="4" t="s">
        <v>222</v>
      </c>
      <c r="E174" s="4">
        <v>1408</v>
      </c>
      <c r="F174" s="4">
        <v>1567</v>
      </c>
      <c r="G174" s="4" t="s">
        <v>17</v>
      </c>
      <c r="H174" s="4" t="s">
        <v>18</v>
      </c>
      <c r="I174" s="4">
        <v>357</v>
      </c>
      <c r="J174" s="53">
        <f t="shared" si="4"/>
        <v>0.58888888888888891</v>
      </c>
      <c r="K174" s="53">
        <f t="shared" si="5"/>
        <v>0.67152777777777783</v>
      </c>
    </row>
    <row r="175" spans="1:11" x14ac:dyDescent="0.3">
      <c r="A175" s="54">
        <v>41645</v>
      </c>
      <c r="B175" s="4" t="s">
        <v>10</v>
      </c>
      <c r="C175" s="4" t="s">
        <v>18</v>
      </c>
      <c r="D175" s="4" t="s">
        <v>17</v>
      </c>
      <c r="E175" s="4">
        <v>727</v>
      </c>
      <c r="F175" s="4">
        <v>780</v>
      </c>
      <c r="G175" s="4" t="s">
        <v>223</v>
      </c>
      <c r="H175" s="4" t="s">
        <v>224</v>
      </c>
      <c r="I175" s="4">
        <v>780</v>
      </c>
      <c r="J175" s="53">
        <f t="shared" si="4"/>
        <v>0.31041666666666667</v>
      </c>
      <c r="K175" s="53">
        <f t="shared" si="5"/>
        <v>0.34722222222222227</v>
      </c>
    </row>
    <row r="176" spans="1:11" x14ac:dyDescent="0.3">
      <c r="A176" s="54">
        <v>41645</v>
      </c>
      <c r="B176" s="4" t="s">
        <v>24</v>
      </c>
      <c r="C176" s="4" t="s">
        <v>225</v>
      </c>
      <c r="D176" s="4" t="s">
        <v>226</v>
      </c>
      <c r="E176" s="4">
        <v>1924</v>
      </c>
      <c r="F176" s="4">
        <v>2022</v>
      </c>
      <c r="G176" s="4" t="s">
        <v>27</v>
      </c>
      <c r="H176" s="4" t="s">
        <v>28</v>
      </c>
      <c r="I176" s="4">
        <v>89</v>
      </c>
      <c r="J176" s="53">
        <f t="shared" si="4"/>
        <v>0.80833333333333324</v>
      </c>
      <c r="K176" s="53">
        <f t="shared" si="5"/>
        <v>0.84861111111111109</v>
      </c>
    </row>
    <row r="177" spans="1:11" x14ac:dyDescent="0.3">
      <c r="A177" s="54">
        <v>41645</v>
      </c>
      <c r="B177" s="4" t="s">
        <v>24</v>
      </c>
      <c r="C177" s="4" t="s">
        <v>209</v>
      </c>
      <c r="D177" s="4" t="s">
        <v>210</v>
      </c>
      <c r="E177" s="4">
        <v>1702</v>
      </c>
      <c r="F177" s="4">
        <v>1722</v>
      </c>
      <c r="G177" s="4" t="s">
        <v>40</v>
      </c>
      <c r="H177" s="4" t="s">
        <v>43</v>
      </c>
      <c r="I177" s="4">
        <v>888</v>
      </c>
      <c r="J177" s="53">
        <f t="shared" si="4"/>
        <v>0.70972222222222225</v>
      </c>
      <c r="K177" s="53">
        <f t="shared" si="5"/>
        <v>0.72361111111111109</v>
      </c>
    </row>
    <row r="178" spans="1:11" x14ac:dyDescent="0.3">
      <c r="A178" s="54">
        <v>41646</v>
      </c>
      <c r="B178" s="4" t="s">
        <v>10</v>
      </c>
      <c r="C178" s="4" t="s">
        <v>116</v>
      </c>
      <c r="D178" s="4" t="s">
        <v>115</v>
      </c>
      <c r="E178" s="4">
        <v>2012</v>
      </c>
      <c r="F178" s="4">
        <v>2080</v>
      </c>
      <c r="G178" s="4" t="s">
        <v>203</v>
      </c>
      <c r="H178" s="4" t="s">
        <v>204</v>
      </c>
      <c r="I178" s="4">
        <v>970</v>
      </c>
      <c r="J178" s="53">
        <f t="shared" si="4"/>
        <v>0.84166666666666667</v>
      </c>
      <c r="K178" s="53">
        <f t="shared" si="5"/>
        <v>0.88888888888888884</v>
      </c>
    </row>
    <row r="179" spans="1:11" x14ac:dyDescent="0.3">
      <c r="A179" s="54">
        <v>41646</v>
      </c>
      <c r="B179" s="4" t="s">
        <v>10</v>
      </c>
      <c r="C179" s="4" t="s">
        <v>227</v>
      </c>
      <c r="D179" s="4" t="s">
        <v>228</v>
      </c>
      <c r="E179" s="4">
        <v>903</v>
      </c>
      <c r="F179" s="4">
        <v>910</v>
      </c>
      <c r="G179" s="4" t="s">
        <v>17</v>
      </c>
      <c r="H179" s="4" t="s">
        <v>18</v>
      </c>
      <c r="I179" s="4">
        <v>352</v>
      </c>
      <c r="J179" s="53">
        <f t="shared" si="4"/>
        <v>0.37708333333333338</v>
      </c>
      <c r="K179" s="53">
        <f t="shared" si="5"/>
        <v>0.38194444444444442</v>
      </c>
    </row>
    <row r="180" spans="1:11" x14ac:dyDescent="0.3">
      <c r="A180" s="54">
        <v>41646</v>
      </c>
      <c r="B180" s="4" t="s">
        <v>24</v>
      </c>
      <c r="C180" s="4" t="s">
        <v>32</v>
      </c>
      <c r="D180" s="4" t="s">
        <v>31</v>
      </c>
      <c r="E180" s="4">
        <v>1940</v>
      </c>
      <c r="F180" s="5">
        <v>1955</v>
      </c>
      <c r="G180" s="4" t="s">
        <v>169</v>
      </c>
      <c r="H180" s="4" t="s">
        <v>168</v>
      </c>
      <c r="I180" s="4">
        <v>296</v>
      </c>
      <c r="J180" s="53">
        <f t="shared" si="4"/>
        <v>0.81944444444444453</v>
      </c>
      <c r="K180" s="53">
        <f t="shared" si="5"/>
        <v>0.82986111111111116</v>
      </c>
    </row>
    <row r="181" spans="1:11" x14ac:dyDescent="0.3">
      <c r="A181" s="54">
        <v>41646</v>
      </c>
      <c r="B181" s="4" t="s">
        <v>10</v>
      </c>
      <c r="C181" s="4" t="s">
        <v>182</v>
      </c>
      <c r="D181" s="4" t="s">
        <v>181</v>
      </c>
      <c r="E181" s="4">
        <v>1138</v>
      </c>
      <c r="F181" s="4">
        <v>1225</v>
      </c>
      <c r="G181" s="4" t="s">
        <v>17</v>
      </c>
      <c r="H181" s="4" t="s">
        <v>18</v>
      </c>
      <c r="I181" s="4">
        <v>674</v>
      </c>
      <c r="J181" s="53">
        <f t="shared" si="4"/>
        <v>0.48472222222222222</v>
      </c>
      <c r="K181" s="53">
        <f t="shared" si="5"/>
        <v>0.51736111111111105</v>
      </c>
    </row>
    <row r="182" spans="1:11" x14ac:dyDescent="0.3">
      <c r="A182" s="54">
        <v>41646</v>
      </c>
      <c r="B182" s="4" t="s">
        <v>33</v>
      </c>
      <c r="C182" s="4" t="s">
        <v>63</v>
      </c>
      <c r="D182" s="4" t="s">
        <v>62</v>
      </c>
      <c r="E182" s="4">
        <v>1533</v>
      </c>
      <c r="F182" s="4">
        <v>1535</v>
      </c>
      <c r="G182" s="4" t="s">
        <v>68</v>
      </c>
      <c r="H182" s="4" t="s">
        <v>67</v>
      </c>
      <c r="I182" s="4">
        <v>337</v>
      </c>
      <c r="J182" s="53">
        <f t="shared" si="4"/>
        <v>0.6479166666666667</v>
      </c>
      <c r="K182" s="53">
        <f t="shared" si="5"/>
        <v>0.64930555555555558</v>
      </c>
    </row>
    <row r="183" spans="1:11" x14ac:dyDescent="0.3">
      <c r="A183" s="54">
        <v>41646</v>
      </c>
      <c r="B183" s="4" t="s">
        <v>33</v>
      </c>
      <c r="C183" s="4" t="s">
        <v>28</v>
      </c>
      <c r="D183" s="4" t="s">
        <v>27</v>
      </c>
      <c r="E183" s="4">
        <v>2039</v>
      </c>
      <c r="F183" s="4">
        <v>2236</v>
      </c>
      <c r="G183" s="4" t="s">
        <v>105</v>
      </c>
      <c r="H183" s="4" t="s">
        <v>104</v>
      </c>
      <c r="I183" s="4">
        <v>985</v>
      </c>
      <c r="J183" s="53">
        <f t="shared" si="4"/>
        <v>0.86041666666666661</v>
      </c>
      <c r="K183" s="53">
        <f t="shared" si="5"/>
        <v>0.94166666666666676</v>
      </c>
    </row>
    <row r="184" spans="1:11" x14ac:dyDescent="0.3">
      <c r="A184" s="54">
        <v>41646</v>
      </c>
      <c r="B184" s="4" t="s">
        <v>33</v>
      </c>
      <c r="C184" s="4" t="s">
        <v>95</v>
      </c>
      <c r="D184" s="4" t="s">
        <v>94</v>
      </c>
      <c r="E184" s="4">
        <v>1154</v>
      </c>
      <c r="F184" s="4">
        <v>1404</v>
      </c>
      <c r="G184" s="4" t="s">
        <v>31</v>
      </c>
      <c r="H184" s="4" t="s">
        <v>32</v>
      </c>
      <c r="I184" s="4">
        <v>1723</v>
      </c>
      <c r="J184" s="53">
        <f t="shared" si="4"/>
        <v>0.49583333333333335</v>
      </c>
      <c r="K184" s="53">
        <f t="shared" si="5"/>
        <v>0.58611111111111114</v>
      </c>
    </row>
    <row r="185" spans="1:11" x14ac:dyDescent="0.3">
      <c r="A185" s="54">
        <v>41646</v>
      </c>
      <c r="B185" s="4" t="s">
        <v>46</v>
      </c>
      <c r="C185" s="4" t="s">
        <v>18</v>
      </c>
      <c r="D185" s="4" t="s">
        <v>17</v>
      </c>
      <c r="E185" s="4">
        <v>1302</v>
      </c>
      <c r="F185" s="4">
        <v>1393</v>
      </c>
      <c r="G185" s="4" t="s">
        <v>210</v>
      </c>
      <c r="H185" s="4" t="s">
        <v>209</v>
      </c>
      <c r="I185" s="4">
        <v>484</v>
      </c>
      <c r="J185" s="53">
        <f t="shared" si="4"/>
        <v>0.54305555555555551</v>
      </c>
      <c r="K185" s="53">
        <f t="shared" si="5"/>
        <v>0.60625000000000007</v>
      </c>
    </row>
    <row r="186" spans="1:11" x14ac:dyDescent="0.3">
      <c r="A186" s="54">
        <v>41646</v>
      </c>
      <c r="B186" s="4" t="s">
        <v>46</v>
      </c>
      <c r="C186" s="4" t="s">
        <v>229</v>
      </c>
      <c r="D186" s="4" t="s">
        <v>230</v>
      </c>
      <c r="E186" s="4">
        <v>1442</v>
      </c>
      <c r="F186" s="4">
        <v>1547</v>
      </c>
      <c r="G186" s="4" t="s">
        <v>115</v>
      </c>
      <c r="H186" s="4" t="s">
        <v>116</v>
      </c>
      <c r="I186" s="4">
        <v>700</v>
      </c>
      <c r="J186" s="53">
        <f t="shared" si="4"/>
        <v>0.61249999999999993</v>
      </c>
      <c r="K186" s="53">
        <f t="shared" si="5"/>
        <v>0.65763888888888888</v>
      </c>
    </row>
    <row r="187" spans="1:11" x14ac:dyDescent="0.3">
      <c r="A187" s="54">
        <v>41646</v>
      </c>
      <c r="B187" s="4" t="s">
        <v>46</v>
      </c>
      <c r="C187" s="4" t="s">
        <v>149</v>
      </c>
      <c r="D187" s="4" t="s">
        <v>150</v>
      </c>
      <c r="E187" s="4">
        <v>1440</v>
      </c>
      <c r="F187" s="4">
        <v>1540</v>
      </c>
      <c r="G187" s="4" t="s">
        <v>17</v>
      </c>
      <c r="H187" s="4" t="s">
        <v>18</v>
      </c>
      <c r="I187" s="4">
        <v>444</v>
      </c>
      <c r="J187" s="53">
        <f t="shared" si="4"/>
        <v>0.61111111111111105</v>
      </c>
      <c r="K187" s="53">
        <f t="shared" si="5"/>
        <v>0.65277777777777779</v>
      </c>
    </row>
    <row r="188" spans="1:11" x14ac:dyDescent="0.3">
      <c r="A188" s="54">
        <v>41646</v>
      </c>
      <c r="B188" s="4" t="s">
        <v>46</v>
      </c>
      <c r="C188" s="4" t="s">
        <v>63</v>
      </c>
      <c r="D188" s="4" t="s">
        <v>62</v>
      </c>
      <c r="E188" s="4">
        <v>828</v>
      </c>
      <c r="F188" s="4">
        <v>830</v>
      </c>
      <c r="G188" s="4" t="s">
        <v>21</v>
      </c>
      <c r="H188" s="4" t="s">
        <v>20</v>
      </c>
      <c r="I188" s="4">
        <v>1670</v>
      </c>
      <c r="J188" s="53">
        <f t="shared" si="4"/>
        <v>0.3527777777777778</v>
      </c>
      <c r="K188" s="53">
        <f t="shared" si="5"/>
        <v>0.35416666666666669</v>
      </c>
    </row>
    <row r="189" spans="1:11" x14ac:dyDescent="0.3">
      <c r="A189" s="54">
        <v>41646</v>
      </c>
      <c r="B189" s="4" t="s">
        <v>46</v>
      </c>
      <c r="C189" s="4" t="s">
        <v>18</v>
      </c>
      <c r="D189" s="4" t="s">
        <v>17</v>
      </c>
      <c r="E189" s="4">
        <v>1540</v>
      </c>
      <c r="F189" s="4">
        <v>1746</v>
      </c>
      <c r="G189" s="4" t="s">
        <v>36</v>
      </c>
      <c r="H189" s="4" t="s">
        <v>37</v>
      </c>
      <c r="I189" s="4">
        <v>594</v>
      </c>
      <c r="J189" s="53">
        <f t="shared" si="4"/>
        <v>0.65277777777777779</v>
      </c>
      <c r="K189" s="53">
        <f t="shared" si="5"/>
        <v>0.7402777777777777</v>
      </c>
    </row>
    <row r="190" spans="1:11" x14ac:dyDescent="0.3">
      <c r="A190" s="54">
        <v>41646</v>
      </c>
      <c r="B190" s="4" t="s">
        <v>24</v>
      </c>
      <c r="C190" s="4" t="s">
        <v>43</v>
      </c>
      <c r="D190" s="4" t="s">
        <v>40</v>
      </c>
      <c r="E190" s="4">
        <v>1710</v>
      </c>
      <c r="F190" s="5">
        <v>1732</v>
      </c>
      <c r="G190" s="4" t="s">
        <v>53</v>
      </c>
      <c r="H190" s="4" t="s">
        <v>54</v>
      </c>
      <c r="I190" s="4">
        <v>502</v>
      </c>
      <c r="J190" s="53">
        <f t="shared" si="4"/>
        <v>0.71527777777777779</v>
      </c>
      <c r="K190" s="53">
        <f t="shared" si="5"/>
        <v>0.73055555555555562</v>
      </c>
    </row>
    <row r="191" spans="1:11" x14ac:dyDescent="0.3">
      <c r="A191" s="54">
        <v>41646</v>
      </c>
      <c r="B191" s="4" t="s">
        <v>55</v>
      </c>
      <c r="C191" s="4" t="s">
        <v>63</v>
      </c>
      <c r="D191" s="4" t="s">
        <v>62</v>
      </c>
      <c r="E191" s="4">
        <v>916</v>
      </c>
      <c r="F191" s="4">
        <v>958</v>
      </c>
      <c r="G191" s="4" t="s">
        <v>144</v>
      </c>
      <c r="H191" s="4" t="s">
        <v>145</v>
      </c>
      <c r="I191" s="4">
        <v>677</v>
      </c>
      <c r="J191" s="53">
        <f t="shared" si="4"/>
        <v>0.38611111111111113</v>
      </c>
      <c r="K191" s="53">
        <f t="shared" si="5"/>
        <v>0.4152777777777778</v>
      </c>
    </row>
    <row r="192" spans="1:11" x14ac:dyDescent="0.3">
      <c r="A192" s="54">
        <v>41646</v>
      </c>
      <c r="B192" s="4" t="s">
        <v>55</v>
      </c>
      <c r="C192" s="4" t="s">
        <v>56</v>
      </c>
      <c r="D192" s="4" t="s">
        <v>57</v>
      </c>
      <c r="E192" s="4">
        <v>1946</v>
      </c>
      <c r="F192" s="4">
        <v>2096</v>
      </c>
      <c r="G192" s="4" t="s">
        <v>231</v>
      </c>
      <c r="H192" s="4" t="s">
        <v>232</v>
      </c>
      <c r="I192" s="4">
        <v>916</v>
      </c>
      <c r="J192" s="53">
        <f t="shared" si="4"/>
        <v>0.82361111111111107</v>
      </c>
      <c r="K192" s="53">
        <f t="shared" si="5"/>
        <v>0.9</v>
      </c>
    </row>
    <row r="193" spans="1:11" x14ac:dyDescent="0.3">
      <c r="A193" s="54">
        <v>41646</v>
      </c>
      <c r="B193" s="4" t="s">
        <v>66</v>
      </c>
      <c r="C193" s="4" t="s">
        <v>218</v>
      </c>
      <c r="D193" s="4" t="s">
        <v>217</v>
      </c>
      <c r="E193" s="4">
        <v>607</v>
      </c>
      <c r="F193" s="4">
        <v>789</v>
      </c>
      <c r="G193" s="4" t="s">
        <v>79</v>
      </c>
      <c r="H193" s="4" t="s">
        <v>99</v>
      </c>
      <c r="I193" s="4">
        <v>861</v>
      </c>
      <c r="J193" s="53">
        <f t="shared" si="4"/>
        <v>0.25486111111111109</v>
      </c>
      <c r="K193" s="53">
        <f t="shared" si="5"/>
        <v>0.35347222222222224</v>
      </c>
    </row>
    <row r="194" spans="1:11" x14ac:dyDescent="0.3">
      <c r="A194" s="54">
        <v>41646</v>
      </c>
      <c r="B194" s="4" t="s">
        <v>66</v>
      </c>
      <c r="C194" s="4" t="s">
        <v>65</v>
      </c>
      <c r="D194" s="4" t="s">
        <v>64</v>
      </c>
      <c r="E194" s="4">
        <v>927</v>
      </c>
      <c r="F194" s="4">
        <v>973</v>
      </c>
      <c r="G194" s="4" t="s">
        <v>68</v>
      </c>
      <c r="H194" s="4" t="s">
        <v>67</v>
      </c>
      <c r="I194" s="4">
        <v>679</v>
      </c>
      <c r="J194" s="53">
        <f t="shared" si="4"/>
        <v>0.39374999999999999</v>
      </c>
      <c r="K194" s="53">
        <f t="shared" si="5"/>
        <v>0.42569444444444443</v>
      </c>
    </row>
    <row r="195" spans="1:11" x14ac:dyDescent="0.3">
      <c r="A195" s="54">
        <v>41646</v>
      </c>
      <c r="B195" s="4" t="s">
        <v>71</v>
      </c>
      <c r="C195" s="4" t="s">
        <v>70</v>
      </c>
      <c r="D195" s="4" t="s">
        <v>69</v>
      </c>
      <c r="E195" s="4">
        <v>1538</v>
      </c>
      <c r="F195" s="4">
        <v>1627</v>
      </c>
      <c r="G195" s="4" t="s">
        <v>109</v>
      </c>
      <c r="H195" s="4" t="s">
        <v>110</v>
      </c>
      <c r="I195" s="4">
        <v>280</v>
      </c>
      <c r="J195" s="53">
        <f t="shared" ref="J195:J258" si="6">TEXT(E195,"00\:00")+0</f>
        <v>0.65138888888888891</v>
      </c>
      <c r="K195" s="53">
        <f t="shared" ref="K195:K258" si="7">+TEXT(F195,"00\:00")+0</f>
        <v>0.68541666666666667</v>
      </c>
    </row>
    <row r="196" spans="1:11" x14ac:dyDescent="0.3">
      <c r="A196" s="54">
        <v>41646</v>
      </c>
      <c r="B196" s="4" t="s">
        <v>71</v>
      </c>
      <c r="C196" s="4" t="s">
        <v>32</v>
      </c>
      <c r="D196" s="4" t="s">
        <v>31</v>
      </c>
      <c r="E196" s="4">
        <v>545</v>
      </c>
      <c r="F196" s="5">
        <v>571</v>
      </c>
      <c r="G196" s="4" t="s">
        <v>73</v>
      </c>
      <c r="H196" s="4" t="s">
        <v>72</v>
      </c>
      <c r="I196" s="4">
        <v>599</v>
      </c>
      <c r="J196" s="53">
        <f t="shared" si="6"/>
        <v>0.23958333333333334</v>
      </c>
      <c r="K196" s="53">
        <f t="shared" si="7"/>
        <v>0.25763888888888892</v>
      </c>
    </row>
    <row r="197" spans="1:11" x14ac:dyDescent="0.3">
      <c r="A197" s="54">
        <v>41646</v>
      </c>
      <c r="B197" s="4" t="s">
        <v>71</v>
      </c>
      <c r="C197" s="4" t="s">
        <v>72</v>
      </c>
      <c r="D197" s="4" t="s">
        <v>73</v>
      </c>
      <c r="E197" s="4">
        <v>2000</v>
      </c>
      <c r="F197" s="4">
        <v>2000</v>
      </c>
      <c r="G197" s="4" t="s">
        <v>230</v>
      </c>
      <c r="H197" s="4" t="s">
        <v>229</v>
      </c>
      <c r="I197" s="4">
        <v>511</v>
      </c>
      <c r="J197" s="53">
        <f t="shared" si="6"/>
        <v>0.83333333333333337</v>
      </c>
      <c r="K197" s="53">
        <f t="shared" si="7"/>
        <v>0.83333333333333337</v>
      </c>
    </row>
    <row r="198" spans="1:11" x14ac:dyDescent="0.3">
      <c r="A198" s="54">
        <v>41646</v>
      </c>
      <c r="B198" s="4" t="s">
        <v>71</v>
      </c>
      <c r="C198" s="4" t="s">
        <v>43</v>
      </c>
      <c r="D198" s="4" t="s">
        <v>40</v>
      </c>
      <c r="E198" s="4">
        <v>1255</v>
      </c>
      <c r="F198" s="4">
        <v>1300</v>
      </c>
      <c r="G198" s="4" t="s">
        <v>109</v>
      </c>
      <c r="H198" s="4" t="s">
        <v>110</v>
      </c>
      <c r="I198" s="4">
        <v>184</v>
      </c>
      <c r="J198" s="53">
        <f t="shared" si="6"/>
        <v>0.53819444444444442</v>
      </c>
      <c r="K198" s="53">
        <f t="shared" si="7"/>
        <v>0.54166666666666663</v>
      </c>
    </row>
    <row r="199" spans="1:11" x14ac:dyDescent="0.3">
      <c r="A199" s="54">
        <v>41646</v>
      </c>
      <c r="B199" s="4" t="s">
        <v>71</v>
      </c>
      <c r="C199" s="4" t="s">
        <v>147</v>
      </c>
      <c r="D199" s="4" t="s">
        <v>148</v>
      </c>
      <c r="E199" s="4">
        <v>518</v>
      </c>
      <c r="F199" s="4">
        <v>520</v>
      </c>
      <c r="G199" s="4" t="s">
        <v>82</v>
      </c>
      <c r="H199" s="4" t="s">
        <v>83</v>
      </c>
      <c r="I199" s="4">
        <v>1009</v>
      </c>
      <c r="J199" s="53">
        <f t="shared" si="6"/>
        <v>0.22083333333333333</v>
      </c>
      <c r="K199" s="53">
        <f t="shared" si="7"/>
        <v>0.22222222222222221</v>
      </c>
    </row>
    <row r="200" spans="1:11" x14ac:dyDescent="0.3">
      <c r="A200" s="54">
        <v>41646</v>
      </c>
      <c r="B200" s="4" t="s">
        <v>76</v>
      </c>
      <c r="C200" s="4" t="s">
        <v>104</v>
      </c>
      <c r="D200" s="4" t="s">
        <v>105</v>
      </c>
      <c r="E200" s="4">
        <v>1740</v>
      </c>
      <c r="F200" s="4">
        <v>1838</v>
      </c>
      <c r="G200" s="4" t="s">
        <v>62</v>
      </c>
      <c r="H200" s="4" t="s">
        <v>63</v>
      </c>
      <c r="I200" s="4">
        <v>2218</v>
      </c>
      <c r="J200" s="53">
        <f t="shared" si="6"/>
        <v>0.73611111111111116</v>
      </c>
      <c r="K200" s="53">
        <f t="shared" si="7"/>
        <v>0.77638888888888891</v>
      </c>
    </row>
    <row r="201" spans="1:11" x14ac:dyDescent="0.3">
      <c r="A201" s="54">
        <v>41646</v>
      </c>
      <c r="B201" s="4" t="s">
        <v>77</v>
      </c>
      <c r="C201" s="4" t="s">
        <v>145</v>
      </c>
      <c r="D201" s="4" t="s">
        <v>144</v>
      </c>
      <c r="E201" s="4">
        <v>1159</v>
      </c>
      <c r="F201" s="4">
        <v>1457</v>
      </c>
      <c r="G201" s="4" t="s">
        <v>62</v>
      </c>
      <c r="H201" s="4" t="s">
        <v>63</v>
      </c>
      <c r="I201" s="4">
        <v>677</v>
      </c>
      <c r="J201" s="53">
        <f t="shared" si="6"/>
        <v>0.4993055555555555</v>
      </c>
      <c r="K201" s="53">
        <f t="shared" si="7"/>
        <v>0.62291666666666667</v>
      </c>
    </row>
    <row r="202" spans="1:11" x14ac:dyDescent="0.3">
      <c r="A202" s="54">
        <v>41646</v>
      </c>
      <c r="B202" s="4" t="s">
        <v>77</v>
      </c>
      <c r="C202" s="4" t="s">
        <v>95</v>
      </c>
      <c r="D202" s="4" t="s">
        <v>94</v>
      </c>
      <c r="E202" s="4">
        <v>933</v>
      </c>
      <c r="F202" s="4">
        <v>1223</v>
      </c>
      <c r="G202" s="4" t="s">
        <v>90</v>
      </c>
      <c r="H202" s="4" t="s">
        <v>91</v>
      </c>
      <c r="I202" s="4">
        <v>258</v>
      </c>
      <c r="J202" s="53">
        <f t="shared" si="6"/>
        <v>0.3979166666666667</v>
      </c>
      <c r="K202" s="53">
        <f t="shared" si="7"/>
        <v>0.51597222222222217</v>
      </c>
    </row>
    <row r="203" spans="1:11" x14ac:dyDescent="0.3">
      <c r="A203" s="54">
        <v>41646</v>
      </c>
      <c r="B203" s="4" t="s">
        <v>77</v>
      </c>
      <c r="C203" s="4" t="s">
        <v>233</v>
      </c>
      <c r="D203" s="4" t="s">
        <v>234</v>
      </c>
      <c r="E203" s="4">
        <v>1805</v>
      </c>
      <c r="F203" s="4">
        <v>1939</v>
      </c>
      <c r="G203" s="4" t="s">
        <v>48</v>
      </c>
      <c r="H203" s="4" t="s">
        <v>47</v>
      </c>
      <c r="I203" s="4">
        <v>220</v>
      </c>
      <c r="J203" s="53">
        <f t="shared" si="6"/>
        <v>0.75347222222222221</v>
      </c>
      <c r="K203" s="53">
        <f t="shared" si="7"/>
        <v>0.81874999999999998</v>
      </c>
    </row>
    <row r="204" spans="1:11" x14ac:dyDescent="0.3">
      <c r="A204" s="54">
        <v>41647</v>
      </c>
      <c r="B204" s="4" t="s">
        <v>77</v>
      </c>
      <c r="C204" s="4" t="s">
        <v>18</v>
      </c>
      <c r="D204" s="4" t="s">
        <v>17</v>
      </c>
      <c r="E204" s="4">
        <v>1646</v>
      </c>
      <c r="F204" s="4">
        <v>1844</v>
      </c>
      <c r="G204" s="4" t="s">
        <v>48</v>
      </c>
      <c r="H204" s="4" t="s">
        <v>47</v>
      </c>
      <c r="I204" s="4">
        <v>577</v>
      </c>
      <c r="J204" s="53">
        <f t="shared" si="6"/>
        <v>0.69861111111111107</v>
      </c>
      <c r="K204" s="53">
        <f t="shared" si="7"/>
        <v>0.78055555555555556</v>
      </c>
    </row>
    <row r="205" spans="1:11" x14ac:dyDescent="0.3">
      <c r="A205" s="54">
        <v>41647</v>
      </c>
      <c r="B205" s="4" t="s">
        <v>77</v>
      </c>
      <c r="C205" s="4" t="s">
        <v>47</v>
      </c>
      <c r="D205" s="4" t="s">
        <v>48</v>
      </c>
      <c r="E205" s="4">
        <v>1952</v>
      </c>
      <c r="F205" s="4">
        <v>2092</v>
      </c>
      <c r="G205" s="4" t="s">
        <v>167</v>
      </c>
      <c r="H205" s="4" t="s">
        <v>166</v>
      </c>
      <c r="I205" s="4">
        <v>516</v>
      </c>
      <c r="J205" s="53">
        <f t="shared" si="6"/>
        <v>0.82777777777777783</v>
      </c>
      <c r="K205" s="53">
        <f t="shared" si="7"/>
        <v>0.89722222222222225</v>
      </c>
    </row>
    <row r="206" spans="1:11" x14ac:dyDescent="0.3">
      <c r="A206" s="54">
        <v>41647</v>
      </c>
      <c r="B206" s="4" t="s">
        <v>77</v>
      </c>
      <c r="C206" s="4" t="s">
        <v>78</v>
      </c>
      <c r="D206" s="4" t="s">
        <v>79</v>
      </c>
      <c r="E206" s="4">
        <v>1423</v>
      </c>
      <c r="F206" s="4">
        <v>1543</v>
      </c>
      <c r="G206" s="4" t="s">
        <v>171</v>
      </c>
      <c r="H206" s="4" t="s">
        <v>170</v>
      </c>
      <c r="I206" s="4">
        <v>419</v>
      </c>
      <c r="J206" s="53">
        <f t="shared" si="6"/>
        <v>0.59930555555555554</v>
      </c>
      <c r="K206" s="53">
        <f t="shared" si="7"/>
        <v>0.65486111111111112</v>
      </c>
    </row>
    <row r="207" spans="1:11" x14ac:dyDescent="0.3">
      <c r="A207" s="54">
        <v>41647</v>
      </c>
      <c r="B207" s="4" t="s">
        <v>77</v>
      </c>
      <c r="C207" s="4" t="s">
        <v>78</v>
      </c>
      <c r="D207" s="4" t="s">
        <v>79</v>
      </c>
      <c r="E207" s="4">
        <v>1610</v>
      </c>
      <c r="F207" s="4">
        <v>1620</v>
      </c>
      <c r="G207" s="4" t="s">
        <v>235</v>
      </c>
      <c r="H207" s="4" t="s">
        <v>236</v>
      </c>
      <c r="I207" s="4">
        <v>488</v>
      </c>
      <c r="J207" s="53">
        <f t="shared" si="6"/>
        <v>0.67361111111111116</v>
      </c>
      <c r="K207" s="53">
        <f t="shared" si="7"/>
        <v>0.68055555555555547</v>
      </c>
    </row>
    <row r="208" spans="1:11" x14ac:dyDescent="0.3">
      <c r="A208" s="54">
        <v>41647</v>
      </c>
      <c r="B208" s="4" t="s">
        <v>77</v>
      </c>
      <c r="C208" s="4" t="s">
        <v>91</v>
      </c>
      <c r="D208" s="4" t="s">
        <v>90</v>
      </c>
      <c r="E208" s="4">
        <v>1456</v>
      </c>
      <c r="F208" s="4">
        <v>1684</v>
      </c>
      <c r="G208" s="4" t="s">
        <v>62</v>
      </c>
      <c r="H208" s="4" t="s">
        <v>63</v>
      </c>
      <c r="I208" s="4">
        <v>236</v>
      </c>
      <c r="J208" s="53">
        <f t="shared" si="6"/>
        <v>0.62222222222222223</v>
      </c>
      <c r="K208" s="53">
        <f t="shared" si="7"/>
        <v>0.72499999999999998</v>
      </c>
    </row>
    <row r="209" spans="1:11" x14ac:dyDescent="0.3">
      <c r="A209" s="54">
        <v>41647</v>
      </c>
      <c r="B209" s="4" t="s">
        <v>77</v>
      </c>
      <c r="C209" s="4" t="s">
        <v>83</v>
      </c>
      <c r="D209" s="4" t="s">
        <v>82</v>
      </c>
      <c r="E209" s="4">
        <v>2106</v>
      </c>
      <c r="F209" s="4">
        <v>2310</v>
      </c>
      <c r="G209" s="4" t="s">
        <v>58</v>
      </c>
      <c r="H209" s="4" t="s">
        <v>59</v>
      </c>
      <c r="I209" s="4">
        <v>369</v>
      </c>
      <c r="J209" s="53">
        <f t="shared" si="6"/>
        <v>0.87916666666666676</v>
      </c>
      <c r="K209" s="53">
        <f t="shared" si="7"/>
        <v>0.96527777777777779</v>
      </c>
    </row>
    <row r="210" spans="1:11" x14ac:dyDescent="0.3">
      <c r="A210" s="54">
        <v>41647</v>
      </c>
      <c r="B210" s="4" t="s">
        <v>77</v>
      </c>
      <c r="C210" s="4" t="s">
        <v>104</v>
      </c>
      <c r="D210" s="4" t="s">
        <v>105</v>
      </c>
      <c r="E210" s="4">
        <v>1101</v>
      </c>
      <c r="F210" s="4">
        <v>1300</v>
      </c>
      <c r="G210" s="4" t="s">
        <v>30</v>
      </c>
      <c r="H210" s="4" t="s">
        <v>29</v>
      </c>
      <c r="I210" s="4">
        <v>616</v>
      </c>
      <c r="J210" s="53">
        <f t="shared" si="6"/>
        <v>0.45902777777777781</v>
      </c>
      <c r="K210" s="53">
        <f t="shared" si="7"/>
        <v>0.54166666666666663</v>
      </c>
    </row>
    <row r="211" spans="1:11" x14ac:dyDescent="0.3">
      <c r="A211" s="54">
        <v>41647</v>
      </c>
      <c r="B211" s="4" t="s">
        <v>77</v>
      </c>
      <c r="C211" s="4" t="s">
        <v>56</v>
      </c>
      <c r="D211" s="4" t="s">
        <v>57</v>
      </c>
      <c r="E211" s="4">
        <v>1510</v>
      </c>
      <c r="F211" s="4">
        <v>1725</v>
      </c>
      <c r="G211" s="4" t="s">
        <v>90</v>
      </c>
      <c r="H211" s="4" t="s">
        <v>91</v>
      </c>
      <c r="I211" s="4">
        <v>628</v>
      </c>
      <c r="J211" s="53">
        <f t="shared" si="6"/>
        <v>0.63194444444444442</v>
      </c>
      <c r="K211" s="53">
        <f t="shared" si="7"/>
        <v>0.72569444444444453</v>
      </c>
    </row>
    <row r="212" spans="1:11" x14ac:dyDescent="0.3">
      <c r="A212" s="54">
        <v>41647</v>
      </c>
      <c r="B212" s="4" t="s">
        <v>24</v>
      </c>
      <c r="C212" s="4" t="s">
        <v>32</v>
      </c>
      <c r="D212" s="4" t="s">
        <v>31</v>
      </c>
      <c r="E212" s="4">
        <v>1940</v>
      </c>
      <c r="F212" s="4">
        <v>2146</v>
      </c>
      <c r="G212" s="4" t="s">
        <v>237</v>
      </c>
      <c r="H212" s="4" t="s">
        <v>238</v>
      </c>
      <c r="I212" s="4">
        <v>522</v>
      </c>
      <c r="J212" s="53">
        <f t="shared" si="6"/>
        <v>0.81944444444444453</v>
      </c>
      <c r="K212" s="53">
        <f t="shared" si="7"/>
        <v>0.90694444444444444</v>
      </c>
    </row>
    <row r="213" spans="1:11" x14ac:dyDescent="0.3">
      <c r="A213" s="54">
        <v>41647</v>
      </c>
      <c r="B213" s="4" t="s">
        <v>24</v>
      </c>
      <c r="C213" s="4" t="s">
        <v>28</v>
      </c>
      <c r="D213" s="4" t="s">
        <v>27</v>
      </c>
      <c r="E213" s="4">
        <v>1433</v>
      </c>
      <c r="F213" s="4">
        <v>1435</v>
      </c>
      <c r="G213" s="4" t="s">
        <v>239</v>
      </c>
      <c r="H213" s="4" t="s">
        <v>240</v>
      </c>
      <c r="I213" s="4">
        <v>685</v>
      </c>
      <c r="J213" s="53">
        <f t="shared" si="6"/>
        <v>0.60625000000000007</v>
      </c>
      <c r="K213" s="53">
        <f t="shared" si="7"/>
        <v>0.60763888888888895</v>
      </c>
    </row>
    <row r="214" spans="1:11" x14ac:dyDescent="0.3">
      <c r="A214" s="54">
        <v>41647</v>
      </c>
      <c r="B214" s="4" t="s">
        <v>55</v>
      </c>
      <c r="C214" s="4" t="s">
        <v>156</v>
      </c>
      <c r="D214" s="4" t="s">
        <v>157</v>
      </c>
      <c r="E214" s="4">
        <v>2304</v>
      </c>
      <c r="F214" s="4">
        <v>2307</v>
      </c>
      <c r="G214" s="4" t="s">
        <v>241</v>
      </c>
      <c r="H214" s="4" t="s">
        <v>242</v>
      </c>
      <c r="I214" s="4">
        <v>207</v>
      </c>
      <c r="J214" s="53">
        <f t="shared" si="6"/>
        <v>0.96111111111111114</v>
      </c>
      <c r="K214" s="53">
        <f t="shared" si="7"/>
        <v>0.96319444444444446</v>
      </c>
    </row>
    <row r="215" spans="1:11" x14ac:dyDescent="0.3">
      <c r="A215" s="54">
        <v>41647</v>
      </c>
      <c r="B215" s="4" t="s">
        <v>55</v>
      </c>
      <c r="C215" s="4" t="s">
        <v>83</v>
      </c>
      <c r="D215" s="4" t="s">
        <v>82</v>
      </c>
      <c r="E215" s="4">
        <v>1450</v>
      </c>
      <c r="F215" s="4">
        <v>1502</v>
      </c>
      <c r="G215" s="4" t="s">
        <v>243</v>
      </c>
      <c r="H215" s="4" t="s">
        <v>244</v>
      </c>
      <c r="I215" s="4">
        <v>160</v>
      </c>
      <c r="J215" s="53">
        <f t="shared" si="6"/>
        <v>0.61805555555555558</v>
      </c>
      <c r="K215" s="53">
        <f t="shared" si="7"/>
        <v>0.62638888888888888</v>
      </c>
    </row>
    <row r="216" spans="1:11" x14ac:dyDescent="0.3">
      <c r="A216" s="54">
        <v>41647</v>
      </c>
      <c r="B216" s="4" t="s">
        <v>66</v>
      </c>
      <c r="C216" s="4" t="s">
        <v>65</v>
      </c>
      <c r="D216" s="4" t="s">
        <v>64</v>
      </c>
      <c r="E216" s="4">
        <v>1220</v>
      </c>
      <c r="F216" s="4">
        <v>1404</v>
      </c>
      <c r="G216" s="4" t="s">
        <v>79</v>
      </c>
      <c r="H216" s="4" t="s">
        <v>99</v>
      </c>
      <c r="I216" s="4">
        <v>1874</v>
      </c>
      <c r="J216" s="53">
        <f t="shared" si="6"/>
        <v>0.51388888888888895</v>
      </c>
      <c r="K216" s="53">
        <f t="shared" si="7"/>
        <v>0.58611111111111114</v>
      </c>
    </row>
    <row r="217" spans="1:11" x14ac:dyDescent="0.3">
      <c r="A217" s="54">
        <v>41647</v>
      </c>
      <c r="B217" s="4" t="s">
        <v>66</v>
      </c>
      <c r="C217" s="4" t="s">
        <v>32</v>
      </c>
      <c r="D217" s="4" t="s">
        <v>31</v>
      </c>
      <c r="E217" s="4">
        <v>1956</v>
      </c>
      <c r="F217" s="4">
        <v>2204</v>
      </c>
      <c r="G217" s="4" t="s">
        <v>169</v>
      </c>
      <c r="H217" s="4" t="s">
        <v>168</v>
      </c>
      <c r="I217" s="4">
        <v>296</v>
      </c>
      <c r="J217" s="53">
        <f t="shared" si="6"/>
        <v>0.8305555555555556</v>
      </c>
      <c r="K217" s="53">
        <f t="shared" si="7"/>
        <v>0.9194444444444444</v>
      </c>
    </row>
    <row r="218" spans="1:11" x14ac:dyDescent="0.3">
      <c r="A218" s="54">
        <v>41647</v>
      </c>
      <c r="B218" s="4" t="s">
        <v>66</v>
      </c>
      <c r="C218" s="4" t="s">
        <v>45</v>
      </c>
      <c r="D218" s="4" t="s">
        <v>44</v>
      </c>
      <c r="E218" s="4">
        <v>1824</v>
      </c>
      <c r="F218" s="4">
        <v>1945</v>
      </c>
      <c r="G218" s="4" t="s">
        <v>68</v>
      </c>
      <c r="H218" s="4" t="s">
        <v>67</v>
      </c>
      <c r="I218" s="4">
        <v>2583</v>
      </c>
      <c r="J218" s="53">
        <f t="shared" si="6"/>
        <v>0.76666666666666661</v>
      </c>
      <c r="K218" s="53">
        <f t="shared" si="7"/>
        <v>0.82291666666666663</v>
      </c>
    </row>
    <row r="219" spans="1:11" x14ac:dyDescent="0.3">
      <c r="A219" s="54">
        <v>41647</v>
      </c>
      <c r="B219" s="4" t="s">
        <v>66</v>
      </c>
      <c r="C219" s="4" t="s">
        <v>99</v>
      </c>
      <c r="D219" s="4" t="s">
        <v>79</v>
      </c>
      <c r="E219" s="4">
        <v>1935</v>
      </c>
      <c r="F219" s="4">
        <v>2134</v>
      </c>
      <c r="G219" s="4" t="s">
        <v>68</v>
      </c>
      <c r="H219" s="4" t="s">
        <v>67</v>
      </c>
      <c r="I219" s="4">
        <v>1635</v>
      </c>
      <c r="J219" s="53">
        <f t="shared" si="6"/>
        <v>0.81597222222222221</v>
      </c>
      <c r="K219" s="53">
        <f t="shared" si="7"/>
        <v>0.89861111111111114</v>
      </c>
    </row>
    <row r="220" spans="1:11" x14ac:dyDescent="0.3">
      <c r="A220" s="54">
        <v>41647</v>
      </c>
      <c r="B220" s="4" t="s">
        <v>71</v>
      </c>
      <c r="C220" s="4" t="s">
        <v>18</v>
      </c>
      <c r="D220" s="4" t="s">
        <v>17</v>
      </c>
      <c r="E220" s="4">
        <v>1738</v>
      </c>
      <c r="F220" s="4">
        <v>1745</v>
      </c>
      <c r="G220" s="4" t="s">
        <v>82</v>
      </c>
      <c r="H220" s="4" t="s">
        <v>83</v>
      </c>
      <c r="I220" s="4">
        <v>1587</v>
      </c>
      <c r="J220" s="53">
        <f t="shared" si="6"/>
        <v>0.73472222222222217</v>
      </c>
      <c r="K220" s="53">
        <f t="shared" si="7"/>
        <v>0.73958333333333337</v>
      </c>
    </row>
    <row r="221" spans="1:11" x14ac:dyDescent="0.3">
      <c r="A221" s="54">
        <v>41647</v>
      </c>
      <c r="B221" s="4" t="s">
        <v>71</v>
      </c>
      <c r="C221" s="4" t="s">
        <v>81</v>
      </c>
      <c r="D221" s="4" t="s">
        <v>80</v>
      </c>
      <c r="E221" s="4">
        <v>713</v>
      </c>
      <c r="F221" s="4">
        <v>720</v>
      </c>
      <c r="G221" s="4" t="s">
        <v>73</v>
      </c>
      <c r="H221" s="4" t="s">
        <v>72</v>
      </c>
      <c r="I221" s="4">
        <v>168</v>
      </c>
      <c r="J221" s="53">
        <f t="shared" si="6"/>
        <v>0.30069444444444443</v>
      </c>
      <c r="K221" s="53">
        <f t="shared" si="7"/>
        <v>0.30555555555555552</v>
      </c>
    </row>
    <row r="222" spans="1:11" x14ac:dyDescent="0.3">
      <c r="A222" s="54">
        <v>41647</v>
      </c>
      <c r="B222" s="4" t="s">
        <v>71</v>
      </c>
      <c r="C222" s="4" t="s">
        <v>72</v>
      </c>
      <c r="D222" s="4" t="s">
        <v>73</v>
      </c>
      <c r="E222" s="4">
        <v>747</v>
      </c>
      <c r="F222" s="4">
        <v>750</v>
      </c>
      <c r="G222" s="4" t="s">
        <v>21</v>
      </c>
      <c r="H222" s="4" t="s">
        <v>20</v>
      </c>
      <c r="I222" s="4">
        <v>651</v>
      </c>
      <c r="J222" s="53">
        <f t="shared" si="6"/>
        <v>0.32430555555555557</v>
      </c>
      <c r="K222" s="53">
        <f t="shared" si="7"/>
        <v>0.3263888888888889</v>
      </c>
    </row>
    <row r="223" spans="1:11" x14ac:dyDescent="0.3">
      <c r="A223" s="54">
        <v>41647</v>
      </c>
      <c r="B223" s="4" t="s">
        <v>71</v>
      </c>
      <c r="C223" s="4" t="s">
        <v>34</v>
      </c>
      <c r="D223" s="4" t="s">
        <v>35</v>
      </c>
      <c r="E223" s="4">
        <v>938</v>
      </c>
      <c r="F223" s="4">
        <v>954</v>
      </c>
      <c r="G223" s="4" t="s">
        <v>73</v>
      </c>
      <c r="H223" s="4" t="s">
        <v>72</v>
      </c>
      <c r="I223" s="4">
        <v>331</v>
      </c>
      <c r="J223" s="53">
        <f t="shared" si="6"/>
        <v>0.40138888888888885</v>
      </c>
      <c r="K223" s="53">
        <f t="shared" si="7"/>
        <v>0.41250000000000003</v>
      </c>
    </row>
    <row r="224" spans="1:11" x14ac:dyDescent="0.3">
      <c r="A224" s="54">
        <v>41647</v>
      </c>
      <c r="B224" s="4" t="s">
        <v>10</v>
      </c>
      <c r="C224" s="4" t="s">
        <v>99</v>
      </c>
      <c r="D224" s="4" t="s">
        <v>79</v>
      </c>
      <c r="E224" s="4">
        <v>659</v>
      </c>
      <c r="F224" s="4">
        <v>706</v>
      </c>
      <c r="G224" s="4" t="s">
        <v>245</v>
      </c>
      <c r="H224" s="4" t="s">
        <v>246</v>
      </c>
      <c r="I224" s="4">
        <v>351</v>
      </c>
      <c r="J224" s="53">
        <f t="shared" si="6"/>
        <v>0.29097222222222224</v>
      </c>
      <c r="K224" s="53">
        <f t="shared" si="7"/>
        <v>0.29583333333333334</v>
      </c>
    </row>
    <row r="225" spans="1:11" x14ac:dyDescent="0.3">
      <c r="A225" s="54">
        <v>41647</v>
      </c>
      <c r="B225" s="4" t="s">
        <v>10</v>
      </c>
      <c r="C225" s="4" t="s">
        <v>99</v>
      </c>
      <c r="D225" s="4" t="s">
        <v>79</v>
      </c>
      <c r="E225" s="4">
        <v>1350</v>
      </c>
      <c r="F225" s="4">
        <v>1353</v>
      </c>
      <c r="G225" s="4" t="s">
        <v>247</v>
      </c>
      <c r="H225" s="4" t="s">
        <v>248</v>
      </c>
      <c r="I225" s="4">
        <v>837</v>
      </c>
      <c r="J225" s="53">
        <f t="shared" si="6"/>
        <v>0.57638888888888895</v>
      </c>
      <c r="K225" s="53">
        <f t="shared" si="7"/>
        <v>0.57847222222222217</v>
      </c>
    </row>
    <row r="226" spans="1:11" x14ac:dyDescent="0.3">
      <c r="A226" s="54">
        <v>41647</v>
      </c>
      <c r="B226" s="4" t="s">
        <v>10</v>
      </c>
      <c r="C226" s="4" t="s">
        <v>18</v>
      </c>
      <c r="D226" s="4" t="s">
        <v>17</v>
      </c>
      <c r="E226" s="4">
        <v>1703</v>
      </c>
      <c r="F226" s="4">
        <v>1911</v>
      </c>
      <c r="G226" s="4" t="s">
        <v>196</v>
      </c>
      <c r="H226" s="4" t="s">
        <v>195</v>
      </c>
      <c r="I226" s="4">
        <v>350</v>
      </c>
      <c r="J226" s="53">
        <f t="shared" si="6"/>
        <v>0.7104166666666667</v>
      </c>
      <c r="K226" s="53">
        <f t="shared" si="7"/>
        <v>0.7993055555555556</v>
      </c>
    </row>
    <row r="227" spans="1:11" x14ac:dyDescent="0.3">
      <c r="A227" s="54">
        <v>41647</v>
      </c>
      <c r="B227" s="4" t="s">
        <v>10</v>
      </c>
      <c r="C227" s="4" t="s">
        <v>18</v>
      </c>
      <c r="D227" s="4" t="s">
        <v>17</v>
      </c>
      <c r="E227" s="4">
        <v>838</v>
      </c>
      <c r="F227" s="4">
        <v>840</v>
      </c>
      <c r="G227" s="4" t="s">
        <v>249</v>
      </c>
      <c r="H227" s="4" t="s">
        <v>250</v>
      </c>
      <c r="I227" s="4">
        <v>143</v>
      </c>
      <c r="J227" s="53">
        <f t="shared" si="6"/>
        <v>0.35972222222222222</v>
      </c>
      <c r="K227" s="53">
        <f t="shared" si="7"/>
        <v>0.3611111111111111</v>
      </c>
    </row>
    <row r="228" spans="1:11" x14ac:dyDescent="0.3">
      <c r="A228" s="54">
        <v>41647</v>
      </c>
      <c r="B228" s="4" t="s">
        <v>19</v>
      </c>
      <c r="C228" s="4" t="s">
        <v>104</v>
      </c>
      <c r="D228" s="4" t="s">
        <v>105</v>
      </c>
      <c r="E228" s="4">
        <v>1504</v>
      </c>
      <c r="F228" s="4">
        <v>1597</v>
      </c>
      <c r="G228" s="4" t="s">
        <v>31</v>
      </c>
      <c r="H228" s="4" t="s">
        <v>98</v>
      </c>
      <c r="I228" s="4">
        <v>990</v>
      </c>
      <c r="J228" s="53">
        <f t="shared" si="6"/>
        <v>0.62777777777777777</v>
      </c>
      <c r="K228" s="53">
        <f t="shared" si="7"/>
        <v>0.69236111111111109</v>
      </c>
    </row>
    <row r="229" spans="1:11" x14ac:dyDescent="0.3">
      <c r="A229" s="54">
        <v>41647</v>
      </c>
      <c r="B229" s="4" t="s">
        <v>24</v>
      </c>
      <c r="C229" s="4" t="s">
        <v>32</v>
      </c>
      <c r="D229" s="4" t="s">
        <v>31</v>
      </c>
      <c r="E229" s="4">
        <v>1845</v>
      </c>
      <c r="F229" s="5">
        <v>1858</v>
      </c>
      <c r="G229" s="4" t="s">
        <v>251</v>
      </c>
      <c r="H229" s="4" t="s">
        <v>252</v>
      </c>
      <c r="I229" s="4">
        <v>618</v>
      </c>
      <c r="J229" s="53">
        <f t="shared" si="6"/>
        <v>0.78125</v>
      </c>
      <c r="K229" s="53">
        <f t="shared" si="7"/>
        <v>0.79027777777777775</v>
      </c>
    </row>
    <row r="230" spans="1:11" x14ac:dyDescent="0.3">
      <c r="A230" s="54">
        <v>41647</v>
      </c>
      <c r="B230" s="4" t="s">
        <v>24</v>
      </c>
      <c r="C230" s="4" t="s">
        <v>238</v>
      </c>
      <c r="D230" s="4" t="s">
        <v>237</v>
      </c>
      <c r="E230" s="4">
        <v>542</v>
      </c>
      <c r="F230" s="4">
        <v>550</v>
      </c>
      <c r="G230" s="4" t="s">
        <v>31</v>
      </c>
      <c r="H230" s="4" t="s">
        <v>32</v>
      </c>
      <c r="I230" s="4">
        <v>522</v>
      </c>
      <c r="J230" s="53">
        <f t="shared" si="6"/>
        <v>0.23750000000000002</v>
      </c>
      <c r="K230" s="53">
        <f t="shared" si="7"/>
        <v>0.24305555555555555</v>
      </c>
    </row>
    <row r="231" spans="1:11" x14ac:dyDescent="0.3">
      <c r="A231" s="54">
        <v>41647</v>
      </c>
      <c r="B231" s="4" t="s">
        <v>33</v>
      </c>
      <c r="C231" s="4" t="s">
        <v>56</v>
      </c>
      <c r="D231" s="4" t="s">
        <v>57</v>
      </c>
      <c r="E231" s="4">
        <v>1825</v>
      </c>
      <c r="F231" s="4">
        <v>2107</v>
      </c>
      <c r="G231" s="4" t="s">
        <v>27</v>
      </c>
      <c r="H231" s="4" t="s">
        <v>28</v>
      </c>
      <c r="I231" s="4">
        <v>641</v>
      </c>
      <c r="J231" s="53">
        <f t="shared" si="6"/>
        <v>0.76736111111111116</v>
      </c>
      <c r="K231" s="53">
        <f t="shared" si="7"/>
        <v>0.87986111111111109</v>
      </c>
    </row>
    <row r="232" spans="1:11" x14ac:dyDescent="0.3">
      <c r="A232" s="54">
        <v>41647</v>
      </c>
      <c r="B232" s="4" t="s">
        <v>33</v>
      </c>
      <c r="C232" s="4" t="s">
        <v>56</v>
      </c>
      <c r="D232" s="4" t="s">
        <v>57</v>
      </c>
      <c r="E232" s="4">
        <v>1601</v>
      </c>
      <c r="F232" s="4">
        <v>1676</v>
      </c>
      <c r="G232" s="4" t="s">
        <v>27</v>
      </c>
      <c r="H232" s="4" t="s">
        <v>28</v>
      </c>
      <c r="I232" s="4">
        <v>641</v>
      </c>
      <c r="J232" s="53">
        <f t="shared" si="6"/>
        <v>0.66736111111111107</v>
      </c>
      <c r="K232" s="53">
        <f t="shared" si="7"/>
        <v>0.71944444444444444</v>
      </c>
    </row>
    <row r="233" spans="1:11" x14ac:dyDescent="0.3">
      <c r="A233" s="54">
        <v>41647</v>
      </c>
      <c r="B233" s="4" t="s">
        <v>33</v>
      </c>
      <c r="C233" s="4" t="s">
        <v>37</v>
      </c>
      <c r="D233" s="4" t="s">
        <v>36</v>
      </c>
      <c r="E233" s="4">
        <v>1413</v>
      </c>
      <c r="F233" s="4">
        <v>1632</v>
      </c>
      <c r="G233" s="4" t="s">
        <v>31</v>
      </c>
      <c r="H233" s="4" t="s">
        <v>32</v>
      </c>
      <c r="I233" s="4">
        <v>1197</v>
      </c>
      <c r="J233" s="53">
        <f t="shared" si="6"/>
        <v>0.59236111111111112</v>
      </c>
      <c r="K233" s="53">
        <f t="shared" si="7"/>
        <v>0.68888888888888899</v>
      </c>
    </row>
    <row r="234" spans="1:11" x14ac:dyDescent="0.3">
      <c r="A234" s="54">
        <v>41647</v>
      </c>
      <c r="B234" s="4" t="s">
        <v>33</v>
      </c>
      <c r="C234" s="4" t="s">
        <v>218</v>
      </c>
      <c r="D234" s="4" t="s">
        <v>217</v>
      </c>
      <c r="E234" s="4">
        <v>911</v>
      </c>
      <c r="F234" s="4">
        <v>976</v>
      </c>
      <c r="G234" s="4" t="s">
        <v>27</v>
      </c>
      <c r="H234" s="4" t="s">
        <v>28</v>
      </c>
      <c r="I234" s="4">
        <v>1017</v>
      </c>
      <c r="J234" s="53">
        <f t="shared" si="6"/>
        <v>0.38263888888888892</v>
      </c>
      <c r="K234" s="53">
        <f t="shared" si="7"/>
        <v>0.42777777777777776</v>
      </c>
    </row>
    <row r="235" spans="1:11" x14ac:dyDescent="0.3">
      <c r="A235" s="54">
        <v>41647</v>
      </c>
      <c r="B235" s="4" t="s">
        <v>33</v>
      </c>
      <c r="C235" s="4" t="s">
        <v>91</v>
      </c>
      <c r="D235" s="4" t="s">
        <v>90</v>
      </c>
      <c r="E235" s="4">
        <v>1410</v>
      </c>
      <c r="F235" s="4">
        <v>1505</v>
      </c>
      <c r="G235" s="4" t="s">
        <v>27</v>
      </c>
      <c r="H235" s="4" t="s">
        <v>28</v>
      </c>
      <c r="I235" s="4">
        <v>1055</v>
      </c>
      <c r="J235" s="53">
        <f t="shared" si="6"/>
        <v>0.59027777777777779</v>
      </c>
      <c r="K235" s="53">
        <f t="shared" si="7"/>
        <v>0.62847222222222221</v>
      </c>
    </row>
    <row r="236" spans="1:11" x14ac:dyDescent="0.3">
      <c r="A236" s="54">
        <v>41647</v>
      </c>
      <c r="B236" s="4" t="s">
        <v>106</v>
      </c>
      <c r="C236" s="4" t="s">
        <v>83</v>
      </c>
      <c r="D236" s="4" t="s">
        <v>82</v>
      </c>
      <c r="E236" s="4">
        <v>1156</v>
      </c>
      <c r="F236" s="4">
        <v>1205</v>
      </c>
      <c r="G236" s="4" t="s">
        <v>64</v>
      </c>
      <c r="H236" s="4" t="s">
        <v>65</v>
      </c>
      <c r="I236" s="4">
        <v>1107</v>
      </c>
      <c r="J236" s="53">
        <f t="shared" si="6"/>
        <v>0.49722222222222223</v>
      </c>
      <c r="K236" s="53">
        <f t="shared" si="7"/>
        <v>0.50347222222222221</v>
      </c>
    </row>
    <row r="237" spans="1:11" x14ac:dyDescent="0.3">
      <c r="A237" s="54">
        <v>41647</v>
      </c>
      <c r="B237" s="4" t="s">
        <v>42</v>
      </c>
      <c r="C237" s="4" t="s">
        <v>110</v>
      </c>
      <c r="D237" s="4" t="s">
        <v>109</v>
      </c>
      <c r="E237" s="4">
        <v>624</v>
      </c>
      <c r="F237" s="4">
        <v>624</v>
      </c>
      <c r="G237" s="4" t="s">
        <v>48</v>
      </c>
      <c r="H237" s="4" t="s">
        <v>47</v>
      </c>
      <c r="I237" s="4">
        <v>369</v>
      </c>
      <c r="J237" s="53">
        <f t="shared" si="6"/>
        <v>0.26666666666666666</v>
      </c>
      <c r="K237" s="53">
        <f t="shared" si="7"/>
        <v>0.26666666666666666</v>
      </c>
    </row>
    <row r="238" spans="1:11" x14ac:dyDescent="0.3">
      <c r="A238" s="54">
        <v>41647</v>
      </c>
      <c r="B238" s="4" t="s">
        <v>42</v>
      </c>
      <c r="C238" s="4" t="s">
        <v>110</v>
      </c>
      <c r="D238" s="4" t="s">
        <v>109</v>
      </c>
      <c r="E238" s="4">
        <v>302</v>
      </c>
      <c r="F238" s="4">
        <v>302</v>
      </c>
      <c r="G238" s="4" t="s">
        <v>39</v>
      </c>
      <c r="H238" s="4" t="s">
        <v>38</v>
      </c>
      <c r="I238" s="4">
        <v>1674</v>
      </c>
      <c r="J238" s="53">
        <f t="shared" si="6"/>
        <v>0.12638888888888888</v>
      </c>
      <c r="K238" s="53">
        <f t="shared" si="7"/>
        <v>0.12638888888888888</v>
      </c>
    </row>
    <row r="239" spans="1:11" x14ac:dyDescent="0.3">
      <c r="A239" s="54">
        <v>41647</v>
      </c>
      <c r="B239" s="4" t="s">
        <v>42</v>
      </c>
      <c r="C239" s="4" t="s">
        <v>175</v>
      </c>
      <c r="D239" s="4" t="s">
        <v>174</v>
      </c>
      <c r="E239" s="4">
        <v>2037</v>
      </c>
      <c r="F239" s="4">
        <v>2278</v>
      </c>
      <c r="G239" s="4" t="s">
        <v>109</v>
      </c>
      <c r="H239" s="4" t="s">
        <v>110</v>
      </c>
      <c r="I239" s="4">
        <v>395</v>
      </c>
      <c r="J239" s="53">
        <f t="shared" si="6"/>
        <v>0.85902777777777783</v>
      </c>
      <c r="K239" s="53">
        <f t="shared" si="7"/>
        <v>0.97083333333333333</v>
      </c>
    </row>
    <row r="240" spans="1:11" x14ac:dyDescent="0.3">
      <c r="A240" s="54">
        <v>41647</v>
      </c>
      <c r="B240" s="4" t="s">
        <v>46</v>
      </c>
      <c r="C240" s="4" t="s">
        <v>63</v>
      </c>
      <c r="D240" s="4" t="s">
        <v>62</v>
      </c>
      <c r="E240" s="4">
        <v>649</v>
      </c>
      <c r="F240" s="4">
        <v>650</v>
      </c>
      <c r="G240" s="4" t="s">
        <v>115</v>
      </c>
      <c r="H240" s="4" t="s">
        <v>116</v>
      </c>
      <c r="I240" s="4">
        <v>1535</v>
      </c>
      <c r="J240" s="53">
        <f t="shared" si="6"/>
        <v>0.28402777777777777</v>
      </c>
      <c r="K240" s="53">
        <f t="shared" si="7"/>
        <v>0.28472222222222221</v>
      </c>
    </row>
    <row r="241" spans="1:11" x14ac:dyDescent="0.3">
      <c r="A241" s="54">
        <v>41647</v>
      </c>
      <c r="B241" s="4" t="s">
        <v>46</v>
      </c>
      <c r="C241" s="4" t="s">
        <v>18</v>
      </c>
      <c r="D241" s="4" t="s">
        <v>17</v>
      </c>
      <c r="E241" s="4">
        <v>953</v>
      </c>
      <c r="F241" s="4">
        <v>1184</v>
      </c>
      <c r="G241" s="4" t="s">
        <v>62</v>
      </c>
      <c r="H241" s="4" t="s">
        <v>63</v>
      </c>
      <c r="I241" s="4">
        <v>1947</v>
      </c>
      <c r="J241" s="53">
        <f t="shared" si="6"/>
        <v>0.41180555555555554</v>
      </c>
      <c r="K241" s="53">
        <f t="shared" si="7"/>
        <v>0.51666666666666672</v>
      </c>
    </row>
    <row r="242" spans="1:11" x14ac:dyDescent="0.3">
      <c r="A242" s="54">
        <v>41647</v>
      </c>
      <c r="B242" s="4" t="s">
        <v>46</v>
      </c>
      <c r="C242" s="4" t="s">
        <v>18</v>
      </c>
      <c r="D242" s="4" t="s">
        <v>17</v>
      </c>
      <c r="E242" s="4">
        <v>843</v>
      </c>
      <c r="F242" s="4">
        <v>1126</v>
      </c>
      <c r="G242" s="4" t="s">
        <v>53</v>
      </c>
      <c r="H242" s="4" t="s">
        <v>54</v>
      </c>
      <c r="I242" s="4">
        <v>594</v>
      </c>
      <c r="J242" s="53">
        <f t="shared" si="6"/>
        <v>0.36319444444444443</v>
      </c>
      <c r="K242" s="53">
        <f t="shared" si="7"/>
        <v>0.47638888888888892</v>
      </c>
    </row>
    <row r="243" spans="1:11" x14ac:dyDescent="0.3">
      <c r="A243" s="54">
        <v>41648</v>
      </c>
      <c r="B243" s="4" t="s">
        <v>10</v>
      </c>
      <c r="C243" s="4" t="s">
        <v>28</v>
      </c>
      <c r="D243" s="4" t="s">
        <v>27</v>
      </c>
      <c r="E243" s="4">
        <v>1020</v>
      </c>
      <c r="F243" s="5">
        <v>1050</v>
      </c>
      <c r="G243" s="4" t="s">
        <v>253</v>
      </c>
      <c r="H243" s="4" t="s">
        <v>254</v>
      </c>
      <c r="I243" s="4">
        <v>641</v>
      </c>
      <c r="J243" s="53">
        <f t="shared" si="6"/>
        <v>0.43055555555555558</v>
      </c>
      <c r="K243" s="53">
        <f t="shared" si="7"/>
        <v>0.4513888888888889</v>
      </c>
    </row>
    <row r="244" spans="1:11" x14ac:dyDescent="0.3">
      <c r="A244" s="54">
        <v>41648</v>
      </c>
      <c r="B244" s="4" t="s">
        <v>10</v>
      </c>
      <c r="C244" s="4" t="s">
        <v>168</v>
      </c>
      <c r="D244" s="4" t="s">
        <v>169</v>
      </c>
      <c r="E244" s="4">
        <v>1649</v>
      </c>
      <c r="F244" s="4">
        <v>1649</v>
      </c>
      <c r="G244" s="4" t="s">
        <v>123</v>
      </c>
      <c r="H244" s="4" t="s">
        <v>124</v>
      </c>
      <c r="I244" s="4">
        <v>112</v>
      </c>
      <c r="J244" s="53">
        <f t="shared" si="6"/>
        <v>0.7006944444444444</v>
      </c>
      <c r="K244" s="53">
        <f t="shared" si="7"/>
        <v>0.7006944444444444</v>
      </c>
    </row>
    <row r="245" spans="1:11" x14ac:dyDescent="0.3">
      <c r="A245" s="54">
        <v>41648</v>
      </c>
      <c r="B245" s="4" t="s">
        <v>10</v>
      </c>
      <c r="C245" s="4" t="s">
        <v>99</v>
      </c>
      <c r="D245" s="4" t="s">
        <v>79</v>
      </c>
      <c r="E245" s="4">
        <v>1454</v>
      </c>
      <c r="F245" s="4">
        <v>1665</v>
      </c>
      <c r="G245" s="4" t="s">
        <v>255</v>
      </c>
      <c r="H245" s="4" t="s">
        <v>256</v>
      </c>
      <c r="I245" s="4">
        <v>201</v>
      </c>
      <c r="J245" s="53">
        <f t="shared" si="6"/>
        <v>0.62083333333333335</v>
      </c>
      <c r="K245" s="53">
        <f t="shared" si="7"/>
        <v>0.71180555555555547</v>
      </c>
    </row>
    <row r="246" spans="1:11" x14ac:dyDescent="0.3">
      <c r="A246" s="54">
        <v>41648</v>
      </c>
      <c r="B246" s="4" t="s">
        <v>10</v>
      </c>
      <c r="C246" s="4" t="s">
        <v>192</v>
      </c>
      <c r="D246" s="4" t="s">
        <v>191</v>
      </c>
      <c r="E246" s="4">
        <v>1058</v>
      </c>
      <c r="F246" s="4">
        <v>1165</v>
      </c>
      <c r="G246" s="4" t="s">
        <v>31</v>
      </c>
      <c r="H246" s="4" t="s">
        <v>32</v>
      </c>
      <c r="I246" s="4">
        <v>667</v>
      </c>
      <c r="J246" s="53">
        <f t="shared" si="6"/>
        <v>0.45694444444444443</v>
      </c>
      <c r="K246" s="53">
        <f t="shared" si="7"/>
        <v>0.50347222222222221</v>
      </c>
    </row>
    <row r="247" spans="1:11" x14ac:dyDescent="0.3">
      <c r="A247" s="54">
        <v>41648</v>
      </c>
      <c r="B247" s="4" t="s">
        <v>146</v>
      </c>
      <c r="C247" s="4" t="s">
        <v>56</v>
      </c>
      <c r="D247" s="4" t="s">
        <v>57</v>
      </c>
      <c r="E247" s="4">
        <v>804</v>
      </c>
      <c r="F247" s="4">
        <v>805</v>
      </c>
      <c r="G247" s="4" t="s">
        <v>49</v>
      </c>
      <c r="H247" s="4" t="s">
        <v>50</v>
      </c>
      <c r="I247" s="4">
        <v>391</v>
      </c>
      <c r="J247" s="53">
        <f t="shared" si="6"/>
        <v>0.33611111111111108</v>
      </c>
      <c r="K247" s="53">
        <f t="shared" si="7"/>
        <v>0.33680555555555558</v>
      </c>
    </row>
    <row r="248" spans="1:11" x14ac:dyDescent="0.3">
      <c r="A248" s="54">
        <v>41648</v>
      </c>
      <c r="B248" s="4" t="s">
        <v>33</v>
      </c>
      <c r="C248" s="4" t="s">
        <v>207</v>
      </c>
      <c r="D248" s="4" t="s">
        <v>208</v>
      </c>
      <c r="E248" s="4">
        <v>709</v>
      </c>
      <c r="F248" s="4">
        <v>715</v>
      </c>
      <c r="G248" s="4" t="s">
        <v>27</v>
      </c>
      <c r="H248" s="4" t="s">
        <v>28</v>
      </c>
      <c r="I248" s="4">
        <v>1188</v>
      </c>
      <c r="J248" s="53">
        <f t="shared" si="6"/>
        <v>0.29791666666666666</v>
      </c>
      <c r="K248" s="53">
        <f t="shared" si="7"/>
        <v>0.30208333333333331</v>
      </c>
    </row>
    <row r="249" spans="1:11" x14ac:dyDescent="0.3">
      <c r="A249" s="54">
        <v>41648</v>
      </c>
      <c r="B249" s="4" t="s">
        <v>33</v>
      </c>
      <c r="C249" s="4" t="s">
        <v>110</v>
      </c>
      <c r="D249" s="4" t="s">
        <v>109</v>
      </c>
      <c r="E249" s="4">
        <v>815</v>
      </c>
      <c r="F249" s="4">
        <v>820</v>
      </c>
      <c r="G249" s="4" t="s">
        <v>31</v>
      </c>
      <c r="H249" s="4" t="s">
        <v>32</v>
      </c>
      <c r="I249" s="4">
        <v>867</v>
      </c>
      <c r="J249" s="53">
        <f t="shared" si="6"/>
        <v>0.34375</v>
      </c>
      <c r="K249" s="53">
        <f t="shared" si="7"/>
        <v>0.34722222222222227</v>
      </c>
    </row>
    <row r="250" spans="1:11" x14ac:dyDescent="0.3">
      <c r="A250" s="54">
        <v>41648</v>
      </c>
      <c r="B250" s="4" t="s">
        <v>33</v>
      </c>
      <c r="C250" s="4" t="s">
        <v>65</v>
      </c>
      <c r="D250" s="4" t="s">
        <v>64</v>
      </c>
      <c r="E250" s="4">
        <v>1417</v>
      </c>
      <c r="F250" s="4">
        <v>1652</v>
      </c>
      <c r="G250" s="4" t="s">
        <v>27</v>
      </c>
      <c r="H250" s="4" t="s">
        <v>28</v>
      </c>
      <c r="I250" s="4">
        <v>1660</v>
      </c>
      <c r="J250" s="53">
        <f t="shared" si="6"/>
        <v>0.59513888888888888</v>
      </c>
      <c r="K250" s="53">
        <f t="shared" si="7"/>
        <v>0.70277777777777783</v>
      </c>
    </row>
    <row r="251" spans="1:11" x14ac:dyDescent="0.3">
      <c r="A251" s="54">
        <v>41648</v>
      </c>
      <c r="B251" s="4" t="s">
        <v>106</v>
      </c>
      <c r="C251" s="4" t="s">
        <v>257</v>
      </c>
      <c r="D251" s="4" t="s">
        <v>258</v>
      </c>
      <c r="E251" s="4">
        <v>107</v>
      </c>
      <c r="F251" s="4">
        <v>120</v>
      </c>
      <c r="G251" s="4" t="s">
        <v>64</v>
      </c>
      <c r="H251" s="4" t="s">
        <v>65</v>
      </c>
      <c r="I251" s="4">
        <v>1533</v>
      </c>
      <c r="J251" s="53">
        <f t="shared" si="6"/>
        <v>4.6527777777777779E-2</v>
      </c>
      <c r="K251" s="53">
        <f t="shared" si="7"/>
        <v>5.5555555555555552E-2</v>
      </c>
    </row>
    <row r="252" spans="1:11" x14ac:dyDescent="0.3">
      <c r="A252" s="54">
        <v>41648</v>
      </c>
      <c r="B252" s="4" t="s">
        <v>46</v>
      </c>
      <c r="C252" s="4" t="s">
        <v>54</v>
      </c>
      <c r="D252" s="4" t="s">
        <v>53</v>
      </c>
      <c r="E252" s="4">
        <v>946</v>
      </c>
      <c r="F252" s="4">
        <v>950</v>
      </c>
      <c r="G252" s="4" t="s">
        <v>44</v>
      </c>
      <c r="H252" s="4" t="s">
        <v>45</v>
      </c>
      <c r="I252" s="4">
        <v>1127</v>
      </c>
      <c r="J252" s="53">
        <f t="shared" si="6"/>
        <v>0.4069444444444445</v>
      </c>
      <c r="K252" s="53">
        <f t="shared" si="7"/>
        <v>0.40972222222222227</v>
      </c>
    </row>
    <row r="253" spans="1:11" x14ac:dyDescent="0.3">
      <c r="A253" s="54">
        <v>41648</v>
      </c>
      <c r="B253" s="4" t="s">
        <v>46</v>
      </c>
      <c r="C253" s="4" t="s">
        <v>18</v>
      </c>
      <c r="D253" s="4" t="s">
        <v>17</v>
      </c>
      <c r="E253" s="4">
        <v>2118</v>
      </c>
      <c r="F253" s="4">
        <v>2309</v>
      </c>
      <c r="G253" s="4" t="s">
        <v>245</v>
      </c>
      <c r="H253" s="4" t="s">
        <v>246</v>
      </c>
      <c r="I253" s="4">
        <v>341</v>
      </c>
      <c r="J253" s="53">
        <f t="shared" si="6"/>
        <v>0.88750000000000007</v>
      </c>
      <c r="K253" s="53">
        <f t="shared" si="7"/>
        <v>0.96458333333333324</v>
      </c>
    </row>
    <row r="254" spans="1:11" x14ac:dyDescent="0.3">
      <c r="A254" s="54">
        <v>41648</v>
      </c>
      <c r="B254" s="4" t="s">
        <v>46</v>
      </c>
      <c r="C254" s="4" t="s">
        <v>41</v>
      </c>
      <c r="D254" s="4" t="s">
        <v>40</v>
      </c>
      <c r="E254" s="4">
        <v>1456</v>
      </c>
      <c r="F254" s="4">
        <v>1459</v>
      </c>
      <c r="G254" s="4" t="s">
        <v>39</v>
      </c>
      <c r="H254" s="4" t="s">
        <v>38</v>
      </c>
      <c r="I254" s="4">
        <v>1598</v>
      </c>
      <c r="J254" s="53">
        <f t="shared" si="6"/>
        <v>0.62222222222222223</v>
      </c>
      <c r="K254" s="53">
        <f t="shared" si="7"/>
        <v>0.62430555555555556</v>
      </c>
    </row>
    <row r="255" spans="1:11" x14ac:dyDescent="0.3">
      <c r="A255" s="54">
        <v>41648</v>
      </c>
      <c r="B255" s="4" t="s">
        <v>46</v>
      </c>
      <c r="C255" s="4" t="s">
        <v>67</v>
      </c>
      <c r="D255" s="4" t="s">
        <v>68</v>
      </c>
      <c r="E255" s="4">
        <v>2106</v>
      </c>
      <c r="F255" s="4">
        <v>2115</v>
      </c>
      <c r="G255" s="4" t="s">
        <v>40</v>
      </c>
      <c r="H255" s="4" t="s">
        <v>41</v>
      </c>
      <c r="I255" s="4">
        <v>2586</v>
      </c>
      <c r="J255" s="53">
        <f t="shared" si="6"/>
        <v>0.87916666666666676</v>
      </c>
      <c r="K255" s="53">
        <f t="shared" si="7"/>
        <v>0.88541666666666663</v>
      </c>
    </row>
    <row r="256" spans="1:11" x14ac:dyDescent="0.3">
      <c r="A256" s="54">
        <v>41648</v>
      </c>
      <c r="B256" s="4" t="s">
        <v>46</v>
      </c>
      <c r="C256" s="4" t="s">
        <v>259</v>
      </c>
      <c r="D256" s="4" t="s">
        <v>260</v>
      </c>
      <c r="E256" s="4">
        <v>600</v>
      </c>
      <c r="F256" s="4">
        <v>610</v>
      </c>
      <c r="G256" s="4" t="s">
        <v>17</v>
      </c>
      <c r="H256" s="4" t="s">
        <v>18</v>
      </c>
      <c r="I256" s="4">
        <v>528</v>
      </c>
      <c r="J256" s="53">
        <f t="shared" si="6"/>
        <v>0.25</v>
      </c>
      <c r="K256" s="53">
        <f t="shared" si="7"/>
        <v>0.25694444444444448</v>
      </c>
    </row>
    <row r="257" spans="1:11" x14ac:dyDescent="0.3">
      <c r="A257" s="54">
        <v>41648</v>
      </c>
      <c r="B257" s="4" t="s">
        <v>24</v>
      </c>
      <c r="C257" s="4" t="s">
        <v>29</v>
      </c>
      <c r="D257" s="4" t="s">
        <v>30</v>
      </c>
      <c r="E257" s="4">
        <v>604</v>
      </c>
      <c r="F257" s="4">
        <v>610</v>
      </c>
      <c r="G257" s="4" t="s">
        <v>40</v>
      </c>
      <c r="H257" s="4" t="s">
        <v>43</v>
      </c>
      <c r="I257" s="4">
        <v>764</v>
      </c>
      <c r="J257" s="53">
        <f t="shared" si="6"/>
        <v>0.25277777777777777</v>
      </c>
      <c r="K257" s="53">
        <f t="shared" si="7"/>
        <v>0.25694444444444448</v>
      </c>
    </row>
    <row r="258" spans="1:11" x14ac:dyDescent="0.3">
      <c r="A258" s="54">
        <v>41648</v>
      </c>
      <c r="B258" s="4" t="s">
        <v>55</v>
      </c>
      <c r="C258" s="4" t="s">
        <v>50</v>
      </c>
      <c r="D258" s="4" t="s">
        <v>49</v>
      </c>
      <c r="E258" s="4">
        <v>1502</v>
      </c>
      <c r="F258" s="4">
        <v>1505</v>
      </c>
      <c r="G258" s="4" t="s">
        <v>261</v>
      </c>
      <c r="H258" s="4" t="s">
        <v>262</v>
      </c>
      <c r="I258" s="4">
        <v>531</v>
      </c>
      <c r="J258" s="53">
        <f t="shared" si="6"/>
        <v>0.62638888888888888</v>
      </c>
      <c r="K258" s="53">
        <f t="shared" si="7"/>
        <v>0.62847222222222221</v>
      </c>
    </row>
    <row r="259" spans="1:11" x14ac:dyDescent="0.3">
      <c r="A259" s="54">
        <v>41648</v>
      </c>
      <c r="B259" s="4" t="s">
        <v>55</v>
      </c>
      <c r="C259" s="4" t="s">
        <v>147</v>
      </c>
      <c r="D259" s="4" t="s">
        <v>148</v>
      </c>
      <c r="E259" s="4">
        <v>1045</v>
      </c>
      <c r="F259" s="4">
        <v>1062</v>
      </c>
      <c r="G259" s="4" t="s">
        <v>68</v>
      </c>
      <c r="H259" s="4" t="s">
        <v>67</v>
      </c>
      <c r="I259" s="4">
        <v>550</v>
      </c>
      <c r="J259" s="53">
        <f t="shared" ref="J259:J322" si="8">TEXT(E259,"00\:00")+0</f>
        <v>0.44791666666666669</v>
      </c>
      <c r="K259" s="53">
        <f t="shared" ref="K259:K322" si="9">+TEXT(F259,"00\:00")+0</f>
        <v>0.4597222222222222</v>
      </c>
    </row>
    <row r="260" spans="1:11" x14ac:dyDescent="0.3">
      <c r="A260" s="54">
        <v>41648</v>
      </c>
      <c r="B260" s="4" t="s">
        <v>24</v>
      </c>
      <c r="C260" s="4" t="s">
        <v>170</v>
      </c>
      <c r="D260" s="4" t="s">
        <v>171</v>
      </c>
      <c r="E260" s="4">
        <v>558</v>
      </c>
      <c r="F260" s="4">
        <v>605</v>
      </c>
      <c r="G260" s="4" t="s">
        <v>31</v>
      </c>
      <c r="H260" s="4" t="s">
        <v>32</v>
      </c>
      <c r="I260" s="4">
        <v>693</v>
      </c>
      <c r="J260" s="53">
        <f t="shared" si="8"/>
        <v>0.24861111111111112</v>
      </c>
      <c r="K260" s="53">
        <f t="shared" si="9"/>
        <v>0.25347222222222221</v>
      </c>
    </row>
    <row r="261" spans="1:11" x14ac:dyDescent="0.3">
      <c r="A261" s="54">
        <v>41648</v>
      </c>
      <c r="B261" s="4" t="s">
        <v>71</v>
      </c>
      <c r="C261" s="4" t="s">
        <v>83</v>
      </c>
      <c r="D261" s="4" t="s">
        <v>82</v>
      </c>
      <c r="E261" s="4">
        <v>1005</v>
      </c>
      <c r="F261" s="4">
        <v>1005</v>
      </c>
      <c r="G261" s="4" t="s">
        <v>109</v>
      </c>
      <c r="H261" s="4" t="s">
        <v>110</v>
      </c>
      <c r="I261" s="4">
        <v>2300</v>
      </c>
      <c r="J261" s="53">
        <f t="shared" si="8"/>
        <v>0.4201388888888889</v>
      </c>
      <c r="K261" s="53">
        <f t="shared" si="9"/>
        <v>0.4201388888888889</v>
      </c>
    </row>
    <row r="262" spans="1:11" x14ac:dyDescent="0.3">
      <c r="A262" s="54">
        <v>41648</v>
      </c>
      <c r="B262" s="4" t="s">
        <v>55</v>
      </c>
      <c r="C262" s="4" t="s">
        <v>56</v>
      </c>
      <c r="D262" s="4" t="s">
        <v>57</v>
      </c>
      <c r="E262" s="4">
        <v>951</v>
      </c>
      <c r="F262" s="4">
        <v>952</v>
      </c>
      <c r="G262" s="4" t="s">
        <v>263</v>
      </c>
      <c r="H262" s="4" t="s">
        <v>264</v>
      </c>
      <c r="I262" s="4">
        <v>141</v>
      </c>
      <c r="J262" s="53">
        <f t="shared" si="8"/>
        <v>0.41041666666666665</v>
      </c>
      <c r="K262" s="53">
        <f t="shared" si="9"/>
        <v>0.41111111111111115</v>
      </c>
    </row>
    <row r="263" spans="1:11" x14ac:dyDescent="0.3">
      <c r="A263" s="54">
        <v>41648</v>
      </c>
      <c r="B263" s="4" t="s">
        <v>66</v>
      </c>
      <c r="C263" s="4" t="s">
        <v>41</v>
      </c>
      <c r="D263" s="4" t="s">
        <v>40</v>
      </c>
      <c r="E263" s="4">
        <v>1534</v>
      </c>
      <c r="F263" s="4">
        <v>1779</v>
      </c>
      <c r="G263" s="4" t="s">
        <v>68</v>
      </c>
      <c r="H263" s="4" t="s">
        <v>67</v>
      </c>
      <c r="I263" s="4">
        <v>2586</v>
      </c>
      <c r="J263" s="53">
        <f t="shared" si="8"/>
        <v>0.64861111111111114</v>
      </c>
      <c r="K263" s="53">
        <f t="shared" si="9"/>
        <v>0.7631944444444444</v>
      </c>
    </row>
    <row r="264" spans="1:11" x14ac:dyDescent="0.3">
      <c r="A264" s="54">
        <v>41648</v>
      </c>
      <c r="B264" s="4" t="s">
        <v>77</v>
      </c>
      <c r="C264" s="4" t="s">
        <v>78</v>
      </c>
      <c r="D264" s="4" t="s">
        <v>79</v>
      </c>
      <c r="E264" s="4">
        <v>2134</v>
      </c>
      <c r="F264" s="4">
        <v>2276</v>
      </c>
      <c r="G264" s="4" t="s">
        <v>21</v>
      </c>
      <c r="H264" s="4" t="s">
        <v>20</v>
      </c>
      <c r="I264" s="4">
        <v>302</v>
      </c>
      <c r="J264" s="53">
        <f t="shared" si="8"/>
        <v>0.89861111111111114</v>
      </c>
      <c r="K264" s="53">
        <f t="shared" si="9"/>
        <v>0.96944444444444444</v>
      </c>
    </row>
    <row r="265" spans="1:11" x14ac:dyDescent="0.3">
      <c r="A265" s="54">
        <v>41648</v>
      </c>
      <c r="B265" s="4" t="s">
        <v>77</v>
      </c>
      <c r="C265" s="4" t="s">
        <v>246</v>
      </c>
      <c r="D265" s="4" t="s">
        <v>245</v>
      </c>
      <c r="E265" s="4">
        <v>1752</v>
      </c>
      <c r="F265" s="4">
        <v>1881</v>
      </c>
      <c r="G265" s="4" t="s">
        <v>79</v>
      </c>
      <c r="H265" s="4" t="s">
        <v>78</v>
      </c>
      <c r="I265" s="4">
        <v>359</v>
      </c>
      <c r="J265" s="53">
        <f t="shared" si="8"/>
        <v>0.74444444444444446</v>
      </c>
      <c r="K265" s="53">
        <f t="shared" si="9"/>
        <v>0.80625000000000002</v>
      </c>
    </row>
    <row r="266" spans="1:11" x14ac:dyDescent="0.3">
      <c r="A266" s="54">
        <v>41648</v>
      </c>
      <c r="B266" s="4" t="s">
        <v>77</v>
      </c>
      <c r="C266" s="4" t="s">
        <v>91</v>
      </c>
      <c r="D266" s="4" t="s">
        <v>90</v>
      </c>
      <c r="E266" s="4">
        <v>2215</v>
      </c>
      <c r="F266" s="4">
        <v>2316</v>
      </c>
      <c r="G266" s="4" t="s">
        <v>62</v>
      </c>
      <c r="H266" s="4" t="s">
        <v>63</v>
      </c>
      <c r="I266" s="4">
        <v>236</v>
      </c>
      <c r="J266" s="53">
        <f t="shared" si="8"/>
        <v>0.92708333333333337</v>
      </c>
      <c r="K266" s="53">
        <f t="shared" si="9"/>
        <v>0.96944444444444444</v>
      </c>
    </row>
    <row r="267" spans="1:11" x14ac:dyDescent="0.3">
      <c r="A267" s="54">
        <v>41648</v>
      </c>
      <c r="B267" s="4" t="s">
        <v>77</v>
      </c>
      <c r="C267" s="4" t="s">
        <v>93</v>
      </c>
      <c r="D267" s="4" t="s">
        <v>92</v>
      </c>
      <c r="E267" s="4">
        <v>1858</v>
      </c>
      <c r="F267" s="4">
        <v>2120</v>
      </c>
      <c r="G267" s="4" t="s">
        <v>94</v>
      </c>
      <c r="H267" s="4" t="s">
        <v>95</v>
      </c>
      <c r="I267" s="4">
        <v>417</v>
      </c>
      <c r="J267" s="53">
        <f t="shared" si="8"/>
        <v>0.79027777777777775</v>
      </c>
      <c r="K267" s="53">
        <f t="shared" si="9"/>
        <v>0.88888888888888884</v>
      </c>
    </row>
    <row r="268" spans="1:11" x14ac:dyDescent="0.3">
      <c r="A268" s="54">
        <v>41648</v>
      </c>
      <c r="B268" s="4" t="s">
        <v>77</v>
      </c>
      <c r="C268" s="4" t="s">
        <v>29</v>
      </c>
      <c r="D268" s="4" t="s">
        <v>30</v>
      </c>
      <c r="E268" s="4">
        <v>1300</v>
      </c>
      <c r="F268" s="4">
        <v>1300</v>
      </c>
      <c r="G268" s="4" t="s">
        <v>123</v>
      </c>
      <c r="H268" s="4" t="s">
        <v>124</v>
      </c>
      <c r="I268" s="4">
        <v>448</v>
      </c>
      <c r="J268" s="53">
        <f t="shared" si="8"/>
        <v>0.54166666666666663</v>
      </c>
      <c r="K268" s="53">
        <f t="shared" si="9"/>
        <v>0.54166666666666663</v>
      </c>
    </row>
    <row r="269" spans="1:11" x14ac:dyDescent="0.3">
      <c r="A269" s="54">
        <v>41648</v>
      </c>
      <c r="B269" s="4" t="s">
        <v>77</v>
      </c>
      <c r="C269" s="4" t="s">
        <v>56</v>
      </c>
      <c r="D269" s="4" t="s">
        <v>57</v>
      </c>
      <c r="E269" s="4">
        <v>1454</v>
      </c>
      <c r="F269" s="4">
        <v>1591</v>
      </c>
      <c r="G269" s="4" t="s">
        <v>79</v>
      </c>
      <c r="H269" s="4" t="s">
        <v>78</v>
      </c>
      <c r="I269" s="4">
        <v>883</v>
      </c>
      <c r="J269" s="53">
        <f t="shared" si="8"/>
        <v>0.62083333333333335</v>
      </c>
      <c r="K269" s="53">
        <f t="shared" si="9"/>
        <v>0.68819444444444444</v>
      </c>
    </row>
    <row r="270" spans="1:11" x14ac:dyDescent="0.3">
      <c r="A270" s="54">
        <v>41649</v>
      </c>
      <c r="B270" s="4" t="s">
        <v>77</v>
      </c>
      <c r="C270" s="4" t="s">
        <v>45</v>
      </c>
      <c r="D270" s="4" t="s">
        <v>44</v>
      </c>
      <c r="E270" s="4">
        <v>1248</v>
      </c>
      <c r="F270" s="4">
        <v>1476</v>
      </c>
      <c r="G270" s="4" t="s">
        <v>210</v>
      </c>
      <c r="H270" s="4" t="s">
        <v>209</v>
      </c>
      <c r="I270" s="4">
        <v>1056</v>
      </c>
      <c r="J270" s="53">
        <f t="shared" si="8"/>
        <v>0.53333333333333333</v>
      </c>
      <c r="K270" s="53">
        <f t="shared" si="9"/>
        <v>0.63611111111111107</v>
      </c>
    </row>
    <row r="271" spans="1:11" x14ac:dyDescent="0.3">
      <c r="A271" s="54">
        <v>41649</v>
      </c>
      <c r="B271" s="4" t="s">
        <v>77</v>
      </c>
      <c r="C271" s="4" t="s">
        <v>78</v>
      </c>
      <c r="D271" s="4" t="s">
        <v>79</v>
      </c>
      <c r="E271" s="4">
        <v>1649</v>
      </c>
      <c r="F271" s="4">
        <v>1827</v>
      </c>
      <c r="G271" s="4" t="s">
        <v>205</v>
      </c>
      <c r="H271" s="4" t="s">
        <v>206</v>
      </c>
      <c r="I271" s="4">
        <v>239</v>
      </c>
      <c r="J271" s="53">
        <f t="shared" si="8"/>
        <v>0.7006944444444444</v>
      </c>
      <c r="K271" s="53">
        <f t="shared" si="9"/>
        <v>0.76874999999999993</v>
      </c>
    </row>
    <row r="272" spans="1:11" x14ac:dyDescent="0.3">
      <c r="A272" s="54">
        <v>41649</v>
      </c>
      <c r="B272" s="4" t="s">
        <v>77</v>
      </c>
      <c r="C272" s="4" t="s">
        <v>98</v>
      </c>
      <c r="D272" s="4" t="s">
        <v>31</v>
      </c>
      <c r="E272" s="4">
        <v>1957</v>
      </c>
      <c r="F272" s="4">
        <v>2150</v>
      </c>
      <c r="G272" s="4" t="s">
        <v>114</v>
      </c>
      <c r="H272" s="4" t="s">
        <v>113</v>
      </c>
      <c r="I272" s="4">
        <v>997</v>
      </c>
      <c r="J272" s="53">
        <f t="shared" si="8"/>
        <v>0.83124999999999993</v>
      </c>
      <c r="K272" s="53">
        <f t="shared" si="9"/>
        <v>0.90972222222222221</v>
      </c>
    </row>
    <row r="273" spans="1:11" x14ac:dyDescent="0.3">
      <c r="A273" s="54">
        <v>41649</v>
      </c>
      <c r="B273" s="4" t="s">
        <v>77</v>
      </c>
      <c r="C273" s="4" t="s">
        <v>207</v>
      </c>
      <c r="D273" s="4" t="s">
        <v>208</v>
      </c>
      <c r="E273" s="4">
        <v>1348</v>
      </c>
      <c r="F273" s="4">
        <v>1472</v>
      </c>
      <c r="G273" s="4" t="s">
        <v>90</v>
      </c>
      <c r="H273" s="4" t="s">
        <v>91</v>
      </c>
      <c r="I273" s="4">
        <v>197</v>
      </c>
      <c r="J273" s="53">
        <f t="shared" si="8"/>
        <v>0.57500000000000007</v>
      </c>
      <c r="K273" s="53">
        <f t="shared" si="9"/>
        <v>0.6333333333333333</v>
      </c>
    </row>
    <row r="274" spans="1:11" x14ac:dyDescent="0.3">
      <c r="A274" s="54">
        <v>41649</v>
      </c>
      <c r="B274" s="4" t="s">
        <v>77</v>
      </c>
      <c r="C274" s="4" t="s">
        <v>178</v>
      </c>
      <c r="D274" s="4" t="s">
        <v>79</v>
      </c>
      <c r="E274" s="4">
        <v>1516</v>
      </c>
      <c r="F274" s="4">
        <v>1609</v>
      </c>
      <c r="G274" s="4" t="s">
        <v>48</v>
      </c>
      <c r="H274" s="4" t="s">
        <v>47</v>
      </c>
      <c r="I274" s="4">
        <v>883</v>
      </c>
      <c r="J274" s="53">
        <f t="shared" si="8"/>
        <v>0.63611111111111118</v>
      </c>
      <c r="K274" s="53">
        <f t="shared" si="9"/>
        <v>0.67291666666666661</v>
      </c>
    </row>
    <row r="275" spans="1:11" x14ac:dyDescent="0.3">
      <c r="A275" s="54">
        <v>41649</v>
      </c>
      <c r="B275" s="4" t="s">
        <v>77</v>
      </c>
      <c r="C275" s="4" t="s">
        <v>75</v>
      </c>
      <c r="D275" s="4" t="s">
        <v>74</v>
      </c>
      <c r="E275" s="4">
        <v>1930</v>
      </c>
      <c r="F275" s="4">
        <v>2121</v>
      </c>
      <c r="G275" s="4" t="s">
        <v>48</v>
      </c>
      <c r="H275" s="4" t="s">
        <v>47</v>
      </c>
      <c r="I275" s="4">
        <v>255</v>
      </c>
      <c r="J275" s="53">
        <f t="shared" si="8"/>
        <v>0.8125</v>
      </c>
      <c r="K275" s="53">
        <f t="shared" si="9"/>
        <v>0.88958333333333339</v>
      </c>
    </row>
    <row r="276" spans="1:11" x14ac:dyDescent="0.3">
      <c r="A276" s="54">
        <v>41649</v>
      </c>
      <c r="B276" s="4" t="s">
        <v>77</v>
      </c>
      <c r="C276" s="4" t="s">
        <v>47</v>
      </c>
      <c r="D276" s="4" t="s">
        <v>48</v>
      </c>
      <c r="E276" s="4">
        <v>1348</v>
      </c>
      <c r="F276" s="4">
        <v>1424</v>
      </c>
      <c r="G276" s="4" t="s">
        <v>12</v>
      </c>
      <c r="H276" s="4" t="s">
        <v>11</v>
      </c>
      <c r="I276" s="4">
        <v>327</v>
      </c>
      <c r="J276" s="53">
        <f t="shared" si="8"/>
        <v>0.57500000000000007</v>
      </c>
      <c r="K276" s="53">
        <f t="shared" si="9"/>
        <v>0.6</v>
      </c>
    </row>
    <row r="277" spans="1:11" x14ac:dyDescent="0.3">
      <c r="A277" s="54">
        <v>41649</v>
      </c>
      <c r="B277" s="4" t="s">
        <v>55</v>
      </c>
      <c r="C277" s="4" t="s">
        <v>67</v>
      </c>
      <c r="D277" s="4" t="s">
        <v>68</v>
      </c>
      <c r="E277" s="4">
        <v>1245</v>
      </c>
      <c r="F277" s="4">
        <v>1345</v>
      </c>
      <c r="G277" s="4" t="s">
        <v>215</v>
      </c>
      <c r="H277" s="4" t="s">
        <v>216</v>
      </c>
      <c r="I277" s="4">
        <v>462</v>
      </c>
      <c r="J277" s="53">
        <f t="shared" si="8"/>
        <v>0.53125</v>
      </c>
      <c r="K277" s="53">
        <f t="shared" si="9"/>
        <v>0.57291666666666663</v>
      </c>
    </row>
    <row r="278" spans="1:11" x14ac:dyDescent="0.3">
      <c r="A278" s="54">
        <v>41649</v>
      </c>
      <c r="B278" s="4" t="s">
        <v>55</v>
      </c>
      <c r="C278" s="4" t="s">
        <v>156</v>
      </c>
      <c r="D278" s="4" t="s">
        <v>157</v>
      </c>
      <c r="E278" s="4">
        <v>558</v>
      </c>
      <c r="F278" s="4">
        <v>600</v>
      </c>
      <c r="G278" s="4" t="s">
        <v>62</v>
      </c>
      <c r="H278" s="4" t="s">
        <v>63</v>
      </c>
      <c r="I278" s="4">
        <v>373</v>
      </c>
      <c r="J278" s="53">
        <f t="shared" si="8"/>
        <v>0.24861111111111112</v>
      </c>
      <c r="K278" s="53">
        <f t="shared" si="9"/>
        <v>0.25</v>
      </c>
    </row>
    <row r="279" spans="1:11" x14ac:dyDescent="0.3">
      <c r="A279" s="54">
        <v>41649</v>
      </c>
      <c r="B279" s="4" t="s">
        <v>66</v>
      </c>
      <c r="C279" s="4" t="s">
        <v>14</v>
      </c>
      <c r="D279" s="4" t="s">
        <v>13</v>
      </c>
      <c r="E279" s="4">
        <v>737</v>
      </c>
      <c r="F279" s="4">
        <v>784</v>
      </c>
      <c r="G279" s="4" t="s">
        <v>114</v>
      </c>
      <c r="H279" s="4" t="s">
        <v>113</v>
      </c>
      <c r="I279" s="4">
        <v>997</v>
      </c>
      <c r="J279" s="53">
        <f t="shared" si="8"/>
        <v>0.31736111111111115</v>
      </c>
      <c r="K279" s="53">
        <f t="shared" si="9"/>
        <v>0.35000000000000003</v>
      </c>
    </row>
    <row r="280" spans="1:11" x14ac:dyDescent="0.3">
      <c r="A280" s="54">
        <v>41649</v>
      </c>
      <c r="B280" s="4" t="s">
        <v>66</v>
      </c>
      <c r="C280" s="4" t="s">
        <v>63</v>
      </c>
      <c r="D280" s="4" t="s">
        <v>62</v>
      </c>
      <c r="E280" s="4">
        <v>1503</v>
      </c>
      <c r="F280" s="4">
        <v>1654</v>
      </c>
      <c r="G280" s="4" t="s">
        <v>79</v>
      </c>
      <c r="H280" s="4" t="s">
        <v>99</v>
      </c>
      <c r="I280" s="4">
        <v>1379</v>
      </c>
      <c r="J280" s="53">
        <f t="shared" si="8"/>
        <v>0.62708333333333333</v>
      </c>
      <c r="K280" s="53">
        <f t="shared" si="9"/>
        <v>0.70416666666666661</v>
      </c>
    </row>
    <row r="281" spans="1:11" x14ac:dyDescent="0.3">
      <c r="A281" s="54">
        <v>41649</v>
      </c>
      <c r="B281" s="4" t="s">
        <v>66</v>
      </c>
      <c r="C281" s="4" t="s">
        <v>99</v>
      </c>
      <c r="D281" s="4" t="s">
        <v>79</v>
      </c>
      <c r="E281" s="4">
        <v>1233</v>
      </c>
      <c r="F281" s="4">
        <v>1234</v>
      </c>
      <c r="G281" s="4" t="s">
        <v>90</v>
      </c>
      <c r="H281" s="4" t="s">
        <v>91</v>
      </c>
      <c r="I281" s="4">
        <v>1222</v>
      </c>
      <c r="J281" s="53">
        <f t="shared" si="8"/>
        <v>0.5229166666666667</v>
      </c>
      <c r="K281" s="53">
        <f t="shared" si="9"/>
        <v>0.52361111111111114</v>
      </c>
    </row>
    <row r="282" spans="1:11" x14ac:dyDescent="0.3">
      <c r="A282" s="54">
        <v>41649</v>
      </c>
      <c r="B282" s="4" t="s">
        <v>71</v>
      </c>
      <c r="C282" s="4" t="s">
        <v>63</v>
      </c>
      <c r="D282" s="4" t="s">
        <v>62</v>
      </c>
      <c r="E282" s="4">
        <v>630</v>
      </c>
      <c r="F282" s="4">
        <v>630</v>
      </c>
      <c r="G282" s="4" t="s">
        <v>82</v>
      </c>
      <c r="H282" s="4" t="s">
        <v>83</v>
      </c>
      <c r="I282" s="4">
        <v>370</v>
      </c>
      <c r="J282" s="53">
        <f t="shared" si="8"/>
        <v>0.27083333333333331</v>
      </c>
      <c r="K282" s="53">
        <f t="shared" si="9"/>
        <v>0.27083333333333331</v>
      </c>
    </row>
    <row r="283" spans="1:11" x14ac:dyDescent="0.3">
      <c r="A283" s="54">
        <v>41657</v>
      </c>
      <c r="B283" s="4" t="s">
        <v>71</v>
      </c>
      <c r="C283" s="4" t="s">
        <v>43</v>
      </c>
      <c r="D283" s="4" t="s">
        <v>40</v>
      </c>
      <c r="E283" s="4">
        <v>1356</v>
      </c>
      <c r="F283" s="4">
        <v>1400</v>
      </c>
      <c r="G283" s="4" t="s">
        <v>35</v>
      </c>
      <c r="H283" s="4" t="s">
        <v>34</v>
      </c>
      <c r="I283" s="4">
        <v>214</v>
      </c>
      <c r="J283" s="53">
        <f t="shared" si="8"/>
        <v>0.5805555555555556</v>
      </c>
      <c r="K283" s="53">
        <f t="shared" si="9"/>
        <v>0.58333333333333337</v>
      </c>
    </row>
    <row r="284" spans="1:11" x14ac:dyDescent="0.3">
      <c r="A284" s="54">
        <v>41649</v>
      </c>
      <c r="B284" s="4" t="s">
        <v>71</v>
      </c>
      <c r="C284" s="4" t="s">
        <v>218</v>
      </c>
      <c r="D284" s="4" t="s">
        <v>217</v>
      </c>
      <c r="E284" s="4">
        <v>1429</v>
      </c>
      <c r="F284" s="4">
        <v>1640</v>
      </c>
      <c r="G284" s="4" t="s">
        <v>69</v>
      </c>
      <c r="H284" s="4" t="s">
        <v>70</v>
      </c>
      <c r="I284" s="4">
        <v>993</v>
      </c>
      <c r="J284" s="53">
        <f t="shared" si="8"/>
        <v>0.60347222222222219</v>
      </c>
      <c r="K284" s="53">
        <f t="shared" si="9"/>
        <v>0.69444444444444453</v>
      </c>
    </row>
    <row r="285" spans="1:11" x14ac:dyDescent="0.3">
      <c r="A285" s="54">
        <v>41649</v>
      </c>
      <c r="B285" s="4" t="s">
        <v>33</v>
      </c>
      <c r="C285" s="4" t="s">
        <v>20</v>
      </c>
      <c r="D285" s="4" t="s">
        <v>21</v>
      </c>
      <c r="E285" s="4">
        <v>815</v>
      </c>
      <c r="F285" s="4">
        <v>825</v>
      </c>
      <c r="G285" s="4" t="s">
        <v>27</v>
      </c>
      <c r="H285" s="4" t="s">
        <v>28</v>
      </c>
      <c r="I285" s="4">
        <v>447</v>
      </c>
      <c r="J285" s="53">
        <f t="shared" si="8"/>
        <v>0.34375</v>
      </c>
      <c r="K285" s="53">
        <f t="shared" si="9"/>
        <v>0.35069444444444442</v>
      </c>
    </row>
    <row r="286" spans="1:11" x14ac:dyDescent="0.3">
      <c r="A286" s="54">
        <v>41649</v>
      </c>
      <c r="B286" s="4" t="s">
        <v>33</v>
      </c>
      <c r="C286" s="4" t="s">
        <v>32</v>
      </c>
      <c r="D286" s="4" t="s">
        <v>31</v>
      </c>
      <c r="E286" s="4">
        <v>2153</v>
      </c>
      <c r="F286" s="4">
        <v>2247</v>
      </c>
      <c r="G286" s="4" t="s">
        <v>64</v>
      </c>
      <c r="H286" s="4" t="s">
        <v>65</v>
      </c>
      <c r="I286" s="4">
        <v>1721</v>
      </c>
      <c r="J286" s="53">
        <f t="shared" si="8"/>
        <v>0.91180555555555554</v>
      </c>
      <c r="K286" s="53">
        <f t="shared" si="9"/>
        <v>0.94930555555555562</v>
      </c>
    </row>
    <row r="287" spans="1:11" x14ac:dyDescent="0.3">
      <c r="A287" s="54">
        <v>41649</v>
      </c>
      <c r="B287" s="4" t="s">
        <v>33</v>
      </c>
      <c r="C287" s="4" t="s">
        <v>83</v>
      </c>
      <c r="D287" s="4" t="s">
        <v>82</v>
      </c>
      <c r="E287" s="4">
        <v>918</v>
      </c>
      <c r="F287" s="4">
        <v>920</v>
      </c>
      <c r="G287" s="4" t="s">
        <v>31</v>
      </c>
      <c r="H287" s="4" t="s">
        <v>32</v>
      </c>
      <c r="I287" s="4">
        <v>1440</v>
      </c>
      <c r="J287" s="53">
        <f t="shared" si="8"/>
        <v>0.38750000000000001</v>
      </c>
      <c r="K287" s="53">
        <f t="shared" si="9"/>
        <v>0.3888888888888889</v>
      </c>
    </row>
    <row r="288" spans="1:11" x14ac:dyDescent="0.3">
      <c r="A288" s="54">
        <v>41649</v>
      </c>
      <c r="B288" s="4" t="s">
        <v>106</v>
      </c>
      <c r="C288" s="4" t="s">
        <v>65</v>
      </c>
      <c r="D288" s="4" t="s">
        <v>64</v>
      </c>
      <c r="E288" s="4">
        <v>1254</v>
      </c>
      <c r="F288" s="4">
        <v>1308</v>
      </c>
      <c r="G288" s="4" t="s">
        <v>210</v>
      </c>
      <c r="H288" s="4" t="s">
        <v>209</v>
      </c>
      <c r="I288" s="4">
        <v>1709</v>
      </c>
      <c r="J288" s="53">
        <f t="shared" si="8"/>
        <v>0.53749999999999998</v>
      </c>
      <c r="K288" s="53">
        <f t="shared" si="9"/>
        <v>0.54722222222222217</v>
      </c>
    </row>
    <row r="289" spans="1:11" x14ac:dyDescent="0.3">
      <c r="A289" s="54">
        <v>41649</v>
      </c>
      <c r="B289" s="4" t="s">
        <v>106</v>
      </c>
      <c r="C289" s="4" t="s">
        <v>177</v>
      </c>
      <c r="D289" s="4" t="s">
        <v>176</v>
      </c>
      <c r="E289" s="4">
        <v>1525</v>
      </c>
      <c r="F289" s="4">
        <v>1656</v>
      </c>
      <c r="G289" s="4" t="s">
        <v>64</v>
      </c>
      <c r="H289" s="4" t="s">
        <v>65</v>
      </c>
      <c r="I289" s="4">
        <v>2688</v>
      </c>
      <c r="J289" s="53">
        <f t="shared" si="8"/>
        <v>0.64236111111111105</v>
      </c>
      <c r="K289" s="53">
        <f t="shared" si="9"/>
        <v>0.7055555555555556</v>
      </c>
    </row>
    <row r="290" spans="1:11" x14ac:dyDescent="0.3">
      <c r="A290" s="54">
        <v>41649</v>
      </c>
      <c r="B290" s="4" t="s">
        <v>42</v>
      </c>
      <c r="C290" s="4" t="s">
        <v>175</v>
      </c>
      <c r="D290" s="4" t="s">
        <v>174</v>
      </c>
      <c r="E290" s="4">
        <v>1512</v>
      </c>
      <c r="F290" s="4">
        <v>1702</v>
      </c>
      <c r="G290" s="4" t="s">
        <v>44</v>
      </c>
      <c r="H290" s="4" t="s">
        <v>45</v>
      </c>
      <c r="I290" s="4">
        <v>1165</v>
      </c>
      <c r="J290" s="53">
        <f t="shared" si="8"/>
        <v>0.6333333333333333</v>
      </c>
      <c r="K290" s="53">
        <f t="shared" si="9"/>
        <v>0.70972222222222225</v>
      </c>
    </row>
    <row r="291" spans="1:11" x14ac:dyDescent="0.3">
      <c r="A291" s="54">
        <v>41649</v>
      </c>
      <c r="B291" s="4" t="s">
        <v>42</v>
      </c>
      <c r="C291" s="4" t="s">
        <v>20</v>
      </c>
      <c r="D291" s="4" t="s">
        <v>21</v>
      </c>
      <c r="E291" s="4">
        <v>950</v>
      </c>
      <c r="F291" s="4">
        <v>1000</v>
      </c>
      <c r="G291" s="4" t="s">
        <v>40</v>
      </c>
      <c r="H291" s="4" t="s">
        <v>41</v>
      </c>
      <c r="I291" s="4">
        <v>1182</v>
      </c>
      <c r="J291" s="53">
        <f t="shared" si="8"/>
        <v>0.40972222222222227</v>
      </c>
      <c r="K291" s="53">
        <f t="shared" si="9"/>
        <v>0.41666666666666669</v>
      </c>
    </row>
    <row r="292" spans="1:11" x14ac:dyDescent="0.3">
      <c r="A292" s="54">
        <v>41649</v>
      </c>
      <c r="B292" s="4" t="s">
        <v>42</v>
      </c>
      <c r="C292" s="4" t="s">
        <v>41</v>
      </c>
      <c r="D292" s="4" t="s">
        <v>40</v>
      </c>
      <c r="E292" s="4">
        <v>822</v>
      </c>
      <c r="F292" s="4">
        <v>1010</v>
      </c>
      <c r="G292" s="4" t="s">
        <v>39</v>
      </c>
      <c r="H292" s="4" t="s">
        <v>38</v>
      </c>
      <c r="I292" s="4">
        <v>1598</v>
      </c>
      <c r="J292" s="53">
        <f t="shared" si="8"/>
        <v>0.34861111111111115</v>
      </c>
      <c r="K292" s="53">
        <f t="shared" si="9"/>
        <v>0.4236111111111111</v>
      </c>
    </row>
    <row r="293" spans="1:11" x14ac:dyDescent="0.3">
      <c r="A293" s="54">
        <v>41649</v>
      </c>
      <c r="B293" s="4" t="s">
        <v>42</v>
      </c>
      <c r="C293" s="4" t="s">
        <v>45</v>
      </c>
      <c r="D293" s="4" t="s">
        <v>44</v>
      </c>
      <c r="E293" s="4">
        <v>1900</v>
      </c>
      <c r="F293" s="4">
        <v>2181</v>
      </c>
      <c r="G293" s="4" t="s">
        <v>40</v>
      </c>
      <c r="H293" s="4" t="s">
        <v>43</v>
      </c>
      <c r="I293" s="4">
        <v>1076</v>
      </c>
      <c r="J293" s="53">
        <f t="shared" si="8"/>
        <v>0.79166666666666663</v>
      </c>
      <c r="K293" s="53">
        <f t="shared" si="9"/>
        <v>0.93125000000000002</v>
      </c>
    </row>
    <row r="294" spans="1:11" x14ac:dyDescent="0.3">
      <c r="A294" s="54">
        <v>41649</v>
      </c>
      <c r="B294" s="4" t="s">
        <v>46</v>
      </c>
      <c r="C294" s="4" t="s">
        <v>93</v>
      </c>
      <c r="D294" s="4" t="s">
        <v>92</v>
      </c>
      <c r="E294" s="4">
        <v>631</v>
      </c>
      <c r="F294" s="4">
        <v>638</v>
      </c>
      <c r="G294" s="4" t="s">
        <v>115</v>
      </c>
      <c r="H294" s="4" t="s">
        <v>116</v>
      </c>
      <c r="I294" s="4">
        <v>1576</v>
      </c>
      <c r="J294" s="53">
        <f t="shared" si="8"/>
        <v>0.27152777777777776</v>
      </c>
      <c r="K294" s="53">
        <f t="shared" si="9"/>
        <v>0.27638888888888885</v>
      </c>
    </row>
    <row r="295" spans="1:11" x14ac:dyDescent="0.3">
      <c r="A295" s="54">
        <v>41649</v>
      </c>
      <c r="B295" s="4" t="s">
        <v>46</v>
      </c>
      <c r="C295" s="4" t="s">
        <v>110</v>
      </c>
      <c r="D295" s="4" t="s">
        <v>109</v>
      </c>
      <c r="E295" s="4">
        <v>1605</v>
      </c>
      <c r="F295" s="4">
        <v>1891</v>
      </c>
      <c r="G295" s="4" t="s">
        <v>17</v>
      </c>
      <c r="H295" s="4" t="s">
        <v>18</v>
      </c>
      <c r="I295" s="4">
        <v>946</v>
      </c>
      <c r="J295" s="53">
        <f t="shared" si="8"/>
        <v>0.67013888888888884</v>
      </c>
      <c r="K295" s="53">
        <f t="shared" si="9"/>
        <v>0.81319444444444444</v>
      </c>
    </row>
    <row r="296" spans="1:11" x14ac:dyDescent="0.3">
      <c r="A296" s="54">
        <v>41649</v>
      </c>
      <c r="B296" s="4" t="s">
        <v>46</v>
      </c>
      <c r="C296" s="4" t="s">
        <v>43</v>
      </c>
      <c r="D296" s="4" t="s">
        <v>40</v>
      </c>
      <c r="E296" s="4">
        <v>925</v>
      </c>
      <c r="F296" s="4">
        <v>1018</v>
      </c>
      <c r="G296" s="4" t="s">
        <v>17</v>
      </c>
      <c r="H296" s="4" t="s">
        <v>18</v>
      </c>
      <c r="I296" s="4">
        <v>762</v>
      </c>
      <c r="J296" s="53">
        <f t="shared" si="8"/>
        <v>0.3923611111111111</v>
      </c>
      <c r="K296" s="53">
        <f t="shared" si="9"/>
        <v>0.4291666666666667</v>
      </c>
    </row>
    <row r="297" spans="1:11" x14ac:dyDescent="0.3">
      <c r="A297" s="54">
        <v>41649</v>
      </c>
      <c r="B297" s="4" t="s">
        <v>46</v>
      </c>
      <c r="C297" s="4" t="s">
        <v>34</v>
      </c>
      <c r="D297" s="4" t="s">
        <v>35</v>
      </c>
      <c r="E297" s="4">
        <v>2000</v>
      </c>
      <c r="F297" s="4">
        <v>2000</v>
      </c>
      <c r="G297" s="4" t="s">
        <v>17</v>
      </c>
      <c r="H297" s="4" t="s">
        <v>18</v>
      </c>
      <c r="I297" s="4">
        <v>547</v>
      </c>
      <c r="J297" s="53">
        <f t="shared" si="8"/>
        <v>0.83333333333333337</v>
      </c>
      <c r="K297" s="53">
        <f t="shared" si="9"/>
        <v>0.83333333333333337</v>
      </c>
    </row>
    <row r="298" spans="1:11" x14ac:dyDescent="0.3">
      <c r="A298" s="54">
        <v>41649</v>
      </c>
      <c r="B298" s="4" t="s">
        <v>10</v>
      </c>
      <c r="C298" s="4" t="s">
        <v>32</v>
      </c>
      <c r="D298" s="4" t="s">
        <v>31</v>
      </c>
      <c r="E298" s="4">
        <v>1631</v>
      </c>
      <c r="F298" s="4">
        <v>1702</v>
      </c>
      <c r="G298" s="4" t="s">
        <v>265</v>
      </c>
      <c r="H298" s="4" t="s">
        <v>266</v>
      </c>
      <c r="I298" s="4">
        <v>287</v>
      </c>
      <c r="J298" s="53">
        <f t="shared" si="8"/>
        <v>0.68819444444444444</v>
      </c>
      <c r="K298" s="53">
        <f t="shared" si="9"/>
        <v>0.70972222222222225</v>
      </c>
    </row>
    <row r="299" spans="1:11" x14ac:dyDescent="0.3">
      <c r="A299" s="54">
        <v>41649</v>
      </c>
      <c r="B299" s="4" t="s">
        <v>19</v>
      </c>
      <c r="C299" s="4" t="s">
        <v>116</v>
      </c>
      <c r="D299" s="4" t="s">
        <v>115</v>
      </c>
      <c r="E299" s="4">
        <v>1224</v>
      </c>
      <c r="F299" s="4">
        <v>1229</v>
      </c>
      <c r="G299" s="4" t="s">
        <v>17</v>
      </c>
      <c r="H299" s="4" t="s">
        <v>18</v>
      </c>
      <c r="I299" s="4">
        <v>907</v>
      </c>
      <c r="J299" s="53">
        <f t="shared" si="8"/>
        <v>0.51666666666666672</v>
      </c>
      <c r="K299" s="53">
        <f t="shared" si="9"/>
        <v>0.52013888888888882</v>
      </c>
    </row>
    <row r="300" spans="1:11" x14ac:dyDescent="0.3">
      <c r="A300" s="54">
        <v>41649</v>
      </c>
      <c r="B300" s="4" t="s">
        <v>131</v>
      </c>
      <c r="C300" s="4" t="s">
        <v>135</v>
      </c>
      <c r="D300" s="4" t="s">
        <v>134</v>
      </c>
      <c r="E300" s="4">
        <v>1207</v>
      </c>
      <c r="F300" s="4">
        <v>1215</v>
      </c>
      <c r="G300" s="4" t="s">
        <v>267</v>
      </c>
      <c r="H300" s="4" t="s">
        <v>268</v>
      </c>
      <c r="I300" s="4">
        <v>101</v>
      </c>
      <c r="J300" s="53">
        <f t="shared" si="8"/>
        <v>0.50486111111111109</v>
      </c>
      <c r="K300" s="53">
        <f t="shared" si="9"/>
        <v>0.51041666666666663</v>
      </c>
    </row>
    <row r="301" spans="1:11" x14ac:dyDescent="0.3">
      <c r="A301" s="54">
        <v>41649</v>
      </c>
      <c r="B301" s="4" t="s">
        <v>131</v>
      </c>
      <c r="C301" s="4" t="s">
        <v>268</v>
      </c>
      <c r="D301" s="4" t="s">
        <v>267</v>
      </c>
      <c r="E301" s="4">
        <v>1510</v>
      </c>
      <c r="F301" s="4">
        <v>1513</v>
      </c>
      <c r="G301" s="4" t="s">
        <v>176</v>
      </c>
      <c r="H301" s="4" t="s">
        <v>177</v>
      </c>
      <c r="I301" s="4">
        <v>84</v>
      </c>
      <c r="J301" s="53">
        <f t="shared" si="8"/>
        <v>0.63194444444444442</v>
      </c>
      <c r="K301" s="53">
        <f t="shared" si="9"/>
        <v>0.63402777777777775</v>
      </c>
    </row>
    <row r="302" spans="1:11" x14ac:dyDescent="0.3">
      <c r="A302" s="54">
        <v>41649</v>
      </c>
      <c r="B302" s="4" t="s">
        <v>24</v>
      </c>
      <c r="C302" s="4" t="s">
        <v>116</v>
      </c>
      <c r="D302" s="4" t="s">
        <v>115</v>
      </c>
      <c r="E302" s="4">
        <v>806</v>
      </c>
      <c r="F302" s="4">
        <v>840</v>
      </c>
      <c r="G302" s="4" t="s">
        <v>40</v>
      </c>
      <c r="H302" s="4" t="s">
        <v>43</v>
      </c>
      <c r="I302" s="4">
        <v>1020</v>
      </c>
      <c r="J302" s="53">
        <f t="shared" si="8"/>
        <v>0.33749999999999997</v>
      </c>
      <c r="K302" s="53">
        <f t="shared" si="9"/>
        <v>0.3611111111111111</v>
      </c>
    </row>
    <row r="303" spans="1:11" x14ac:dyDescent="0.3">
      <c r="A303" s="54">
        <v>41650</v>
      </c>
      <c r="B303" s="4" t="s">
        <v>10</v>
      </c>
      <c r="C303" s="4" t="s">
        <v>18</v>
      </c>
      <c r="D303" s="4" t="s">
        <v>17</v>
      </c>
      <c r="E303" s="4">
        <v>631</v>
      </c>
      <c r="F303" s="4">
        <v>631</v>
      </c>
      <c r="G303" s="4" t="s">
        <v>79</v>
      </c>
      <c r="H303" s="4" t="s">
        <v>99</v>
      </c>
      <c r="I303" s="4">
        <v>689</v>
      </c>
      <c r="J303" s="53">
        <f t="shared" si="8"/>
        <v>0.27152777777777776</v>
      </c>
      <c r="K303" s="53">
        <f t="shared" si="9"/>
        <v>0.27152777777777776</v>
      </c>
    </row>
    <row r="304" spans="1:11" x14ac:dyDescent="0.3">
      <c r="A304" s="54">
        <v>41650</v>
      </c>
      <c r="B304" s="4" t="s">
        <v>10</v>
      </c>
      <c r="C304" s="4" t="s">
        <v>163</v>
      </c>
      <c r="D304" s="4" t="s">
        <v>162</v>
      </c>
      <c r="E304" s="4">
        <v>1019</v>
      </c>
      <c r="F304" s="4">
        <v>1160</v>
      </c>
      <c r="G304" s="4" t="s">
        <v>79</v>
      </c>
      <c r="H304" s="4" t="s">
        <v>99</v>
      </c>
      <c r="I304" s="4">
        <v>936</v>
      </c>
      <c r="J304" s="53">
        <f t="shared" si="8"/>
        <v>0.42986111111111108</v>
      </c>
      <c r="K304" s="53">
        <f t="shared" si="9"/>
        <v>0.5</v>
      </c>
    </row>
    <row r="305" spans="1:11" x14ac:dyDescent="0.3">
      <c r="A305" s="54">
        <v>41650</v>
      </c>
      <c r="B305" s="4" t="s">
        <v>10</v>
      </c>
      <c r="C305" s="4" t="s">
        <v>166</v>
      </c>
      <c r="D305" s="4" t="s">
        <v>167</v>
      </c>
      <c r="E305" s="4">
        <v>1418</v>
      </c>
      <c r="F305" s="4">
        <v>1418</v>
      </c>
      <c r="G305" s="4" t="s">
        <v>31</v>
      </c>
      <c r="H305" s="4" t="s">
        <v>32</v>
      </c>
      <c r="I305" s="4">
        <v>177</v>
      </c>
      <c r="J305" s="53">
        <f t="shared" si="8"/>
        <v>0.59583333333333333</v>
      </c>
      <c r="K305" s="53">
        <f t="shared" si="9"/>
        <v>0.59583333333333333</v>
      </c>
    </row>
    <row r="306" spans="1:11" x14ac:dyDescent="0.3">
      <c r="A306" s="54">
        <v>41650</v>
      </c>
      <c r="B306" s="4" t="s">
        <v>24</v>
      </c>
      <c r="C306" s="4" t="s">
        <v>32</v>
      </c>
      <c r="D306" s="4" t="s">
        <v>31</v>
      </c>
      <c r="E306" s="4">
        <v>1957</v>
      </c>
      <c r="F306" s="4">
        <v>2080</v>
      </c>
      <c r="G306" s="4" t="s">
        <v>269</v>
      </c>
      <c r="H306" s="4" t="s">
        <v>270</v>
      </c>
      <c r="I306" s="4">
        <v>213</v>
      </c>
      <c r="J306" s="53">
        <f t="shared" si="8"/>
        <v>0.83124999999999993</v>
      </c>
      <c r="K306" s="53">
        <f t="shared" si="9"/>
        <v>0.88888888888888884</v>
      </c>
    </row>
    <row r="307" spans="1:11" x14ac:dyDescent="0.3">
      <c r="A307" s="54">
        <v>41650</v>
      </c>
      <c r="B307" s="4" t="s">
        <v>24</v>
      </c>
      <c r="C307" s="4" t="s">
        <v>143</v>
      </c>
      <c r="D307" s="4" t="s">
        <v>142</v>
      </c>
      <c r="E307" s="4">
        <v>1227</v>
      </c>
      <c r="F307" s="4">
        <v>1520</v>
      </c>
      <c r="G307" s="4" t="s">
        <v>27</v>
      </c>
      <c r="H307" s="4" t="s">
        <v>28</v>
      </c>
      <c r="I307" s="4">
        <v>925</v>
      </c>
      <c r="J307" s="53">
        <f t="shared" si="8"/>
        <v>0.51874999999999993</v>
      </c>
      <c r="K307" s="53">
        <f t="shared" si="9"/>
        <v>0.63888888888888895</v>
      </c>
    </row>
    <row r="308" spans="1:11" x14ac:dyDescent="0.3">
      <c r="A308" s="54">
        <v>41650</v>
      </c>
      <c r="B308" s="4" t="s">
        <v>33</v>
      </c>
      <c r="C308" s="4" t="s">
        <v>116</v>
      </c>
      <c r="D308" s="4" t="s">
        <v>115</v>
      </c>
      <c r="E308" s="4">
        <v>1832</v>
      </c>
      <c r="F308" s="4">
        <v>2019</v>
      </c>
      <c r="G308" s="4" t="s">
        <v>31</v>
      </c>
      <c r="H308" s="4" t="s">
        <v>32</v>
      </c>
      <c r="I308" s="4">
        <v>334</v>
      </c>
      <c r="J308" s="53">
        <f t="shared" si="8"/>
        <v>0.77222222222222225</v>
      </c>
      <c r="K308" s="53">
        <f t="shared" si="9"/>
        <v>0.84652777777777777</v>
      </c>
    </row>
    <row r="309" spans="1:11" x14ac:dyDescent="0.3">
      <c r="A309" s="54">
        <v>41650</v>
      </c>
      <c r="B309" s="4" t="s">
        <v>33</v>
      </c>
      <c r="C309" s="4" t="s">
        <v>113</v>
      </c>
      <c r="D309" s="4" t="s">
        <v>114</v>
      </c>
      <c r="E309" s="4">
        <v>1713</v>
      </c>
      <c r="F309" s="4">
        <v>1719</v>
      </c>
      <c r="G309" s="4" t="s">
        <v>27</v>
      </c>
      <c r="H309" s="4" t="s">
        <v>28</v>
      </c>
      <c r="I309" s="4">
        <v>929</v>
      </c>
      <c r="J309" s="53">
        <f t="shared" si="8"/>
        <v>0.71736111111111101</v>
      </c>
      <c r="K309" s="53">
        <f t="shared" si="9"/>
        <v>0.72152777777777777</v>
      </c>
    </row>
    <row r="310" spans="1:11" x14ac:dyDescent="0.3">
      <c r="A310" s="54">
        <v>41650</v>
      </c>
      <c r="B310" s="4" t="s">
        <v>33</v>
      </c>
      <c r="C310" s="4" t="s">
        <v>63</v>
      </c>
      <c r="D310" s="4" t="s">
        <v>62</v>
      </c>
      <c r="E310" s="4">
        <v>1028</v>
      </c>
      <c r="F310" s="4">
        <v>1030</v>
      </c>
      <c r="G310" s="4" t="s">
        <v>68</v>
      </c>
      <c r="H310" s="4" t="s">
        <v>67</v>
      </c>
      <c r="I310" s="4">
        <v>337</v>
      </c>
      <c r="J310" s="53">
        <f t="shared" si="8"/>
        <v>0.43611111111111112</v>
      </c>
      <c r="K310" s="53">
        <f t="shared" si="9"/>
        <v>0.4375</v>
      </c>
    </row>
    <row r="311" spans="1:11" x14ac:dyDescent="0.3">
      <c r="A311" s="54">
        <v>41650</v>
      </c>
      <c r="B311" s="4" t="s">
        <v>106</v>
      </c>
      <c r="C311" s="4" t="s">
        <v>65</v>
      </c>
      <c r="D311" s="4" t="s">
        <v>64</v>
      </c>
      <c r="E311" s="4">
        <v>701</v>
      </c>
      <c r="F311" s="4">
        <v>710</v>
      </c>
      <c r="G311" s="4" t="s">
        <v>92</v>
      </c>
      <c r="H311" s="4" t="s">
        <v>93</v>
      </c>
      <c r="I311" s="4">
        <v>697</v>
      </c>
      <c r="J311" s="53">
        <f t="shared" si="8"/>
        <v>0.29236111111111113</v>
      </c>
      <c r="K311" s="53">
        <f t="shared" si="9"/>
        <v>0.2986111111111111</v>
      </c>
    </row>
    <row r="312" spans="1:11" x14ac:dyDescent="0.3">
      <c r="A312" s="54">
        <v>41650</v>
      </c>
      <c r="B312" s="4" t="s">
        <v>46</v>
      </c>
      <c r="C312" s="4" t="s">
        <v>147</v>
      </c>
      <c r="D312" s="4" t="s">
        <v>148</v>
      </c>
      <c r="E312" s="4">
        <v>1340</v>
      </c>
      <c r="F312" s="4">
        <v>1554</v>
      </c>
      <c r="G312" s="4" t="s">
        <v>17</v>
      </c>
      <c r="H312" s="4" t="s">
        <v>18</v>
      </c>
      <c r="I312" s="4">
        <v>2172</v>
      </c>
      <c r="J312" s="53">
        <f t="shared" si="8"/>
        <v>0.56944444444444442</v>
      </c>
      <c r="K312" s="53">
        <f t="shared" si="9"/>
        <v>0.66249999999999998</v>
      </c>
    </row>
    <row r="313" spans="1:11" x14ac:dyDescent="0.3">
      <c r="A313" s="54">
        <v>41650</v>
      </c>
      <c r="B313" s="4" t="s">
        <v>46</v>
      </c>
      <c r="C313" s="4" t="s">
        <v>18</v>
      </c>
      <c r="D313" s="4" t="s">
        <v>17</v>
      </c>
      <c r="E313" s="4">
        <v>1206</v>
      </c>
      <c r="F313" s="4">
        <v>1475</v>
      </c>
      <c r="G313" s="4" t="s">
        <v>69</v>
      </c>
      <c r="H313" s="4" t="s">
        <v>70</v>
      </c>
      <c r="I313" s="4">
        <v>666</v>
      </c>
      <c r="J313" s="53">
        <f t="shared" si="8"/>
        <v>0.50416666666666665</v>
      </c>
      <c r="K313" s="53">
        <f t="shared" si="9"/>
        <v>0.63541666666666663</v>
      </c>
    </row>
    <row r="314" spans="1:11" x14ac:dyDescent="0.3">
      <c r="A314" s="54">
        <v>41650</v>
      </c>
      <c r="B314" s="4" t="s">
        <v>46</v>
      </c>
      <c r="C314" s="4" t="s">
        <v>18</v>
      </c>
      <c r="D314" s="4" t="s">
        <v>17</v>
      </c>
      <c r="E314" s="4">
        <v>1242</v>
      </c>
      <c r="F314" s="4">
        <v>1430</v>
      </c>
      <c r="G314" s="4" t="s">
        <v>31</v>
      </c>
      <c r="H314" s="4" t="s">
        <v>32</v>
      </c>
      <c r="I314" s="4">
        <v>606</v>
      </c>
      <c r="J314" s="53">
        <f t="shared" si="8"/>
        <v>0.52916666666666667</v>
      </c>
      <c r="K314" s="53">
        <f t="shared" si="9"/>
        <v>0.60416666666666663</v>
      </c>
    </row>
    <row r="315" spans="1:11" x14ac:dyDescent="0.3">
      <c r="A315" s="54">
        <v>41650</v>
      </c>
      <c r="B315" s="4" t="s">
        <v>55</v>
      </c>
      <c r="C315" s="4" t="s">
        <v>56</v>
      </c>
      <c r="D315" s="4" t="s">
        <v>57</v>
      </c>
      <c r="E315" s="4">
        <v>813</v>
      </c>
      <c r="F315" s="4">
        <v>815</v>
      </c>
      <c r="G315" s="4" t="s">
        <v>148</v>
      </c>
      <c r="H315" s="4" t="s">
        <v>147</v>
      </c>
      <c r="I315" s="4">
        <v>991</v>
      </c>
      <c r="J315" s="53">
        <f t="shared" si="8"/>
        <v>0.34236111111111112</v>
      </c>
      <c r="K315" s="53">
        <f t="shared" si="9"/>
        <v>0.34375</v>
      </c>
    </row>
    <row r="316" spans="1:11" x14ac:dyDescent="0.3">
      <c r="A316" s="54">
        <v>41650</v>
      </c>
      <c r="B316" s="4" t="s">
        <v>55</v>
      </c>
      <c r="C316" s="4" t="s">
        <v>51</v>
      </c>
      <c r="D316" s="4" t="s">
        <v>52</v>
      </c>
      <c r="E316" s="4">
        <v>1622</v>
      </c>
      <c r="F316" s="4">
        <v>1629</v>
      </c>
      <c r="G316" s="4" t="s">
        <v>31</v>
      </c>
      <c r="H316" s="4" t="s">
        <v>32</v>
      </c>
      <c r="I316" s="4">
        <v>67</v>
      </c>
      <c r="J316" s="53">
        <f t="shared" si="8"/>
        <v>0.68194444444444446</v>
      </c>
      <c r="K316" s="53">
        <f t="shared" si="9"/>
        <v>0.68680555555555556</v>
      </c>
    </row>
    <row r="317" spans="1:11" x14ac:dyDescent="0.3">
      <c r="A317" s="54">
        <v>41650</v>
      </c>
      <c r="B317" s="4" t="s">
        <v>55</v>
      </c>
      <c r="C317" s="4" t="s">
        <v>147</v>
      </c>
      <c r="D317" s="4" t="s">
        <v>148</v>
      </c>
      <c r="E317" s="4">
        <v>1850</v>
      </c>
      <c r="F317" s="4">
        <v>1859</v>
      </c>
      <c r="G317" s="4" t="s">
        <v>68</v>
      </c>
      <c r="H317" s="4" t="s">
        <v>67</v>
      </c>
      <c r="I317" s="4">
        <v>550</v>
      </c>
      <c r="J317" s="53">
        <f t="shared" si="8"/>
        <v>0.78472222222222221</v>
      </c>
      <c r="K317" s="53">
        <f t="shared" si="9"/>
        <v>0.7909722222222223</v>
      </c>
    </row>
    <row r="318" spans="1:11" x14ac:dyDescent="0.3">
      <c r="A318" s="54">
        <v>41650</v>
      </c>
      <c r="B318" s="4" t="s">
        <v>55</v>
      </c>
      <c r="C318" s="4" t="s">
        <v>32</v>
      </c>
      <c r="D318" s="4" t="s">
        <v>31</v>
      </c>
      <c r="E318" s="4">
        <v>1522</v>
      </c>
      <c r="F318" s="4">
        <v>1612</v>
      </c>
      <c r="G318" s="4" t="s">
        <v>89</v>
      </c>
      <c r="H318" s="4" t="s">
        <v>88</v>
      </c>
      <c r="I318" s="4">
        <v>299</v>
      </c>
      <c r="J318" s="53">
        <f t="shared" si="8"/>
        <v>0.64027777777777783</v>
      </c>
      <c r="K318" s="53">
        <f t="shared" si="9"/>
        <v>0.67499999999999993</v>
      </c>
    </row>
    <row r="319" spans="1:11" x14ac:dyDescent="0.3">
      <c r="A319" s="54">
        <v>41650</v>
      </c>
      <c r="B319" s="4" t="s">
        <v>66</v>
      </c>
      <c r="C319" s="4" t="s">
        <v>32</v>
      </c>
      <c r="D319" s="4" t="s">
        <v>31</v>
      </c>
      <c r="E319" s="4">
        <v>736</v>
      </c>
      <c r="F319" s="4">
        <v>744</v>
      </c>
      <c r="G319" s="4" t="s">
        <v>13</v>
      </c>
      <c r="H319" s="4" t="s">
        <v>14</v>
      </c>
      <c r="I319" s="4">
        <v>719</v>
      </c>
      <c r="J319" s="53">
        <f t="shared" si="8"/>
        <v>0.31666666666666665</v>
      </c>
      <c r="K319" s="53">
        <f t="shared" si="9"/>
        <v>0.32222222222222224</v>
      </c>
    </row>
    <row r="320" spans="1:11" x14ac:dyDescent="0.3">
      <c r="A320" s="54">
        <v>41650</v>
      </c>
      <c r="B320" s="4" t="s">
        <v>71</v>
      </c>
      <c r="C320" s="4" t="s">
        <v>72</v>
      </c>
      <c r="D320" s="4" t="s">
        <v>73</v>
      </c>
      <c r="E320" s="4">
        <v>1135</v>
      </c>
      <c r="F320" s="5">
        <v>1154</v>
      </c>
      <c r="G320" s="4" t="s">
        <v>48</v>
      </c>
      <c r="H320" s="4" t="s">
        <v>47</v>
      </c>
      <c r="I320" s="4">
        <v>361</v>
      </c>
      <c r="J320" s="53">
        <f t="shared" si="8"/>
        <v>0.4826388888888889</v>
      </c>
      <c r="K320" s="53">
        <f t="shared" si="9"/>
        <v>0.49583333333333335</v>
      </c>
    </row>
    <row r="321" spans="1:11" x14ac:dyDescent="0.3">
      <c r="A321" s="54">
        <v>41650</v>
      </c>
      <c r="B321" s="4" t="s">
        <v>71</v>
      </c>
      <c r="C321" s="4" t="s">
        <v>47</v>
      </c>
      <c r="D321" s="4" t="s">
        <v>48</v>
      </c>
      <c r="E321" s="4">
        <v>842</v>
      </c>
      <c r="F321" s="4">
        <v>845</v>
      </c>
      <c r="G321" s="4" t="s">
        <v>73</v>
      </c>
      <c r="H321" s="4" t="s">
        <v>72</v>
      </c>
      <c r="I321" s="4">
        <v>361</v>
      </c>
      <c r="J321" s="53">
        <f t="shared" si="8"/>
        <v>0.36249999999999999</v>
      </c>
      <c r="K321" s="53">
        <f t="shared" si="9"/>
        <v>0.36458333333333331</v>
      </c>
    </row>
    <row r="322" spans="1:11" x14ac:dyDescent="0.3">
      <c r="A322" s="54">
        <v>41650</v>
      </c>
      <c r="B322" s="4" t="s">
        <v>77</v>
      </c>
      <c r="C322" s="4" t="s">
        <v>45</v>
      </c>
      <c r="D322" s="4" t="s">
        <v>44</v>
      </c>
      <c r="E322" s="4">
        <v>1846</v>
      </c>
      <c r="F322" s="4">
        <v>1966</v>
      </c>
      <c r="G322" s="4" t="s">
        <v>12</v>
      </c>
      <c r="H322" s="4" t="s">
        <v>11</v>
      </c>
      <c r="I322" s="4">
        <v>1188</v>
      </c>
      <c r="J322" s="53">
        <f t="shared" si="8"/>
        <v>0.78194444444444444</v>
      </c>
      <c r="K322" s="53">
        <f t="shared" si="9"/>
        <v>0.83750000000000002</v>
      </c>
    </row>
    <row r="323" spans="1:11" x14ac:dyDescent="0.3">
      <c r="A323" s="54">
        <v>41650</v>
      </c>
      <c r="B323" s="4" t="s">
        <v>77</v>
      </c>
      <c r="C323" s="4" t="s">
        <v>98</v>
      </c>
      <c r="D323" s="4" t="s">
        <v>31</v>
      </c>
      <c r="E323" s="4">
        <v>1848</v>
      </c>
      <c r="F323" s="4">
        <v>2030</v>
      </c>
      <c r="G323" s="4" t="s">
        <v>57</v>
      </c>
      <c r="H323" s="4" t="s">
        <v>56</v>
      </c>
      <c r="I323" s="4">
        <v>895</v>
      </c>
      <c r="J323" s="53">
        <f t="shared" ref="J323:J386" si="10">TEXT(E323,"00\:00")+0</f>
        <v>0.78333333333333333</v>
      </c>
      <c r="K323" s="53">
        <f t="shared" ref="K323:K386" si="11">+TEXT(F323,"00\:00")+0</f>
        <v>0.85416666666666663</v>
      </c>
    </row>
    <row r="324" spans="1:11" x14ac:dyDescent="0.3">
      <c r="A324" s="54">
        <v>41650</v>
      </c>
      <c r="B324" s="4" t="s">
        <v>77</v>
      </c>
      <c r="C324" s="4" t="s">
        <v>116</v>
      </c>
      <c r="D324" s="4" t="s">
        <v>115</v>
      </c>
      <c r="E324" s="4">
        <v>917</v>
      </c>
      <c r="F324" s="4">
        <v>920</v>
      </c>
      <c r="G324" s="4" t="s">
        <v>52</v>
      </c>
      <c r="H324" s="4" t="s">
        <v>51</v>
      </c>
      <c r="I324" s="4">
        <v>297</v>
      </c>
      <c r="J324" s="53">
        <f t="shared" si="10"/>
        <v>0.38680555555555557</v>
      </c>
      <c r="K324" s="53">
        <f t="shared" si="11"/>
        <v>0.3888888888888889</v>
      </c>
    </row>
    <row r="325" spans="1:11" x14ac:dyDescent="0.3">
      <c r="A325" s="54">
        <v>41650</v>
      </c>
      <c r="B325" s="4" t="s">
        <v>77</v>
      </c>
      <c r="C325" s="4" t="s">
        <v>207</v>
      </c>
      <c r="D325" s="4" t="s">
        <v>208</v>
      </c>
      <c r="E325" s="4">
        <v>1557</v>
      </c>
      <c r="F325" s="4">
        <v>1694</v>
      </c>
      <c r="G325" s="4" t="s">
        <v>133</v>
      </c>
      <c r="H325" s="4" t="s">
        <v>132</v>
      </c>
      <c r="I325" s="4">
        <v>362</v>
      </c>
      <c r="J325" s="53">
        <f t="shared" si="10"/>
        <v>0.6645833333333333</v>
      </c>
      <c r="K325" s="53">
        <f t="shared" si="11"/>
        <v>0.7319444444444444</v>
      </c>
    </row>
    <row r="326" spans="1:11" x14ac:dyDescent="0.3">
      <c r="A326" s="54">
        <v>41651</v>
      </c>
      <c r="B326" s="4" t="s">
        <v>55</v>
      </c>
      <c r="C326" s="4" t="s">
        <v>271</v>
      </c>
      <c r="D326" s="4" t="s">
        <v>272</v>
      </c>
      <c r="E326" s="4">
        <v>748</v>
      </c>
      <c r="F326" s="4">
        <v>755</v>
      </c>
      <c r="G326" s="4" t="s">
        <v>68</v>
      </c>
      <c r="H326" s="4" t="s">
        <v>67</v>
      </c>
      <c r="I326" s="4">
        <v>522</v>
      </c>
      <c r="J326" s="53">
        <f t="shared" si="10"/>
        <v>0.32500000000000001</v>
      </c>
      <c r="K326" s="53">
        <f t="shared" si="11"/>
        <v>0.3298611111111111</v>
      </c>
    </row>
    <row r="327" spans="1:11" x14ac:dyDescent="0.3">
      <c r="A327" s="54">
        <v>41651</v>
      </c>
      <c r="B327" s="4" t="s">
        <v>77</v>
      </c>
      <c r="C327" s="4" t="s">
        <v>156</v>
      </c>
      <c r="D327" s="4" t="s">
        <v>157</v>
      </c>
      <c r="E327" s="4">
        <v>1517</v>
      </c>
      <c r="F327" s="4">
        <v>1696</v>
      </c>
      <c r="G327" s="4" t="s">
        <v>58</v>
      </c>
      <c r="H327" s="4" t="s">
        <v>59</v>
      </c>
      <c r="I327" s="4">
        <v>358</v>
      </c>
      <c r="J327" s="53">
        <f t="shared" si="10"/>
        <v>0.63680555555555551</v>
      </c>
      <c r="K327" s="53">
        <f t="shared" si="11"/>
        <v>0.73333333333333339</v>
      </c>
    </row>
    <row r="328" spans="1:11" x14ac:dyDescent="0.3">
      <c r="A328" s="54">
        <v>41651</v>
      </c>
      <c r="B328" s="4" t="s">
        <v>77</v>
      </c>
      <c r="C328" s="4" t="s">
        <v>83</v>
      </c>
      <c r="D328" s="4" t="s">
        <v>82</v>
      </c>
      <c r="E328" s="4">
        <v>1631</v>
      </c>
      <c r="F328" s="4">
        <v>1868</v>
      </c>
      <c r="G328" s="4" t="s">
        <v>57</v>
      </c>
      <c r="H328" s="4" t="s">
        <v>56</v>
      </c>
      <c r="I328" s="4">
        <v>602</v>
      </c>
      <c r="J328" s="53">
        <f t="shared" si="10"/>
        <v>0.68819444444444444</v>
      </c>
      <c r="K328" s="53">
        <f t="shared" si="11"/>
        <v>0.79722222222222217</v>
      </c>
    </row>
    <row r="329" spans="1:11" x14ac:dyDescent="0.3">
      <c r="A329" s="54">
        <v>41651</v>
      </c>
      <c r="B329" s="4" t="s">
        <v>77</v>
      </c>
      <c r="C329" s="4" t="s">
        <v>91</v>
      </c>
      <c r="D329" s="4" t="s">
        <v>90</v>
      </c>
      <c r="E329" s="4">
        <v>1527</v>
      </c>
      <c r="F329" s="4">
        <v>1576</v>
      </c>
      <c r="G329" s="4" t="s">
        <v>74</v>
      </c>
      <c r="H329" s="4" t="s">
        <v>75</v>
      </c>
      <c r="I329" s="4">
        <v>2026</v>
      </c>
      <c r="J329" s="53">
        <f t="shared" si="10"/>
        <v>0.64374999999999993</v>
      </c>
      <c r="K329" s="53">
        <f t="shared" si="11"/>
        <v>0.6777777777777777</v>
      </c>
    </row>
    <row r="330" spans="1:11" x14ac:dyDescent="0.3">
      <c r="A330" s="54">
        <v>41651</v>
      </c>
      <c r="B330" s="4" t="s">
        <v>55</v>
      </c>
      <c r="C330" s="4" t="s">
        <v>50</v>
      </c>
      <c r="D330" s="4" t="s">
        <v>49</v>
      </c>
      <c r="E330" s="4">
        <v>1103</v>
      </c>
      <c r="F330" s="4">
        <v>1105</v>
      </c>
      <c r="G330" s="4" t="s">
        <v>118</v>
      </c>
      <c r="H330" s="4" t="s">
        <v>117</v>
      </c>
      <c r="I330" s="4">
        <v>347</v>
      </c>
      <c r="J330" s="53">
        <f t="shared" si="10"/>
        <v>0.4604166666666667</v>
      </c>
      <c r="K330" s="53">
        <f t="shared" si="11"/>
        <v>0.46180555555555558</v>
      </c>
    </row>
    <row r="331" spans="1:11" x14ac:dyDescent="0.3">
      <c r="A331" s="54">
        <v>41651</v>
      </c>
      <c r="B331" s="4" t="s">
        <v>146</v>
      </c>
      <c r="C331" s="4" t="s">
        <v>88</v>
      </c>
      <c r="D331" s="4" t="s">
        <v>89</v>
      </c>
      <c r="E331" s="4">
        <v>1326</v>
      </c>
      <c r="F331" s="4">
        <v>1326</v>
      </c>
      <c r="G331" s="4" t="s">
        <v>57</v>
      </c>
      <c r="H331" s="4" t="s">
        <v>56</v>
      </c>
      <c r="I331" s="4">
        <v>589</v>
      </c>
      <c r="J331" s="53">
        <f t="shared" si="10"/>
        <v>0.55972222222222223</v>
      </c>
      <c r="K331" s="53">
        <f t="shared" si="11"/>
        <v>0.55972222222222223</v>
      </c>
    </row>
    <row r="332" spans="1:11" x14ac:dyDescent="0.3">
      <c r="A332" s="54">
        <v>41651</v>
      </c>
      <c r="B332" s="4" t="s">
        <v>55</v>
      </c>
      <c r="C332" s="4" t="s">
        <v>93</v>
      </c>
      <c r="D332" s="4" t="s">
        <v>92</v>
      </c>
      <c r="E332" s="4">
        <v>625</v>
      </c>
      <c r="F332" s="4">
        <v>628</v>
      </c>
      <c r="G332" s="4" t="s">
        <v>62</v>
      </c>
      <c r="H332" s="4" t="s">
        <v>63</v>
      </c>
      <c r="I332" s="4">
        <v>308</v>
      </c>
      <c r="J332" s="53">
        <f t="shared" si="10"/>
        <v>0.2673611111111111</v>
      </c>
      <c r="K332" s="53">
        <f t="shared" si="11"/>
        <v>0.26944444444444443</v>
      </c>
    </row>
    <row r="333" spans="1:11" x14ac:dyDescent="0.3">
      <c r="A333" s="54">
        <v>41651</v>
      </c>
      <c r="B333" s="4" t="s">
        <v>55</v>
      </c>
      <c r="C333" s="4" t="s">
        <v>83</v>
      </c>
      <c r="D333" s="4" t="s">
        <v>82</v>
      </c>
      <c r="E333" s="4">
        <v>1112</v>
      </c>
      <c r="F333" s="4">
        <v>1118</v>
      </c>
      <c r="G333" s="4" t="s">
        <v>68</v>
      </c>
      <c r="H333" s="4" t="s">
        <v>67</v>
      </c>
      <c r="I333" s="4">
        <v>651</v>
      </c>
      <c r="J333" s="53">
        <f t="shared" si="10"/>
        <v>0.46666666666666662</v>
      </c>
      <c r="K333" s="53">
        <f t="shared" si="11"/>
        <v>0.47083333333333338</v>
      </c>
    </row>
    <row r="334" spans="1:11" x14ac:dyDescent="0.3">
      <c r="A334" s="54">
        <v>41651</v>
      </c>
      <c r="B334" s="4" t="s">
        <v>66</v>
      </c>
      <c r="C334" s="4" t="s">
        <v>110</v>
      </c>
      <c r="D334" s="4" t="s">
        <v>109</v>
      </c>
      <c r="E334" s="4">
        <v>1226</v>
      </c>
      <c r="F334" s="4">
        <v>1236</v>
      </c>
      <c r="G334" s="4" t="s">
        <v>79</v>
      </c>
      <c r="H334" s="4" t="s">
        <v>99</v>
      </c>
      <c r="I334" s="4">
        <v>1597</v>
      </c>
      <c r="J334" s="53">
        <f t="shared" si="10"/>
        <v>0.5180555555555556</v>
      </c>
      <c r="K334" s="53">
        <f t="shared" si="11"/>
        <v>0.52500000000000002</v>
      </c>
    </row>
    <row r="335" spans="1:11" x14ac:dyDescent="0.3">
      <c r="A335" s="54">
        <v>41651</v>
      </c>
      <c r="B335" s="4" t="s">
        <v>66</v>
      </c>
      <c r="C335" s="4" t="s">
        <v>116</v>
      </c>
      <c r="D335" s="4" t="s">
        <v>115</v>
      </c>
      <c r="E335" s="4">
        <v>1637</v>
      </c>
      <c r="F335" s="4">
        <v>1645</v>
      </c>
      <c r="G335" s="4" t="s">
        <v>31</v>
      </c>
      <c r="H335" s="4" t="s">
        <v>32</v>
      </c>
      <c r="I335" s="4">
        <v>334</v>
      </c>
      <c r="J335" s="53">
        <f t="shared" si="10"/>
        <v>0.69236111111111109</v>
      </c>
      <c r="K335" s="53">
        <f t="shared" si="11"/>
        <v>0.69791666666666663</v>
      </c>
    </row>
    <row r="336" spans="1:11" x14ac:dyDescent="0.3">
      <c r="A336" s="54">
        <v>41651</v>
      </c>
      <c r="B336" s="4" t="s">
        <v>66</v>
      </c>
      <c r="C336" s="4" t="s">
        <v>45</v>
      </c>
      <c r="D336" s="4" t="s">
        <v>44</v>
      </c>
      <c r="E336" s="4">
        <v>1630</v>
      </c>
      <c r="F336" s="4">
        <v>1714</v>
      </c>
      <c r="G336" s="4" t="s">
        <v>31</v>
      </c>
      <c r="H336" s="4" t="s">
        <v>32</v>
      </c>
      <c r="I336" s="4">
        <v>1182</v>
      </c>
      <c r="J336" s="53">
        <f t="shared" si="10"/>
        <v>0.6875</v>
      </c>
      <c r="K336" s="53">
        <f t="shared" si="11"/>
        <v>0.71805555555555556</v>
      </c>
    </row>
    <row r="337" spans="1:11" x14ac:dyDescent="0.3">
      <c r="A337" s="54">
        <v>41651</v>
      </c>
      <c r="B337" s="4" t="s">
        <v>71</v>
      </c>
      <c r="C337" s="4" t="s">
        <v>104</v>
      </c>
      <c r="D337" s="4" t="s">
        <v>105</v>
      </c>
      <c r="E337" s="4">
        <v>1308</v>
      </c>
      <c r="F337" s="4">
        <v>1310</v>
      </c>
      <c r="G337" s="4" t="s">
        <v>35</v>
      </c>
      <c r="H337" s="4" t="s">
        <v>34</v>
      </c>
      <c r="I337" s="4">
        <v>759</v>
      </c>
      <c r="J337" s="53">
        <f t="shared" si="10"/>
        <v>0.54722222222222217</v>
      </c>
      <c r="K337" s="53">
        <f t="shared" si="11"/>
        <v>0.54861111111111105</v>
      </c>
    </row>
    <row r="338" spans="1:11" x14ac:dyDescent="0.3">
      <c r="A338" s="54">
        <v>41651</v>
      </c>
      <c r="B338" s="4" t="s">
        <v>33</v>
      </c>
      <c r="C338" s="4" t="s">
        <v>209</v>
      </c>
      <c r="D338" s="4" t="s">
        <v>210</v>
      </c>
      <c r="E338" s="4">
        <v>1450</v>
      </c>
      <c r="F338" s="4">
        <v>1450</v>
      </c>
      <c r="G338" s="4" t="s">
        <v>27</v>
      </c>
      <c r="H338" s="4" t="s">
        <v>28</v>
      </c>
      <c r="I338" s="4">
        <v>550</v>
      </c>
      <c r="J338" s="53">
        <f t="shared" si="10"/>
        <v>0.61805555555555558</v>
      </c>
      <c r="K338" s="53">
        <f t="shared" si="11"/>
        <v>0.61805555555555558</v>
      </c>
    </row>
    <row r="339" spans="1:11" x14ac:dyDescent="0.3">
      <c r="A339" s="54">
        <v>41651</v>
      </c>
      <c r="B339" s="4" t="s">
        <v>33</v>
      </c>
      <c r="C339" s="4" t="s">
        <v>91</v>
      </c>
      <c r="D339" s="4" t="s">
        <v>90</v>
      </c>
      <c r="E339" s="4">
        <v>910</v>
      </c>
      <c r="F339" s="4">
        <v>915</v>
      </c>
      <c r="G339" s="4" t="s">
        <v>62</v>
      </c>
      <c r="H339" s="4" t="s">
        <v>63</v>
      </c>
      <c r="I339" s="4">
        <v>236</v>
      </c>
      <c r="J339" s="53">
        <f t="shared" si="10"/>
        <v>0.38194444444444442</v>
      </c>
      <c r="K339" s="53">
        <f t="shared" si="11"/>
        <v>0.38541666666666669</v>
      </c>
    </row>
    <row r="340" spans="1:11" x14ac:dyDescent="0.3">
      <c r="A340" s="54">
        <v>41651</v>
      </c>
      <c r="B340" s="4" t="s">
        <v>33</v>
      </c>
      <c r="C340" s="4" t="s">
        <v>28</v>
      </c>
      <c r="D340" s="4" t="s">
        <v>27</v>
      </c>
      <c r="E340" s="4">
        <v>1948</v>
      </c>
      <c r="F340" s="4">
        <v>2242</v>
      </c>
      <c r="G340" s="4" t="s">
        <v>57</v>
      </c>
      <c r="H340" s="4" t="s">
        <v>56</v>
      </c>
      <c r="I340" s="4">
        <v>641</v>
      </c>
      <c r="J340" s="53">
        <f t="shared" si="10"/>
        <v>0.82500000000000007</v>
      </c>
      <c r="K340" s="53">
        <f t="shared" si="11"/>
        <v>0.9458333333333333</v>
      </c>
    </row>
    <row r="341" spans="1:11" x14ac:dyDescent="0.3">
      <c r="A341" s="54">
        <v>41651</v>
      </c>
      <c r="B341" s="4" t="s">
        <v>33</v>
      </c>
      <c r="C341" s="4" t="s">
        <v>28</v>
      </c>
      <c r="D341" s="4" t="s">
        <v>27</v>
      </c>
      <c r="E341" s="4">
        <v>1413</v>
      </c>
      <c r="F341" s="4">
        <v>1663</v>
      </c>
      <c r="G341" s="4" t="s">
        <v>62</v>
      </c>
      <c r="H341" s="4" t="s">
        <v>63</v>
      </c>
      <c r="I341" s="4">
        <v>1235</v>
      </c>
      <c r="J341" s="53">
        <f t="shared" si="10"/>
        <v>0.59236111111111112</v>
      </c>
      <c r="K341" s="53">
        <f t="shared" si="11"/>
        <v>0.7104166666666667</v>
      </c>
    </row>
    <row r="342" spans="1:11" x14ac:dyDescent="0.3">
      <c r="A342" s="54">
        <v>41651</v>
      </c>
      <c r="B342" s="4" t="s">
        <v>106</v>
      </c>
      <c r="C342" s="4" t="s">
        <v>34</v>
      </c>
      <c r="D342" s="4" t="s">
        <v>35</v>
      </c>
      <c r="E342" s="4">
        <v>1831</v>
      </c>
      <c r="F342" s="4">
        <v>1840</v>
      </c>
      <c r="G342" s="4" t="s">
        <v>64</v>
      </c>
      <c r="H342" s="4" t="s">
        <v>65</v>
      </c>
      <c r="I342" s="4">
        <v>2329</v>
      </c>
      <c r="J342" s="53">
        <f t="shared" si="10"/>
        <v>0.7715277777777777</v>
      </c>
      <c r="K342" s="53">
        <f t="shared" si="11"/>
        <v>0.77777777777777779</v>
      </c>
    </row>
    <row r="343" spans="1:11" x14ac:dyDescent="0.3">
      <c r="A343" s="54">
        <v>41651</v>
      </c>
      <c r="B343" s="4" t="s">
        <v>42</v>
      </c>
      <c r="C343" s="4" t="s">
        <v>113</v>
      </c>
      <c r="D343" s="4" t="s">
        <v>114</v>
      </c>
      <c r="E343" s="4">
        <v>2044</v>
      </c>
      <c r="F343" s="4">
        <v>2055</v>
      </c>
      <c r="G343" s="4" t="s">
        <v>109</v>
      </c>
      <c r="H343" s="4" t="s">
        <v>110</v>
      </c>
      <c r="I343" s="4">
        <v>1185</v>
      </c>
      <c r="J343" s="53">
        <f t="shared" si="10"/>
        <v>0.86388888888888893</v>
      </c>
      <c r="K343" s="53">
        <f t="shared" si="11"/>
        <v>0.87152777777777779</v>
      </c>
    </row>
    <row r="344" spans="1:11" x14ac:dyDescent="0.3">
      <c r="A344" s="54">
        <v>41651</v>
      </c>
      <c r="B344" s="4" t="s">
        <v>42</v>
      </c>
      <c r="C344" s="4" t="s">
        <v>104</v>
      </c>
      <c r="D344" s="4" t="s">
        <v>105</v>
      </c>
      <c r="E344" s="4">
        <v>1725</v>
      </c>
      <c r="F344" s="4">
        <v>1735</v>
      </c>
      <c r="G344" s="4" t="s">
        <v>174</v>
      </c>
      <c r="H344" s="4" t="s">
        <v>175</v>
      </c>
      <c r="I344" s="4">
        <v>1011</v>
      </c>
      <c r="J344" s="53">
        <f t="shared" si="10"/>
        <v>0.72569444444444453</v>
      </c>
      <c r="K344" s="53">
        <f t="shared" si="11"/>
        <v>0.73263888888888884</v>
      </c>
    </row>
    <row r="345" spans="1:11" x14ac:dyDescent="0.3">
      <c r="A345" s="54">
        <v>41651</v>
      </c>
      <c r="B345" s="4" t="s">
        <v>42</v>
      </c>
      <c r="C345" s="4" t="s">
        <v>41</v>
      </c>
      <c r="D345" s="4" t="s">
        <v>40</v>
      </c>
      <c r="E345" s="4">
        <v>1533</v>
      </c>
      <c r="F345" s="4">
        <v>1661</v>
      </c>
      <c r="G345" s="4" t="s">
        <v>217</v>
      </c>
      <c r="H345" s="4" t="s">
        <v>218</v>
      </c>
      <c r="I345" s="4">
        <v>1074</v>
      </c>
      <c r="J345" s="53">
        <f t="shared" si="10"/>
        <v>0.6479166666666667</v>
      </c>
      <c r="K345" s="53">
        <f t="shared" si="11"/>
        <v>0.7090277777777777</v>
      </c>
    </row>
    <row r="346" spans="1:11" x14ac:dyDescent="0.3">
      <c r="A346" s="54">
        <v>41651</v>
      </c>
      <c r="B346" s="4" t="s">
        <v>42</v>
      </c>
      <c r="C346" s="4" t="s">
        <v>47</v>
      </c>
      <c r="D346" s="4" t="s">
        <v>48</v>
      </c>
      <c r="E346" s="4">
        <v>1950</v>
      </c>
      <c r="F346" s="4">
        <v>1955</v>
      </c>
      <c r="G346" s="4" t="s">
        <v>109</v>
      </c>
      <c r="H346" s="4" t="s">
        <v>110</v>
      </c>
      <c r="I346" s="4">
        <v>369</v>
      </c>
      <c r="J346" s="53">
        <f t="shared" si="10"/>
        <v>0.82638888888888884</v>
      </c>
      <c r="K346" s="53">
        <f t="shared" si="11"/>
        <v>0.82986111111111116</v>
      </c>
    </row>
    <row r="347" spans="1:11" x14ac:dyDescent="0.3">
      <c r="A347" s="54">
        <v>41651</v>
      </c>
      <c r="B347" s="4" t="s">
        <v>46</v>
      </c>
      <c r="C347" s="4" t="s">
        <v>98</v>
      </c>
      <c r="D347" s="4" t="s">
        <v>31</v>
      </c>
      <c r="E347" s="4">
        <v>710</v>
      </c>
      <c r="F347" s="4">
        <v>715</v>
      </c>
      <c r="G347" s="4" t="s">
        <v>17</v>
      </c>
      <c r="H347" s="4" t="s">
        <v>18</v>
      </c>
      <c r="I347" s="4">
        <v>591</v>
      </c>
      <c r="J347" s="53">
        <f t="shared" si="10"/>
        <v>0.2986111111111111</v>
      </c>
      <c r="K347" s="53">
        <f t="shared" si="11"/>
        <v>0.30208333333333331</v>
      </c>
    </row>
    <row r="348" spans="1:11" x14ac:dyDescent="0.3">
      <c r="A348" s="54">
        <v>41651</v>
      </c>
      <c r="B348" s="4" t="s">
        <v>46</v>
      </c>
      <c r="C348" s="4" t="s">
        <v>78</v>
      </c>
      <c r="D348" s="4" t="s">
        <v>79</v>
      </c>
      <c r="E348" s="4">
        <v>1530</v>
      </c>
      <c r="F348" s="4">
        <v>1535</v>
      </c>
      <c r="G348" s="4" t="s">
        <v>17</v>
      </c>
      <c r="H348" s="4" t="s">
        <v>18</v>
      </c>
      <c r="I348" s="4">
        <v>696</v>
      </c>
      <c r="J348" s="53">
        <f t="shared" si="10"/>
        <v>0.64583333333333337</v>
      </c>
      <c r="K348" s="53">
        <f t="shared" si="11"/>
        <v>0.64930555555555558</v>
      </c>
    </row>
    <row r="349" spans="1:11" x14ac:dyDescent="0.3">
      <c r="A349" s="54">
        <v>41651</v>
      </c>
      <c r="B349" s="4" t="s">
        <v>46</v>
      </c>
      <c r="C349" s="4" t="s">
        <v>18</v>
      </c>
      <c r="D349" s="4" t="s">
        <v>17</v>
      </c>
      <c r="E349" s="4">
        <v>1917</v>
      </c>
      <c r="F349" s="4">
        <v>1918</v>
      </c>
      <c r="G349" s="4" t="s">
        <v>273</v>
      </c>
      <c r="H349" s="4" t="s">
        <v>274</v>
      </c>
      <c r="I349" s="4">
        <v>106</v>
      </c>
      <c r="J349" s="53">
        <f t="shared" si="10"/>
        <v>0.80347222222222225</v>
      </c>
      <c r="K349" s="53">
        <f t="shared" si="11"/>
        <v>0.8041666666666667</v>
      </c>
    </row>
    <row r="350" spans="1:11" x14ac:dyDescent="0.3">
      <c r="A350" s="54">
        <v>41651</v>
      </c>
      <c r="B350" s="4" t="s">
        <v>46</v>
      </c>
      <c r="C350" s="4" t="s">
        <v>104</v>
      </c>
      <c r="D350" s="4" t="s">
        <v>105</v>
      </c>
      <c r="E350" s="4">
        <v>1740</v>
      </c>
      <c r="F350" s="4">
        <v>1865</v>
      </c>
      <c r="G350" s="4" t="s">
        <v>17</v>
      </c>
      <c r="H350" s="4" t="s">
        <v>18</v>
      </c>
      <c r="I350" s="4">
        <v>404</v>
      </c>
      <c r="J350" s="53">
        <f t="shared" si="10"/>
        <v>0.73611111111111116</v>
      </c>
      <c r="K350" s="53">
        <f t="shared" si="11"/>
        <v>0.79513888888888884</v>
      </c>
    </row>
    <row r="351" spans="1:11" x14ac:dyDescent="0.3">
      <c r="A351" s="54">
        <v>41651</v>
      </c>
      <c r="B351" s="4" t="s">
        <v>46</v>
      </c>
      <c r="C351" s="4" t="s">
        <v>18</v>
      </c>
      <c r="D351" s="4" t="s">
        <v>17</v>
      </c>
      <c r="E351" s="4">
        <v>1340</v>
      </c>
      <c r="F351" s="4">
        <v>1344</v>
      </c>
      <c r="G351" s="4" t="s">
        <v>114</v>
      </c>
      <c r="H351" s="4" t="s">
        <v>113</v>
      </c>
      <c r="I351" s="4">
        <v>406</v>
      </c>
      <c r="J351" s="53">
        <f t="shared" si="10"/>
        <v>0.56944444444444442</v>
      </c>
      <c r="K351" s="53">
        <f t="shared" si="11"/>
        <v>0.57222222222222219</v>
      </c>
    </row>
    <row r="352" spans="1:11" x14ac:dyDescent="0.3">
      <c r="A352" s="54">
        <v>41651</v>
      </c>
      <c r="B352" s="4" t="s">
        <v>10</v>
      </c>
      <c r="C352" s="4" t="s">
        <v>275</v>
      </c>
      <c r="D352" s="4" t="s">
        <v>276</v>
      </c>
      <c r="E352" s="4">
        <v>958</v>
      </c>
      <c r="F352" s="4">
        <v>1011</v>
      </c>
      <c r="G352" s="4" t="s">
        <v>79</v>
      </c>
      <c r="H352" s="4" t="s">
        <v>99</v>
      </c>
      <c r="I352" s="4">
        <v>201</v>
      </c>
      <c r="J352" s="53">
        <f t="shared" si="10"/>
        <v>0.4152777777777778</v>
      </c>
      <c r="K352" s="53">
        <f t="shared" si="11"/>
        <v>0.42430555555555555</v>
      </c>
    </row>
    <row r="353" spans="1:11" x14ac:dyDescent="0.3">
      <c r="A353" s="54">
        <v>41651</v>
      </c>
      <c r="B353" s="4" t="s">
        <v>10</v>
      </c>
      <c r="C353" s="4" t="s">
        <v>18</v>
      </c>
      <c r="D353" s="4" t="s">
        <v>17</v>
      </c>
      <c r="E353" s="4">
        <v>1632</v>
      </c>
      <c r="F353" s="4">
        <v>1801</v>
      </c>
      <c r="G353" s="4" t="s">
        <v>16</v>
      </c>
      <c r="H353" s="4" t="s">
        <v>15</v>
      </c>
      <c r="I353" s="4">
        <v>377</v>
      </c>
      <c r="J353" s="53">
        <f t="shared" si="10"/>
        <v>0.68888888888888899</v>
      </c>
      <c r="K353" s="53">
        <f t="shared" si="11"/>
        <v>0.75069444444444444</v>
      </c>
    </row>
    <row r="354" spans="1:11" x14ac:dyDescent="0.3">
      <c r="A354" s="54">
        <v>41651</v>
      </c>
      <c r="B354" s="4" t="s">
        <v>10</v>
      </c>
      <c r="C354" s="4" t="s">
        <v>18</v>
      </c>
      <c r="D354" s="4" t="s">
        <v>17</v>
      </c>
      <c r="E354" s="4">
        <v>1754</v>
      </c>
      <c r="F354" s="4">
        <v>1831</v>
      </c>
      <c r="G354" s="4" t="s">
        <v>249</v>
      </c>
      <c r="H354" s="4" t="s">
        <v>250</v>
      </c>
      <c r="I354" s="4">
        <v>143</v>
      </c>
      <c r="J354" s="53">
        <f t="shared" si="10"/>
        <v>0.74583333333333324</v>
      </c>
      <c r="K354" s="53">
        <f t="shared" si="11"/>
        <v>0.7715277777777777</v>
      </c>
    </row>
    <row r="355" spans="1:11" x14ac:dyDescent="0.3">
      <c r="A355" s="54">
        <v>41651</v>
      </c>
      <c r="B355" s="4" t="s">
        <v>19</v>
      </c>
      <c r="C355" s="4" t="s">
        <v>18</v>
      </c>
      <c r="D355" s="4" t="s">
        <v>17</v>
      </c>
      <c r="E355" s="4">
        <v>1433</v>
      </c>
      <c r="F355" s="4">
        <v>1520</v>
      </c>
      <c r="G355" s="4" t="s">
        <v>84</v>
      </c>
      <c r="H355" s="4" t="s">
        <v>85</v>
      </c>
      <c r="I355" s="4">
        <v>516</v>
      </c>
      <c r="J355" s="53">
        <f t="shared" si="10"/>
        <v>0.60625000000000007</v>
      </c>
      <c r="K355" s="53">
        <f t="shared" si="11"/>
        <v>0.63888888888888895</v>
      </c>
    </row>
    <row r="356" spans="1:11" x14ac:dyDescent="0.3">
      <c r="A356" s="54">
        <v>41651</v>
      </c>
      <c r="B356" s="4" t="s">
        <v>131</v>
      </c>
      <c r="C356" s="4" t="s">
        <v>91</v>
      </c>
      <c r="D356" s="4" t="s">
        <v>90</v>
      </c>
      <c r="E356" s="4">
        <v>856</v>
      </c>
      <c r="F356" s="4">
        <v>900</v>
      </c>
      <c r="G356" s="4" t="s">
        <v>134</v>
      </c>
      <c r="H356" s="4" t="s">
        <v>135</v>
      </c>
      <c r="I356" s="4">
        <v>2762</v>
      </c>
      <c r="J356" s="53">
        <f t="shared" si="10"/>
        <v>0.37222222222222223</v>
      </c>
      <c r="K356" s="53">
        <f t="shared" si="11"/>
        <v>0.375</v>
      </c>
    </row>
    <row r="357" spans="1:11" x14ac:dyDescent="0.3">
      <c r="A357" s="54">
        <v>41651</v>
      </c>
      <c r="B357" s="4" t="s">
        <v>24</v>
      </c>
      <c r="C357" s="4" t="s">
        <v>277</v>
      </c>
      <c r="D357" s="4" t="s">
        <v>278</v>
      </c>
      <c r="E357" s="4">
        <v>1032</v>
      </c>
      <c r="F357" s="4">
        <v>1322</v>
      </c>
      <c r="G357" s="4" t="s">
        <v>31</v>
      </c>
      <c r="H357" s="4" t="s">
        <v>32</v>
      </c>
      <c r="I357" s="4">
        <v>268</v>
      </c>
      <c r="J357" s="53">
        <f t="shared" si="10"/>
        <v>0.43888888888888888</v>
      </c>
      <c r="K357" s="53">
        <f t="shared" si="11"/>
        <v>0.55694444444444446</v>
      </c>
    </row>
    <row r="358" spans="1:11" x14ac:dyDescent="0.3">
      <c r="A358" s="54">
        <v>41651</v>
      </c>
      <c r="B358" s="4" t="s">
        <v>24</v>
      </c>
      <c r="C358" s="4" t="s">
        <v>145</v>
      </c>
      <c r="D358" s="4" t="s">
        <v>144</v>
      </c>
      <c r="E358" s="4">
        <v>1941</v>
      </c>
      <c r="F358" s="4">
        <v>1950</v>
      </c>
      <c r="G358" s="4" t="s">
        <v>62</v>
      </c>
      <c r="H358" s="4" t="s">
        <v>63</v>
      </c>
      <c r="I358" s="4">
        <v>677</v>
      </c>
      <c r="J358" s="53">
        <f t="shared" si="10"/>
        <v>0.82013888888888886</v>
      </c>
      <c r="K358" s="53">
        <f t="shared" si="11"/>
        <v>0.82638888888888884</v>
      </c>
    </row>
    <row r="359" spans="1:11" x14ac:dyDescent="0.3">
      <c r="A359" s="54">
        <v>41652</v>
      </c>
      <c r="B359" s="4" t="s">
        <v>10</v>
      </c>
      <c r="C359" s="4" t="s">
        <v>14</v>
      </c>
      <c r="D359" s="4" t="s">
        <v>13</v>
      </c>
      <c r="E359" s="4">
        <v>1453</v>
      </c>
      <c r="F359" s="4">
        <v>1457</v>
      </c>
      <c r="G359" s="4" t="s">
        <v>53</v>
      </c>
      <c r="H359" s="4" t="s">
        <v>54</v>
      </c>
      <c r="I359" s="4">
        <v>488</v>
      </c>
      <c r="J359" s="53">
        <f t="shared" si="10"/>
        <v>0.62013888888888891</v>
      </c>
      <c r="K359" s="53">
        <f t="shared" si="11"/>
        <v>0.62291666666666667</v>
      </c>
    </row>
    <row r="360" spans="1:11" x14ac:dyDescent="0.3">
      <c r="A360" s="54">
        <v>41652</v>
      </c>
      <c r="B360" s="4" t="s">
        <v>10</v>
      </c>
      <c r="C360" s="4" t="s">
        <v>18</v>
      </c>
      <c r="D360" s="4" t="s">
        <v>17</v>
      </c>
      <c r="E360" s="4">
        <v>1609</v>
      </c>
      <c r="F360" s="4">
        <v>1829</v>
      </c>
      <c r="G360" s="4" t="s">
        <v>160</v>
      </c>
      <c r="H360" s="4" t="s">
        <v>161</v>
      </c>
      <c r="I360" s="4">
        <v>782</v>
      </c>
      <c r="J360" s="53">
        <f t="shared" si="10"/>
        <v>0.67291666666666661</v>
      </c>
      <c r="K360" s="53">
        <f t="shared" si="11"/>
        <v>0.77013888888888893</v>
      </c>
    </row>
    <row r="361" spans="1:11" x14ac:dyDescent="0.3">
      <c r="A361" s="54">
        <v>41652</v>
      </c>
      <c r="B361" s="4" t="s">
        <v>10</v>
      </c>
      <c r="C361" s="4" t="s">
        <v>279</v>
      </c>
      <c r="D361" s="4" t="s">
        <v>280</v>
      </c>
      <c r="E361" s="4">
        <v>1650</v>
      </c>
      <c r="F361" s="4">
        <v>1908</v>
      </c>
      <c r="G361" s="4" t="s">
        <v>79</v>
      </c>
      <c r="H361" s="4" t="s">
        <v>99</v>
      </c>
      <c r="I361" s="4">
        <v>127</v>
      </c>
      <c r="J361" s="53">
        <f t="shared" si="10"/>
        <v>0.70138888888888884</v>
      </c>
      <c r="K361" s="53">
        <f t="shared" si="11"/>
        <v>0.79722222222222217</v>
      </c>
    </row>
    <row r="362" spans="1:11" x14ac:dyDescent="0.3">
      <c r="A362" s="54">
        <v>41652</v>
      </c>
      <c r="B362" s="4" t="s">
        <v>19</v>
      </c>
      <c r="C362" s="4" t="s">
        <v>18</v>
      </c>
      <c r="D362" s="4" t="s">
        <v>17</v>
      </c>
      <c r="E362" s="4">
        <v>1031</v>
      </c>
      <c r="F362" s="4">
        <v>1035</v>
      </c>
      <c r="G362" s="4" t="s">
        <v>265</v>
      </c>
      <c r="H362" s="4" t="s">
        <v>266</v>
      </c>
      <c r="I362" s="4">
        <v>321</v>
      </c>
      <c r="J362" s="53">
        <f t="shared" si="10"/>
        <v>0.4381944444444445</v>
      </c>
      <c r="K362" s="53">
        <f t="shared" si="11"/>
        <v>0.44097222222222227</v>
      </c>
    </row>
    <row r="363" spans="1:11" x14ac:dyDescent="0.3">
      <c r="A363" s="54">
        <v>41652</v>
      </c>
      <c r="B363" s="4" t="s">
        <v>24</v>
      </c>
      <c r="C363" s="4" t="s">
        <v>28</v>
      </c>
      <c r="D363" s="4" t="s">
        <v>27</v>
      </c>
      <c r="E363" s="4">
        <v>1702</v>
      </c>
      <c r="F363" s="4">
        <v>1842</v>
      </c>
      <c r="G363" s="4" t="s">
        <v>273</v>
      </c>
      <c r="H363" s="4" t="s">
        <v>274</v>
      </c>
      <c r="I363" s="4">
        <v>695</v>
      </c>
      <c r="J363" s="53">
        <f t="shared" si="10"/>
        <v>0.70972222222222225</v>
      </c>
      <c r="K363" s="53">
        <f t="shared" si="11"/>
        <v>0.77916666666666667</v>
      </c>
    </row>
    <row r="364" spans="1:11" x14ac:dyDescent="0.3">
      <c r="A364" s="54">
        <v>41652</v>
      </c>
      <c r="B364" s="4" t="s">
        <v>24</v>
      </c>
      <c r="C364" s="4" t="s">
        <v>101</v>
      </c>
      <c r="D364" s="4" t="s">
        <v>100</v>
      </c>
      <c r="E364" s="4">
        <v>1751</v>
      </c>
      <c r="F364" s="4">
        <v>1800</v>
      </c>
      <c r="G364" s="4" t="s">
        <v>62</v>
      </c>
      <c r="H364" s="4" t="s">
        <v>63</v>
      </c>
      <c r="I364" s="4">
        <v>737</v>
      </c>
      <c r="J364" s="53">
        <f t="shared" si="10"/>
        <v>0.74375000000000002</v>
      </c>
      <c r="K364" s="53">
        <f t="shared" si="11"/>
        <v>0.75</v>
      </c>
    </row>
    <row r="365" spans="1:11" x14ac:dyDescent="0.3">
      <c r="A365" s="54">
        <v>41652</v>
      </c>
      <c r="B365" s="4" t="s">
        <v>33</v>
      </c>
      <c r="C365" s="4" t="s">
        <v>28</v>
      </c>
      <c r="D365" s="4" t="s">
        <v>27</v>
      </c>
      <c r="E365" s="4">
        <v>1701</v>
      </c>
      <c r="F365" s="4">
        <v>1860</v>
      </c>
      <c r="G365" s="4" t="s">
        <v>152</v>
      </c>
      <c r="H365" s="4" t="s">
        <v>151</v>
      </c>
      <c r="I365" s="4">
        <v>247</v>
      </c>
      <c r="J365" s="53">
        <f t="shared" si="10"/>
        <v>0.7090277777777777</v>
      </c>
      <c r="K365" s="53">
        <f t="shared" si="11"/>
        <v>0.79166666666666663</v>
      </c>
    </row>
    <row r="366" spans="1:11" x14ac:dyDescent="0.3">
      <c r="A366" s="54">
        <v>41652</v>
      </c>
      <c r="B366" s="4" t="s">
        <v>33</v>
      </c>
      <c r="C366" s="4" t="s">
        <v>28</v>
      </c>
      <c r="D366" s="4" t="s">
        <v>27</v>
      </c>
      <c r="E366" s="4">
        <v>2215</v>
      </c>
      <c r="F366" s="4">
        <v>2220</v>
      </c>
      <c r="G366" s="4" t="s">
        <v>162</v>
      </c>
      <c r="H366" s="4" t="s">
        <v>163</v>
      </c>
      <c r="I366" s="4">
        <v>813</v>
      </c>
      <c r="J366" s="53">
        <f t="shared" si="10"/>
        <v>0.92708333333333337</v>
      </c>
      <c r="K366" s="53">
        <f t="shared" si="11"/>
        <v>0.93055555555555547</v>
      </c>
    </row>
    <row r="367" spans="1:11" x14ac:dyDescent="0.3">
      <c r="A367" s="54">
        <v>41652</v>
      </c>
      <c r="B367" s="4" t="s">
        <v>33</v>
      </c>
      <c r="C367" s="4" t="s">
        <v>20</v>
      </c>
      <c r="D367" s="4" t="s">
        <v>21</v>
      </c>
      <c r="E367" s="4">
        <v>643</v>
      </c>
      <c r="F367" s="4">
        <v>650</v>
      </c>
      <c r="G367" s="4" t="s">
        <v>27</v>
      </c>
      <c r="H367" s="4" t="s">
        <v>28</v>
      </c>
      <c r="I367" s="4">
        <v>447</v>
      </c>
      <c r="J367" s="53">
        <f t="shared" si="10"/>
        <v>0.27986111111111112</v>
      </c>
      <c r="K367" s="53">
        <f t="shared" si="11"/>
        <v>0.28472222222222221</v>
      </c>
    </row>
    <row r="368" spans="1:11" x14ac:dyDescent="0.3">
      <c r="A368" s="54">
        <v>41652</v>
      </c>
      <c r="B368" s="4" t="s">
        <v>33</v>
      </c>
      <c r="C368" s="4" t="s">
        <v>124</v>
      </c>
      <c r="D368" s="4" t="s">
        <v>123</v>
      </c>
      <c r="E368" s="4">
        <v>1808</v>
      </c>
      <c r="F368" s="4">
        <v>1815</v>
      </c>
      <c r="G368" s="4" t="s">
        <v>27</v>
      </c>
      <c r="H368" s="4" t="s">
        <v>28</v>
      </c>
      <c r="I368" s="4">
        <v>1021</v>
      </c>
      <c r="J368" s="53">
        <f t="shared" si="10"/>
        <v>0.75555555555555554</v>
      </c>
      <c r="K368" s="53">
        <f t="shared" si="11"/>
        <v>0.76041666666666663</v>
      </c>
    </row>
    <row r="369" spans="1:11" x14ac:dyDescent="0.3">
      <c r="A369" s="54">
        <v>41652</v>
      </c>
      <c r="B369" s="4" t="s">
        <v>33</v>
      </c>
      <c r="C369" s="4" t="s">
        <v>67</v>
      </c>
      <c r="D369" s="4" t="s">
        <v>68</v>
      </c>
      <c r="E369" s="4">
        <v>1457</v>
      </c>
      <c r="F369" s="4">
        <v>1734</v>
      </c>
      <c r="G369" s="4" t="s">
        <v>62</v>
      </c>
      <c r="H369" s="4" t="s">
        <v>63</v>
      </c>
      <c r="I369" s="4">
        <v>337</v>
      </c>
      <c r="J369" s="53">
        <f t="shared" si="10"/>
        <v>0.62291666666666667</v>
      </c>
      <c r="K369" s="53">
        <f t="shared" si="11"/>
        <v>0.7319444444444444</v>
      </c>
    </row>
    <row r="370" spans="1:11" x14ac:dyDescent="0.3">
      <c r="A370" s="54">
        <v>41652</v>
      </c>
      <c r="B370" s="4" t="s">
        <v>42</v>
      </c>
      <c r="C370" s="4" t="s">
        <v>75</v>
      </c>
      <c r="D370" s="4" t="s">
        <v>74</v>
      </c>
      <c r="E370" s="4">
        <v>1840</v>
      </c>
      <c r="F370" s="4">
        <v>1855</v>
      </c>
      <c r="G370" s="4" t="s">
        <v>109</v>
      </c>
      <c r="H370" s="4" t="s">
        <v>110</v>
      </c>
      <c r="I370" s="4">
        <v>612</v>
      </c>
      <c r="J370" s="53">
        <f t="shared" si="10"/>
        <v>0.77777777777777779</v>
      </c>
      <c r="K370" s="53">
        <f t="shared" si="11"/>
        <v>0.78819444444444453</v>
      </c>
    </row>
    <row r="371" spans="1:11" x14ac:dyDescent="0.3">
      <c r="A371" s="54">
        <v>41652</v>
      </c>
      <c r="B371" s="4" t="s">
        <v>42</v>
      </c>
      <c r="C371" s="4" t="s">
        <v>113</v>
      </c>
      <c r="D371" s="4" t="s">
        <v>114</v>
      </c>
      <c r="E371" s="4">
        <v>1124</v>
      </c>
      <c r="F371" s="4">
        <v>1127</v>
      </c>
      <c r="G371" s="4" t="s">
        <v>40</v>
      </c>
      <c r="H371" s="4" t="s">
        <v>43</v>
      </c>
      <c r="I371" s="4">
        <v>1010</v>
      </c>
      <c r="J371" s="53">
        <f t="shared" si="10"/>
        <v>0.47500000000000003</v>
      </c>
      <c r="K371" s="53">
        <f t="shared" si="11"/>
        <v>0.4770833333333333</v>
      </c>
    </row>
    <row r="372" spans="1:11" x14ac:dyDescent="0.3">
      <c r="A372" s="54">
        <v>41652</v>
      </c>
      <c r="B372" s="4" t="s">
        <v>42</v>
      </c>
      <c r="C372" s="4" t="s">
        <v>110</v>
      </c>
      <c r="D372" s="4" t="s">
        <v>109</v>
      </c>
      <c r="E372" s="4">
        <v>1816</v>
      </c>
      <c r="F372" s="4">
        <v>1910</v>
      </c>
      <c r="G372" s="4" t="s">
        <v>94</v>
      </c>
      <c r="H372" s="4" t="s">
        <v>95</v>
      </c>
      <c r="I372" s="4">
        <v>2588</v>
      </c>
      <c r="J372" s="53">
        <f t="shared" si="10"/>
        <v>0.76111111111111107</v>
      </c>
      <c r="K372" s="53">
        <f t="shared" si="11"/>
        <v>0.79861111111111116</v>
      </c>
    </row>
    <row r="373" spans="1:11" x14ac:dyDescent="0.3">
      <c r="A373" s="54">
        <v>41652</v>
      </c>
      <c r="B373" s="4" t="s">
        <v>46</v>
      </c>
      <c r="C373" s="4" t="s">
        <v>54</v>
      </c>
      <c r="D373" s="4" t="s">
        <v>53</v>
      </c>
      <c r="E373" s="4">
        <v>1340</v>
      </c>
      <c r="F373" s="4">
        <v>1345</v>
      </c>
      <c r="G373" s="4" t="s">
        <v>138</v>
      </c>
      <c r="H373" s="4" t="s">
        <v>139</v>
      </c>
      <c r="I373" s="4">
        <v>311</v>
      </c>
      <c r="J373" s="53">
        <f t="shared" si="10"/>
        <v>0.56944444444444442</v>
      </c>
      <c r="K373" s="53">
        <f t="shared" si="11"/>
        <v>0.57291666666666663</v>
      </c>
    </row>
    <row r="374" spans="1:11" x14ac:dyDescent="0.3">
      <c r="A374" s="54">
        <v>41652</v>
      </c>
      <c r="B374" s="4" t="s">
        <v>46</v>
      </c>
      <c r="C374" s="4" t="s">
        <v>18</v>
      </c>
      <c r="D374" s="4" t="s">
        <v>17</v>
      </c>
      <c r="E374" s="4">
        <v>828</v>
      </c>
      <c r="F374" s="4">
        <v>828</v>
      </c>
      <c r="G374" s="4" t="s">
        <v>94</v>
      </c>
      <c r="H374" s="4" t="s">
        <v>95</v>
      </c>
      <c r="I374" s="4">
        <v>1892</v>
      </c>
      <c r="J374" s="53">
        <f t="shared" si="10"/>
        <v>0.3527777777777778</v>
      </c>
      <c r="K374" s="53">
        <f t="shared" si="11"/>
        <v>0.3527777777777778</v>
      </c>
    </row>
    <row r="375" spans="1:11" x14ac:dyDescent="0.3">
      <c r="A375" s="54">
        <v>41652</v>
      </c>
      <c r="B375" s="4" t="s">
        <v>46</v>
      </c>
      <c r="C375" s="4" t="s">
        <v>41</v>
      </c>
      <c r="D375" s="4" t="s">
        <v>40</v>
      </c>
      <c r="E375" s="4">
        <v>802</v>
      </c>
      <c r="F375" s="4">
        <v>805</v>
      </c>
      <c r="G375" s="4" t="s">
        <v>114</v>
      </c>
      <c r="H375" s="4" t="s">
        <v>113</v>
      </c>
      <c r="I375" s="4">
        <v>1005</v>
      </c>
      <c r="J375" s="53">
        <f t="shared" si="10"/>
        <v>0.3347222222222222</v>
      </c>
      <c r="K375" s="53">
        <f t="shared" si="11"/>
        <v>0.33680555555555558</v>
      </c>
    </row>
    <row r="376" spans="1:11" x14ac:dyDescent="0.3">
      <c r="A376" s="54">
        <v>41652</v>
      </c>
      <c r="B376" s="4" t="s">
        <v>46</v>
      </c>
      <c r="C376" s="4" t="s">
        <v>281</v>
      </c>
      <c r="D376" s="4" t="s">
        <v>282</v>
      </c>
      <c r="E376" s="4">
        <v>658</v>
      </c>
      <c r="F376" s="4">
        <v>700</v>
      </c>
      <c r="G376" s="4" t="s">
        <v>17</v>
      </c>
      <c r="H376" s="4" t="s">
        <v>18</v>
      </c>
      <c r="I376" s="4">
        <v>366</v>
      </c>
      <c r="J376" s="53">
        <f t="shared" si="10"/>
        <v>0.2902777777777778</v>
      </c>
      <c r="K376" s="53">
        <f t="shared" si="11"/>
        <v>0.29166666666666669</v>
      </c>
    </row>
    <row r="377" spans="1:11" x14ac:dyDescent="0.3">
      <c r="A377" s="54">
        <v>41652</v>
      </c>
      <c r="B377" s="4" t="s">
        <v>46</v>
      </c>
      <c r="C377" s="4" t="s">
        <v>43</v>
      </c>
      <c r="D377" s="4" t="s">
        <v>40</v>
      </c>
      <c r="E377" s="4">
        <v>1936</v>
      </c>
      <c r="F377" s="4">
        <v>1945</v>
      </c>
      <c r="G377" s="4" t="s">
        <v>114</v>
      </c>
      <c r="H377" s="4" t="s">
        <v>113</v>
      </c>
      <c r="I377" s="4">
        <v>1010</v>
      </c>
      <c r="J377" s="53">
        <f t="shared" si="10"/>
        <v>0.81666666666666676</v>
      </c>
      <c r="K377" s="53">
        <f t="shared" si="11"/>
        <v>0.82291666666666663</v>
      </c>
    </row>
    <row r="378" spans="1:11" x14ac:dyDescent="0.3">
      <c r="A378" s="54">
        <v>41652</v>
      </c>
      <c r="B378" s="4" t="s">
        <v>55</v>
      </c>
      <c r="C378" s="4" t="s">
        <v>83</v>
      </c>
      <c r="D378" s="4" t="s">
        <v>82</v>
      </c>
      <c r="E378" s="4">
        <v>1937</v>
      </c>
      <c r="F378" s="4">
        <v>1943</v>
      </c>
      <c r="G378" s="4" t="s">
        <v>283</v>
      </c>
      <c r="H378" s="4" t="s">
        <v>284</v>
      </c>
      <c r="I378" s="4">
        <v>261</v>
      </c>
      <c r="J378" s="53">
        <f t="shared" si="10"/>
        <v>0.81736111111111109</v>
      </c>
      <c r="K378" s="53">
        <f t="shared" si="11"/>
        <v>0.82152777777777775</v>
      </c>
    </row>
    <row r="379" spans="1:11" x14ac:dyDescent="0.3">
      <c r="A379" s="54">
        <v>41652</v>
      </c>
      <c r="B379" s="4" t="s">
        <v>55</v>
      </c>
      <c r="C379" s="4" t="s">
        <v>63</v>
      </c>
      <c r="D379" s="4" t="s">
        <v>62</v>
      </c>
      <c r="E379" s="4">
        <v>1836</v>
      </c>
      <c r="F379" s="4">
        <v>1845</v>
      </c>
      <c r="G379" s="4" t="s">
        <v>90</v>
      </c>
      <c r="H379" s="4" t="s">
        <v>91</v>
      </c>
      <c r="I379" s="4">
        <v>236</v>
      </c>
      <c r="J379" s="53">
        <f t="shared" si="10"/>
        <v>0.77500000000000002</v>
      </c>
      <c r="K379" s="53">
        <f t="shared" si="11"/>
        <v>0.78125</v>
      </c>
    </row>
    <row r="380" spans="1:11" x14ac:dyDescent="0.3">
      <c r="A380" s="54">
        <v>41652</v>
      </c>
      <c r="B380" s="4" t="s">
        <v>55</v>
      </c>
      <c r="C380" s="4" t="s">
        <v>63</v>
      </c>
      <c r="D380" s="4" t="s">
        <v>62</v>
      </c>
      <c r="E380" s="4">
        <v>1429</v>
      </c>
      <c r="F380" s="4">
        <v>1430</v>
      </c>
      <c r="G380" s="4" t="s">
        <v>148</v>
      </c>
      <c r="H380" s="4" t="s">
        <v>147</v>
      </c>
      <c r="I380" s="4">
        <v>834</v>
      </c>
      <c r="J380" s="53">
        <f t="shared" si="10"/>
        <v>0.60347222222222219</v>
      </c>
      <c r="K380" s="53">
        <f t="shared" si="11"/>
        <v>0.60416666666666663</v>
      </c>
    </row>
    <row r="381" spans="1:11" x14ac:dyDescent="0.3">
      <c r="A381" s="54">
        <v>41652</v>
      </c>
      <c r="B381" s="4" t="s">
        <v>55</v>
      </c>
      <c r="C381" s="4" t="s">
        <v>63</v>
      </c>
      <c r="D381" s="4" t="s">
        <v>62</v>
      </c>
      <c r="E381" s="4">
        <v>1718</v>
      </c>
      <c r="F381" s="4">
        <v>1786</v>
      </c>
      <c r="G381" s="4" t="s">
        <v>243</v>
      </c>
      <c r="H381" s="4" t="s">
        <v>244</v>
      </c>
      <c r="I381" s="4">
        <v>237</v>
      </c>
      <c r="J381" s="53">
        <f t="shared" si="10"/>
        <v>0.72083333333333333</v>
      </c>
      <c r="K381" s="53">
        <f t="shared" si="11"/>
        <v>0.7680555555555556</v>
      </c>
    </row>
    <row r="382" spans="1:11" x14ac:dyDescent="0.3">
      <c r="A382" s="54">
        <v>41652</v>
      </c>
      <c r="B382" s="4" t="s">
        <v>55</v>
      </c>
      <c r="C382" s="4" t="s">
        <v>50</v>
      </c>
      <c r="D382" s="4" t="s">
        <v>49</v>
      </c>
      <c r="E382" s="4">
        <v>1106</v>
      </c>
      <c r="F382" s="4">
        <v>1110</v>
      </c>
      <c r="G382" s="4" t="s">
        <v>285</v>
      </c>
      <c r="H382" s="4" t="s">
        <v>286</v>
      </c>
      <c r="I382" s="4">
        <v>358</v>
      </c>
      <c r="J382" s="53">
        <f t="shared" si="10"/>
        <v>0.46249999999999997</v>
      </c>
      <c r="K382" s="53">
        <f t="shared" si="11"/>
        <v>0.46527777777777773</v>
      </c>
    </row>
    <row r="383" spans="1:11" x14ac:dyDescent="0.3">
      <c r="A383" s="54">
        <v>41652</v>
      </c>
      <c r="B383" s="4" t="s">
        <v>66</v>
      </c>
      <c r="C383" s="4" t="s">
        <v>99</v>
      </c>
      <c r="D383" s="4" t="s">
        <v>79</v>
      </c>
      <c r="E383" s="4">
        <v>1610</v>
      </c>
      <c r="F383" s="4">
        <v>1614</v>
      </c>
      <c r="G383" s="4" t="s">
        <v>90</v>
      </c>
      <c r="H383" s="4" t="s">
        <v>91</v>
      </c>
      <c r="I383" s="4">
        <v>1222</v>
      </c>
      <c r="J383" s="53">
        <f t="shared" si="10"/>
        <v>0.67361111111111116</v>
      </c>
      <c r="K383" s="53">
        <f t="shared" si="11"/>
        <v>0.67638888888888893</v>
      </c>
    </row>
    <row r="384" spans="1:11" x14ac:dyDescent="0.3">
      <c r="A384" s="54">
        <v>41652</v>
      </c>
      <c r="B384" s="4" t="s">
        <v>66</v>
      </c>
      <c r="C384" s="4" t="s">
        <v>14</v>
      </c>
      <c r="D384" s="4" t="s">
        <v>13</v>
      </c>
      <c r="E384" s="4">
        <v>559</v>
      </c>
      <c r="F384" s="4">
        <v>600</v>
      </c>
      <c r="G384" s="4" t="s">
        <v>31</v>
      </c>
      <c r="H384" s="4" t="s">
        <v>32</v>
      </c>
      <c r="I384" s="4">
        <v>719</v>
      </c>
      <c r="J384" s="53">
        <f t="shared" si="10"/>
        <v>0.24930555555555556</v>
      </c>
      <c r="K384" s="53">
        <f t="shared" si="11"/>
        <v>0.25</v>
      </c>
    </row>
    <row r="385" spans="1:11" x14ac:dyDescent="0.3">
      <c r="A385" s="54">
        <v>41652</v>
      </c>
      <c r="B385" s="4" t="s">
        <v>55</v>
      </c>
      <c r="C385" s="4" t="s">
        <v>287</v>
      </c>
      <c r="D385" s="4" t="s">
        <v>288</v>
      </c>
      <c r="E385" s="4">
        <v>604</v>
      </c>
      <c r="F385" s="4">
        <v>605</v>
      </c>
      <c r="G385" s="4" t="s">
        <v>68</v>
      </c>
      <c r="H385" s="4" t="s">
        <v>67</v>
      </c>
      <c r="I385" s="4">
        <v>238</v>
      </c>
      <c r="J385" s="53">
        <f t="shared" si="10"/>
        <v>0.25277777777777777</v>
      </c>
      <c r="K385" s="53">
        <f t="shared" si="11"/>
        <v>0.25347222222222221</v>
      </c>
    </row>
    <row r="386" spans="1:11" x14ac:dyDescent="0.3">
      <c r="A386" s="54">
        <v>41652</v>
      </c>
      <c r="B386" s="4" t="s">
        <v>71</v>
      </c>
      <c r="C386" s="4" t="s">
        <v>88</v>
      </c>
      <c r="D386" s="4" t="s">
        <v>89</v>
      </c>
      <c r="E386" s="4">
        <v>747</v>
      </c>
      <c r="F386" s="4">
        <v>751</v>
      </c>
      <c r="G386" s="4" t="s">
        <v>82</v>
      </c>
      <c r="H386" s="4" t="s">
        <v>83</v>
      </c>
      <c r="I386" s="4">
        <v>1149</v>
      </c>
      <c r="J386" s="53">
        <f t="shared" si="10"/>
        <v>0.32430555555555557</v>
      </c>
      <c r="K386" s="53">
        <f t="shared" si="11"/>
        <v>0.32708333333333334</v>
      </c>
    </row>
    <row r="387" spans="1:11" x14ac:dyDescent="0.3">
      <c r="A387" s="54">
        <v>41652</v>
      </c>
      <c r="B387" s="4" t="s">
        <v>71</v>
      </c>
      <c r="C387" s="4" t="s">
        <v>218</v>
      </c>
      <c r="D387" s="4" t="s">
        <v>217</v>
      </c>
      <c r="E387" s="4">
        <v>838</v>
      </c>
      <c r="F387" s="4">
        <v>1062</v>
      </c>
      <c r="G387" s="4" t="s">
        <v>73</v>
      </c>
      <c r="H387" s="4" t="s">
        <v>72</v>
      </c>
      <c r="I387" s="4">
        <v>600</v>
      </c>
      <c r="J387" s="53">
        <f t="shared" ref="J387:J450" si="12">TEXT(E387,"00\:00")+0</f>
        <v>0.35972222222222222</v>
      </c>
      <c r="K387" s="53">
        <f t="shared" ref="K387:K450" si="13">+TEXT(F387,"00\:00")+0</f>
        <v>0.4597222222222222</v>
      </c>
    </row>
    <row r="388" spans="1:11" x14ac:dyDescent="0.3">
      <c r="A388" s="54">
        <v>41652</v>
      </c>
      <c r="B388" s="4" t="s">
        <v>71</v>
      </c>
      <c r="C388" s="4" t="s">
        <v>70</v>
      </c>
      <c r="D388" s="4" t="s">
        <v>69</v>
      </c>
      <c r="E388" s="4">
        <v>2024</v>
      </c>
      <c r="F388" s="4">
        <v>2030</v>
      </c>
      <c r="G388" s="4" t="s">
        <v>74</v>
      </c>
      <c r="H388" s="4" t="s">
        <v>75</v>
      </c>
      <c r="I388" s="4">
        <v>337</v>
      </c>
      <c r="J388" s="53">
        <f t="shared" si="12"/>
        <v>0.85</v>
      </c>
      <c r="K388" s="53">
        <f t="shared" si="13"/>
        <v>0.85416666666666663</v>
      </c>
    </row>
    <row r="389" spans="1:11" x14ac:dyDescent="0.3">
      <c r="A389" s="54">
        <v>41656</v>
      </c>
      <c r="B389" s="4" t="s">
        <v>71</v>
      </c>
      <c r="C389" s="4" t="s">
        <v>43</v>
      </c>
      <c r="D389" s="4" t="s">
        <v>40</v>
      </c>
      <c r="E389" s="4">
        <v>753</v>
      </c>
      <c r="F389" s="4">
        <v>800</v>
      </c>
      <c r="G389" s="4" t="s">
        <v>35</v>
      </c>
      <c r="H389" s="4" t="s">
        <v>34</v>
      </c>
      <c r="I389" s="4">
        <v>214</v>
      </c>
      <c r="J389" s="53">
        <f t="shared" si="12"/>
        <v>0.32847222222222222</v>
      </c>
      <c r="K389" s="53">
        <f t="shared" si="13"/>
        <v>0.33333333333333331</v>
      </c>
    </row>
    <row r="390" spans="1:11" x14ac:dyDescent="0.3">
      <c r="A390" s="54">
        <v>41652</v>
      </c>
      <c r="B390" s="4" t="s">
        <v>77</v>
      </c>
      <c r="C390" s="4" t="s">
        <v>78</v>
      </c>
      <c r="D390" s="4" t="s">
        <v>79</v>
      </c>
      <c r="E390" s="4">
        <v>1507</v>
      </c>
      <c r="F390" s="4">
        <v>1510</v>
      </c>
      <c r="G390" s="4" t="s">
        <v>17</v>
      </c>
      <c r="H390" s="4" t="s">
        <v>18</v>
      </c>
      <c r="I390" s="4">
        <v>696</v>
      </c>
      <c r="J390" s="53">
        <f t="shared" si="12"/>
        <v>0.62986111111111109</v>
      </c>
      <c r="K390" s="53">
        <f t="shared" si="13"/>
        <v>0.63194444444444442</v>
      </c>
    </row>
    <row r="391" spans="1:11" x14ac:dyDescent="0.3">
      <c r="A391" s="54">
        <v>41652</v>
      </c>
      <c r="B391" s="4" t="s">
        <v>77</v>
      </c>
      <c r="C391" s="4" t="s">
        <v>63</v>
      </c>
      <c r="D391" s="4" t="s">
        <v>62</v>
      </c>
      <c r="E391" s="4">
        <v>946</v>
      </c>
      <c r="F391" s="4">
        <v>1166</v>
      </c>
      <c r="G391" s="4" t="s">
        <v>57</v>
      </c>
      <c r="H391" s="4" t="s">
        <v>56</v>
      </c>
      <c r="I391" s="4">
        <v>862</v>
      </c>
      <c r="J391" s="53">
        <f t="shared" si="12"/>
        <v>0.4069444444444445</v>
      </c>
      <c r="K391" s="53">
        <f t="shared" si="13"/>
        <v>0.50416666666666665</v>
      </c>
    </row>
    <row r="392" spans="1:11" x14ac:dyDescent="0.3">
      <c r="A392" s="54">
        <v>41652</v>
      </c>
      <c r="B392" s="4" t="s">
        <v>77</v>
      </c>
      <c r="C392" s="4" t="s">
        <v>104</v>
      </c>
      <c r="D392" s="4" t="s">
        <v>105</v>
      </c>
      <c r="E392" s="4">
        <v>858</v>
      </c>
      <c r="F392" s="4">
        <v>900</v>
      </c>
      <c r="G392" s="4" t="s">
        <v>188</v>
      </c>
      <c r="H392" s="4" t="s">
        <v>187</v>
      </c>
      <c r="I392" s="4">
        <v>479</v>
      </c>
      <c r="J392" s="53">
        <f t="shared" si="12"/>
        <v>0.37361111111111112</v>
      </c>
      <c r="K392" s="53">
        <f t="shared" si="13"/>
        <v>0.375</v>
      </c>
    </row>
    <row r="393" spans="1:11" x14ac:dyDescent="0.3">
      <c r="A393" s="54">
        <v>41652</v>
      </c>
      <c r="B393" s="4" t="s">
        <v>77</v>
      </c>
      <c r="C393" s="4" t="s">
        <v>38</v>
      </c>
      <c r="D393" s="4" t="s">
        <v>39</v>
      </c>
      <c r="E393" s="4">
        <v>1831</v>
      </c>
      <c r="F393" s="4">
        <v>1931</v>
      </c>
      <c r="G393" s="4" t="s">
        <v>44</v>
      </c>
      <c r="H393" s="4" t="s">
        <v>45</v>
      </c>
      <c r="I393" s="4">
        <v>1046</v>
      </c>
      <c r="J393" s="53">
        <f t="shared" si="12"/>
        <v>0.7715277777777777</v>
      </c>
      <c r="K393" s="53">
        <f t="shared" si="13"/>
        <v>0.81319444444444444</v>
      </c>
    </row>
    <row r="394" spans="1:11" x14ac:dyDescent="0.3">
      <c r="A394" s="54">
        <v>41652</v>
      </c>
      <c r="B394" s="4" t="s">
        <v>77</v>
      </c>
      <c r="C394" s="4" t="s">
        <v>110</v>
      </c>
      <c r="D394" s="4" t="s">
        <v>109</v>
      </c>
      <c r="E394" s="4">
        <v>1651</v>
      </c>
      <c r="F394" s="4">
        <v>1825</v>
      </c>
      <c r="G394" s="4" t="s">
        <v>79</v>
      </c>
      <c r="H394" s="4" t="s">
        <v>78</v>
      </c>
      <c r="I394" s="4">
        <v>1609</v>
      </c>
      <c r="J394" s="53">
        <f t="shared" si="12"/>
        <v>0.70208333333333339</v>
      </c>
      <c r="K394" s="53">
        <f t="shared" si="13"/>
        <v>0.76736111111111116</v>
      </c>
    </row>
    <row r="395" spans="1:11" x14ac:dyDescent="0.3">
      <c r="A395" s="54">
        <v>41652</v>
      </c>
      <c r="B395" s="4" t="s">
        <v>77</v>
      </c>
      <c r="C395" s="4" t="s">
        <v>110</v>
      </c>
      <c r="D395" s="4" t="s">
        <v>109</v>
      </c>
      <c r="E395" s="4">
        <v>1810</v>
      </c>
      <c r="F395" s="4">
        <v>1810</v>
      </c>
      <c r="G395" s="4" t="s">
        <v>52</v>
      </c>
      <c r="H395" s="4" t="s">
        <v>51</v>
      </c>
      <c r="I395" s="4">
        <v>860</v>
      </c>
      <c r="J395" s="53">
        <f t="shared" si="12"/>
        <v>0.75694444444444453</v>
      </c>
      <c r="K395" s="53">
        <f t="shared" si="13"/>
        <v>0.75694444444444453</v>
      </c>
    </row>
    <row r="396" spans="1:11" x14ac:dyDescent="0.3">
      <c r="A396" s="54">
        <v>41652</v>
      </c>
      <c r="B396" s="4" t="s">
        <v>77</v>
      </c>
      <c r="C396" s="4" t="s">
        <v>47</v>
      </c>
      <c r="D396" s="4" t="s">
        <v>48</v>
      </c>
      <c r="E396" s="4">
        <v>1604</v>
      </c>
      <c r="F396" s="4">
        <v>1605</v>
      </c>
      <c r="G396" s="4" t="s">
        <v>80</v>
      </c>
      <c r="H396" s="4" t="s">
        <v>81</v>
      </c>
      <c r="I396" s="4">
        <v>472</v>
      </c>
      <c r="J396" s="53">
        <f t="shared" si="12"/>
        <v>0.6694444444444444</v>
      </c>
      <c r="K396" s="53">
        <f t="shared" si="13"/>
        <v>0.67013888888888884</v>
      </c>
    </row>
    <row r="397" spans="1:11" x14ac:dyDescent="0.3">
      <c r="A397" s="54">
        <v>41653</v>
      </c>
      <c r="B397" s="4" t="s">
        <v>77</v>
      </c>
      <c r="C397" s="4" t="s">
        <v>91</v>
      </c>
      <c r="D397" s="4" t="s">
        <v>90</v>
      </c>
      <c r="E397" s="4">
        <v>1501</v>
      </c>
      <c r="F397" s="4">
        <v>1514</v>
      </c>
      <c r="G397" s="4" t="s">
        <v>133</v>
      </c>
      <c r="H397" s="4" t="s">
        <v>132</v>
      </c>
      <c r="I397" s="4">
        <v>407</v>
      </c>
      <c r="J397" s="53">
        <f t="shared" si="12"/>
        <v>0.62569444444444444</v>
      </c>
      <c r="K397" s="53">
        <f t="shared" si="13"/>
        <v>0.63472222222222219</v>
      </c>
    </row>
    <row r="398" spans="1:11" x14ac:dyDescent="0.3">
      <c r="A398" s="54">
        <v>41653</v>
      </c>
      <c r="B398" s="4" t="s">
        <v>77</v>
      </c>
      <c r="C398" s="4" t="s">
        <v>63</v>
      </c>
      <c r="D398" s="4" t="s">
        <v>62</v>
      </c>
      <c r="E398" s="4">
        <v>1740</v>
      </c>
      <c r="F398" s="4">
        <v>1740</v>
      </c>
      <c r="G398" s="4" t="s">
        <v>90</v>
      </c>
      <c r="H398" s="4" t="s">
        <v>91</v>
      </c>
      <c r="I398" s="4">
        <v>236</v>
      </c>
      <c r="J398" s="53">
        <f t="shared" si="12"/>
        <v>0.73611111111111116</v>
      </c>
      <c r="K398" s="53">
        <f t="shared" si="13"/>
        <v>0.73611111111111116</v>
      </c>
    </row>
    <row r="399" spans="1:11" x14ac:dyDescent="0.3">
      <c r="A399" s="54">
        <v>41653</v>
      </c>
      <c r="B399" s="4" t="s">
        <v>77</v>
      </c>
      <c r="C399" s="4" t="s">
        <v>63</v>
      </c>
      <c r="D399" s="4" t="s">
        <v>62</v>
      </c>
      <c r="E399" s="4">
        <v>1305</v>
      </c>
      <c r="F399" s="5">
        <v>1314</v>
      </c>
      <c r="G399" s="4" t="s">
        <v>92</v>
      </c>
      <c r="H399" s="4" t="s">
        <v>93</v>
      </c>
      <c r="I399" s="4">
        <v>308</v>
      </c>
      <c r="J399" s="53">
        <f t="shared" si="12"/>
        <v>0.54513888888888895</v>
      </c>
      <c r="K399" s="53">
        <f t="shared" si="13"/>
        <v>0.55138888888888882</v>
      </c>
    </row>
    <row r="400" spans="1:11" x14ac:dyDescent="0.3">
      <c r="A400" s="54">
        <v>41653</v>
      </c>
      <c r="B400" s="4" t="s">
        <v>77</v>
      </c>
      <c r="C400" s="4" t="s">
        <v>43</v>
      </c>
      <c r="D400" s="4" t="s">
        <v>40</v>
      </c>
      <c r="E400" s="4">
        <v>1800</v>
      </c>
      <c r="F400" s="4">
        <v>1852</v>
      </c>
      <c r="G400" s="4" t="s">
        <v>30</v>
      </c>
      <c r="H400" s="4" t="s">
        <v>29</v>
      </c>
      <c r="I400" s="4">
        <v>764</v>
      </c>
      <c r="J400" s="53">
        <f t="shared" si="12"/>
        <v>0.75</v>
      </c>
      <c r="K400" s="53">
        <f t="shared" si="13"/>
        <v>0.78611111111111109</v>
      </c>
    </row>
    <row r="401" spans="1:11" x14ac:dyDescent="0.3">
      <c r="A401" s="54">
        <v>41653</v>
      </c>
      <c r="B401" s="4" t="s">
        <v>24</v>
      </c>
      <c r="C401" s="4" t="s">
        <v>29</v>
      </c>
      <c r="D401" s="4" t="s">
        <v>30</v>
      </c>
      <c r="E401" s="4">
        <v>1930</v>
      </c>
      <c r="F401" s="4">
        <v>2051</v>
      </c>
      <c r="G401" s="4" t="s">
        <v>31</v>
      </c>
      <c r="H401" s="4" t="s">
        <v>32</v>
      </c>
      <c r="I401" s="4">
        <v>409</v>
      </c>
      <c r="J401" s="53">
        <f t="shared" si="12"/>
        <v>0.8125</v>
      </c>
      <c r="K401" s="53">
        <f t="shared" si="13"/>
        <v>0.86875000000000002</v>
      </c>
    </row>
    <row r="402" spans="1:11" x14ac:dyDescent="0.3">
      <c r="A402" s="54">
        <v>41653</v>
      </c>
      <c r="B402" s="4" t="s">
        <v>55</v>
      </c>
      <c r="C402" s="4" t="s">
        <v>18</v>
      </c>
      <c r="D402" s="4" t="s">
        <v>17</v>
      </c>
      <c r="E402" s="4">
        <v>1010</v>
      </c>
      <c r="F402" s="4">
        <v>1010</v>
      </c>
      <c r="G402" s="4" t="s">
        <v>100</v>
      </c>
      <c r="H402" s="4" t="s">
        <v>101</v>
      </c>
      <c r="I402" s="4">
        <v>1304</v>
      </c>
      <c r="J402" s="53">
        <f t="shared" si="12"/>
        <v>0.4236111111111111</v>
      </c>
      <c r="K402" s="53">
        <f t="shared" si="13"/>
        <v>0.4236111111111111</v>
      </c>
    </row>
    <row r="403" spans="1:11" x14ac:dyDescent="0.3">
      <c r="A403" s="54">
        <v>41653</v>
      </c>
      <c r="B403" s="4" t="s">
        <v>55</v>
      </c>
      <c r="C403" s="4" t="s">
        <v>32</v>
      </c>
      <c r="D403" s="4" t="s">
        <v>31</v>
      </c>
      <c r="E403" s="4">
        <v>1301</v>
      </c>
      <c r="F403" s="4">
        <v>1309</v>
      </c>
      <c r="G403" s="4" t="s">
        <v>289</v>
      </c>
      <c r="H403" s="4" t="s">
        <v>290</v>
      </c>
      <c r="I403" s="4">
        <v>342</v>
      </c>
      <c r="J403" s="53">
        <f t="shared" si="12"/>
        <v>0.54236111111111118</v>
      </c>
      <c r="K403" s="53">
        <f t="shared" si="13"/>
        <v>0.54791666666666672</v>
      </c>
    </row>
    <row r="404" spans="1:11" x14ac:dyDescent="0.3">
      <c r="A404" s="54">
        <v>41653</v>
      </c>
      <c r="B404" s="4" t="s">
        <v>66</v>
      </c>
      <c r="C404" s="4" t="s">
        <v>155</v>
      </c>
      <c r="D404" s="4" t="s">
        <v>35</v>
      </c>
      <c r="E404" s="4">
        <v>2201</v>
      </c>
      <c r="F404" s="4">
        <v>2205</v>
      </c>
      <c r="G404" s="4" t="s">
        <v>31</v>
      </c>
      <c r="H404" s="4" t="s">
        <v>32</v>
      </c>
      <c r="I404" s="4">
        <v>589</v>
      </c>
      <c r="J404" s="53">
        <f t="shared" si="12"/>
        <v>0.91736111111111107</v>
      </c>
      <c r="K404" s="53">
        <f t="shared" si="13"/>
        <v>0.92013888888888884</v>
      </c>
    </row>
    <row r="405" spans="1:11" x14ac:dyDescent="0.3">
      <c r="A405" s="54">
        <v>41653</v>
      </c>
      <c r="B405" s="4" t="s">
        <v>71</v>
      </c>
      <c r="C405" s="4" t="s">
        <v>70</v>
      </c>
      <c r="D405" s="4" t="s">
        <v>69</v>
      </c>
      <c r="E405" s="4">
        <v>2058</v>
      </c>
      <c r="F405" s="4">
        <v>2105</v>
      </c>
      <c r="G405" s="4" t="s">
        <v>291</v>
      </c>
      <c r="H405" s="4" t="s">
        <v>292</v>
      </c>
      <c r="I405" s="4">
        <v>335</v>
      </c>
      <c r="J405" s="53">
        <f t="shared" si="12"/>
        <v>0.87361111111111101</v>
      </c>
      <c r="K405" s="53">
        <f t="shared" si="13"/>
        <v>0.87847222222222221</v>
      </c>
    </row>
    <row r="406" spans="1:11" x14ac:dyDescent="0.3">
      <c r="A406" s="54">
        <v>41653</v>
      </c>
      <c r="B406" s="4" t="s">
        <v>33</v>
      </c>
      <c r="C406" s="4" t="s">
        <v>28</v>
      </c>
      <c r="D406" s="4" t="s">
        <v>27</v>
      </c>
      <c r="E406" s="4">
        <v>2008</v>
      </c>
      <c r="F406" s="4">
        <v>2159</v>
      </c>
      <c r="G406" s="4" t="s">
        <v>82</v>
      </c>
      <c r="H406" s="4" t="s">
        <v>83</v>
      </c>
      <c r="I406" s="4">
        <v>868</v>
      </c>
      <c r="J406" s="53">
        <f t="shared" si="12"/>
        <v>0.83888888888888891</v>
      </c>
      <c r="K406" s="53">
        <f t="shared" si="13"/>
        <v>0.9159722222222223</v>
      </c>
    </row>
    <row r="407" spans="1:11" x14ac:dyDescent="0.3">
      <c r="A407" s="54">
        <v>41653</v>
      </c>
      <c r="B407" s="4" t="s">
        <v>106</v>
      </c>
      <c r="C407" s="4" t="s">
        <v>107</v>
      </c>
      <c r="D407" s="4" t="s">
        <v>108</v>
      </c>
      <c r="E407" s="4">
        <v>1657</v>
      </c>
      <c r="F407" s="4">
        <v>1705</v>
      </c>
      <c r="G407" s="4" t="s">
        <v>64</v>
      </c>
      <c r="H407" s="4" t="s">
        <v>65</v>
      </c>
      <c r="I407" s="4">
        <v>1448</v>
      </c>
      <c r="J407" s="53">
        <f t="shared" si="12"/>
        <v>0.70624999999999993</v>
      </c>
      <c r="K407" s="53">
        <f t="shared" si="13"/>
        <v>0.71180555555555547</v>
      </c>
    </row>
    <row r="408" spans="1:11" x14ac:dyDescent="0.3">
      <c r="A408" s="54">
        <v>41653</v>
      </c>
      <c r="B408" s="4" t="s">
        <v>42</v>
      </c>
      <c r="C408" s="4" t="s">
        <v>43</v>
      </c>
      <c r="D408" s="4" t="s">
        <v>40</v>
      </c>
      <c r="E408" s="4">
        <v>1037</v>
      </c>
      <c r="F408" s="4">
        <v>1042</v>
      </c>
      <c r="G408" s="4" t="s">
        <v>44</v>
      </c>
      <c r="H408" s="4" t="s">
        <v>45</v>
      </c>
      <c r="I408" s="4">
        <v>1076</v>
      </c>
      <c r="J408" s="53">
        <f t="shared" si="12"/>
        <v>0.44236111111111115</v>
      </c>
      <c r="K408" s="53">
        <f t="shared" si="13"/>
        <v>0.4458333333333333</v>
      </c>
    </row>
    <row r="409" spans="1:11" x14ac:dyDescent="0.3">
      <c r="A409" s="54">
        <v>41653</v>
      </c>
      <c r="B409" s="4" t="s">
        <v>42</v>
      </c>
      <c r="C409" s="4" t="s">
        <v>45</v>
      </c>
      <c r="D409" s="4" t="s">
        <v>44</v>
      </c>
      <c r="E409" s="4">
        <v>1326</v>
      </c>
      <c r="F409" s="4">
        <v>1508</v>
      </c>
      <c r="G409" s="4" t="s">
        <v>40</v>
      </c>
      <c r="H409" s="4" t="s">
        <v>41</v>
      </c>
      <c r="I409" s="4">
        <v>1069</v>
      </c>
      <c r="J409" s="53">
        <f t="shared" si="12"/>
        <v>0.55972222222222223</v>
      </c>
      <c r="K409" s="53">
        <f t="shared" si="13"/>
        <v>0.63055555555555554</v>
      </c>
    </row>
    <row r="410" spans="1:11" x14ac:dyDescent="0.3">
      <c r="A410" s="54">
        <v>41653</v>
      </c>
      <c r="B410" s="4" t="s">
        <v>46</v>
      </c>
      <c r="C410" s="4" t="s">
        <v>54</v>
      </c>
      <c r="D410" s="4" t="s">
        <v>53</v>
      </c>
      <c r="E410" s="4">
        <v>2130</v>
      </c>
      <c r="F410" s="4">
        <v>2135</v>
      </c>
      <c r="G410" s="4" t="s">
        <v>30</v>
      </c>
      <c r="H410" s="4" t="s">
        <v>29</v>
      </c>
      <c r="I410" s="4">
        <v>456</v>
      </c>
      <c r="J410" s="53">
        <f t="shared" si="12"/>
        <v>0.89583333333333337</v>
      </c>
      <c r="K410" s="53">
        <f t="shared" si="13"/>
        <v>0.89930555555555547</v>
      </c>
    </row>
    <row r="411" spans="1:11" x14ac:dyDescent="0.3">
      <c r="A411" s="54">
        <v>41653</v>
      </c>
      <c r="B411" s="4" t="s">
        <v>46</v>
      </c>
      <c r="C411" s="4" t="s">
        <v>88</v>
      </c>
      <c r="D411" s="4" t="s">
        <v>89</v>
      </c>
      <c r="E411" s="4">
        <v>559</v>
      </c>
      <c r="F411" s="4">
        <v>600</v>
      </c>
      <c r="G411" s="4" t="s">
        <v>17</v>
      </c>
      <c r="H411" s="4" t="s">
        <v>18</v>
      </c>
      <c r="I411" s="4">
        <v>743</v>
      </c>
      <c r="J411" s="53">
        <f t="shared" si="12"/>
        <v>0.24930555555555556</v>
      </c>
      <c r="K411" s="53">
        <f t="shared" si="13"/>
        <v>0.25</v>
      </c>
    </row>
    <row r="412" spans="1:11" x14ac:dyDescent="0.3">
      <c r="A412" s="54">
        <v>41653</v>
      </c>
      <c r="B412" s="4" t="s">
        <v>10</v>
      </c>
      <c r="C412" s="4" t="s">
        <v>14</v>
      </c>
      <c r="D412" s="4" t="s">
        <v>13</v>
      </c>
      <c r="E412" s="4">
        <v>1835</v>
      </c>
      <c r="F412" s="4">
        <v>1844</v>
      </c>
      <c r="G412" s="4" t="s">
        <v>203</v>
      </c>
      <c r="H412" s="4" t="s">
        <v>204</v>
      </c>
      <c r="I412" s="4">
        <v>277</v>
      </c>
      <c r="J412" s="53">
        <f t="shared" si="12"/>
        <v>0.77430555555555547</v>
      </c>
      <c r="K412" s="53">
        <f t="shared" si="13"/>
        <v>0.78055555555555556</v>
      </c>
    </row>
    <row r="413" spans="1:11" x14ac:dyDescent="0.3">
      <c r="A413" s="54">
        <v>41653</v>
      </c>
      <c r="B413" s="4" t="s">
        <v>10</v>
      </c>
      <c r="C413" s="4" t="s">
        <v>32</v>
      </c>
      <c r="D413" s="4" t="s">
        <v>31</v>
      </c>
      <c r="E413" s="4">
        <v>1841</v>
      </c>
      <c r="F413" s="5">
        <v>1865</v>
      </c>
      <c r="G413" s="4" t="s">
        <v>293</v>
      </c>
      <c r="H413" s="4" t="s">
        <v>294</v>
      </c>
      <c r="I413" s="4">
        <v>779</v>
      </c>
      <c r="J413" s="53">
        <f t="shared" si="12"/>
        <v>0.77847222222222223</v>
      </c>
      <c r="K413" s="53">
        <f t="shared" si="13"/>
        <v>0.79513888888888884</v>
      </c>
    </row>
    <row r="414" spans="1:11" x14ac:dyDescent="0.3">
      <c r="A414" s="54">
        <v>41653</v>
      </c>
      <c r="B414" s="4" t="s">
        <v>10</v>
      </c>
      <c r="C414" s="4" t="s">
        <v>295</v>
      </c>
      <c r="D414" s="4" t="s">
        <v>296</v>
      </c>
      <c r="E414" s="4">
        <v>1454</v>
      </c>
      <c r="F414" s="4">
        <v>1677</v>
      </c>
      <c r="G414" s="4" t="s">
        <v>57</v>
      </c>
      <c r="H414" s="4" t="s">
        <v>56</v>
      </c>
      <c r="I414" s="4">
        <v>576</v>
      </c>
      <c r="J414" s="53">
        <f t="shared" si="12"/>
        <v>0.62083333333333335</v>
      </c>
      <c r="K414" s="53">
        <f t="shared" si="13"/>
        <v>0.72013888888888899</v>
      </c>
    </row>
    <row r="415" spans="1:11" x14ac:dyDescent="0.3">
      <c r="A415" s="54">
        <v>41653</v>
      </c>
      <c r="B415" s="4" t="s">
        <v>131</v>
      </c>
      <c r="C415" s="4" t="s">
        <v>135</v>
      </c>
      <c r="D415" s="4" t="s">
        <v>134</v>
      </c>
      <c r="E415" s="4">
        <v>1325</v>
      </c>
      <c r="F415" s="4">
        <v>1334</v>
      </c>
      <c r="G415" s="4" t="s">
        <v>267</v>
      </c>
      <c r="H415" s="4" t="s">
        <v>268</v>
      </c>
      <c r="I415" s="4">
        <v>101</v>
      </c>
      <c r="J415" s="53">
        <f t="shared" si="12"/>
        <v>0.55902777777777779</v>
      </c>
      <c r="K415" s="53">
        <f t="shared" si="13"/>
        <v>0.56527777777777777</v>
      </c>
    </row>
    <row r="416" spans="1:11" x14ac:dyDescent="0.3">
      <c r="A416" s="54">
        <v>41653</v>
      </c>
      <c r="B416" s="4" t="s">
        <v>19</v>
      </c>
      <c r="C416" s="4" t="s">
        <v>18</v>
      </c>
      <c r="D416" s="4" t="s">
        <v>17</v>
      </c>
      <c r="E416" s="4">
        <v>1849</v>
      </c>
      <c r="F416" s="4">
        <v>1850</v>
      </c>
      <c r="G416" s="4" t="s">
        <v>105</v>
      </c>
      <c r="H416" s="4" t="s">
        <v>104</v>
      </c>
      <c r="I416" s="4">
        <v>404</v>
      </c>
      <c r="J416" s="53">
        <f t="shared" si="12"/>
        <v>0.78402777777777777</v>
      </c>
      <c r="K416" s="53">
        <f t="shared" si="13"/>
        <v>0.78472222222222221</v>
      </c>
    </row>
    <row r="417" spans="1:11" x14ac:dyDescent="0.3">
      <c r="A417" s="54">
        <v>41653</v>
      </c>
      <c r="B417" s="4" t="s">
        <v>24</v>
      </c>
      <c r="C417" s="4" t="s">
        <v>28</v>
      </c>
      <c r="D417" s="4" t="s">
        <v>27</v>
      </c>
      <c r="E417" s="4">
        <v>1335</v>
      </c>
      <c r="F417" s="4">
        <v>1340</v>
      </c>
      <c r="G417" s="4" t="s">
        <v>112</v>
      </c>
      <c r="H417" s="4" t="s">
        <v>111</v>
      </c>
      <c r="I417" s="4">
        <v>812</v>
      </c>
      <c r="J417" s="53">
        <f t="shared" si="12"/>
        <v>0.56597222222222221</v>
      </c>
      <c r="K417" s="53">
        <f t="shared" si="13"/>
        <v>0.56944444444444442</v>
      </c>
    </row>
    <row r="418" spans="1:11" x14ac:dyDescent="0.3">
      <c r="A418" s="54">
        <v>41653</v>
      </c>
      <c r="B418" s="4" t="s">
        <v>24</v>
      </c>
      <c r="C418" s="4" t="s">
        <v>297</v>
      </c>
      <c r="D418" s="4" t="s">
        <v>298</v>
      </c>
      <c r="E418" s="4">
        <v>1205</v>
      </c>
      <c r="F418" s="4">
        <v>1215</v>
      </c>
      <c r="G418" s="4" t="s">
        <v>27</v>
      </c>
      <c r="H418" s="4" t="s">
        <v>28</v>
      </c>
      <c r="I418" s="4">
        <v>181</v>
      </c>
      <c r="J418" s="53">
        <f t="shared" si="12"/>
        <v>0.50347222222222221</v>
      </c>
      <c r="K418" s="53">
        <f t="shared" si="13"/>
        <v>0.51041666666666663</v>
      </c>
    </row>
    <row r="419" spans="1:11" x14ac:dyDescent="0.3">
      <c r="A419" s="54">
        <v>41654</v>
      </c>
      <c r="B419" s="4" t="s">
        <v>10</v>
      </c>
      <c r="C419" s="4" t="s">
        <v>124</v>
      </c>
      <c r="D419" s="4" t="s">
        <v>123</v>
      </c>
      <c r="E419" s="4">
        <v>550</v>
      </c>
      <c r="F419" s="4">
        <v>600</v>
      </c>
      <c r="G419" s="4" t="s">
        <v>35</v>
      </c>
      <c r="H419" s="4" t="s">
        <v>155</v>
      </c>
      <c r="I419" s="4">
        <v>288</v>
      </c>
      <c r="J419" s="53">
        <f t="shared" si="12"/>
        <v>0.24305555555555555</v>
      </c>
      <c r="K419" s="53">
        <f t="shared" si="13"/>
        <v>0.25</v>
      </c>
    </row>
    <row r="420" spans="1:11" x14ac:dyDescent="0.3">
      <c r="A420" s="54">
        <v>41654</v>
      </c>
      <c r="B420" s="4" t="s">
        <v>10</v>
      </c>
      <c r="C420" s="4" t="s">
        <v>299</v>
      </c>
      <c r="D420" s="4" t="s">
        <v>300</v>
      </c>
      <c r="E420" s="4">
        <v>654</v>
      </c>
      <c r="F420" s="4">
        <v>700</v>
      </c>
      <c r="G420" s="4" t="s">
        <v>17</v>
      </c>
      <c r="H420" s="4" t="s">
        <v>18</v>
      </c>
      <c r="I420" s="4">
        <v>241</v>
      </c>
      <c r="J420" s="53">
        <f t="shared" si="12"/>
        <v>0.28750000000000003</v>
      </c>
      <c r="K420" s="53">
        <f t="shared" si="13"/>
        <v>0.29166666666666669</v>
      </c>
    </row>
    <row r="421" spans="1:11" x14ac:dyDescent="0.3">
      <c r="A421" s="54">
        <v>41654</v>
      </c>
      <c r="B421" s="4" t="s">
        <v>10</v>
      </c>
      <c r="C421" s="4" t="s">
        <v>238</v>
      </c>
      <c r="D421" s="4" t="s">
        <v>237</v>
      </c>
      <c r="E421" s="4">
        <v>651</v>
      </c>
      <c r="F421" s="4">
        <v>700</v>
      </c>
      <c r="G421" s="4" t="s">
        <v>53</v>
      </c>
      <c r="H421" s="4" t="s">
        <v>54</v>
      </c>
      <c r="I421" s="4">
        <v>715</v>
      </c>
      <c r="J421" s="53">
        <f t="shared" si="12"/>
        <v>0.28541666666666665</v>
      </c>
      <c r="K421" s="53">
        <f t="shared" si="13"/>
        <v>0.29166666666666669</v>
      </c>
    </row>
    <row r="422" spans="1:11" x14ac:dyDescent="0.3">
      <c r="A422" s="54">
        <v>41654</v>
      </c>
      <c r="B422" s="4" t="s">
        <v>46</v>
      </c>
      <c r="C422" s="4" t="s">
        <v>116</v>
      </c>
      <c r="D422" s="4" t="s">
        <v>115</v>
      </c>
      <c r="E422" s="4">
        <v>2006</v>
      </c>
      <c r="F422" s="4">
        <v>2215</v>
      </c>
      <c r="G422" s="4" t="s">
        <v>64</v>
      </c>
      <c r="H422" s="4" t="s">
        <v>65</v>
      </c>
      <c r="I422" s="4">
        <v>1399</v>
      </c>
      <c r="J422" s="53">
        <f t="shared" si="12"/>
        <v>0.83750000000000002</v>
      </c>
      <c r="K422" s="53">
        <f t="shared" si="13"/>
        <v>0.92708333333333337</v>
      </c>
    </row>
    <row r="423" spans="1:11" x14ac:dyDescent="0.3">
      <c r="A423" s="54">
        <v>41654</v>
      </c>
      <c r="B423" s="4" t="s">
        <v>46</v>
      </c>
      <c r="C423" s="4" t="s">
        <v>95</v>
      </c>
      <c r="D423" s="4" t="s">
        <v>94</v>
      </c>
      <c r="E423" s="4">
        <v>749</v>
      </c>
      <c r="F423" s="4">
        <v>750</v>
      </c>
      <c r="G423" s="4" t="s">
        <v>17</v>
      </c>
      <c r="H423" s="4" t="s">
        <v>18</v>
      </c>
      <c r="I423" s="4">
        <v>1892</v>
      </c>
      <c r="J423" s="53">
        <f t="shared" si="12"/>
        <v>0.32569444444444445</v>
      </c>
      <c r="K423" s="53">
        <f t="shared" si="13"/>
        <v>0.3263888888888889</v>
      </c>
    </row>
    <row r="424" spans="1:11" x14ac:dyDescent="0.3">
      <c r="A424" s="54">
        <v>41654</v>
      </c>
      <c r="B424" s="4" t="s">
        <v>10</v>
      </c>
      <c r="C424" s="4" t="s">
        <v>295</v>
      </c>
      <c r="D424" s="4" t="s">
        <v>296</v>
      </c>
      <c r="E424" s="4">
        <v>1748</v>
      </c>
      <c r="F424" s="4">
        <v>1840</v>
      </c>
      <c r="G424" s="4" t="s">
        <v>57</v>
      </c>
      <c r="H424" s="4" t="s">
        <v>56</v>
      </c>
      <c r="I424" s="4">
        <v>576</v>
      </c>
      <c r="J424" s="53">
        <f t="shared" si="12"/>
        <v>0.7416666666666667</v>
      </c>
      <c r="K424" s="53">
        <f t="shared" si="13"/>
        <v>0.77777777777777779</v>
      </c>
    </row>
    <row r="425" spans="1:11" x14ac:dyDescent="0.3">
      <c r="A425" s="54">
        <v>41654</v>
      </c>
      <c r="B425" s="4" t="s">
        <v>19</v>
      </c>
      <c r="C425" s="4" t="s">
        <v>98</v>
      </c>
      <c r="D425" s="4" t="s">
        <v>31</v>
      </c>
      <c r="E425" s="4">
        <v>957</v>
      </c>
      <c r="F425" s="4">
        <v>1000</v>
      </c>
      <c r="G425" s="4" t="s">
        <v>17</v>
      </c>
      <c r="H425" s="4" t="s">
        <v>18</v>
      </c>
      <c r="I425" s="4">
        <v>591</v>
      </c>
      <c r="J425" s="53">
        <f t="shared" si="12"/>
        <v>0.4145833333333333</v>
      </c>
      <c r="K425" s="53">
        <f t="shared" si="13"/>
        <v>0.41666666666666669</v>
      </c>
    </row>
    <row r="426" spans="1:11" x14ac:dyDescent="0.3">
      <c r="A426" s="54">
        <v>41654</v>
      </c>
      <c r="B426" s="4" t="s">
        <v>24</v>
      </c>
      <c r="C426" s="4" t="s">
        <v>54</v>
      </c>
      <c r="D426" s="4" t="s">
        <v>53</v>
      </c>
      <c r="E426" s="4">
        <v>855</v>
      </c>
      <c r="F426" s="4">
        <v>905</v>
      </c>
      <c r="G426" s="4" t="s">
        <v>40</v>
      </c>
      <c r="H426" s="4" t="s">
        <v>43</v>
      </c>
      <c r="I426" s="4">
        <v>502</v>
      </c>
      <c r="J426" s="53">
        <f t="shared" si="12"/>
        <v>0.37152777777777773</v>
      </c>
      <c r="K426" s="53">
        <f t="shared" si="13"/>
        <v>0.37847222222222227</v>
      </c>
    </row>
    <row r="427" spans="1:11" x14ac:dyDescent="0.3">
      <c r="A427" s="54">
        <v>41654</v>
      </c>
      <c r="B427" s="4" t="s">
        <v>24</v>
      </c>
      <c r="C427" s="4" t="s">
        <v>28</v>
      </c>
      <c r="D427" s="4" t="s">
        <v>27</v>
      </c>
      <c r="E427" s="4">
        <v>959</v>
      </c>
      <c r="F427" s="4">
        <v>1005</v>
      </c>
      <c r="G427" s="4" t="s">
        <v>79</v>
      </c>
      <c r="H427" s="4" t="s">
        <v>78</v>
      </c>
      <c r="I427" s="4">
        <v>247</v>
      </c>
      <c r="J427" s="53">
        <f t="shared" si="12"/>
        <v>0.41597222222222219</v>
      </c>
      <c r="K427" s="53">
        <f t="shared" si="13"/>
        <v>0.4201388888888889</v>
      </c>
    </row>
    <row r="428" spans="1:11" x14ac:dyDescent="0.3">
      <c r="A428" s="54">
        <v>41654</v>
      </c>
      <c r="B428" s="4" t="s">
        <v>33</v>
      </c>
      <c r="C428" s="4" t="s">
        <v>163</v>
      </c>
      <c r="D428" s="4" t="s">
        <v>162</v>
      </c>
      <c r="E428" s="4">
        <v>956</v>
      </c>
      <c r="F428" s="4">
        <v>1104</v>
      </c>
      <c r="G428" s="4" t="s">
        <v>27</v>
      </c>
      <c r="H428" s="4" t="s">
        <v>28</v>
      </c>
      <c r="I428" s="4">
        <v>813</v>
      </c>
      <c r="J428" s="53">
        <f t="shared" si="12"/>
        <v>0.41388888888888892</v>
      </c>
      <c r="K428" s="53">
        <f t="shared" si="13"/>
        <v>0.46111111111111108</v>
      </c>
    </row>
    <row r="429" spans="1:11" x14ac:dyDescent="0.3">
      <c r="A429" s="54">
        <v>41654</v>
      </c>
      <c r="B429" s="4" t="s">
        <v>33</v>
      </c>
      <c r="C429" s="4" t="s">
        <v>34</v>
      </c>
      <c r="D429" s="4" t="s">
        <v>35</v>
      </c>
      <c r="E429" s="4">
        <v>1209</v>
      </c>
      <c r="F429" s="4">
        <v>1315</v>
      </c>
      <c r="G429" s="4" t="s">
        <v>31</v>
      </c>
      <c r="H429" s="4" t="s">
        <v>32</v>
      </c>
      <c r="I429" s="4">
        <v>612</v>
      </c>
      <c r="J429" s="53">
        <f t="shared" si="12"/>
        <v>0.50624999999999998</v>
      </c>
      <c r="K429" s="53">
        <f t="shared" si="13"/>
        <v>0.55208333333333337</v>
      </c>
    </row>
    <row r="430" spans="1:11" x14ac:dyDescent="0.3">
      <c r="A430" s="54">
        <v>41654</v>
      </c>
      <c r="B430" s="4" t="s">
        <v>33</v>
      </c>
      <c r="C430" s="4" t="s">
        <v>28</v>
      </c>
      <c r="D430" s="4" t="s">
        <v>27</v>
      </c>
      <c r="E430" s="4">
        <v>757</v>
      </c>
      <c r="F430" s="4">
        <v>805</v>
      </c>
      <c r="G430" s="4" t="s">
        <v>219</v>
      </c>
      <c r="H430" s="4" t="s">
        <v>220</v>
      </c>
      <c r="I430" s="4">
        <v>1471</v>
      </c>
      <c r="J430" s="53">
        <f t="shared" si="12"/>
        <v>0.33124999999999999</v>
      </c>
      <c r="K430" s="53">
        <f t="shared" si="13"/>
        <v>0.33680555555555558</v>
      </c>
    </row>
    <row r="431" spans="1:11" x14ac:dyDescent="0.3">
      <c r="A431" s="54">
        <v>41654</v>
      </c>
      <c r="B431" s="4" t="s">
        <v>46</v>
      </c>
      <c r="C431" s="4" t="s">
        <v>43</v>
      </c>
      <c r="D431" s="4" t="s">
        <v>40</v>
      </c>
      <c r="E431" s="4">
        <v>1835</v>
      </c>
      <c r="F431" s="4">
        <v>1840</v>
      </c>
      <c r="G431" s="4" t="s">
        <v>53</v>
      </c>
      <c r="H431" s="4" t="s">
        <v>54</v>
      </c>
      <c r="I431" s="4">
        <v>502</v>
      </c>
      <c r="J431" s="53">
        <f t="shared" si="12"/>
        <v>0.77430555555555547</v>
      </c>
      <c r="K431" s="53">
        <f t="shared" si="13"/>
        <v>0.77777777777777779</v>
      </c>
    </row>
    <row r="432" spans="1:11" x14ac:dyDescent="0.3">
      <c r="A432" s="54">
        <v>41654</v>
      </c>
      <c r="B432" s="4" t="s">
        <v>46</v>
      </c>
      <c r="C432" s="4" t="s">
        <v>72</v>
      </c>
      <c r="D432" s="4" t="s">
        <v>73</v>
      </c>
      <c r="E432" s="4">
        <v>1631</v>
      </c>
      <c r="F432" s="4">
        <v>1633</v>
      </c>
      <c r="G432" s="4" t="s">
        <v>53</v>
      </c>
      <c r="H432" s="4" t="s">
        <v>54</v>
      </c>
      <c r="I432" s="4">
        <v>500</v>
      </c>
      <c r="J432" s="53">
        <f t="shared" si="12"/>
        <v>0.68819444444444444</v>
      </c>
      <c r="K432" s="53">
        <f t="shared" si="13"/>
        <v>0.68958333333333333</v>
      </c>
    </row>
    <row r="433" spans="1:11" x14ac:dyDescent="0.3">
      <c r="A433" s="54">
        <v>41654</v>
      </c>
      <c r="B433" s="4" t="s">
        <v>24</v>
      </c>
      <c r="C433" s="4" t="s">
        <v>37</v>
      </c>
      <c r="D433" s="4" t="s">
        <v>36</v>
      </c>
      <c r="E433" s="4">
        <v>1931</v>
      </c>
      <c r="F433" s="4">
        <v>1935</v>
      </c>
      <c r="G433" s="4" t="s">
        <v>80</v>
      </c>
      <c r="H433" s="4" t="s">
        <v>81</v>
      </c>
      <c r="I433" s="4">
        <v>489</v>
      </c>
      <c r="J433" s="53">
        <f t="shared" si="12"/>
        <v>0.81319444444444444</v>
      </c>
      <c r="K433" s="53">
        <f t="shared" si="13"/>
        <v>0.81597222222222221</v>
      </c>
    </row>
    <row r="434" spans="1:11" x14ac:dyDescent="0.3">
      <c r="A434" s="54">
        <v>41654</v>
      </c>
      <c r="B434" s="4" t="s">
        <v>55</v>
      </c>
      <c r="C434" s="4" t="s">
        <v>83</v>
      </c>
      <c r="D434" s="4" t="s">
        <v>82</v>
      </c>
      <c r="E434" s="4">
        <v>1734</v>
      </c>
      <c r="F434" s="4">
        <v>1740</v>
      </c>
      <c r="G434" s="4" t="s">
        <v>243</v>
      </c>
      <c r="H434" s="4" t="s">
        <v>244</v>
      </c>
      <c r="I434" s="4">
        <v>160</v>
      </c>
      <c r="J434" s="53">
        <f t="shared" si="12"/>
        <v>0.7319444444444444</v>
      </c>
      <c r="K434" s="53">
        <f t="shared" si="13"/>
        <v>0.73611111111111116</v>
      </c>
    </row>
    <row r="435" spans="1:11" x14ac:dyDescent="0.3">
      <c r="A435" s="54">
        <v>41654</v>
      </c>
      <c r="B435" s="4" t="s">
        <v>55</v>
      </c>
      <c r="C435" s="4" t="s">
        <v>301</v>
      </c>
      <c r="D435" s="4" t="s">
        <v>302</v>
      </c>
      <c r="E435" s="4">
        <v>747</v>
      </c>
      <c r="F435" s="4">
        <v>755</v>
      </c>
      <c r="G435" s="4" t="s">
        <v>49</v>
      </c>
      <c r="H435" s="4" t="s">
        <v>50</v>
      </c>
      <c r="I435" s="4">
        <v>188</v>
      </c>
      <c r="J435" s="53">
        <f t="shared" si="12"/>
        <v>0.32430555555555557</v>
      </c>
      <c r="K435" s="53">
        <f t="shared" si="13"/>
        <v>0.3298611111111111</v>
      </c>
    </row>
    <row r="436" spans="1:11" x14ac:dyDescent="0.3">
      <c r="A436" s="54">
        <v>41654</v>
      </c>
      <c r="B436" s="4" t="s">
        <v>55</v>
      </c>
      <c r="C436" s="4" t="s">
        <v>63</v>
      </c>
      <c r="D436" s="4" t="s">
        <v>62</v>
      </c>
      <c r="E436" s="4">
        <v>2210</v>
      </c>
      <c r="F436" s="4">
        <v>2215</v>
      </c>
      <c r="G436" s="4" t="s">
        <v>211</v>
      </c>
      <c r="H436" s="4" t="s">
        <v>212</v>
      </c>
      <c r="I436" s="4">
        <v>266</v>
      </c>
      <c r="J436" s="53">
        <f t="shared" si="12"/>
        <v>0.92361111111111116</v>
      </c>
      <c r="K436" s="53">
        <f t="shared" si="13"/>
        <v>0.92708333333333337</v>
      </c>
    </row>
    <row r="437" spans="1:11" x14ac:dyDescent="0.3">
      <c r="A437" s="54">
        <v>41654</v>
      </c>
      <c r="B437" s="4" t="s">
        <v>55</v>
      </c>
      <c r="C437" s="4" t="s">
        <v>56</v>
      </c>
      <c r="D437" s="4" t="s">
        <v>57</v>
      </c>
      <c r="E437" s="4">
        <v>1932</v>
      </c>
      <c r="F437" s="4">
        <v>1936</v>
      </c>
      <c r="G437" s="4" t="s">
        <v>303</v>
      </c>
      <c r="H437" s="4" t="s">
        <v>304</v>
      </c>
      <c r="I437" s="4">
        <v>483</v>
      </c>
      <c r="J437" s="53">
        <f t="shared" si="12"/>
        <v>0.81388888888888899</v>
      </c>
      <c r="K437" s="53">
        <f t="shared" si="13"/>
        <v>0.81666666666666676</v>
      </c>
    </row>
    <row r="438" spans="1:11" x14ac:dyDescent="0.3">
      <c r="A438" s="54">
        <v>41654</v>
      </c>
      <c r="B438" s="4" t="s">
        <v>66</v>
      </c>
      <c r="C438" s="4" t="s">
        <v>63</v>
      </c>
      <c r="D438" s="4" t="s">
        <v>62</v>
      </c>
      <c r="E438" s="4">
        <v>1148</v>
      </c>
      <c r="F438" s="4">
        <v>1422</v>
      </c>
      <c r="G438" s="4" t="s">
        <v>57</v>
      </c>
      <c r="H438" s="4" t="s">
        <v>56</v>
      </c>
      <c r="I438" s="4">
        <v>862</v>
      </c>
      <c r="J438" s="53">
        <f t="shared" si="12"/>
        <v>0.4916666666666667</v>
      </c>
      <c r="K438" s="53">
        <f t="shared" si="13"/>
        <v>0.59861111111111109</v>
      </c>
    </row>
    <row r="439" spans="1:11" x14ac:dyDescent="0.3">
      <c r="A439" s="54">
        <v>41654</v>
      </c>
      <c r="B439" s="4" t="s">
        <v>66</v>
      </c>
      <c r="C439" s="4" t="s">
        <v>110</v>
      </c>
      <c r="D439" s="4" t="s">
        <v>109</v>
      </c>
      <c r="E439" s="4">
        <v>905</v>
      </c>
      <c r="F439" s="4">
        <v>905</v>
      </c>
      <c r="G439" s="4" t="s">
        <v>31</v>
      </c>
      <c r="H439" s="4" t="s">
        <v>32</v>
      </c>
      <c r="I439" s="4">
        <v>867</v>
      </c>
      <c r="J439" s="53">
        <f t="shared" si="12"/>
        <v>0.37847222222222227</v>
      </c>
      <c r="K439" s="53">
        <f t="shared" si="13"/>
        <v>0.37847222222222227</v>
      </c>
    </row>
    <row r="440" spans="1:11" x14ac:dyDescent="0.3">
      <c r="A440" s="54">
        <v>41654</v>
      </c>
      <c r="B440" s="4" t="s">
        <v>66</v>
      </c>
      <c r="C440" s="4" t="s">
        <v>43</v>
      </c>
      <c r="D440" s="4" t="s">
        <v>40</v>
      </c>
      <c r="E440" s="4">
        <v>1252</v>
      </c>
      <c r="F440" s="4">
        <v>1254</v>
      </c>
      <c r="G440" s="4" t="s">
        <v>79</v>
      </c>
      <c r="H440" s="4" t="s">
        <v>99</v>
      </c>
      <c r="I440" s="4">
        <v>1416</v>
      </c>
      <c r="J440" s="53">
        <f t="shared" si="12"/>
        <v>0.53611111111111109</v>
      </c>
      <c r="K440" s="53">
        <f t="shared" si="13"/>
        <v>0.53749999999999998</v>
      </c>
    </row>
    <row r="441" spans="1:11" x14ac:dyDescent="0.3">
      <c r="A441" s="54">
        <v>41654</v>
      </c>
      <c r="B441" s="4" t="s">
        <v>71</v>
      </c>
      <c r="C441" s="4" t="s">
        <v>75</v>
      </c>
      <c r="D441" s="4" t="s">
        <v>74</v>
      </c>
      <c r="E441" s="4">
        <v>1755</v>
      </c>
      <c r="F441" s="5">
        <v>1760</v>
      </c>
      <c r="G441" s="4" t="s">
        <v>69</v>
      </c>
      <c r="H441" s="4" t="s">
        <v>70</v>
      </c>
      <c r="I441" s="4">
        <v>337</v>
      </c>
      <c r="J441" s="53">
        <f t="shared" si="12"/>
        <v>0.74652777777777779</v>
      </c>
      <c r="K441" s="53">
        <f t="shared" si="13"/>
        <v>0.75</v>
      </c>
    </row>
    <row r="442" spans="1:11" x14ac:dyDescent="0.3">
      <c r="A442" s="54">
        <v>41654</v>
      </c>
      <c r="B442" s="4" t="s">
        <v>71</v>
      </c>
      <c r="C442" s="4" t="s">
        <v>147</v>
      </c>
      <c r="D442" s="4" t="s">
        <v>148</v>
      </c>
      <c r="E442" s="4">
        <v>1755</v>
      </c>
      <c r="F442" s="4">
        <v>1800</v>
      </c>
      <c r="G442" s="4" t="s">
        <v>82</v>
      </c>
      <c r="H442" s="4" t="s">
        <v>83</v>
      </c>
      <c r="I442" s="4">
        <v>1009</v>
      </c>
      <c r="J442" s="53">
        <f t="shared" si="12"/>
        <v>0.74652777777777779</v>
      </c>
      <c r="K442" s="53">
        <f t="shared" si="13"/>
        <v>0.75</v>
      </c>
    </row>
    <row r="443" spans="1:11" x14ac:dyDescent="0.3">
      <c r="A443" s="54">
        <v>41654</v>
      </c>
      <c r="B443" s="4" t="s">
        <v>71</v>
      </c>
      <c r="C443" s="4" t="s">
        <v>104</v>
      </c>
      <c r="D443" s="4" t="s">
        <v>105</v>
      </c>
      <c r="E443" s="4">
        <v>709</v>
      </c>
      <c r="F443" s="4">
        <v>715</v>
      </c>
      <c r="G443" s="4" t="s">
        <v>35</v>
      </c>
      <c r="H443" s="4" t="s">
        <v>34</v>
      </c>
      <c r="I443" s="4">
        <v>759</v>
      </c>
      <c r="J443" s="53">
        <f t="shared" si="12"/>
        <v>0.29791666666666666</v>
      </c>
      <c r="K443" s="53">
        <f t="shared" si="13"/>
        <v>0.30208333333333331</v>
      </c>
    </row>
    <row r="444" spans="1:11" x14ac:dyDescent="0.3">
      <c r="A444" s="54">
        <v>41654</v>
      </c>
      <c r="B444" s="4" t="s">
        <v>71</v>
      </c>
      <c r="C444" s="4" t="s">
        <v>72</v>
      </c>
      <c r="D444" s="4" t="s">
        <v>73</v>
      </c>
      <c r="E444" s="4">
        <v>929</v>
      </c>
      <c r="F444" s="4">
        <v>1049</v>
      </c>
      <c r="G444" s="4" t="s">
        <v>105</v>
      </c>
      <c r="H444" s="4" t="s">
        <v>104</v>
      </c>
      <c r="I444" s="4">
        <v>468</v>
      </c>
      <c r="J444" s="53">
        <f t="shared" si="12"/>
        <v>0.39513888888888887</v>
      </c>
      <c r="K444" s="53">
        <f t="shared" si="13"/>
        <v>0.45069444444444445</v>
      </c>
    </row>
    <row r="445" spans="1:11" x14ac:dyDescent="0.3">
      <c r="A445" s="54">
        <v>41654</v>
      </c>
      <c r="B445" s="4" t="s">
        <v>77</v>
      </c>
      <c r="C445" s="4" t="s">
        <v>98</v>
      </c>
      <c r="D445" s="4" t="s">
        <v>31</v>
      </c>
      <c r="E445" s="4">
        <v>2000</v>
      </c>
      <c r="F445" s="4">
        <v>2000</v>
      </c>
      <c r="G445" s="4" t="s">
        <v>79</v>
      </c>
      <c r="H445" s="4" t="s">
        <v>78</v>
      </c>
      <c r="I445" s="4">
        <v>937</v>
      </c>
      <c r="J445" s="53">
        <f t="shared" si="12"/>
        <v>0.83333333333333337</v>
      </c>
      <c r="K445" s="53">
        <f t="shared" si="13"/>
        <v>0.83333333333333337</v>
      </c>
    </row>
    <row r="446" spans="1:11" x14ac:dyDescent="0.3">
      <c r="A446" s="54">
        <v>41654</v>
      </c>
      <c r="B446" s="4" t="s">
        <v>77</v>
      </c>
      <c r="C446" s="4" t="s">
        <v>132</v>
      </c>
      <c r="D446" s="4" t="s">
        <v>133</v>
      </c>
      <c r="E446" s="4">
        <v>1041</v>
      </c>
      <c r="F446" s="4">
        <v>1045</v>
      </c>
      <c r="G446" s="4" t="s">
        <v>180</v>
      </c>
      <c r="H446" s="4" t="s">
        <v>179</v>
      </c>
      <c r="I446" s="4">
        <v>371</v>
      </c>
      <c r="J446" s="53">
        <f t="shared" si="12"/>
        <v>0.44513888888888892</v>
      </c>
      <c r="K446" s="53">
        <f t="shared" si="13"/>
        <v>0.44791666666666669</v>
      </c>
    </row>
    <row r="447" spans="1:11" x14ac:dyDescent="0.3">
      <c r="A447" s="54">
        <v>41654</v>
      </c>
      <c r="B447" s="4" t="s">
        <v>77</v>
      </c>
      <c r="C447" s="4" t="s">
        <v>47</v>
      </c>
      <c r="D447" s="4" t="s">
        <v>48</v>
      </c>
      <c r="E447" s="4">
        <v>836</v>
      </c>
      <c r="F447" s="4">
        <v>977</v>
      </c>
      <c r="G447" s="4" t="s">
        <v>86</v>
      </c>
      <c r="H447" s="4" t="s">
        <v>87</v>
      </c>
      <c r="I447" s="4">
        <v>1342</v>
      </c>
      <c r="J447" s="53">
        <f t="shared" si="12"/>
        <v>0.35833333333333334</v>
      </c>
      <c r="K447" s="53">
        <f t="shared" si="13"/>
        <v>0.4284722222222222</v>
      </c>
    </row>
    <row r="448" spans="1:11" x14ac:dyDescent="0.3">
      <c r="A448" s="54">
        <v>41654</v>
      </c>
      <c r="B448" s="4" t="s">
        <v>77</v>
      </c>
      <c r="C448" s="4" t="s">
        <v>47</v>
      </c>
      <c r="D448" s="4" t="s">
        <v>48</v>
      </c>
      <c r="E448" s="4">
        <v>717</v>
      </c>
      <c r="F448" s="4">
        <v>720</v>
      </c>
      <c r="G448" s="4" t="s">
        <v>219</v>
      </c>
      <c r="H448" s="4" t="s">
        <v>220</v>
      </c>
      <c r="I448" s="4">
        <v>283</v>
      </c>
      <c r="J448" s="53">
        <f t="shared" si="12"/>
        <v>0.3034722222222222</v>
      </c>
      <c r="K448" s="53">
        <f t="shared" si="13"/>
        <v>0.30555555555555552</v>
      </c>
    </row>
    <row r="449" spans="1:11" x14ac:dyDescent="0.3">
      <c r="A449" s="54">
        <v>41654</v>
      </c>
      <c r="B449" s="4" t="s">
        <v>77</v>
      </c>
      <c r="C449" s="4" t="s">
        <v>67</v>
      </c>
      <c r="D449" s="4" t="s">
        <v>68</v>
      </c>
      <c r="E449" s="4">
        <v>1623</v>
      </c>
      <c r="F449" s="4">
        <v>1625</v>
      </c>
      <c r="G449" s="4" t="s">
        <v>57</v>
      </c>
      <c r="H449" s="4" t="s">
        <v>56</v>
      </c>
      <c r="I449" s="4">
        <v>967</v>
      </c>
      <c r="J449" s="53">
        <f t="shared" si="12"/>
        <v>0.68263888888888891</v>
      </c>
      <c r="K449" s="53">
        <f t="shared" si="13"/>
        <v>0.68402777777777779</v>
      </c>
    </row>
    <row r="450" spans="1:11" x14ac:dyDescent="0.3">
      <c r="A450" s="54">
        <v>41655</v>
      </c>
      <c r="B450" s="4" t="s">
        <v>77</v>
      </c>
      <c r="C450" s="4" t="s">
        <v>59</v>
      </c>
      <c r="D450" s="4" t="s">
        <v>58</v>
      </c>
      <c r="E450" s="4">
        <v>1827</v>
      </c>
      <c r="F450" s="4">
        <v>2056</v>
      </c>
      <c r="G450" s="4" t="s">
        <v>82</v>
      </c>
      <c r="H450" s="4" t="s">
        <v>83</v>
      </c>
      <c r="I450" s="4">
        <v>369</v>
      </c>
      <c r="J450" s="53">
        <f t="shared" si="12"/>
        <v>0.76874999999999993</v>
      </c>
      <c r="K450" s="53">
        <f t="shared" si="13"/>
        <v>0.87222222222222223</v>
      </c>
    </row>
    <row r="451" spans="1:11" x14ac:dyDescent="0.3">
      <c r="A451" s="54">
        <v>41655</v>
      </c>
      <c r="B451" s="4" t="s">
        <v>77</v>
      </c>
      <c r="C451" s="4" t="s">
        <v>206</v>
      </c>
      <c r="D451" s="4" t="s">
        <v>205</v>
      </c>
      <c r="E451" s="4">
        <v>613</v>
      </c>
      <c r="F451" s="4">
        <v>615</v>
      </c>
      <c r="G451" s="4" t="s">
        <v>79</v>
      </c>
      <c r="H451" s="4" t="s">
        <v>78</v>
      </c>
      <c r="I451" s="4">
        <v>239</v>
      </c>
      <c r="J451" s="53">
        <f t="shared" ref="J451:J514" si="14">TEXT(E451,"00\:00")+0</f>
        <v>0.2590277777777778</v>
      </c>
      <c r="K451" s="53">
        <f t="shared" ref="K451:K514" si="15">+TEXT(F451,"00\:00")+0</f>
        <v>0.26041666666666669</v>
      </c>
    </row>
    <row r="452" spans="1:11" x14ac:dyDescent="0.3">
      <c r="A452" s="54">
        <v>41655</v>
      </c>
      <c r="B452" s="4" t="s">
        <v>77</v>
      </c>
      <c r="C452" s="4" t="s">
        <v>91</v>
      </c>
      <c r="D452" s="4" t="s">
        <v>90</v>
      </c>
      <c r="E452" s="4">
        <v>1214</v>
      </c>
      <c r="F452" s="4">
        <v>1215</v>
      </c>
      <c r="G452" s="4" t="s">
        <v>152</v>
      </c>
      <c r="H452" s="4" t="s">
        <v>151</v>
      </c>
      <c r="I452" s="4">
        <v>1069</v>
      </c>
      <c r="J452" s="53">
        <f t="shared" si="14"/>
        <v>0.50972222222222219</v>
      </c>
      <c r="K452" s="53">
        <f t="shared" si="15"/>
        <v>0.51041666666666663</v>
      </c>
    </row>
    <row r="453" spans="1:11" x14ac:dyDescent="0.3">
      <c r="A453" s="54">
        <v>41655</v>
      </c>
      <c r="B453" s="4" t="s">
        <v>77</v>
      </c>
      <c r="C453" s="4" t="s">
        <v>51</v>
      </c>
      <c r="D453" s="4" t="s">
        <v>52</v>
      </c>
      <c r="E453" s="4">
        <v>2237</v>
      </c>
      <c r="F453" s="4">
        <v>2316</v>
      </c>
      <c r="G453" s="4" t="s">
        <v>210</v>
      </c>
      <c r="H453" s="4" t="s">
        <v>209</v>
      </c>
      <c r="I453" s="4">
        <v>317</v>
      </c>
      <c r="J453" s="53">
        <f t="shared" si="14"/>
        <v>0.94236111111111109</v>
      </c>
      <c r="K453" s="53">
        <f t="shared" si="15"/>
        <v>0.96944444444444444</v>
      </c>
    </row>
    <row r="454" spans="1:11" x14ac:dyDescent="0.3">
      <c r="A454" s="54">
        <v>41655</v>
      </c>
      <c r="B454" s="4" t="s">
        <v>77</v>
      </c>
      <c r="C454" s="4" t="s">
        <v>145</v>
      </c>
      <c r="D454" s="4" t="s">
        <v>144</v>
      </c>
      <c r="E454" s="4">
        <v>2020</v>
      </c>
      <c r="F454" s="4">
        <v>2121</v>
      </c>
      <c r="G454" s="4" t="s">
        <v>90</v>
      </c>
      <c r="H454" s="4" t="s">
        <v>91</v>
      </c>
      <c r="I454" s="4">
        <v>486</v>
      </c>
      <c r="J454" s="53">
        <f t="shared" si="14"/>
        <v>0.84722222222222221</v>
      </c>
      <c r="K454" s="53">
        <f t="shared" si="15"/>
        <v>0.88958333333333339</v>
      </c>
    </row>
    <row r="455" spans="1:11" x14ac:dyDescent="0.3">
      <c r="A455" s="54">
        <v>41655</v>
      </c>
      <c r="B455" s="4" t="s">
        <v>24</v>
      </c>
      <c r="C455" s="4" t="s">
        <v>32</v>
      </c>
      <c r="D455" s="4" t="s">
        <v>31</v>
      </c>
      <c r="E455" s="4">
        <v>1721</v>
      </c>
      <c r="F455" s="4">
        <v>2021</v>
      </c>
      <c r="G455" s="4" t="s">
        <v>305</v>
      </c>
      <c r="H455" s="4" t="s">
        <v>306</v>
      </c>
      <c r="I455" s="4">
        <v>240</v>
      </c>
      <c r="J455" s="53">
        <f t="shared" si="14"/>
        <v>0.72291666666666676</v>
      </c>
      <c r="K455" s="53">
        <f t="shared" si="15"/>
        <v>0.84791666666666676</v>
      </c>
    </row>
    <row r="456" spans="1:11" x14ac:dyDescent="0.3">
      <c r="A456" s="54">
        <v>41655</v>
      </c>
      <c r="B456" s="4" t="s">
        <v>55</v>
      </c>
      <c r="C456" s="4" t="s">
        <v>63</v>
      </c>
      <c r="D456" s="4" t="s">
        <v>62</v>
      </c>
      <c r="E456" s="4">
        <v>1734</v>
      </c>
      <c r="F456" s="4">
        <v>1745</v>
      </c>
      <c r="G456" s="4" t="s">
        <v>231</v>
      </c>
      <c r="H456" s="4" t="s">
        <v>232</v>
      </c>
      <c r="I456" s="4">
        <v>89</v>
      </c>
      <c r="J456" s="53">
        <f t="shared" si="14"/>
        <v>0.7319444444444444</v>
      </c>
      <c r="K456" s="53">
        <f t="shared" si="15"/>
        <v>0.73958333333333337</v>
      </c>
    </row>
    <row r="457" spans="1:11" x14ac:dyDescent="0.3">
      <c r="A457" s="54">
        <v>41655</v>
      </c>
      <c r="B457" s="4" t="s">
        <v>55</v>
      </c>
      <c r="C457" s="4" t="s">
        <v>65</v>
      </c>
      <c r="D457" s="4" t="s">
        <v>64</v>
      </c>
      <c r="E457" s="4">
        <v>1118</v>
      </c>
      <c r="F457" s="4">
        <v>1237</v>
      </c>
      <c r="G457" s="4" t="s">
        <v>307</v>
      </c>
      <c r="H457" s="4" t="s">
        <v>308</v>
      </c>
      <c r="I457" s="4">
        <v>1368</v>
      </c>
      <c r="J457" s="53">
        <f t="shared" si="14"/>
        <v>0.47083333333333338</v>
      </c>
      <c r="K457" s="53">
        <f t="shared" si="15"/>
        <v>0.52569444444444446</v>
      </c>
    </row>
    <row r="458" spans="1:11" x14ac:dyDescent="0.3">
      <c r="A458" s="54">
        <v>41655</v>
      </c>
      <c r="B458" s="4" t="s">
        <v>66</v>
      </c>
      <c r="C458" s="4" t="s">
        <v>155</v>
      </c>
      <c r="D458" s="4" t="s">
        <v>35</v>
      </c>
      <c r="E458" s="4">
        <v>141</v>
      </c>
      <c r="F458" s="4">
        <v>145</v>
      </c>
      <c r="G458" s="4" t="s">
        <v>62</v>
      </c>
      <c r="H458" s="4" t="s">
        <v>63</v>
      </c>
      <c r="I458" s="4">
        <v>2288</v>
      </c>
      <c r="J458" s="53">
        <f t="shared" si="14"/>
        <v>7.013888888888889E-2</v>
      </c>
      <c r="K458" s="53">
        <f t="shared" si="15"/>
        <v>7.2916666666666671E-2</v>
      </c>
    </row>
    <row r="459" spans="1:11" x14ac:dyDescent="0.3">
      <c r="A459" s="54">
        <v>41655</v>
      </c>
      <c r="B459" s="4" t="s">
        <v>71</v>
      </c>
      <c r="C459" s="4" t="s">
        <v>72</v>
      </c>
      <c r="D459" s="4" t="s">
        <v>73</v>
      </c>
      <c r="E459" s="4">
        <v>1142</v>
      </c>
      <c r="F459" s="4">
        <v>1145</v>
      </c>
      <c r="G459" s="4" t="s">
        <v>309</v>
      </c>
      <c r="H459" s="4" t="s">
        <v>310</v>
      </c>
      <c r="I459" s="4">
        <v>1520</v>
      </c>
      <c r="J459" s="53">
        <f t="shared" si="14"/>
        <v>0.48749999999999999</v>
      </c>
      <c r="K459" s="53">
        <f t="shared" si="15"/>
        <v>0.48958333333333331</v>
      </c>
    </row>
    <row r="460" spans="1:11" x14ac:dyDescent="0.3">
      <c r="A460" s="54">
        <v>41655</v>
      </c>
      <c r="B460" s="4" t="s">
        <v>10</v>
      </c>
      <c r="C460" s="4" t="s">
        <v>28</v>
      </c>
      <c r="D460" s="4" t="s">
        <v>27</v>
      </c>
      <c r="E460" s="4">
        <v>1834</v>
      </c>
      <c r="F460" s="4">
        <v>1840</v>
      </c>
      <c r="G460" s="4" t="s">
        <v>185</v>
      </c>
      <c r="H460" s="4" t="s">
        <v>186</v>
      </c>
      <c r="I460" s="4">
        <v>190</v>
      </c>
      <c r="J460" s="53">
        <f t="shared" si="14"/>
        <v>0.77361111111111114</v>
      </c>
      <c r="K460" s="53">
        <f t="shared" si="15"/>
        <v>0.77777777777777779</v>
      </c>
    </row>
    <row r="461" spans="1:11" x14ac:dyDescent="0.3">
      <c r="A461" s="54">
        <v>41655</v>
      </c>
      <c r="B461" s="4" t="s">
        <v>10</v>
      </c>
      <c r="C461" s="4" t="s">
        <v>56</v>
      </c>
      <c r="D461" s="4" t="s">
        <v>57</v>
      </c>
      <c r="E461" s="4">
        <v>806</v>
      </c>
      <c r="F461" s="4">
        <v>812</v>
      </c>
      <c r="G461" s="4" t="s">
        <v>61</v>
      </c>
      <c r="H461" s="4" t="s">
        <v>60</v>
      </c>
      <c r="I461" s="4">
        <v>73</v>
      </c>
      <c r="J461" s="53">
        <f t="shared" si="14"/>
        <v>0.33749999999999997</v>
      </c>
      <c r="K461" s="53">
        <f t="shared" si="15"/>
        <v>0.34166666666666662</v>
      </c>
    </row>
    <row r="462" spans="1:11" x14ac:dyDescent="0.3">
      <c r="A462" s="54">
        <v>41655</v>
      </c>
      <c r="B462" s="4" t="s">
        <v>10</v>
      </c>
      <c r="C462" s="4" t="s">
        <v>14</v>
      </c>
      <c r="D462" s="4" t="s">
        <v>13</v>
      </c>
      <c r="E462" s="4">
        <v>807</v>
      </c>
      <c r="F462" s="4">
        <v>1087</v>
      </c>
      <c r="G462" s="4" t="s">
        <v>48</v>
      </c>
      <c r="H462" s="4" t="s">
        <v>47</v>
      </c>
      <c r="I462" s="4">
        <v>169</v>
      </c>
      <c r="J462" s="53">
        <f t="shared" si="14"/>
        <v>0.33819444444444446</v>
      </c>
      <c r="K462" s="53">
        <f t="shared" si="15"/>
        <v>0.4770833333333333</v>
      </c>
    </row>
    <row r="463" spans="1:11" x14ac:dyDescent="0.3">
      <c r="A463" s="54">
        <v>41655</v>
      </c>
      <c r="B463" s="4" t="s">
        <v>10</v>
      </c>
      <c r="C463" s="4" t="s">
        <v>32</v>
      </c>
      <c r="D463" s="4" t="s">
        <v>31</v>
      </c>
      <c r="E463" s="4">
        <v>1310</v>
      </c>
      <c r="F463" s="5">
        <v>1336</v>
      </c>
      <c r="G463" s="4" t="s">
        <v>80</v>
      </c>
      <c r="H463" s="4" t="s">
        <v>81</v>
      </c>
      <c r="I463" s="4">
        <v>760</v>
      </c>
      <c r="J463" s="53">
        <f t="shared" si="14"/>
        <v>0.54861111111111105</v>
      </c>
      <c r="K463" s="53">
        <f t="shared" si="15"/>
        <v>0.56666666666666665</v>
      </c>
    </row>
    <row r="464" spans="1:11" x14ac:dyDescent="0.3">
      <c r="A464" s="54">
        <v>41655</v>
      </c>
      <c r="B464" s="4" t="s">
        <v>10</v>
      </c>
      <c r="C464" s="4" t="s">
        <v>18</v>
      </c>
      <c r="D464" s="4" t="s">
        <v>17</v>
      </c>
      <c r="E464" s="4">
        <v>2012</v>
      </c>
      <c r="F464" s="4">
        <v>2155</v>
      </c>
      <c r="G464" s="4" t="s">
        <v>191</v>
      </c>
      <c r="H464" s="4" t="s">
        <v>192</v>
      </c>
      <c r="I464" s="4">
        <v>192</v>
      </c>
      <c r="J464" s="53">
        <f t="shared" si="14"/>
        <v>0.84166666666666667</v>
      </c>
      <c r="K464" s="53">
        <f t="shared" si="15"/>
        <v>0.91319444444444453</v>
      </c>
    </row>
    <row r="465" spans="1:11" x14ac:dyDescent="0.3">
      <c r="A465" s="54">
        <v>41655</v>
      </c>
      <c r="B465" s="4" t="s">
        <v>10</v>
      </c>
      <c r="C465" s="4" t="s">
        <v>308</v>
      </c>
      <c r="D465" s="4" t="s">
        <v>307</v>
      </c>
      <c r="E465" s="4">
        <v>1736</v>
      </c>
      <c r="F465" s="5">
        <v>1765</v>
      </c>
      <c r="G465" s="4" t="s">
        <v>31</v>
      </c>
      <c r="H465" s="4" t="s">
        <v>32</v>
      </c>
      <c r="I465" s="4">
        <v>416</v>
      </c>
      <c r="J465" s="53">
        <f t="shared" si="14"/>
        <v>0.73333333333333339</v>
      </c>
      <c r="K465" s="53">
        <f t="shared" si="15"/>
        <v>0.75347222222222221</v>
      </c>
    </row>
    <row r="466" spans="1:11" x14ac:dyDescent="0.3">
      <c r="A466" s="54">
        <v>41655</v>
      </c>
      <c r="B466" s="4" t="s">
        <v>19</v>
      </c>
      <c r="C466" s="4" t="s">
        <v>98</v>
      </c>
      <c r="D466" s="4" t="s">
        <v>31</v>
      </c>
      <c r="E466" s="4">
        <v>1810</v>
      </c>
      <c r="F466" s="4">
        <v>1904</v>
      </c>
      <c r="G466" s="4" t="s">
        <v>105</v>
      </c>
      <c r="H466" s="4" t="s">
        <v>104</v>
      </c>
      <c r="I466" s="4">
        <v>990</v>
      </c>
      <c r="J466" s="53">
        <f t="shared" si="14"/>
        <v>0.75694444444444453</v>
      </c>
      <c r="K466" s="53">
        <f t="shared" si="15"/>
        <v>0.7944444444444444</v>
      </c>
    </row>
    <row r="467" spans="1:11" x14ac:dyDescent="0.3">
      <c r="A467" s="54">
        <v>41655</v>
      </c>
      <c r="B467" s="4" t="s">
        <v>24</v>
      </c>
      <c r="C467" s="4" t="s">
        <v>32</v>
      </c>
      <c r="D467" s="4" t="s">
        <v>31</v>
      </c>
      <c r="E467" s="4">
        <v>947</v>
      </c>
      <c r="F467" s="4">
        <v>950</v>
      </c>
      <c r="G467" s="4" t="s">
        <v>193</v>
      </c>
      <c r="H467" s="4" t="s">
        <v>194</v>
      </c>
      <c r="I467" s="4">
        <v>438</v>
      </c>
      <c r="J467" s="53">
        <f t="shared" si="14"/>
        <v>0.40763888888888888</v>
      </c>
      <c r="K467" s="53">
        <f t="shared" si="15"/>
        <v>0.40972222222222227</v>
      </c>
    </row>
    <row r="468" spans="1:11" x14ac:dyDescent="0.3">
      <c r="A468" s="54">
        <v>41655</v>
      </c>
      <c r="B468" s="4" t="s">
        <v>24</v>
      </c>
      <c r="C468" s="4" t="s">
        <v>28</v>
      </c>
      <c r="D468" s="4" t="s">
        <v>27</v>
      </c>
      <c r="E468" s="4">
        <v>707</v>
      </c>
      <c r="F468" s="4">
        <v>715</v>
      </c>
      <c r="G468" s="4" t="s">
        <v>89</v>
      </c>
      <c r="H468" s="4" t="s">
        <v>88</v>
      </c>
      <c r="I468" s="4">
        <v>624</v>
      </c>
      <c r="J468" s="53">
        <f t="shared" si="14"/>
        <v>0.29652777777777778</v>
      </c>
      <c r="K468" s="53">
        <f t="shared" si="15"/>
        <v>0.30208333333333331</v>
      </c>
    </row>
    <row r="469" spans="1:11" x14ac:dyDescent="0.3">
      <c r="A469" s="54">
        <v>41655</v>
      </c>
      <c r="B469" s="4" t="s">
        <v>24</v>
      </c>
      <c r="C469" s="4" t="s">
        <v>32</v>
      </c>
      <c r="D469" s="4" t="s">
        <v>31</v>
      </c>
      <c r="E469" s="4">
        <v>1937</v>
      </c>
      <c r="F469" s="4">
        <v>2088</v>
      </c>
      <c r="G469" s="4" t="s">
        <v>123</v>
      </c>
      <c r="H469" s="4" t="s">
        <v>124</v>
      </c>
      <c r="I469" s="4">
        <v>315</v>
      </c>
      <c r="J469" s="53">
        <f t="shared" si="14"/>
        <v>0.81736111111111109</v>
      </c>
      <c r="K469" s="53">
        <f t="shared" si="15"/>
        <v>0.89444444444444438</v>
      </c>
    </row>
    <row r="470" spans="1:11" x14ac:dyDescent="0.3">
      <c r="A470" s="54">
        <v>41655</v>
      </c>
      <c r="B470" s="4" t="s">
        <v>24</v>
      </c>
      <c r="C470" s="4" t="s">
        <v>194</v>
      </c>
      <c r="D470" s="4" t="s">
        <v>193</v>
      </c>
      <c r="E470" s="4">
        <v>818</v>
      </c>
      <c r="F470" s="4">
        <v>820</v>
      </c>
      <c r="G470" s="4" t="s">
        <v>27</v>
      </c>
      <c r="H470" s="4" t="s">
        <v>28</v>
      </c>
      <c r="I470" s="4">
        <v>364</v>
      </c>
      <c r="J470" s="53">
        <f t="shared" si="14"/>
        <v>0.34583333333333338</v>
      </c>
      <c r="K470" s="53">
        <f t="shared" si="15"/>
        <v>0.34722222222222227</v>
      </c>
    </row>
    <row r="471" spans="1:11" x14ac:dyDescent="0.3">
      <c r="A471" s="54">
        <v>41655</v>
      </c>
      <c r="B471" s="4" t="s">
        <v>24</v>
      </c>
      <c r="C471" s="4" t="s">
        <v>246</v>
      </c>
      <c r="D471" s="4" t="s">
        <v>245</v>
      </c>
      <c r="E471" s="4">
        <v>959</v>
      </c>
      <c r="F471" s="4">
        <v>1010</v>
      </c>
      <c r="G471" s="4" t="s">
        <v>27</v>
      </c>
      <c r="H471" s="4" t="s">
        <v>28</v>
      </c>
      <c r="I471" s="4">
        <v>408</v>
      </c>
      <c r="J471" s="53">
        <f t="shared" si="14"/>
        <v>0.41597222222222219</v>
      </c>
      <c r="K471" s="53">
        <f t="shared" si="15"/>
        <v>0.4236111111111111</v>
      </c>
    </row>
    <row r="472" spans="1:11" x14ac:dyDescent="0.3">
      <c r="A472" s="54">
        <v>41655</v>
      </c>
      <c r="B472" s="4" t="s">
        <v>33</v>
      </c>
      <c r="C472" s="4" t="s">
        <v>28</v>
      </c>
      <c r="D472" s="4" t="s">
        <v>27</v>
      </c>
      <c r="E472" s="4">
        <v>1201</v>
      </c>
      <c r="F472" s="4">
        <v>1317</v>
      </c>
      <c r="G472" s="4" t="s">
        <v>90</v>
      </c>
      <c r="H472" s="4" t="s">
        <v>91</v>
      </c>
      <c r="I472" s="4">
        <v>1055</v>
      </c>
      <c r="J472" s="53">
        <f t="shared" si="14"/>
        <v>0.50069444444444444</v>
      </c>
      <c r="K472" s="53">
        <f t="shared" si="15"/>
        <v>0.55347222222222225</v>
      </c>
    </row>
    <row r="473" spans="1:11" x14ac:dyDescent="0.3">
      <c r="A473" s="54">
        <v>41655</v>
      </c>
      <c r="B473" s="4" t="s">
        <v>33</v>
      </c>
      <c r="C473" s="4" t="s">
        <v>28</v>
      </c>
      <c r="D473" s="4" t="s">
        <v>27</v>
      </c>
      <c r="E473" s="4">
        <v>1730</v>
      </c>
      <c r="F473" s="4">
        <v>1730</v>
      </c>
      <c r="G473" s="4" t="s">
        <v>62</v>
      </c>
      <c r="H473" s="4" t="s">
        <v>63</v>
      </c>
      <c r="I473" s="4">
        <v>1235</v>
      </c>
      <c r="J473" s="53">
        <f t="shared" si="14"/>
        <v>0.72916666666666663</v>
      </c>
      <c r="K473" s="53">
        <f t="shared" si="15"/>
        <v>0.72916666666666663</v>
      </c>
    </row>
    <row r="474" spans="1:11" x14ac:dyDescent="0.3">
      <c r="A474" s="54">
        <v>41655</v>
      </c>
      <c r="B474" s="4" t="s">
        <v>46</v>
      </c>
      <c r="C474" s="4" t="s">
        <v>18</v>
      </c>
      <c r="D474" s="4" t="s">
        <v>17</v>
      </c>
      <c r="E474" s="4">
        <v>1613</v>
      </c>
      <c r="F474" s="4">
        <v>1648</v>
      </c>
      <c r="G474" s="4" t="s">
        <v>31</v>
      </c>
      <c r="H474" s="4" t="s">
        <v>32</v>
      </c>
      <c r="I474" s="4">
        <v>606</v>
      </c>
      <c r="J474" s="53">
        <f t="shared" si="14"/>
        <v>0.67569444444444438</v>
      </c>
      <c r="K474" s="53">
        <f t="shared" si="15"/>
        <v>0.70000000000000007</v>
      </c>
    </row>
    <row r="475" spans="1:11" x14ac:dyDescent="0.3">
      <c r="A475" s="54">
        <v>41655</v>
      </c>
      <c r="B475" s="4" t="s">
        <v>46</v>
      </c>
      <c r="C475" s="4" t="s">
        <v>32</v>
      </c>
      <c r="D475" s="4" t="s">
        <v>31</v>
      </c>
      <c r="E475" s="4">
        <v>641</v>
      </c>
      <c r="F475" s="4">
        <v>645</v>
      </c>
      <c r="G475" s="4" t="s">
        <v>53</v>
      </c>
      <c r="H475" s="4" t="s">
        <v>54</v>
      </c>
      <c r="I475" s="4">
        <v>235</v>
      </c>
      <c r="J475" s="53">
        <f t="shared" si="14"/>
        <v>0.27847222222222223</v>
      </c>
      <c r="K475" s="53">
        <f t="shared" si="15"/>
        <v>0.28125</v>
      </c>
    </row>
    <row r="476" spans="1:11" x14ac:dyDescent="0.3">
      <c r="A476" s="54">
        <v>41655</v>
      </c>
      <c r="B476" s="4" t="s">
        <v>46</v>
      </c>
      <c r="C476" s="4" t="s">
        <v>18</v>
      </c>
      <c r="D476" s="4" t="s">
        <v>17</v>
      </c>
      <c r="E476" s="4">
        <v>2307</v>
      </c>
      <c r="F476" s="4">
        <v>2359</v>
      </c>
      <c r="G476" s="4" t="s">
        <v>44</v>
      </c>
      <c r="H476" s="4" t="s">
        <v>45</v>
      </c>
      <c r="I476" s="4">
        <v>581</v>
      </c>
      <c r="J476" s="53">
        <f t="shared" si="14"/>
        <v>0.96319444444444446</v>
      </c>
      <c r="K476" s="53">
        <f t="shared" si="15"/>
        <v>0.99930555555555556</v>
      </c>
    </row>
    <row r="477" spans="1:11" x14ac:dyDescent="0.3">
      <c r="A477" s="54">
        <v>41656</v>
      </c>
      <c r="B477" s="4" t="s">
        <v>10</v>
      </c>
      <c r="C477" s="4" t="s">
        <v>15</v>
      </c>
      <c r="D477" s="4" t="s">
        <v>16</v>
      </c>
      <c r="E477" s="4">
        <v>1345</v>
      </c>
      <c r="F477" s="4">
        <v>1355</v>
      </c>
      <c r="G477" s="4" t="s">
        <v>17</v>
      </c>
      <c r="H477" s="4" t="s">
        <v>18</v>
      </c>
      <c r="I477" s="4">
        <v>377</v>
      </c>
      <c r="J477" s="53">
        <f t="shared" si="14"/>
        <v>0.57291666666666663</v>
      </c>
      <c r="K477" s="53">
        <f t="shared" si="15"/>
        <v>0.57986111111111105</v>
      </c>
    </row>
    <row r="478" spans="1:11" x14ac:dyDescent="0.3">
      <c r="A478" s="54">
        <v>41656</v>
      </c>
      <c r="B478" s="4" t="s">
        <v>10</v>
      </c>
      <c r="C478" s="4" t="s">
        <v>18</v>
      </c>
      <c r="D478" s="4" t="s">
        <v>17</v>
      </c>
      <c r="E478" s="4">
        <v>857</v>
      </c>
      <c r="F478" s="4">
        <v>907</v>
      </c>
      <c r="G478" s="4" t="s">
        <v>249</v>
      </c>
      <c r="H478" s="4" t="s">
        <v>250</v>
      </c>
      <c r="I478" s="4">
        <v>143</v>
      </c>
      <c r="J478" s="53">
        <f t="shared" si="14"/>
        <v>0.37291666666666662</v>
      </c>
      <c r="K478" s="53">
        <f t="shared" si="15"/>
        <v>0.37986111111111115</v>
      </c>
    </row>
    <row r="479" spans="1:11" x14ac:dyDescent="0.3">
      <c r="A479" s="54">
        <v>41656</v>
      </c>
      <c r="B479" s="4" t="s">
        <v>33</v>
      </c>
      <c r="C479" s="4" t="s">
        <v>63</v>
      </c>
      <c r="D479" s="4" t="s">
        <v>62</v>
      </c>
      <c r="E479" s="4">
        <v>1337</v>
      </c>
      <c r="F479" s="4">
        <v>1345</v>
      </c>
      <c r="G479" s="4" t="s">
        <v>40</v>
      </c>
      <c r="H479" s="4" t="s">
        <v>41</v>
      </c>
      <c r="I479" s="4">
        <v>2475</v>
      </c>
      <c r="J479" s="53">
        <f t="shared" si="14"/>
        <v>0.56736111111111109</v>
      </c>
      <c r="K479" s="53">
        <f t="shared" si="15"/>
        <v>0.57291666666666663</v>
      </c>
    </row>
    <row r="480" spans="1:11" x14ac:dyDescent="0.3">
      <c r="A480" s="54">
        <v>41656</v>
      </c>
      <c r="B480" s="4" t="s">
        <v>33</v>
      </c>
      <c r="C480" s="4" t="s">
        <v>63</v>
      </c>
      <c r="D480" s="4" t="s">
        <v>62</v>
      </c>
      <c r="E480" s="4">
        <v>1745</v>
      </c>
      <c r="F480" s="4">
        <v>1750</v>
      </c>
      <c r="G480" s="4" t="s">
        <v>267</v>
      </c>
      <c r="H480" s="4" t="s">
        <v>268</v>
      </c>
      <c r="I480" s="4">
        <v>2486</v>
      </c>
      <c r="J480" s="53">
        <f t="shared" si="14"/>
        <v>0.73958333333333337</v>
      </c>
      <c r="K480" s="53">
        <f t="shared" si="15"/>
        <v>0.74305555555555547</v>
      </c>
    </row>
    <row r="481" spans="1:11" x14ac:dyDescent="0.3">
      <c r="A481" s="54">
        <v>41656</v>
      </c>
      <c r="B481" s="4" t="s">
        <v>33</v>
      </c>
      <c r="C481" s="4" t="s">
        <v>32</v>
      </c>
      <c r="D481" s="4" t="s">
        <v>31</v>
      </c>
      <c r="E481" s="4">
        <v>1449</v>
      </c>
      <c r="F481" s="4">
        <v>1646</v>
      </c>
      <c r="G481" s="4" t="s">
        <v>40</v>
      </c>
      <c r="H481" s="4" t="s">
        <v>43</v>
      </c>
      <c r="I481" s="4">
        <v>733</v>
      </c>
      <c r="J481" s="53">
        <f t="shared" si="14"/>
        <v>0.61736111111111114</v>
      </c>
      <c r="K481" s="53">
        <f t="shared" si="15"/>
        <v>0.69861111111111107</v>
      </c>
    </row>
    <row r="482" spans="1:11" x14ac:dyDescent="0.3">
      <c r="A482" s="54">
        <v>41656</v>
      </c>
      <c r="B482" s="4" t="s">
        <v>33</v>
      </c>
      <c r="C482" s="4" t="s">
        <v>32</v>
      </c>
      <c r="D482" s="4" t="s">
        <v>31</v>
      </c>
      <c r="E482" s="4">
        <v>1220</v>
      </c>
      <c r="F482" s="4">
        <v>1220</v>
      </c>
      <c r="G482" s="4" t="s">
        <v>36</v>
      </c>
      <c r="H482" s="4" t="s">
        <v>37</v>
      </c>
      <c r="I482" s="4">
        <v>1197</v>
      </c>
      <c r="J482" s="53">
        <f t="shared" si="14"/>
        <v>0.51388888888888895</v>
      </c>
      <c r="K482" s="53">
        <f t="shared" si="15"/>
        <v>0.51388888888888895</v>
      </c>
    </row>
    <row r="483" spans="1:11" x14ac:dyDescent="0.3">
      <c r="A483" s="54">
        <v>41656</v>
      </c>
      <c r="B483" s="4" t="s">
        <v>33</v>
      </c>
      <c r="C483" s="4" t="s">
        <v>28</v>
      </c>
      <c r="D483" s="4" t="s">
        <v>27</v>
      </c>
      <c r="E483" s="4">
        <v>1602</v>
      </c>
      <c r="F483" s="4">
        <v>1610</v>
      </c>
      <c r="G483" s="4" t="s">
        <v>167</v>
      </c>
      <c r="H483" s="4" t="s">
        <v>166</v>
      </c>
      <c r="I483" s="4">
        <v>761</v>
      </c>
      <c r="J483" s="53">
        <f t="shared" si="14"/>
        <v>0.66805555555555562</v>
      </c>
      <c r="K483" s="53">
        <f t="shared" si="15"/>
        <v>0.67361111111111116</v>
      </c>
    </row>
    <row r="484" spans="1:11" x14ac:dyDescent="0.3">
      <c r="A484" s="54">
        <v>41656</v>
      </c>
      <c r="B484" s="4" t="s">
        <v>33</v>
      </c>
      <c r="C484" s="4" t="s">
        <v>113</v>
      </c>
      <c r="D484" s="4" t="s">
        <v>114</v>
      </c>
      <c r="E484" s="4">
        <v>1455</v>
      </c>
      <c r="F484" s="4">
        <v>1500</v>
      </c>
      <c r="G484" s="4" t="s">
        <v>27</v>
      </c>
      <c r="H484" s="4" t="s">
        <v>28</v>
      </c>
      <c r="I484" s="4">
        <v>929</v>
      </c>
      <c r="J484" s="53">
        <f t="shared" si="14"/>
        <v>0.62152777777777779</v>
      </c>
      <c r="K484" s="53">
        <f t="shared" si="15"/>
        <v>0.625</v>
      </c>
    </row>
    <row r="485" spans="1:11" x14ac:dyDescent="0.3">
      <c r="A485" s="54">
        <v>41656</v>
      </c>
      <c r="B485" s="4" t="s">
        <v>33</v>
      </c>
      <c r="C485" s="4" t="s">
        <v>32</v>
      </c>
      <c r="D485" s="4" t="s">
        <v>31</v>
      </c>
      <c r="E485" s="4">
        <v>1145</v>
      </c>
      <c r="F485" s="4">
        <v>1150</v>
      </c>
      <c r="G485" s="4" t="s">
        <v>114</v>
      </c>
      <c r="H485" s="4" t="s">
        <v>113</v>
      </c>
      <c r="I485" s="4">
        <v>1012</v>
      </c>
      <c r="J485" s="53">
        <f t="shared" si="14"/>
        <v>0.48958333333333331</v>
      </c>
      <c r="K485" s="53">
        <f t="shared" si="15"/>
        <v>0.49305555555555558</v>
      </c>
    </row>
    <row r="486" spans="1:11" x14ac:dyDescent="0.3">
      <c r="A486" s="54">
        <v>41656</v>
      </c>
      <c r="B486" s="4" t="s">
        <v>33</v>
      </c>
      <c r="C486" s="4" t="s">
        <v>147</v>
      </c>
      <c r="D486" s="4" t="s">
        <v>148</v>
      </c>
      <c r="E486" s="4">
        <v>657</v>
      </c>
      <c r="F486" s="4">
        <v>700</v>
      </c>
      <c r="G486" s="4" t="s">
        <v>31</v>
      </c>
      <c r="H486" s="4" t="s">
        <v>32</v>
      </c>
      <c r="I486" s="4">
        <v>1739</v>
      </c>
      <c r="J486" s="53">
        <f t="shared" si="14"/>
        <v>0.28958333333333336</v>
      </c>
      <c r="K486" s="53">
        <f t="shared" si="15"/>
        <v>0.29166666666666669</v>
      </c>
    </row>
    <row r="487" spans="1:11" x14ac:dyDescent="0.3">
      <c r="A487" s="54">
        <v>41656</v>
      </c>
      <c r="B487" s="4" t="s">
        <v>42</v>
      </c>
      <c r="C487" s="4" t="s">
        <v>41</v>
      </c>
      <c r="D487" s="4" t="s">
        <v>40</v>
      </c>
      <c r="E487" s="4">
        <v>1353</v>
      </c>
      <c r="F487" s="4">
        <v>1359</v>
      </c>
      <c r="G487" s="4" t="s">
        <v>80</v>
      </c>
      <c r="H487" s="4" t="s">
        <v>81</v>
      </c>
      <c r="I487" s="4">
        <v>636</v>
      </c>
      <c r="J487" s="53">
        <f t="shared" si="14"/>
        <v>0.57847222222222217</v>
      </c>
      <c r="K487" s="53">
        <f t="shared" si="15"/>
        <v>0.58263888888888882</v>
      </c>
    </row>
    <row r="488" spans="1:11" x14ac:dyDescent="0.3">
      <c r="A488" s="54">
        <v>41656</v>
      </c>
      <c r="B488" s="4" t="s">
        <v>46</v>
      </c>
      <c r="C488" s="4" t="s">
        <v>32</v>
      </c>
      <c r="D488" s="4" t="s">
        <v>31</v>
      </c>
      <c r="E488" s="4">
        <v>1400</v>
      </c>
      <c r="F488" s="4">
        <v>1400</v>
      </c>
      <c r="G488" s="4" t="s">
        <v>17</v>
      </c>
      <c r="H488" s="4" t="s">
        <v>18</v>
      </c>
      <c r="I488" s="4">
        <v>606</v>
      </c>
      <c r="J488" s="53">
        <f t="shared" si="14"/>
        <v>0.58333333333333337</v>
      </c>
      <c r="K488" s="53">
        <f t="shared" si="15"/>
        <v>0.58333333333333337</v>
      </c>
    </row>
    <row r="489" spans="1:11" x14ac:dyDescent="0.3">
      <c r="A489" s="54">
        <v>41656</v>
      </c>
      <c r="B489" s="4" t="s">
        <v>46</v>
      </c>
      <c r="C489" s="4" t="s">
        <v>18</v>
      </c>
      <c r="D489" s="4" t="s">
        <v>17</v>
      </c>
      <c r="E489" s="4">
        <v>1354</v>
      </c>
      <c r="F489" s="4">
        <v>1409</v>
      </c>
      <c r="G489" s="4" t="s">
        <v>30</v>
      </c>
      <c r="H489" s="4" t="s">
        <v>29</v>
      </c>
      <c r="I489" s="4">
        <v>214</v>
      </c>
      <c r="J489" s="53">
        <f t="shared" si="14"/>
        <v>0.57916666666666672</v>
      </c>
      <c r="K489" s="53">
        <f t="shared" si="15"/>
        <v>0.58958333333333335</v>
      </c>
    </row>
    <row r="490" spans="1:11" x14ac:dyDescent="0.3">
      <c r="A490" s="54">
        <v>41656</v>
      </c>
      <c r="B490" s="4" t="s">
        <v>46</v>
      </c>
      <c r="C490" s="4" t="s">
        <v>65</v>
      </c>
      <c r="D490" s="4" t="s">
        <v>64</v>
      </c>
      <c r="E490" s="4">
        <v>719</v>
      </c>
      <c r="F490" s="4">
        <v>720</v>
      </c>
      <c r="G490" s="4" t="s">
        <v>40</v>
      </c>
      <c r="H490" s="4" t="s">
        <v>41</v>
      </c>
      <c r="I490" s="4">
        <v>2422</v>
      </c>
      <c r="J490" s="53">
        <f t="shared" si="14"/>
        <v>0.30486111111111108</v>
      </c>
      <c r="K490" s="53">
        <f t="shared" si="15"/>
        <v>0.30555555555555552</v>
      </c>
    </row>
    <row r="491" spans="1:11" x14ac:dyDescent="0.3">
      <c r="A491" s="54">
        <v>41656</v>
      </c>
      <c r="B491" s="4" t="s">
        <v>46</v>
      </c>
      <c r="C491" s="4" t="s">
        <v>116</v>
      </c>
      <c r="D491" s="4" t="s">
        <v>115</v>
      </c>
      <c r="E491" s="4">
        <v>1004</v>
      </c>
      <c r="F491" s="4">
        <v>1005</v>
      </c>
      <c r="G491" s="4" t="s">
        <v>40</v>
      </c>
      <c r="H491" s="4" t="s">
        <v>43</v>
      </c>
      <c r="I491" s="4">
        <v>1020</v>
      </c>
      <c r="J491" s="53">
        <f t="shared" si="14"/>
        <v>0.41944444444444445</v>
      </c>
      <c r="K491" s="53">
        <f t="shared" si="15"/>
        <v>0.4201388888888889</v>
      </c>
    </row>
    <row r="492" spans="1:11" x14ac:dyDescent="0.3">
      <c r="A492" s="54">
        <v>41656</v>
      </c>
      <c r="B492" s="4" t="s">
        <v>46</v>
      </c>
      <c r="C492" s="4" t="s">
        <v>18</v>
      </c>
      <c r="D492" s="4" t="s">
        <v>17</v>
      </c>
      <c r="E492" s="4">
        <v>2146</v>
      </c>
      <c r="F492" s="4">
        <v>2146</v>
      </c>
      <c r="G492" s="4" t="s">
        <v>79</v>
      </c>
      <c r="H492" s="4" t="s">
        <v>99</v>
      </c>
      <c r="I492" s="4">
        <v>689</v>
      </c>
      <c r="J492" s="53">
        <f t="shared" si="14"/>
        <v>0.90694444444444444</v>
      </c>
      <c r="K492" s="53">
        <f t="shared" si="15"/>
        <v>0.90694444444444444</v>
      </c>
    </row>
    <row r="493" spans="1:11" x14ac:dyDescent="0.3">
      <c r="A493" s="54">
        <v>41656</v>
      </c>
      <c r="B493" s="4" t="s">
        <v>46</v>
      </c>
      <c r="C493" s="4" t="s">
        <v>18</v>
      </c>
      <c r="D493" s="4" t="s">
        <v>17</v>
      </c>
      <c r="E493" s="4">
        <v>1901</v>
      </c>
      <c r="F493" s="4">
        <v>2099</v>
      </c>
      <c r="G493" s="4" t="s">
        <v>57</v>
      </c>
      <c r="H493" s="4" t="s">
        <v>56</v>
      </c>
      <c r="I493" s="4">
        <v>1199</v>
      </c>
      <c r="J493" s="53">
        <f t="shared" si="14"/>
        <v>0.79236111111111107</v>
      </c>
      <c r="K493" s="53">
        <f t="shared" si="15"/>
        <v>0.90208333333333324</v>
      </c>
    </row>
    <row r="494" spans="1:11" x14ac:dyDescent="0.3">
      <c r="A494" s="54">
        <v>41656</v>
      </c>
      <c r="B494" s="4" t="s">
        <v>131</v>
      </c>
      <c r="C494" s="4" t="s">
        <v>268</v>
      </c>
      <c r="D494" s="4" t="s">
        <v>267</v>
      </c>
      <c r="E494" s="4">
        <v>1827</v>
      </c>
      <c r="F494" s="4">
        <v>1988</v>
      </c>
      <c r="G494" s="4" t="s">
        <v>134</v>
      </c>
      <c r="H494" s="4" t="s">
        <v>135</v>
      </c>
      <c r="I494" s="4">
        <v>101</v>
      </c>
      <c r="J494" s="53">
        <f t="shared" si="14"/>
        <v>0.76874999999999993</v>
      </c>
      <c r="K494" s="53">
        <f t="shared" si="15"/>
        <v>0.85277777777777775</v>
      </c>
    </row>
    <row r="495" spans="1:11" x14ac:dyDescent="0.3">
      <c r="A495" s="54">
        <v>41656</v>
      </c>
      <c r="B495" s="4" t="s">
        <v>66</v>
      </c>
      <c r="C495" s="4" t="s">
        <v>65</v>
      </c>
      <c r="D495" s="4" t="s">
        <v>64</v>
      </c>
      <c r="E495" s="4">
        <v>105</v>
      </c>
      <c r="F495" s="4">
        <v>209</v>
      </c>
      <c r="G495" s="4" t="s">
        <v>79</v>
      </c>
      <c r="H495" s="4" t="s">
        <v>99</v>
      </c>
      <c r="I495" s="4">
        <v>1874</v>
      </c>
      <c r="J495" s="53">
        <f t="shared" si="14"/>
        <v>4.5138888888888888E-2</v>
      </c>
      <c r="K495" s="53">
        <f t="shared" si="15"/>
        <v>8.9583333333333334E-2</v>
      </c>
    </row>
    <row r="496" spans="1:11" x14ac:dyDescent="0.3">
      <c r="A496" s="54">
        <v>41656</v>
      </c>
      <c r="B496" s="4" t="s">
        <v>66</v>
      </c>
      <c r="C496" s="4" t="s">
        <v>14</v>
      </c>
      <c r="D496" s="4" t="s">
        <v>13</v>
      </c>
      <c r="E496" s="4">
        <v>2026</v>
      </c>
      <c r="F496" s="4">
        <v>2185</v>
      </c>
      <c r="G496" s="4" t="s">
        <v>114</v>
      </c>
      <c r="H496" s="4" t="s">
        <v>113</v>
      </c>
      <c r="I496" s="4">
        <v>997</v>
      </c>
      <c r="J496" s="53">
        <f t="shared" si="14"/>
        <v>0.85138888888888886</v>
      </c>
      <c r="K496" s="53">
        <f t="shared" si="15"/>
        <v>0.93402777777777779</v>
      </c>
    </row>
    <row r="497" spans="1:11" x14ac:dyDescent="0.3">
      <c r="A497" s="54">
        <v>41656</v>
      </c>
      <c r="B497" s="4" t="s">
        <v>66</v>
      </c>
      <c r="C497" s="4" t="s">
        <v>155</v>
      </c>
      <c r="D497" s="4" t="s">
        <v>35</v>
      </c>
      <c r="E497" s="4">
        <v>2059</v>
      </c>
      <c r="F497" s="4">
        <v>2237</v>
      </c>
      <c r="G497" s="4" t="s">
        <v>90</v>
      </c>
      <c r="H497" s="4" t="s">
        <v>91</v>
      </c>
      <c r="I497" s="4">
        <v>2065</v>
      </c>
      <c r="J497" s="53">
        <f t="shared" si="14"/>
        <v>0.87430555555555556</v>
      </c>
      <c r="K497" s="53">
        <f t="shared" si="15"/>
        <v>0.94236111111111109</v>
      </c>
    </row>
    <row r="498" spans="1:11" x14ac:dyDescent="0.3">
      <c r="A498" s="54">
        <v>41656</v>
      </c>
      <c r="B498" s="4" t="s">
        <v>66</v>
      </c>
      <c r="C498" s="4" t="s">
        <v>110</v>
      </c>
      <c r="D498" s="4" t="s">
        <v>109</v>
      </c>
      <c r="E498" s="4">
        <v>719</v>
      </c>
      <c r="F498" s="4">
        <v>725</v>
      </c>
      <c r="G498" s="4" t="s">
        <v>13</v>
      </c>
      <c r="H498" s="4" t="s">
        <v>14</v>
      </c>
      <c r="I498" s="4">
        <v>200</v>
      </c>
      <c r="J498" s="53">
        <f t="shared" si="14"/>
        <v>0.30486111111111108</v>
      </c>
      <c r="K498" s="53">
        <f t="shared" si="15"/>
        <v>0.30902777777777779</v>
      </c>
    </row>
    <row r="499" spans="1:11" x14ac:dyDescent="0.3">
      <c r="A499" s="54">
        <v>41656</v>
      </c>
      <c r="B499" s="4" t="s">
        <v>71</v>
      </c>
      <c r="C499" s="4" t="s">
        <v>72</v>
      </c>
      <c r="D499" s="4" t="s">
        <v>73</v>
      </c>
      <c r="E499" s="4">
        <v>2009</v>
      </c>
      <c r="F499" s="4">
        <v>2179</v>
      </c>
      <c r="G499" s="4" t="s">
        <v>62</v>
      </c>
      <c r="H499" s="4" t="s">
        <v>63</v>
      </c>
      <c r="I499" s="4">
        <v>2125</v>
      </c>
      <c r="J499" s="53">
        <f t="shared" si="14"/>
        <v>0.83958333333333324</v>
      </c>
      <c r="K499" s="53">
        <f t="shared" si="15"/>
        <v>0.92986111111111114</v>
      </c>
    </row>
    <row r="500" spans="1:11" x14ac:dyDescent="0.3">
      <c r="A500" s="54">
        <v>41656</v>
      </c>
      <c r="B500" s="4" t="s">
        <v>71</v>
      </c>
      <c r="C500" s="4" t="s">
        <v>166</v>
      </c>
      <c r="D500" s="4" t="s">
        <v>167</v>
      </c>
      <c r="E500" s="4">
        <v>1713</v>
      </c>
      <c r="F500" s="4">
        <v>1924</v>
      </c>
      <c r="G500" s="4" t="s">
        <v>73</v>
      </c>
      <c r="H500" s="4" t="s">
        <v>72</v>
      </c>
      <c r="I500" s="4">
        <v>427</v>
      </c>
      <c r="J500" s="53">
        <f t="shared" si="14"/>
        <v>0.71736111111111101</v>
      </c>
      <c r="K500" s="53">
        <f t="shared" si="15"/>
        <v>0.80833333333333324</v>
      </c>
    </row>
    <row r="501" spans="1:11" x14ac:dyDescent="0.3">
      <c r="A501" s="54">
        <v>41656</v>
      </c>
      <c r="B501" s="4" t="s">
        <v>71</v>
      </c>
      <c r="C501" s="4" t="s">
        <v>34</v>
      </c>
      <c r="D501" s="4" t="s">
        <v>35</v>
      </c>
      <c r="E501" s="4">
        <v>1150</v>
      </c>
      <c r="F501" s="4">
        <v>1206</v>
      </c>
      <c r="G501" s="4" t="s">
        <v>105</v>
      </c>
      <c r="H501" s="4" t="s">
        <v>104</v>
      </c>
      <c r="I501" s="4">
        <v>759</v>
      </c>
      <c r="J501" s="53">
        <f t="shared" si="14"/>
        <v>0.49305555555555558</v>
      </c>
      <c r="K501" s="53">
        <f t="shared" si="15"/>
        <v>0.50416666666666665</v>
      </c>
    </row>
    <row r="502" spans="1:11" x14ac:dyDescent="0.3">
      <c r="A502" s="54">
        <v>41656</v>
      </c>
      <c r="B502" s="4" t="s">
        <v>77</v>
      </c>
      <c r="C502" s="4" t="s">
        <v>23</v>
      </c>
      <c r="D502" s="4" t="s">
        <v>22</v>
      </c>
      <c r="E502" s="4">
        <v>1536</v>
      </c>
      <c r="F502" s="4">
        <v>1702</v>
      </c>
      <c r="G502" s="4" t="s">
        <v>31</v>
      </c>
      <c r="H502" s="4" t="s">
        <v>98</v>
      </c>
      <c r="I502" s="4">
        <v>405</v>
      </c>
      <c r="J502" s="53">
        <f t="shared" si="14"/>
        <v>0.65</v>
      </c>
      <c r="K502" s="53">
        <f t="shared" si="15"/>
        <v>0.70972222222222225</v>
      </c>
    </row>
    <row r="503" spans="1:11" x14ac:dyDescent="0.3">
      <c r="A503" s="54">
        <v>41656</v>
      </c>
      <c r="B503" s="4" t="s">
        <v>77</v>
      </c>
      <c r="C503" s="4" t="s">
        <v>206</v>
      </c>
      <c r="D503" s="4" t="s">
        <v>205</v>
      </c>
      <c r="E503" s="4">
        <v>2121</v>
      </c>
      <c r="F503" s="4">
        <v>2306</v>
      </c>
      <c r="G503" s="4" t="s">
        <v>152</v>
      </c>
      <c r="H503" s="4" t="s">
        <v>151</v>
      </c>
      <c r="I503" s="4">
        <v>248</v>
      </c>
      <c r="J503" s="53">
        <f t="shared" si="14"/>
        <v>0.88958333333333339</v>
      </c>
      <c r="K503" s="53">
        <f t="shared" si="15"/>
        <v>0.96250000000000002</v>
      </c>
    </row>
    <row r="504" spans="1:11" x14ac:dyDescent="0.3">
      <c r="A504" s="54">
        <v>41656</v>
      </c>
      <c r="B504" s="4" t="s">
        <v>77</v>
      </c>
      <c r="C504" s="4" t="s">
        <v>93</v>
      </c>
      <c r="D504" s="4" t="s">
        <v>92</v>
      </c>
      <c r="E504" s="4">
        <v>1115</v>
      </c>
      <c r="F504" s="4">
        <v>1115</v>
      </c>
      <c r="G504" s="4" t="s">
        <v>62</v>
      </c>
      <c r="H504" s="4" t="s">
        <v>63</v>
      </c>
      <c r="I504" s="4">
        <v>308</v>
      </c>
      <c r="J504" s="53">
        <f t="shared" si="14"/>
        <v>0.46875</v>
      </c>
      <c r="K504" s="53">
        <f t="shared" si="15"/>
        <v>0.46875</v>
      </c>
    </row>
    <row r="505" spans="1:11" x14ac:dyDescent="0.3">
      <c r="A505" s="54">
        <v>41656</v>
      </c>
      <c r="B505" s="4" t="s">
        <v>71</v>
      </c>
      <c r="C505" s="4" t="s">
        <v>43</v>
      </c>
      <c r="D505" s="4" t="s">
        <v>40</v>
      </c>
      <c r="E505" s="4">
        <v>549</v>
      </c>
      <c r="F505" s="4">
        <v>600</v>
      </c>
      <c r="G505" s="4" t="s">
        <v>35</v>
      </c>
      <c r="H505" s="4" t="s">
        <v>34</v>
      </c>
      <c r="I505" s="4">
        <v>214</v>
      </c>
      <c r="J505" s="53">
        <f t="shared" si="14"/>
        <v>0.24236111111111111</v>
      </c>
      <c r="K505" s="53">
        <f t="shared" si="15"/>
        <v>0.25</v>
      </c>
    </row>
    <row r="506" spans="1:11" x14ac:dyDescent="0.3">
      <c r="A506" s="54">
        <v>41657</v>
      </c>
      <c r="B506" s="4" t="s">
        <v>77</v>
      </c>
      <c r="C506" s="4" t="s">
        <v>104</v>
      </c>
      <c r="D506" s="4" t="s">
        <v>105</v>
      </c>
      <c r="E506" s="4">
        <v>911</v>
      </c>
      <c r="F506" s="4">
        <v>915</v>
      </c>
      <c r="G506" s="4" t="s">
        <v>21</v>
      </c>
      <c r="H506" s="4" t="s">
        <v>20</v>
      </c>
      <c r="I506" s="4">
        <v>551</v>
      </c>
      <c r="J506" s="53">
        <f t="shared" si="14"/>
        <v>0.38263888888888892</v>
      </c>
      <c r="K506" s="53">
        <f t="shared" si="15"/>
        <v>0.38541666666666669</v>
      </c>
    </row>
    <row r="507" spans="1:11" x14ac:dyDescent="0.3">
      <c r="A507" s="54">
        <v>41657</v>
      </c>
      <c r="B507" s="4" t="s">
        <v>77</v>
      </c>
      <c r="C507" s="4" t="s">
        <v>132</v>
      </c>
      <c r="D507" s="4" t="s">
        <v>133</v>
      </c>
      <c r="E507" s="4">
        <v>1058</v>
      </c>
      <c r="F507" s="4">
        <v>1113</v>
      </c>
      <c r="G507" s="4" t="s">
        <v>90</v>
      </c>
      <c r="H507" s="4" t="s">
        <v>91</v>
      </c>
      <c r="I507" s="4">
        <v>407</v>
      </c>
      <c r="J507" s="53">
        <f t="shared" si="14"/>
        <v>0.45694444444444443</v>
      </c>
      <c r="K507" s="53">
        <f t="shared" si="15"/>
        <v>0.46736111111111112</v>
      </c>
    </row>
    <row r="508" spans="1:11" x14ac:dyDescent="0.3">
      <c r="A508" s="54">
        <v>41657</v>
      </c>
      <c r="B508" s="4" t="s">
        <v>77</v>
      </c>
      <c r="C508" s="4" t="s">
        <v>308</v>
      </c>
      <c r="D508" s="4" t="s">
        <v>307</v>
      </c>
      <c r="E508" s="4">
        <v>2134</v>
      </c>
      <c r="F508" s="4">
        <v>2134</v>
      </c>
      <c r="G508" s="4" t="s">
        <v>57</v>
      </c>
      <c r="H508" s="4" t="s">
        <v>56</v>
      </c>
      <c r="I508" s="4">
        <v>472</v>
      </c>
      <c r="J508" s="53">
        <f t="shared" si="14"/>
        <v>0.89861111111111114</v>
      </c>
      <c r="K508" s="53">
        <f t="shared" si="15"/>
        <v>0.89861111111111114</v>
      </c>
    </row>
    <row r="509" spans="1:11" x14ac:dyDescent="0.3">
      <c r="A509" s="54">
        <v>41657</v>
      </c>
      <c r="B509" s="4" t="s">
        <v>77</v>
      </c>
      <c r="C509" s="4" t="s">
        <v>95</v>
      </c>
      <c r="D509" s="4" t="s">
        <v>94</v>
      </c>
      <c r="E509" s="4">
        <v>855</v>
      </c>
      <c r="F509" s="4">
        <v>900</v>
      </c>
      <c r="G509" s="4" t="s">
        <v>90</v>
      </c>
      <c r="H509" s="4" t="s">
        <v>91</v>
      </c>
      <c r="I509" s="4">
        <v>258</v>
      </c>
      <c r="J509" s="53">
        <f t="shared" si="14"/>
        <v>0.37152777777777773</v>
      </c>
      <c r="K509" s="53">
        <f t="shared" si="15"/>
        <v>0.375</v>
      </c>
    </row>
    <row r="510" spans="1:11" x14ac:dyDescent="0.3">
      <c r="A510" s="54">
        <v>41657</v>
      </c>
      <c r="B510" s="4" t="s">
        <v>77</v>
      </c>
      <c r="C510" s="4" t="s">
        <v>95</v>
      </c>
      <c r="D510" s="4" t="s">
        <v>94</v>
      </c>
      <c r="E510" s="4">
        <v>729</v>
      </c>
      <c r="F510" s="4">
        <v>730</v>
      </c>
      <c r="G510" s="4" t="s">
        <v>82</v>
      </c>
      <c r="H510" s="4" t="s">
        <v>83</v>
      </c>
      <c r="I510" s="4">
        <v>304</v>
      </c>
      <c r="J510" s="53">
        <f t="shared" si="14"/>
        <v>0.31180555555555556</v>
      </c>
      <c r="K510" s="53">
        <f t="shared" si="15"/>
        <v>0.3125</v>
      </c>
    </row>
    <row r="511" spans="1:11" x14ac:dyDescent="0.3">
      <c r="A511" s="54">
        <v>41657</v>
      </c>
      <c r="B511" s="4" t="s">
        <v>71</v>
      </c>
      <c r="C511" s="4" t="s">
        <v>72</v>
      </c>
      <c r="D511" s="4" t="s">
        <v>73</v>
      </c>
      <c r="E511" s="4">
        <v>1310</v>
      </c>
      <c r="F511" s="4">
        <v>1313</v>
      </c>
      <c r="G511" s="4" t="s">
        <v>109</v>
      </c>
      <c r="H511" s="4" t="s">
        <v>110</v>
      </c>
      <c r="I511" s="4">
        <v>728</v>
      </c>
      <c r="J511" s="53">
        <f t="shared" si="14"/>
        <v>0.54861111111111105</v>
      </c>
      <c r="K511" s="53">
        <f t="shared" si="15"/>
        <v>0.55069444444444449</v>
      </c>
    </row>
    <row r="512" spans="1:11" x14ac:dyDescent="0.3">
      <c r="A512" s="54">
        <v>41657</v>
      </c>
      <c r="B512" s="4" t="s">
        <v>71</v>
      </c>
      <c r="C512" s="4" t="s">
        <v>175</v>
      </c>
      <c r="D512" s="4" t="s">
        <v>174</v>
      </c>
      <c r="E512" s="4">
        <v>642</v>
      </c>
      <c r="F512" s="4">
        <v>714</v>
      </c>
      <c r="G512" s="4" t="s">
        <v>73</v>
      </c>
      <c r="H512" s="4" t="s">
        <v>72</v>
      </c>
      <c r="I512" s="4">
        <v>546</v>
      </c>
      <c r="J512" s="53">
        <f t="shared" si="14"/>
        <v>0.27916666666666667</v>
      </c>
      <c r="K512" s="53">
        <f t="shared" si="15"/>
        <v>0.30138888888888887</v>
      </c>
    </row>
    <row r="513" spans="1:11" x14ac:dyDescent="0.3">
      <c r="A513" s="54">
        <v>41657</v>
      </c>
      <c r="B513" s="4" t="s">
        <v>71</v>
      </c>
      <c r="C513" s="4" t="s">
        <v>32</v>
      </c>
      <c r="D513" s="4" t="s">
        <v>31</v>
      </c>
      <c r="E513" s="4">
        <v>600</v>
      </c>
      <c r="F513" s="4">
        <v>600</v>
      </c>
      <c r="G513" s="4" t="s">
        <v>69</v>
      </c>
      <c r="H513" s="4" t="s">
        <v>70</v>
      </c>
      <c r="I513" s="4">
        <v>678</v>
      </c>
      <c r="J513" s="53">
        <f t="shared" si="14"/>
        <v>0.25</v>
      </c>
      <c r="K513" s="53">
        <f t="shared" si="15"/>
        <v>0.25</v>
      </c>
    </row>
    <row r="514" spans="1:11" x14ac:dyDescent="0.3">
      <c r="A514" s="54">
        <v>41657</v>
      </c>
      <c r="B514" s="4" t="s">
        <v>24</v>
      </c>
      <c r="C514" s="4" t="s">
        <v>75</v>
      </c>
      <c r="D514" s="4" t="s">
        <v>74</v>
      </c>
      <c r="E514" s="4">
        <v>1019</v>
      </c>
      <c r="F514" s="4">
        <v>1020</v>
      </c>
      <c r="G514" s="4" t="s">
        <v>40</v>
      </c>
      <c r="H514" s="4" t="s">
        <v>41</v>
      </c>
      <c r="I514" s="4">
        <v>427</v>
      </c>
      <c r="J514" s="53">
        <f t="shared" si="14"/>
        <v>0.42986111111111108</v>
      </c>
      <c r="K514" s="53">
        <f t="shared" si="15"/>
        <v>0.43055555555555558</v>
      </c>
    </row>
    <row r="515" spans="1:11" x14ac:dyDescent="0.3">
      <c r="A515" s="54">
        <v>41657</v>
      </c>
      <c r="B515" s="4" t="s">
        <v>55</v>
      </c>
      <c r="C515" s="4" t="s">
        <v>311</v>
      </c>
      <c r="D515" s="4" t="s">
        <v>312</v>
      </c>
      <c r="E515" s="4">
        <v>1648</v>
      </c>
      <c r="F515" s="4">
        <v>1715</v>
      </c>
      <c r="G515" s="4" t="s">
        <v>82</v>
      </c>
      <c r="H515" s="4" t="s">
        <v>83</v>
      </c>
      <c r="I515" s="4">
        <v>493</v>
      </c>
      <c r="J515" s="53">
        <f t="shared" ref="J515:J578" si="16">TEXT(E515,"00\:00")+0</f>
        <v>0.70000000000000007</v>
      </c>
      <c r="K515" s="53">
        <f t="shared" ref="K515:K578" si="17">+TEXT(F515,"00\:00")+0</f>
        <v>0.71875</v>
      </c>
    </row>
    <row r="516" spans="1:11" x14ac:dyDescent="0.3">
      <c r="A516" s="54">
        <v>41657</v>
      </c>
      <c r="B516" s="4" t="s">
        <v>55</v>
      </c>
      <c r="C516" s="4" t="s">
        <v>308</v>
      </c>
      <c r="D516" s="4" t="s">
        <v>307</v>
      </c>
      <c r="E516" s="4">
        <v>1702</v>
      </c>
      <c r="F516" s="4">
        <v>1710</v>
      </c>
      <c r="G516" s="4" t="s">
        <v>115</v>
      </c>
      <c r="H516" s="4" t="s">
        <v>116</v>
      </c>
      <c r="I516" s="4">
        <v>282</v>
      </c>
      <c r="J516" s="53">
        <f t="shared" si="16"/>
        <v>0.70972222222222225</v>
      </c>
      <c r="K516" s="53">
        <f t="shared" si="17"/>
        <v>0.71527777777777779</v>
      </c>
    </row>
    <row r="517" spans="1:11" x14ac:dyDescent="0.3">
      <c r="A517" s="54">
        <v>41657</v>
      </c>
      <c r="B517" s="4" t="s">
        <v>55</v>
      </c>
      <c r="C517" s="4" t="s">
        <v>32</v>
      </c>
      <c r="D517" s="4" t="s">
        <v>31</v>
      </c>
      <c r="E517" s="4">
        <v>1105</v>
      </c>
      <c r="F517" s="4">
        <v>1171</v>
      </c>
      <c r="G517" s="4" t="s">
        <v>52</v>
      </c>
      <c r="H517" s="4" t="s">
        <v>51</v>
      </c>
      <c r="I517" s="4">
        <v>67</v>
      </c>
      <c r="J517" s="53">
        <f t="shared" si="16"/>
        <v>0.46180555555555558</v>
      </c>
      <c r="K517" s="53">
        <f t="shared" si="17"/>
        <v>0.50763888888888886</v>
      </c>
    </row>
    <row r="518" spans="1:11" x14ac:dyDescent="0.3">
      <c r="A518" s="54">
        <v>41657</v>
      </c>
      <c r="B518" s="4" t="s">
        <v>24</v>
      </c>
      <c r="C518" s="4" t="s">
        <v>32</v>
      </c>
      <c r="D518" s="4" t="s">
        <v>31</v>
      </c>
      <c r="E518" s="4">
        <v>1140</v>
      </c>
      <c r="F518" s="5">
        <v>1161</v>
      </c>
      <c r="G518" s="4" t="s">
        <v>74</v>
      </c>
      <c r="H518" s="4" t="s">
        <v>75</v>
      </c>
      <c r="I518" s="4">
        <v>646</v>
      </c>
      <c r="J518" s="53">
        <f t="shared" si="16"/>
        <v>0.4861111111111111</v>
      </c>
      <c r="K518" s="53">
        <f t="shared" si="17"/>
        <v>0.50069444444444444</v>
      </c>
    </row>
    <row r="519" spans="1:11" x14ac:dyDescent="0.3">
      <c r="A519" s="54">
        <v>41657</v>
      </c>
      <c r="B519" s="4" t="s">
        <v>55</v>
      </c>
      <c r="C519" s="4" t="s">
        <v>50</v>
      </c>
      <c r="D519" s="4" t="s">
        <v>49</v>
      </c>
      <c r="E519" s="4">
        <v>1117</v>
      </c>
      <c r="F519" s="4">
        <v>1386</v>
      </c>
      <c r="G519" s="4" t="s">
        <v>313</v>
      </c>
      <c r="H519" s="4" t="s">
        <v>314</v>
      </c>
      <c r="I519" s="4">
        <v>298</v>
      </c>
      <c r="J519" s="53">
        <f t="shared" si="16"/>
        <v>0.47013888888888888</v>
      </c>
      <c r="K519" s="53">
        <f t="shared" si="17"/>
        <v>0.60138888888888886</v>
      </c>
    </row>
    <row r="520" spans="1:11" x14ac:dyDescent="0.3">
      <c r="A520" s="54">
        <v>41657</v>
      </c>
      <c r="B520" s="4" t="s">
        <v>66</v>
      </c>
      <c r="C520" s="4" t="s">
        <v>99</v>
      </c>
      <c r="D520" s="4" t="s">
        <v>79</v>
      </c>
      <c r="E520" s="4">
        <v>1602</v>
      </c>
      <c r="F520" s="4">
        <v>1700</v>
      </c>
      <c r="G520" s="4" t="s">
        <v>105</v>
      </c>
      <c r="H520" s="4" t="s">
        <v>104</v>
      </c>
      <c r="I520" s="4">
        <v>854</v>
      </c>
      <c r="J520" s="53">
        <f t="shared" si="16"/>
        <v>0.66805555555555562</v>
      </c>
      <c r="K520" s="53">
        <f t="shared" si="17"/>
        <v>0.70833333333333337</v>
      </c>
    </row>
    <row r="521" spans="1:11" x14ac:dyDescent="0.3">
      <c r="A521" s="54">
        <v>41657</v>
      </c>
      <c r="B521" s="4" t="s">
        <v>66</v>
      </c>
      <c r="C521" s="4" t="s">
        <v>99</v>
      </c>
      <c r="D521" s="4" t="s">
        <v>79</v>
      </c>
      <c r="E521" s="4">
        <v>2103</v>
      </c>
      <c r="F521" s="4">
        <v>2107</v>
      </c>
      <c r="G521" s="4" t="s">
        <v>49</v>
      </c>
      <c r="H521" s="4" t="s">
        <v>50</v>
      </c>
      <c r="I521" s="4">
        <v>1195</v>
      </c>
      <c r="J521" s="53">
        <f t="shared" si="16"/>
        <v>0.87708333333333333</v>
      </c>
      <c r="K521" s="53">
        <f t="shared" si="17"/>
        <v>0.87986111111111109</v>
      </c>
    </row>
    <row r="522" spans="1:11" x14ac:dyDescent="0.3">
      <c r="A522" s="54">
        <v>41657</v>
      </c>
      <c r="B522" s="4" t="s">
        <v>33</v>
      </c>
      <c r="C522" s="4" t="s">
        <v>37</v>
      </c>
      <c r="D522" s="4" t="s">
        <v>36</v>
      </c>
      <c r="E522" s="4">
        <v>1311</v>
      </c>
      <c r="F522" s="4">
        <v>1458</v>
      </c>
      <c r="G522" s="4" t="s">
        <v>40</v>
      </c>
      <c r="H522" s="4" t="s">
        <v>43</v>
      </c>
      <c r="I522" s="4">
        <v>1096</v>
      </c>
      <c r="J522" s="53">
        <f t="shared" si="16"/>
        <v>0.5493055555555556</v>
      </c>
      <c r="K522" s="53">
        <f t="shared" si="17"/>
        <v>0.62361111111111112</v>
      </c>
    </row>
    <row r="523" spans="1:11" x14ac:dyDescent="0.3">
      <c r="A523" s="54">
        <v>41657</v>
      </c>
      <c r="B523" s="4" t="s">
        <v>106</v>
      </c>
      <c r="C523" s="4" t="s">
        <v>107</v>
      </c>
      <c r="D523" s="4" t="s">
        <v>108</v>
      </c>
      <c r="E523" s="4">
        <v>1629</v>
      </c>
      <c r="F523" s="4">
        <v>1630</v>
      </c>
      <c r="G523" s="4" t="s">
        <v>315</v>
      </c>
      <c r="H523" s="4" t="s">
        <v>316</v>
      </c>
      <c r="I523" s="4">
        <v>548</v>
      </c>
      <c r="J523" s="53">
        <f t="shared" si="16"/>
        <v>0.68680555555555556</v>
      </c>
      <c r="K523" s="53">
        <f t="shared" si="17"/>
        <v>0.6875</v>
      </c>
    </row>
    <row r="524" spans="1:11" x14ac:dyDescent="0.3">
      <c r="A524" s="54">
        <v>41657</v>
      </c>
      <c r="B524" s="4" t="s">
        <v>106</v>
      </c>
      <c r="C524" s="4" t="s">
        <v>63</v>
      </c>
      <c r="D524" s="4" t="s">
        <v>62</v>
      </c>
      <c r="E524" s="4">
        <v>2024</v>
      </c>
      <c r="F524" s="4">
        <v>2030</v>
      </c>
      <c r="G524" s="4" t="s">
        <v>148</v>
      </c>
      <c r="H524" s="4" t="s">
        <v>147</v>
      </c>
      <c r="I524" s="4">
        <v>834</v>
      </c>
      <c r="J524" s="53">
        <f t="shared" si="16"/>
        <v>0.85</v>
      </c>
      <c r="K524" s="53">
        <f t="shared" si="17"/>
        <v>0.85416666666666663</v>
      </c>
    </row>
    <row r="525" spans="1:11" x14ac:dyDescent="0.3">
      <c r="A525" s="54">
        <v>41657</v>
      </c>
      <c r="B525" s="4" t="s">
        <v>42</v>
      </c>
      <c r="C525" s="4" t="s">
        <v>104</v>
      </c>
      <c r="D525" s="4" t="s">
        <v>105</v>
      </c>
      <c r="E525" s="4">
        <v>956</v>
      </c>
      <c r="F525" s="4">
        <v>1102</v>
      </c>
      <c r="G525" s="4" t="s">
        <v>203</v>
      </c>
      <c r="H525" s="4" t="s">
        <v>204</v>
      </c>
      <c r="I525" s="4">
        <v>667</v>
      </c>
      <c r="J525" s="53">
        <f t="shared" si="16"/>
        <v>0.41388888888888892</v>
      </c>
      <c r="K525" s="53">
        <f t="shared" si="17"/>
        <v>0.4597222222222222</v>
      </c>
    </row>
    <row r="526" spans="1:11" x14ac:dyDescent="0.3">
      <c r="A526" s="54">
        <v>41657</v>
      </c>
      <c r="B526" s="4" t="s">
        <v>46</v>
      </c>
      <c r="C526" s="4" t="s">
        <v>41</v>
      </c>
      <c r="D526" s="4" t="s">
        <v>40</v>
      </c>
      <c r="E526" s="4">
        <v>759</v>
      </c>
      <c r="F526" s="4">
        <v>800</v>
      </c>
      <c r="G526" s="4" t="s">
        <v>105</v>
      </c>
      <c r="H526" s="4" t="s">
        <v>104</v>
      </c>
      <c r="I526" s="4">
        <v>944</v>
      </c>
      <c r="J526" s="53">
        <f t="shared" si="16"/>
        <v>0.33263888888888887</v>
      </c>
      <c r="K526" s="53">
        <f t="shared" si="17"/>
        <v>0.33333333333333331</v>
      </c>
    </row>
    <row r="527" spans="1:11" x14ac:dyDescent="0.3">
      <c r="A527" s="54">
        <v>41657</v>
      </c>
      <c r="B527" s="4" t="s">
        <v>46</v>
      </c>
      <c r="C527" s="4" t="s">
        <v>116</v>
      </c>
      <c r="D527" s="4" t="s">
        <v>115</v>
      </c>
      <c r="E527" s="4">
        <v>632</v>
      </c>
      <c r="F527" s="4">
        <v>876</v>
      </c>
      <c r="G527" s="4" t="s">
        <v>17</v>
      </c>
      <c r="H527" s="4" t="s">
        <v>18</v>
      </c>
      <c r="I527" s="4">
        <v>907</v>
      </c>
      <c r="J527" s="53">
        <f t="shared" si="16"/>
        <v>0.2722222222222222</v>
      </c>
      <c r="K527" s="53">
        <f t="shared" si="17"/>
        <v>0.38611111111111107</v>
      </c>
    </row>
    <row r="528" spans="1:11" x14ac:dyDescent="0.3">
      <c r="A528" s="54">
        <v>41657</v>
      </c>
      <c r="B528" s="4" t="s">
        <v>46</v>
      </c>
      <c r="C528" s="4" t="s">
        <v>15</v>
      </c>
      <c r="D528" s="4" t="s">
        <v>16</v>
      </c>
      <c r="E528" s="4">
        <v>716</v>
      </c>
      <c r="F528" s="4">
        <v>822</v>
      </c>
      <c r="G528" s="4" t="s">
        <v>17</v>
      </c>
      <c r="H528" s="4" t="s">
        <v>18</v>
      </c>
      <c r="I528" s="4">
        <v>377</v>
      </c>
      <c r="J528" s="53">
        <f t="shared" si="16"/>
        <v>0.30277777777777776</v>
      </c>
      <c r="K528" s="53">
        <f t="shared" si="17"/>
        <v>0.34861111111111115</v>
      </c>
    </row>
    <row r="529" spans="1:11" x14ac:dyDescent="0.3">
      <c r="A529" s="54">
        <v>41657</v>
      </c>
      <c r="B529" s="4" t="s">
        <v>46</v>
      </c>
      <c r="C529" s="4" t="s">
        <v>54</v>
      </c>
      <c r="D529" s="4" t="s">
        <v>53</v>
      </c>
      <c r="E529" s="4">
        <v>849</v>
      </c>
      <c r="F529" s="4">
        <v>855</v>
      </c>
      <c r="G529" s="4" t="s">
        <v>217</v>
      </c>
      <c r="H529" s="4" t="s">
        <v>218</v>
      </c>
      <c r="I529" s="4">
        <v>1084</v>
      </c>
      <c r="J529" s="53">
        <f t="shared" si="16"/>
        <v>0.36736111111111108</v>
      </c>
      <c r="K529" s="53">
        <f t="shared" si="17"/>
        <v>0.37152777777777773</v>
      </c>
    </row>
    <row r="530" spans="1:11" x14ac:dyDescent="0.3">
      <c r="A530" s="54">
        <v>41657</v>
      </c>
      <c r="B530" s="4" t="s">
        <v>46</v>
      </c>
      <c r="C530" s="4" t="s">
        <v>18</v>
      </c>
      <c r="D530" s="4" t="s">
        <v>17</v>
      </c>
      <c r="E530" s="4">
        <v>1051</v>
      </c>
      <c r="F530" s="4">
        <v>1055</v>
      </c>
      <c r="G530" s="4" t="s">
        <v>105</v>
      </c>
      <c r="H530" s="4" t="s">
        <v>104</v>
      </c>
      <c r="I530" s="4">
        <v>404</v>
      </c>
      <c r="J530" s="53">
        <f t="shared" si="16"/>
        <v>0.45208333333333334</v>
      </c>
      <c r="K530" s="53">
        <f t="shared" si="17"/>
        <v>0.4548611111111111</v>
      </c>
    </row>
    <row r="531" spans="1:11" x14ac:dyDescent="0.3">
      <c r="A531" s="54">
        <v>41657</v>
      </c>
      <c r="B531" s="4" t="s">
        <v>10</v>
      </c>
      <c r="C531" s="4" t="s">
        <v>124</v>
      </c>
      <c r="D531" s="4" t="s">
        <v>123</v>
      </c>
      <c r="E531" s="4">
        <v>719</v>
      </c>
      <c r="F531" s="4">
        <v>939</v>
      </c>
      <c r="G531" s="4" t="s">
        <v>17</v>
      </c>
      <c r="H531" s="4" t="s">
        <v>18</v>
      </c>
      <c r="I531" s="4">
        <v>554</v>
      </c>
      <c r="J531" s="53">
        <f t="shared" si="16"/>
        <v>0.30486111111111108</v>
      </c>
      <c r="K531" s="53">
        <f t="shared" si="17"/>
        <v>0.40208333333333335</v>
      </c>
    </row>
    <row r="532" spans="1:11" x14ac:dyDescent="0.3">
      <c r="A532" s="54">
        <v>41657</v>
      </c>
      <c r="B532" s="4" t="s">
        <v>10</v>
      </c>
      <c r="C532" s="4" t="s">
        <v>23</v>
      </c>
      <c r="D532" s="4" t="s">
        <v>22</v>
      </c>
      <c r="E532" s="4">
        <v>1302</v>
      </c>
      <c r="F532" s="4">
        <v>1410</v>
      </c>
      <c r="G532" s="4" t="s">
        <v>31</v>
      </c>
      <c r="H532" s="4" t="s">
        <v>32</v>
      </c>
      <c r="I532" s="4">
        <v>403</v>
      </c>
      <c r="J532" s="53">
        <f t="shared" si="16"/>
        <v>0.54305555555555551</v>
      </c>
      <c r="K532" s="53">
        <f t="shared" si="17"/>
        <v>0.59027777777777779</v>
      </c>
    </row>
    <row r="533" spans="1:11" x14ac:dyDescent="0.3">
      <c r="A533" s="54">
        <v>41657</v>
      </c>
      <c r="B533" s="4" t="s">
        <v>10</v>
      </c>
      <c r="C533" s="4" t="s">
        <v>32</v>
      </c>
      <c r="D533" s="4" t="s">
        <v>31</v>
      </c>
      <c r="E533" s="4">
        <v>952</v>
      </c>
      <c r="F533" s="4">
        <v>955</v>
      </c>
      <c r="G533" s="4" t="s">
        <v>317</v>
      </c>
      <c r="H533" s="4" t="s">
        <v>318</v>
      </c>
      <c r="I533" s="4">
        <v>160</v>
      </c>
      <c r="J533" s="53">
        <f t="shared" si="16"/>
        <v>0.41111111111111115</v>
      </c>
      <c r="K533" s="53">
        <f t="shared" si="17"/>
        <v>0.41319444444444442</v>
      </c>
    </row>
    <row r="534" spans="1:11" x14ac:dyDescent="0.3">
      <c r="A534" s="54">
        <v>41657</v>
      </c>
      <c r="B534" s="4" t="s">
        <v>146</v>
      </c>
      <c r="C534" s="4" t="s">
        <v>67</v>
      </c>
      <c r="D534" s="4" t="s">
        <v>68</v>
      </c>
      <c r="E534" s="4">
        <v>1122</v>
      </c>
      <c r="F534" s="4">
        <v>1134</v>
      </c>
      <c r="G534" s="4" t="s">
        <v>57</v>
      </c>
      <c r="H534" s="4" t="s">
        <v>56</v>
      </c>
      <c r="I534" s="4">
        <v>967</v>
      </c>
      <c r="J534" s="53">
        <f t="shared" si="16"/>
        <v>0.47361111111111115</v>
      </c>
      <c r="K534" s="53">
        <f t="shared" si="17"/>
        <v>0.48194444444444445</v>
      </c>
    </row>
    <row r="535" spans="1:11" x14ac:dyDescent="0.3">
      <c r="A535" s="54">
        <v>41658</v>
      </c>
      <c r="B535" s="4" t="s">
        <v>10</v>
      </c>
      <c r="C535" s="4" t="s">
        <v>319</v>
      </c>
      <c r="D535" s="4" t="s">
        <v>320</v>
      </c>
      <c r="E535" s="4">
        <v>743</v>
      </c>
      <c r="F535" s="4">
        <v>745</v>
      </c>
      <c r="G535" s="4" t="s">
        <v>27</v>
      </c>
      <c r="H535" s="4" t="s">
        <v>28</v>
      </c>
      <c r="I535" s="4">
        <v>482</v>
      </c>
      <c r="J535" s="53">
        <f t="shared" si="16"/>
        <v>0.3215277777777778</v>
      </c>
      <c r="K535" s="53">
        <f t="shared" si="17"/>
        <v>0.32291666666666669</v>
      </c>
    </row>
    <row r="536" spans="1:11" x14ac:dyDescent="0.3">
      <c r="A536" s="54">
        <v>41658</v>
      </c>
      <c r="B536" s="4" t="s">
        <v>10</v>
      </c>
      <c r="C536" s="4" t="s">
        <v>197</v>
      </c>
      <c r="D536" s="4" t="s">
        <v>198</v>
      </c>
      <c r="E536" s="4">
        <v>1412</v>
      </c>
      <c r="F536" s="4">
        <v>1667</v>
      </c>
      <c r="G536" s="4" t="s">
        <v>13</v>
      </c>
      <c r="H536" s="4" t="s">
        <v>14</v>
      </c>
      <c r="I536" s="4">
        <v>820</v>
      </c>
      <c r="J536" s="53">
        <f t="shared" si="16"/>
        <v>0.59166666666666667</v>
      </c>
      <c r="K536" s="53">
        <f t="shared" si="17"/>
        <v>0.71319444444444446</v>
      </c>
    </row>
    <row r="537" spans="1:11" x14ac:dyDescent="0.3">
      <c r="A537" s="54">
        <v>41658</v>
      </c>
      <c r="B537" s="4" t="s">
        <v>10</v>
      </c>
      <c r="C537" s="4" t="s">
        <v>292</v>
      </c>
      <c r="D537" s="4" t="s">
        <v>291</v>
      </c>
      <c r="E537" s="4">
        <v>806</v>
      </c>
      <c r="F537" s="4">
        <v>1004</v>
      </c>
      <c r="G537" s="4" t="s">
        <v>17</v>
      </c>
      <c r="H537" s="4" t="s">
        <v>18</v>
      </c>
      <c r="I537" s="4">
        <v>961</v>
      </c>
      <c r="J537" s="53">
        <f t="shared" si="16"/>
        <v>0.33749999999999997</v>
      </c>
      <c r="K537" s="53">
        <f t="shared" si="17"/>
        <v>0.41944444444444445</v>
      </c>
    </row>
    <row r="538" spans="1:11" x14ac:dyDescent="0.3">
      <c r="A538" s="54">
        <v>41658</v>
      </c>
      <c r="B538" s="4" t="s">
        <v>10</v>
      </c>
      <c r="C538" s="4" t="s">
        <v>32</v>
      </c>
      <c r="D538" s="4" t="s">
        <v>31</v>
      </c>
      <c r="E538" s="4">
        <v>2104</v>
      </c>
      <c r="F538" s="4">
        <v>2208</v>
      </c>
      <c r="G538" s="4" t="s">
        <v>321</v>
      </c>
      <c r="H538" s="4" t="s">
        <v>322</v>
      </c>
      <c r="I538" s="4">
        <v>179</v>
      </c>
      <c r="J538" s="53">
        <f t="shared" si="16"/>
        <v>0.87777777777777777</v>
      </c>
      <c r="K538" s="53">
        <f t="shared" si="17"/>
        <v>0.92222222222222217</v>
      </c>
    </row>
    <row r="539" spans="1:11" x14ac:dyDescent="0.3">
      <c r="A539" s="54">
        <v>41658</v>
      </c>
      <c r="B539" s="4" t="s">
        <v>146</v>
      </c>
      <c r="C539" s="4" t="s">
        <v>56</v>
      </c>
      <c r="D539" s="4" t="s">
        <v>57</v>
      </c>
      <c r="E539" s="4">
        <v>1017</v>
      </c>
      <c r="F539" s="4">
        <v>1022</v>
      </c>
      <c r="G539" s="4" t="s">
        <v>30</v>
      </c>
      <c r="H539" s="4" t="s">
        <v>29</v>
      </c>
      <c r="I539" s="4">
        <v>1014</v>
      </c>
      <c r="J539" s="53">
        <f t="shared" si="16"/>
        <v>0.4284722222222222</v>
      </c>
      <c r="K539" s="53">
        <f t="shared" si="17"/>
        <v>0.43194444444444446</v>
      </c>
    </row>
    <row r="540" spans="1:11" x14ac:dyDescent="0.3">
      <c r="A540" s="54">
        <v>41658</v>
      </c>
      <c r="B540" s="4" t="s">
        <v>24</v>
      </c>
      <c r="C540" s="4" t="s">
        <v>209</v>
      </c>
      <c r="D540" s="4" t="s">
        <v>210</v>
      </c>
      <c r="E540" s="4">
        <v>1755</v>
      </c>
      <c r="F540" s="4">
        <v>1755</v>
      </c>
      <c r="G540" s="4" t="s">
        <v>40</v>
      </c>
      <c r="H540" s="4" t="s">
        <v>43</v>
      </c>
      <c r="I540" s="4">
        <v>888</v>
      </c>
      <c r="J540" s="53">
        <f t="shared" si="16"/>
        <v>0.74652777777777779</v>
      </c>
      <c r="K540" s="53">
        <f t="shared" si="17"/>
        <v>0.74652777777777779</v>
      </c>
    </row>
    <row r="541" spans="1:11" x14ac:dyDescent="0.3">
      <c r="A541" s="54">
        <v>41658</v>
      </c>
      <c r="B541" s="4" t="s">
        <v>24</v>
      </c>
      <c r="C541" s="4" t="s">
        <v>28</v>
      </c>
      <c r="D541" s="4" t="s">
        <v>27</v>
      </c>
      <c r="E541" s="4">
        <v>1027</v>
      </c>
      <c r="F541" s="4">
        <v>1035</v>
      </c>
      <c r="G541" s="4" t="s">
        <v>323</v>
      </c>
      <c r="H541" s="4" t="s">
        <v>324</v>
      </c>
      <c r="I541" s="4">
        <v>158</v>
      </c>
      <c r="J541" s="53">
        <f t="shared" si="16"/>
        <v>0.43541666666666662</v>
      </c>
      <c r="K541" s="53">
        <f t="shared" si="17"/>
        <v>0.44097222222222227</v>
      </c>
    </row>
    <row r="542" spans="1:11" x14ac:dyDescent="0.3">
      <c r="A542" s="54">
        <v>41658</v>
      </c>
      <c r="B542" s="4" t="s">
        <v>24</v>
      </c>
      <c r="C542" s="4" t="s">
        <v>25</v>
      </c>
      <c r="D542" s="4" t="s">
        <v>26</v>
      </c>
      <c r="E542" s="4">
        <v>946</v>
      </c>
      <c r="F542" s="4">
        <v>1197</v>
      </c>
      <c r="G542" s="4" t="s">
        <v>31</v>
      </c>
      <c r="H542" s="4" t="s">
        <v>32</v>
      </c>
      <c r="I542" s="4">
        <v>139</v>
      </c>
      <c r="J542" s="53">
        <f t="shared" si="16"/>
        <v>0.4069444444444445</v>
      </c>
      <c r="K542" s="53">
        <f t="shared" si="17"/>
        <v>0.52569444444444446</v>
      </c>
    </row>
    <row r="543" spans="1:11" x14ac:dyDescent="0.3">
      <c r="A543" s="54">
        <v>41658</v>
      </c>
      <c r="B543" s="4" t="s">
        <v>24</v>
      </c>
      <c r="C543" s="4" t="s">
        <v>325</v>
      </c>
      <c r="D543" s="4" t="s">
        <v>326</v>
      </c>
      <c r="E543" s="4">
        <v>1653</v>
      </c>
      <c r="F543" s="4">
        <v>1705</v>
      </c>
      <c r="G543" s="4" t="s">
        <v>27</v>
      </c>
      <c r="H543" s="4" t="s">
        <v>28</v>
      </c>
      <c r="I543" s="4">
        <v>113</v>
      </c>
      <c r="J543" s="53">
        <f t="shared" si="16"/>
        <v>0.70347222222222217</v>
      </c>
      <c r="K543" s="53">
        <f t="shared" si="17"/>
        <v>0.71180555555555547</v>
      </c>
    </row>
    <row r="544" spans="1:11" x14ac:dyDescent="0.3">
      <c r="A544" s="54">
        <v>41658</v>
      </c>
      <c r="B544" s="4" t="s">
        <v>33</v>
      </c>
      <c r="C544" s="4" t="s">
        <v>135</v>
      </c>
      <c r="D544" s="4" t="s">
        <v>134</v>
      </c>
      <c r="E544" s="4">
        <v>2224</v>
      </c>
      <c r="F544" s="4">
        <v>2224</v>
      </c>
      <c r="G544" s="4" t="s">
        <v>62</v>
      </c>
      <c r="H544" s="4" t="s">
        <v>63</v>
      </c>
      <c r="I544" s="4">
        <v>2556</v>
      </c>
      <c r="J544" s="53">
        <f t="shared" si="16"/>
        <v>0.93333333333333324</v>
      </c>
      <c r="K544" s="53">
        <f t="shared" si="17"/>
        <v>0.93333333333333324</v>
      </c>
    </row>
    <row r="545" spans="1:11" x14ac:dyDescent="0.3">
      <c r="A545" s="54">
        <v>41658</v>
      </c>
      <c r="B545" s="4" t="s">
        <v>33</v>
      </c>
      <c r="C545" s="4" t="s">
        <v>63</v>
      </c>
      <c r="D545" s="4" t="s">
        <v>62</v>
      </c>
      <c r="E545" s="4">
        <v>805</v>
      </c>
      <c r="F545" s="4">
        <v>810</v>
      </c>
      <c r="G545" s="4" t="s">
        <v>105</v>
      </c>
      <c r="H545" s="4" t="s">
        <v>104</v>
      </c>
      <c r="I545" s="4">
        <v>2218</v>
      </c>
      <c r="J545" s="53">
        <f t="shared" si="16"/>
        <v>0.33680555555555558</v>
      </c>
      <c r="K545" s="53">
        <f t="shared" si="17"/>
        <v>0.34027777777777773</v>
      </c>
    </row>
    <row r="546" spans="1:11" x14ac:dyDescent="0.3">
      <c r="A546" s="54">
        <v>41658</v>
      </c>
      <c r="B546" s="4" t="s">
        <v>33</v>
      </c>
      <c r="C546" s="4" t="s">
        <v>28</v>
      </c>
      <c r="D546" s="4" t="s">
        <v>27</v>
      </c>
      <c r="E546" s="4">
        <v>1827</v>
      </c>
      <c r="F546" s="4">
        <v>1835</v>
      </c>
      <c r="G546" s="4" t="s">
        <v>203</v>
      </c>
      <c r="H546" s="4" t="s">
        <v>204</v>
      </c>
      <c r="I546" s="4">
        <v>1158</v>
      </c>
      <c r="J546" s="53">
        <f t="shared" si="16"/>
        <v>0.76874999999999993</v>
      </c>
      <c r="K546" s="53">
        <f t="shared" si="17"/>
        <v>0.77430555555555547</v>
      </c>
    </row>
    <row r="547" spans="1:11" x14ac:dyDescent="0.3">
      <c r="A547" s="54">
        <v>41658</v>
      </c>
      <c r="B547" s="4" t="s">
        <v>33</v>
      </c>
      <c r="C547" s="4" t="s">
        <v>28</v>
      </c>
      <c r="D547" s="4" t="s">
        <v>27</v>
      </c>
      <c r="E547" s="4">
        <v>1407</v>
      </c>
      <c r="F547" s="4">
        <v>1410</v>
      </c>
      <c r="G547" s="4" t="s">
        <v>152</v>
      </c>
      <c r="H547" s="4" t="s">
        <v>151</v>
      </c>
      <c r="I547" s="4">
        <v>247</v>
      </c>
      <c r="J547" s="53">
        <f t="shared" si="16"/>
        <v>0.58819444444444446</v>
      </c>
      <c r="K547" s="53">
        <f t="shared" si="17"/>
        <v>0.59027777777777779</v>
      </c>
    </row>
    <row r="548" spans="1:11" x14ac:dyDescent="0.3">
      <c r="A548" s="54">
        <v>41658</v>
      </c>
      <c r="B548" s="4" t="s">
        <v>33</v>
      </c>
      <c r="C548" s="4" t="s">
        <v>28</v>
      </c>
      <c r="D548" s="4" t="s">
        <v>27</v>
      </c>
      <c r="E548" s="4">
        <v>1747</v>
      </c>
      <c r="F548" s="4">
        <v>1867</v>
      </c>
      <c r="G548" s="4" t="s">
        <v>105</v>
      </c>
      <c r="H548" s="4" t="s">
        <v>104</v>
      </c>
      <c r="I548" s="4">
        <v>985</v>
      </c>
      <c r="J548" s="53">
        <f t="shared" si="16"/>
        <v>0.74097222222222225</v>
      </c>
      <c r="K548" s="53">
        <f t="shared" si="17"/>
        <v>0.79652777777777783</v>
      </c>
    </row>
    <row r="549" spans="1:11" x14ac:dyDescent="0.3">
      <c r="A549" s="54">
        <v>41658</v>
      </c>
      <c r="B549" s="4" t="s">
        <v>33</v>
      </c>
      <c r="C549" s="4" t="s">
        <v>37</v>
      </c>
      <c r="D549" s="4" t="s">
        <v>36</v>
      </c>
      <c r="E549" s="4">
        <v>1910</v>
      </c>
      <c r="F549" s="4">
        <v>1910</v>
      </c>
      <c r="G549" s="4" t="s">
        <v>40</v>
      </c>
      <c r="H549" s="4" t="s">
        <v>41</v>
      </c>
      <c r="I549" s="4">
        <v>1089</v>
      </c>
      <c r="J549" s="53">
        <f t="shared" si="16"/>
        <v>0.79861111111111116</v>
      </c>
      <c r="K549" s="53">
        <f t="shared" si="17"/>
        <v>0.79861111111111116</v>
      </c>
    </row>
    <row r="550" spans="1:11" x14ac:dyDescent="0.3">
      <c r="A550" s="54">
        <v>41658</v>
      </c>
      <c r="B550" s="4" t="s">
        <v>33</v>
      </c>
      <c r="C550" s="4" t="s">
        <v>28</v>
      </c>
      <c r="D550" s="4" t="s">
        <v>27</v>
      </c>
      <c r="E550" s="4">
        <v>2000</v>
      </c>
      <c r="F550" s="4">
        <v>2005</v>
      </c>
      <c r="G550" s="4" t="s">
        <v>167</v>
      </c>
      <c r="H550" s="4" t="s">
        <v>166</v>
      </c>
      <c r="I550" s="4">
        <v>761</v>
      </c>
      <c r="J550" s="53">
        <f t="shared" si="16"/>
        <v>0.83333333333333337</v>
      </c>
      <c r="K550" s="53">
        <f t="shared" si="17"/>
        <v>0.83680555555555547</v>
      </c>
    </row>
    <row r="551" spans="1:11" x14ac:dyDescent="0.3">
      <c r="A551" s="54">
        <v>41658</v>
      </c>
      <c r="B551" s="4" t="s">
        <v>106</v>
      </c>
      <c r="C551" s="4" t="s">
        <v>327</v>
      </c>
      <c r="D551" s="4" t="s">
        <v>328</v>
      </c>
      <c r="E551" s="4">
        <v>2100</v>
      </c>
      <c r="F551" s="4">
        <v>2110</v>
      </c>
      <c r="G551" s="4" t="s">
        <v>108</v>
      </c>
      <c r="H551" s="4" t="s">
        <v>107</v>
      </c>
      <c r="I551" s="4">
        <v>399</v>
      </c>
      <c r="J551" s="53">
        <f t="shared" si="16"/>
        <v>0.875</v>
      </c>
      <c r="K551" s="53">
        <f t="shared" si="17"/>
        <v>0.88194444444444453</v>
      </c>
    </row>
    <row r="552" spans="1:11" x14ac:dyDescent="0.3">
      <c r="A552" s="54">
        <v>41658</v>
      </c>
      <c r="B552" s="4" t="s">
        <v>42</v>
      </c>
      <c r="C552" s="4" t="s">
        <v>38</v>
      </c>
      <c r="D552" s="4" t="s">
        <v>39</v>
      </c>
      <c r="E552" s="4">
        <v>1155</v>
      </c>
      <c r="F552" s="4">
        <v>1312</v>
      </c>
      <c r="G552" s="4" t="s">
        <v>40</v>
      </c>
      <c r="H552" s="4" t="s">
        <v>41</v>
      </c>
      <c r="I552" s="4">
        <v>1598</v>
      </c>
      <c r="J552" s="53">
        <f t="shared" si="16"/>
        <v>0.49652777777777773</v>
      </c>
      <c r="K552" s="53">
        <f t="shared" si="17"/>
        <v>0.54999999999999993</v>
      </c>
    </row>
    <row r="553" spans="1:11" x14ac:dyDescent="0.3">
      <c r="A553" s="54">
        <v>41658</v>
      </c>
      <c r="B553" s="4" t="s">
        <v>42</v>
      </c>
      <c r="C553" s="4" t="s">
        <v>43</v>
      </c>
      <c r="D553" s="4" t="s">
        <v>40</v>
      </c>
      <c r="E553" s="4">
        <v>1505</v>
      </c>
      <c r="F553" s="4">
        <v>1753</v>
      </c>
      <c r="G553" s="4" t="s">
        <v>44</v>
      </c>
      <c r="H553" s="4" t="s">
        <v>45</v>
      </c>
      <c r="I553" s="4">
        <v>1076</v>
      </c>
      <c r="J553" s="53">
        <f t="shared" si="16"/>
        <v>0.62847222222222221</v>
      </c>
      <c r="K553" s="53">
        <f t="shared" si="17"/>
        <v>0.74513888888888891</v>
      </c>
    </row>
    <row r="554" spans="1:11" x14ac:dyDescent="0.3">
      <c r="A554" s="54">
        <v>41658</v>
      </c>
      <c r="B554" s="4" t="s">
        <v>42</v>
      </c>
      <c r="C554" s="4" t="s">
        <v>41</v>
      </c>
      <c r="D554" s="4" t="s">
        <v>40</v>
      </c>
      <c r="E554" s="4">
        <v>2032</v>
      </c>
      <c r="F554" s="4">
        <v>2039</v>
      </c>
      <c r="G554" s="4" t="s">
        <v>148</v>
      </c>
      <c r="H554" s="4" t="s">
        <v>147</v>
      </c>
      <c r="I554" s="4">
        <v>2454</v>
      </c>
      <c r="J554" s="53">
        <f t="shared" si="16"/>
        <v>0.85555555555555562</v>
      </c>
      <c r="K554" s="53">
        <f t="shared" si="17"/>
        <v>0.86041666666666661</v>
      </c>
    </row>
    <row r="555" spans="1:11" x14ac:dyDescent="0.3">
      <c r="A555" s="54">
        <v>41658</v>
      </c>
      <c r="B555" s="4" t="s">
        <v>46</v>
      </c>
      <c r="C555" s="4" t="s">
        <v>18</v>
      </c>
      <c r="D555" s="4" t="s">
        <v>17</v>
      </c>
      <c r="E555" s="4">
        <v>1616</v>
      </c>
      <c r="F555" s="4">
        <v>1761</v>
      </c>
      <c r="G555" s="4" t="s">
        <v>245</v>
      </c>
      <c r="H555" s="4" t="s">
        <v>246</v>
      </c>
      <c r="I555" s="4">
        <v>341</v>
      </c>
      <c r="J555" s="53">
        <f t="shared" si="16"/>
        <v>0.6777777777777777</v>
      </c>
      <c r="K555" s="53">
        <f t="shared" si="17"/>
        <v>0.75069444444444444</v>
      </c>
    </row>
    <row r="556" spans="1:11" x14ac:dyDescent="0.3">
      <c r="A556" s="54">
        <v>41658</v>
      </c>
      <c r="B556" s="4" t="s">
        <v>46</v>
      </c>
      <c r="C556" s="4" t="s">
        <v>54</v>
      </c>
      <c r="D556" s="4" t="s">
        <v>53</v>
      </c>
      <c r="E556" s="4">
        <v>907</v>
      </c>
      <c r="F556" s="4">
        <v>1043</v>
      </c>
      <c r="G556" s="4" t="s">
        <v>82</v>
      </c>
      <c r="H556" s="4" t="s">
        <v>83</v>
      </c>
      <c r="I556" s="4">
        <v>1671</v>
      </c>
      <c r="J556" s="53">
        <f t="shared" si="16"/>
        <v>0.37986111111111115</v>
      </c>
      <c r="K556" s="53">
        <f t="shared" si="17"/>
        <v>0.4465277777777778</v>
      </c>
    </row>
    <row r="557" spans="1:11" x14ac:dyDescent="0.3">
      <c r="A557" s="54">
        <v>41658</v>
      </c>
      <c r="B557" s="4" t="s">
        <v>46</v>
      </c>
      <c r="C557" s="4" t="s">
        <v>104</v>
      </c>
      <c r="D557" s="4" t="s">
        <v>105</v>
      </c>
      <c r="E557" s="4">
        <v>653</v>
      </c>
      <c r="F557" s="4">
        <v>700</v>
      </c>
      <c r="G557" s="4" t="s">
        <v>40</v>
      </c>
      <c r="H557" s="4" t="s">
        <v>43</v>
      </c>
      <c r="I557" s="4">
        <v>950</v>
      </c>
      <c r="J557" s="53">
        <f t="shared" si="16"/>
        <v>0.28680555555555554</v>
      </c>
      <c r="K557" s="53">
        <f t="shared" si="17"/>
        <v>0.29166666666666669</v>
      </c>
    </row>
    <row r="558" spans="1:11" x14ac:dyDescent="0.3">
      <c r="A558" s="54">
        <v>41658</v>
      </c>
      <c r="B558" s="4" t="s">
        <v>46</v>
      </c>
      <c r="C558" s="4" t="s">
        <v>18</v>
      </c>
      <c r="D558" s="4" t="s">
        <v>17</v>
      </c>
      <c r="E558" s="4">
        <v>2143</v>
      </c>
      <c r="F558" s="4">
        <v>2145</v>
      </c>
      <c r="G558" s="4" t="s">
        <v>62</v>
      </c>
      <c r="H558" s="4" t="s">
        <v>63</v>
      </c>
      <c r="I558" s="4">
        <v>1947</v>
      </c>
      <c r="J558" s="53">
        <f t="shared" si="16"/>
        <v>0.90486111111111101</v>
      </c>
      <c r="K558" s="53">
        <f t="shared" si="17"/>
        <v>0.90625</v>
      </c>
    </row>
    <row r="559" spans="1:11" x14ac:dyDescent="0.3">
      <c r="A559" s="54">
        <v>41658</v>
      </c>
      <c r="B559" s="4" t="s">
        <v>46</v>
      </c>
      <c r="C559" s="4" t="s">
        <v>91</v>
      </c>
      <c r="D559" s="4" t="s">
        <v>90</v>
      </c>
      <c r="E559" s="4">
        <v>103</v>
      </c>
      <c r="F559" s="4">
        <v>110</v>
      </c>
      <c r="G559" s="4" t="s">
        <v>53</v>
      </c>
      <c r="H559" s="4" t="s">
        <v>54</v>
      </c>
      <c r="I559" s="4">
        <v>1749</v>
      </c>
      <c r="J559" s="53">
        <f t="shared" si="16"/>
        <v>4.3750000000000004E-2</v>
      </c>
      <c r="K559" s="53">
        <f t="shared" si="17"/>
        <v>4.8611111111111112E-2</v>
      </c>
    </row>
    <row r="560" spans="1:11" x14ac:dyDescent="0.3">
      <c r="A560" s="54">
        <v>41658</v>
      </c>
      <c r="B560" s="4" t="s">
        <v>46</v>
      </c>
      <c r="C560" s="4" t="s">
        <v>18</v>
      </c>
      <c r="D560" s="4" t="s">
        <v>17</v>
      </c>
      <c r="E560" s="4">
        <v>1844</v>
      </c>
      <c r="F560" s="4">
        <v>1845</v>
      </c>
      <c r="G560" s="4" t="s">
        <v>40</v>
      </c>
      <c r="H560" s="4" t="s">
        <v>43</v>
      </c>
      <c r="I560" s="4">
        <v>762</v>
      </c>
      <c r="J560" s="53">
        <f t="shared" si="16"/>
        <v>0.78055555555555556</v>
      </c>
      <c r="K560" s="53">
        <f t="shared" si="17"/>
        <v>0.78125</v>
      </c>
    </row>
    <row r="561" spans="1:11" x14ac:dyDescent="0.3">
      <c r="A561" s="54">
        <v>41658</v>
      </c>
      <c r="B561" s="4" t="s">
        <v>24</v>
      </c>
      <c r="C561" s="4" t="s">
        <v>34</v>
      </c>
      <c r="D561" s="4" t="s">
        <v>35</v>
      </c>
      <c r="E561" s="4">
        <v>1918</v>
      </c>
      <c r="F561" s="4">
        <v>1930</v>
      </c>
      <c r="G561" s="4" t="s">
        <v>74</v>
      </c>
      <c r="H561" s="4" t="s">
        <v>75</v>
      </c>
      <c r="I561" s="4">
        <v>227</v>
      </c>
      <c r="J561" s="53">
        <f t="shared" si="16"/>
        <v>0.8041666666666667</v>
      </c>
      <c r="K561" s="53">
        <f t="shared" si="17"/>
        <v>0.8125</v>
      </c>
    </row>
    <row r="562" spans="1:11" x14ac:dyDescent="0.3">
      <c r="A562" s="54">
        <v>41658</v>
      </c>
      <c r="B562" s="4" t="s">
        <v>55</v>
      </c>
      <c r="C562" s="4" t="s">
        <v>284</v>
      </c>
      <c r="D562" s="4" t="s">
        <v>283</v>
      </c>
      <c r="E562" s="4">
        <v>1844</v>
      </c>
      <c r="F562" s="4">
        <v>1849</v>
      </c>
      <c r="G562" s="4" t="s">
        <v>62</v>
      </c>
      <c r="H562" s="4" t="s">
        <v>63</v>
      </c>
      <c r="I562" s="4">
        <v>110</v>
      </c>
      <c r="J562" s="53">
        <f t="shared" si="16"/>
        <v>0.78055555555555556</v>
      </c>
      <c r="K562" s="53">
        <f t="shared" si="17"/>
        <v>0.78402777777777777</v>
      </c>
    </row>
    <row r="563" spans="1:11" x14ac:dyDescent="0.3">
      <c r="A563" s="54">
        <v>41658</v>
      </c>
      <c r="B563" s="4" t="s">
        <v>55</v>
      </c>
      <c r="C563" s="4" t="s">
        <v>50</v>
      </c>
      <c r="D563" s="4" t="s">
        <v>49</v>
      </c>
      <c r="E563" s="4">
        <v>1959</v>
      </c>
      <c r="F563" s="4">
        <v>2005</v>
      </c>
      <c r="G563" s="4" t="s">
        <v>329</v>
      </c>
      <c r="H563" s="4" t="s">
        <v>330</v>
      </c>
      <c r="I563" s="4">
        <v>200</v>
      </c>
      <c r="J563" s="53">
        <f t="shared" si="16"/>
        <v>0.83263888888888893</v>
      </c>
      <c r="K563" s="53">
        <f t="shared" si="17"/>
        <v>0.83680555555555547</v>
      </c>
    </row>
    <row r="564" spans="1:11" x14ac:dyDescent="0.3">
      <c r="A564" s="54">
        <v>41658</v>
      </c>
      <c r="B564" s="4" t="s">
        <v>66</v>
      </c>
      <c r="C564" s="4" t="s">
        <v>67</v>
      </c>
      <c r="D564" s="4" t="s">
        <v>68</v>
      </c>
      <c r="E564" s="4">
        <v>1939</v>
      </c>
      <c r="F564" s="4">
        <v>1945</v>
      </c>
      <c r="G564" s="4" t="s">
        <v>94</v>
      </c>
      <c r="H564" s="4" t="s">
        <v>95</v>
      </c>
      <c r="I564" s="4">
        <v>447</v>
      </c>
      <c r="J564" s="53">
        <f t="shared" si="16"/>
        <v>0.81874999999999998</v>
      </c>
      <c r="K564" s="53">
        <f t="shared" si="17"/>
        <v>0.82291666666666663</v>
      </c>
    </row>
    <row r="565" spans="1:11" x14ac:dyDescent="0.3">
      <c r="A565" s="54">
        <v>41658</v>
      </c>
      <c r="B565" s="4" t="s">
        <v>66</v>
      </c>
      <c r="C565" s="4" t="s">
        <v>32</v>
      </c>
      <c r="D565" s="4" t="s">
        <v>31</v>
      </c>
      <c r="E565" s="4">
        <v>1853</v>
      </c>
      <c r="F565" s="4">
        <v>2073</v>
      </c>
      <c r="G565" s="4" t="s">
        <v>35</v>
      </c>
      <c r="H565" s="4" t="s">
        <v>155</v>
      </c>
      <c r="I565" s="4">
        <v>589</v>
      </c>
      <c r="J565" s="53">
        <f t="shared" si="16"/>
        <v>0.78680555555555554</v>
      </c>
      <c r="K565" s="53">
        <f t="shared" si="17"/>
        <v>0.88402777777777775</v>
      </c>
    </row>
    <row r="566" spans="1:11" x14ac:dyDescent="0.3">
      <c r="A566" s="54">
        <v>41658</v>
      </c>
      <c r="B566" s="4" t="s">
        <v>66</v>
      </c>
      <c r="C566" s="4" t="s">
        <v>151</v>
      </c>
      <c r="D566" s="4" t="s">
        <v>152</v>
      </c>
      <c r="E566" s="4">
        <v>846</v>
      </c>
      <c r="F566" s="4">
        <v>850</v>
      </c>
      <c r="G566" s="4" t="s">
        <v>79</v>
      </c>
      <c r="H566" s="4" t="s">
        <v>99</v>
      </c>
      <c r="I566" s="4">
        <v>191</v>
      </c>
      <c r="J566" s="53">
        <f t="shared" si="16"/>
        <v>0.36527777777777781</v>
      </c>
      <c r="K566" s="53">
        <f t="shared" si="17"/>
        <v>0.36805555555555558</v>
      </c>
    </row>
    <row r="567" spans="1:11" x14ac:dyDescent="0.3">
      <c r="A567" s="54">
        <v>41658</v>
      </c>
      <c r="B567" s="4" t="s">
        <v>71</v>
      </c>
      <c r="C567" s="4" t="s">
        <v>41</v>
      </c>
      <c r="D567" s="4" t="s">
        <v>40</v>
      </c>
      <c r="E567" s="4">
        <v>1827</v>
      </c>
      <c r="F567" s="4">
        <v>1830</v>
      </c>
      <c r="G567" s="4" t="s">
        <v>73</v>
      </c>
      <c r="H567" s="4" t="s">
        <v>72</v>
      </c>
      <c r="I567" s="4">
        <v>541</v>
      </c>
      <c r="J567" s="53">
        <f t="shared" si="16"/>
        <v>0.76874999999999993</v>
      </c>
      <c r="K567" s="53">
        <f t="shared" si="17"/>
        <v>0.77083333333333337</v>
      </c>
    </row>
    <row r="568" spans="1:11" x14ac:dyDescent="0.3">
      <c r="A568" s="54">
        <v>41658</v>
      </c>
      <c r="B568" s="4" t="s">
        <v>71</v>
      </c>
      <c r="C568" s="4" t="s">
        <v>83</v>
      </c>
      <c r="D568" s="4" t="s">
        <v>82</v>
      </c>
      <c r="E568" s="4">
        <v>1629</v>
      </c>
      <c r="F568" s="4">
        <v>1896</v>
      </c>
      <c r="G568" s="4" t="s">
        <v>40</v>
      </c>
      <c r="H568" s="4" t="s">
        <v>41</v>
      </c>
      <c r="I568" s="4">
        <v>2153</v>
      </c>
      <c r="J568" s="53">
        <f t="shared" si="16"/>
        <v>0.68680555555555556</v>
      </c>
      <c r="K568" s="53">
        <f t="shared" si="17"/>
        <v>0.81666666666666676</v>
      </c>
    </row>
    <row r="569" spans="1:11" x14ac:dyDescent="0.3">
      <c r="A569" s="54">
        <v>41658</v>
      </c>
      <c r="B569" s="4" t="s">
        <v>71</v>
      </c>
      <c r="C569" s="4" t="s">
        <v>83</v>
      </c>
      <c r="D569" s="4" t="s">
        <v>82</v>
      </c>
      <c r="E569" s="4">
        <v>947</v>
      </c>
      <c r="F569" s="4">
        <v>950</v>
      </c>
      <c r="G569" s="4" t="s">
        <v>44</v>
      </c>
      <c r="H569" s="4" t="s">
        <v>45</v>
      </c>
      <c r="I569" s="4">
        <v>1972</v>
      </c>
      <c r="J569" s="53">
        <f t="shared" si="16"/>
        <v>0.40763888888888888</v>
      </c>
      <c r="K569" s="53">
        <f t="shared" si="17"/>
        <v>0.40972222222222227</v>
      </c>
    </row>
    <row r="570" spans="1:11" x14ac:dyDescent="0.3">
      <c r="A570" s="54">
        <v>41658</v>
      </c>
      <c r="B570" s="4" t="s">
        <v>71</v>
      </c>
      <c r="C570" s="4" t="s">
        <v>110</v>
      </c>
      <c r="D570" s="4" t="s">
        <v>109</v>
      </c>
      <c r="E570" s="4">
        <v>1349</v>
      </c>
      <c r="F570" s="4">
        <v>1552</v>
      </c>
      <c r="G570" s="4" t="s">
        <v>69</v>
      </c>
      <c r="H570" s="4" t="s">
        <v>70</v>
      </c>
      <c r="I570" s="4">
        <v>280</v>
      </c>
      <c r="J570" s="53">
        <f t="shared" si="16"/>
        <v>0.5756944444444444</v>
      </c>
      <c r="K570" s="53">
        <f t="shared" si="17"/>
        <v>0.66111111111111109</v>
      </c>
    </row>
    <row r="571" spans="1:11" x14ac:dyDescent="0.3">
      <c r="A571" s="54">
        <v>41658</v>
      </c>
      <c r="B571" s="4" t="s">
        <v>71</v>
      </c>
      <c r="C571" s="4" t="s">
        <v>91</v>
      </c>
      <c r="D571" s="4" t="s">
        <v>90</v>
      </c>
      <c r="E571" s="4">
        <v>1405</v>
      </c>
      <c r="F571" s="4">
        <v>1410</v>
      </c>
      <c r="G571" s="4" t="s">
        <v>73</v>
      </c>
      <c r="H571" s="4" t="s">
        <v>72</v>
      </c>
      <c r="I571" s="4">
        <v>1916</v>
      </c>
      <c r="J571" s="53">
        <f t="shared" si="16"/>
        <v>0.58680555555555558</v>
      </c>
      <c r="K571" s="53">
        <f t="shared" si="17"/>
        <v>0.59027777777777779</v>
      </c>
    </row>
    <row r="572" spans="1:11" x14ac:dyDescent="0.3">
      <c r="A572" s="54">
        <v>41658</v>
      </c>
      <c r="B572" s="4" t="s">
        <v>77</v>
      </c>
      <c r="C572" s="4" t="s">
        <v>158</v>
      </c>
      <c r="D572" s="4" t="s">
        <v>159</v>
      </c>
      <c r="E572" s="4">
        <v>626</v>
      </c>
      <c r="F572" s="4">
        <v>630</v>
      </c>
      <c r="G572" s="4" t="s">
        <v>31</v>
      </c>
      <c r="H572" s="4" t="s">
        <v>98</v>
      </c>
      <c r="I572" s="4">
        <v>717</v>
      </c>
      <c r="J572" s="53">
        <f t="shared" si="16"/>
        <v>0.26805555555555555</v>
      </c>
      <c r="K572" s="53">
        <f t="shared" si="17"/>
        <v>0.27083333333333331</v>
      </c>
    </row>
    <row r="573" spans="1:11" x14ac:dyDescent="0.3">
      <c r="A573" s="54">
        <v>41658</v>
      </c>
      <c r="B573" s="4" t="s">
        <v>77</v>
      </c>
      <c r="C573" s="4" t="s">
        <v>95</v>
      </c>
      <c r="D573" s="4" t="s">
        <v>94</v>
      </c>
      <c r="E573" s="4">
        <v>1829</v>
      </c>
      <c r="F573" s="4">
        <v>1863</v>
      </c>
      <c r="G573" s="4" t="s">
        <v>157</v>
      </c>
      <c r="H573" s="4" t="s">
        <v>156</v>
      </c>
      <c r="I573" s="4">
        <v>480</v>
      </c>
      <c r="J573" s="53">
        <f t="shared" si="16"/>
        <v>0.77013888888888893</v>
      </c>
      <c r="K573" s="53">
        <f t="shared" si="17"/>
        <v>0.79375000000000007</v>
      </c>
    </row>
    <row r="574" spans="1:11" x14ac:dyDescent="0.3">
      <c r="A574" s="54">
        <v>41659</v>
      </c>
      <c r="B574" s="4" t="s">
        <v>71</v>
      </c>
      <c r="C574" s="4" t="s">
        <v>34</v>
      </c>
      <c r="D574" s="4" t="s">
        <v>35</v>
      </c>
      <c r="E574" s="4">
        <v>1746</v>
      </c>
      <c r="F574" s="4">
        <v>1750</v>
      </c>
      <c r="G574" s="4" t="s">
        <v>114</v>
      </c>
      <c r="H574" s="4" t="s">
        <v>113</v>
      </c>
      <c r="I574" s="4">
        <v>814</v>
      </c>
      <c r="J574" s="53">
        <f t="shared" si="16"/>
        <v>0.7402777777777777</v>
      </c>
      <c r="K574" s="53">
        <f t="shared" si="17"/>
        <v>0.74305555555555547</v>
      </c>
    </row>
    <row r="575" spans="1:11" x14ac:dyDescent="0.3">
      <c r="A575" s="54">
        <v>41659</v>
      </c>
      <c r="B575" s="4" t="s">
        <v>77</v>
      </c>
      <c r="C575" s="4" t="s">
        <v>91</v>
      </c>
      <c r="D575" s="4" t="s">
        <v>90</v>
      </c>
      <c r="E575" s="4">
        <v>1915</v>
      </c>
      <c r="F575" s="4">
        <v>2158</v>
      </c>
      <c r="G575" s="4" t="s">
        <v>58</v>
      </c>
      <c r="H575" s="4" t="s">
        <v>59</v>
      </c>
      <c r="I575" s="4">
        <v>223</v>
      </c>
      <c r="J575" s="53">
        <f t="shared" si="16"/>
        <v>0.80208333333333337</v>
      </c>
      <c r="K575" s="53">
        <f t="shared" si="17"/>
        <v>0.91527777777777775</v>
      </c>
    </row>
    <row r="576" spans="1:11" x14ac:dyDescent="0.3">
      <c r="A576" s="54">
        <v>41659</v>
      </c>
      <c r="B576" s="4" t="s">
        <v>77</v>
      </c>
      <c r="C576" s="4" t="s">
        <v>91</v>
      </c>
      <c r="D576" s="4" t="s">
        <v>90</v>
      </c>
      <c r="E576" s="4">
        <v>1312</v>
      </c>
      <c r="F576" s="4">
        <v>1498</v>
      </c>
      <c r="G576" s="4" t="s">
        <v>331</v>
      </c>
      <c r="H576" s="4" t="s">
        <v>332</v>
      </c>
      <c r="I576" s="4">
        <v>1294</v>
      </c>
      <c r="J576" s="53">
        <f t="shared" si="16"/>
        <v>0.54999999999999993</v>
      </c>
      <c r="K576" s="53">
        <f t="shared" si="17"/>
        <v>0.65138888888888891</v>
      </c>
    </row>
    <row r="577" spans="1:11" x14ac:dyDescent="0.3">
      <c r="A577" s="54">
        <v>41659</v>
      </c>
      <c r="B577" s="4" t="s">
        <v>77</v>
      </c>
      <c r="C577" s="4" t="s">
        <v>91</v>
      </c>
      <c r="D577" s="4" t="s">
        <v>90</v>
      </c>
      <c r="E577" s="4">
        <v>946</v>
      </c>
      <c r="F577" s="4">
        <v>950</v>
      </c>
      <c r="G577" s="4" t="s">
        <v>307</v>
      </c>
      <c r="H577" s="4" t="s">
        <v>308</v>
      </c>
      <c r="I577" s="4">
        <v>1099</v>
      </c>
      <c r="J577" s="53">
        <f t="shared" si="16"/>
        <v>0.4069444444444445</v>
      </c>
      <c r="K577" s="53">
        <f t="shared" si="17"/>
        <v>0.40972222222222227</v>
      </c>
    </row>
    <row r="578" spans="1:11" x14ac:dyDescent="0.3">
      <c r="A578" s="54">
        <v>41659</v>
      </c>
      <c r="B578" s="4" t="s">
        <v>77</v>
      </c>
      <c r="C578" s="4" t="s">
        <v>91</v>
      </c>
      <c r="D578" s="4" t="s">
        <v>90</v>
      </c>
      <c r="E578" s="4">
        <v>1458</v>
      </c>
      <c r="F578" s="4">
        <v>1500</v>
      </c>
      <c r="G578" s="4" t="s">
        <v>74</v>
      </c>
      <c r="H578" s="4" t="s">
        <v>75</v>
      </c>
      <c r="I578" s="4">
        <v>2026</v>
      </c>
      <c r="J578" s="53">
        <f t="shared" si="16"/>
        <v>0.62361111111111112</v>
      </c>
      <c r="K578" s="53">
        <f t="shared" si="17"/>
        <v>0.625</v>
      </c>
    </row>
    <row r="579" spans="1:11" x14ac:dyDescent="0.3">
      <c r="A579" s="54">
        <v>41659</v>
      </c>
      <c r="B579" s="4" t="s">
        <v>77</v>
      </c>
      <c r="C579" s="4" t="s">
        <v>47</v>
      </c>
      <c r="D579" s="4" t="s">
        <v>48</v>
      </c>
      <c r="E579" s="4">
        <v>1544</v>
      </c>
      <c r="F579" s="4">
        <v>1838</v>
      </c>
      <c r="G579" s="4" t="s">
        <v>21</v>
      </c>
      <c r="H579" s="4" t="s">
        <v>20</v>
      </c>
      <c r="I579" s="4">
        <v>998</v>
      </c>
      <c r="J579" s="53">
        <f t="shared" ref="J579:J642" si="18">TEXT(E579,"00\:00")+0</f>
        <v>0.65555555555555556</v>
      </c>
      <c r="K579" s="53">
        <f t="shared" ref="K579:K642" si="19">+TEXT(F579,"00\:00")+0</f>
        <v>0.77638888888888891</v>
      </c>
    </row>
    <row r="580" spans="1:11" x14ac:dyDescent="0.3">
      <c r="A580" s="54">
        <v>41659</v>
      </c>
      <c r="B580" s="4" t="s">
        <v>77</v>
      </c>
      <c r="C580" s="4" t="s">
        <v>72</v>
      </c>
      <c r="D580" s="4" t="s">
        <v>73</v>
      </c>
      <c r="E580" s="4">
        <v>658</v>
      </c>
      <c r="F580" s="4">
        <v>700</v>
      </c>
      <c r="G580" s="4" t="s">
        <v>31</v>
      </c>
      <c r="H580" s="4" t="s">
        <v>98</v>
      </c>
      <c r="I580" s="4">
        <v>584</v>
      </c>
      <c r="J580" s="53">
        <f t="shared" si="18"/>
        <v>0.2902777777777778</v>
      </c>
      <c r="K580" s="53">
        <f t="shared" si="19"/>
        <v>0.29166666666666669</v>
      </c>
    </row>
    <row r="581" spans="1:11" x14ac:dyDescent="0.3">
      <c r="A581" s="54">
        <v>41659</v>
      </c>
      <c r="B581" s="4" t="s">
        <v>77</v>
      </c>
      <c r="C581" s="4" t="s">
        <v>206</v>
      </c>
      <c r="D581" s="4" t="s">
        <v>205</v>
      </c>
      <c r="E581" s="4">
        <v>1025</v>
      </c>
      <c r="F581" s="4">
        <v>1312</v>
      </c>
      <c r="G581" s="4" t="s">
        <v>210</v>
      </c>
      <c r="H581" s="4" t="s">
        <v>209</v>
      </c>
      <c r="I581" s="4">
        <v>546</v>
      </c>
      <c r="J581" s="53">
        <f t="shared" si="18"/>
        <v>0.43402777777777773</v>
      </c>
      <c r="K581" s="53">
        <f t="shared" si="19"/>
        <v>0.54999999999999993</v>
      </c>
    </row>
    <row r="582" spans="1:11" x14ac:dyDescent="0.3">
      <c r="A582" s="54">
        <v>41659</v>
      </c>
      <c r="B582" s="4" t="s">
        <v>77</v>
      </c>
      <c r="C582" s="4" t="s">
        <v>56</v>
      </c>
      <c r="D582" s="4" t="s">
        <v>57</v>
      </c>
      <c r="E582" s="4">
        <v>1145</v>
      </c>
      <c r="F582" s="4">
        <v>1374</v>
      </c>
      <c r="G582" s="4" t="s">
        <v>305</v>
      </c>
      <c r="H582" s="4" t="s">
        <v>306</v>
      </c>
      <c r="I582" s="4">
        <v>1085</v>
      </c>
      <c r="J582" s="53">
        <f t="shared" si="18"/>
        <v>0.48958333333333331</v>
      </c>
      <c r="K582" s="53">
        <f t="shared" si="19"/>
        <v>0.59305555555555556</v>
      </c>
    </row>
    <row r="583" spans="1:11" x14ac:dyDescent="0.3">
      <c r="A583" s="54">
        <v>41659</v>
      </c>
      <c r="B583" s="4" t="s">
        <v>77</v>
      </c>
      <c r="C583" s="4" t="s">
        <v>93</v>
      </c>
      <c r="D583" s="4" t="s">
        <v>92</v>
      </c>
      <c r="E583" s="4">
        <v>1223</v>
      </c>
      <c r="F583" s="4">
        <v>1225</v>
      </c>
      <c r="G583" s="4" t="s">
        <v>180</v>
      </c>
      <c r="H583" s="4" t="s">
        <v>179</v>
      </c>
      <c r="I583" s="4">
        <v>342</v>
      </c>
      <c r="J583" s="53">
        <f t="shared" si="18"/>
        <v>0.51597222222222217</v>
      </c>
      <c r="K583" s="53">
        <f t="shared" si="19"/>
        <v>0.51736111111111105</v>
      </c>
    </row>
    <row r="584" spans="1:11" x14ac:dyDescent="0.3">
      <c r="A584" s="54">
        <v>41659</v>
      </c>
      <c r="B584" s="4" t="s">
        <v>55</v>
      </c>
      <c r="C584" s="4" t="s">
        <v>199</v>
      </c>
      <c r="D584" s="4" t="s">
        <v>200</v>
      </c>
      <c r="E584" s="4">
        <v>1436</v>
      </c>
      <c r="F584" s="4">
        <v>1447</v>
      </c>
      <c r="G584" s="4" t="s">
        <v>31</v>
      </c>
      <c r="H584" s="4" t="s">
        <v>32</v>
      </c>
      <c r="I584" s="4">
        <v>173</v>
      </c>
      <c r="J584" s="53">
        <f t="shared" si="18"/>
        <v>0.60833333333333328</v>
      </c>
      <c r="K584" s="53">
        <f t="shared" si="19"/>
        <v>0.61597222222222225</v>
      </c>
    </row>
    <row r="585" spans="1:11" x14ac:dyDescent="0.3">
      <c r="A585" s="54">
        <v>41659</v>
      </c>
      <c r="B585" s="4" t="s">
        <v>55</v>
      </c>
      <c r="C585" s="4" t="s">
        <v>333</v>
      </c>
      <c r="D585" s="4" t="s">
        <v>334</v>
      </c>
      <c r="E585" s="4">
        <v>1402</v>
      </c>
      <c r="F585" s="4">
        <v>1471</v>
      </c>
      <c r="G585" s="4" t="s">
        <v>62</v>
      </c>
      <c r="H585" s="4" t="s">
        <v>63</v>
      </c>
      <c r="I585" s="4">
        <v>86</v>
      </c>
      <c r="J585" s="53">
        <f t="shared" si="18"/>
        <v>0.58472222222222225</v>
      </c>
      <c r="K585" s="53">
        <f t="shared" si="19"/>
        <v>0.63263888888888886</v>
      </c>
    </row>
    <row r="586" spans="1:11" x14ac:dyDescent="0.3">
      <c r="A586" s="54">
        <v>41659</v>
      </c>
      <c r="B586" s="4" t="s">
        <v>55</v>
      </c>
      <c r="C586" s="4" t="s">
        <v>50</v>
      </c>
      <c r="D586" s="4" t="s">
        <v>49</v>
      </c>
      <c r="E586" s="4">
        <v>1110</v>
      </c>
      <c r="F586" s="4">
        <v>1111</v>
      </c>
      <c r="G586" s="4" t="s">
        <v>329</v>
      </c>
      <c r="H586" s="4" t="s">
        <v>330</v>
      </c>
      <c r="I586" s="4">
        <v>200</v>
      </c>
      <c r="J586" s="53">
        <f t="shared" si="18"/>
        <v>0.46527777777777773</v>
      </c>
      <c r="K586" s="53">
        <f t="shared" si="19"/>
        <v>0.46597222222222223</v>
      </c>
    </row>
    <row r="587" spans="1:11" x14ac:dyDescent="0.3">
      <c r="A587" s="54">
        <v>41659</v>
      </c>
      <c r="B587" s="4" t="s">
        <v>33</v>
      </c>
      <c r="C587" s="4" t="s">
        <v>32</v>
      </c>
      <c r="D587" s="4" t="s">
        <v>31</v>
      </c>
      <c r="E587" s="4">
        <v>1951</v>
      </c>
      <c r="F587" s="4">
        <v>2183</v>
      </c>
      <c r="G587" s="4" t="s">
        <v>90</v>
      </c>
      <c r="H587" s="4" t="s">
        <v>91</v>
      </c>
      <c r="I587" s="4">
        <v>1514</v>
      </c>
      <c r="J587" s="53">
        <f t="shared" si="18"/>
        <v>0.82708333333333339</v>
      </c>
      <c r="K587" s="53">
        <f t="shared" si="19"/>
        <v>0.93263888888888891</v>
      </c>
    </row>
    <row r="588" spans="1:11" x14ac:dyDescent="0.3">
      <c r="A588" s="54">
        <v>41659</v>
      </c>
      <c r="B588" s="4" t="s">
        <v>106</v>
      </c>
      <c r="C588" s="4" t="s">
        <v>65</v>
      </c>
      <c r="D588" s="4" t="s">
        <v>64</v>
      </c>
      <c r="E588" s="4">
        <v>1206</v>
      </c>
      <c r="F588" s="4">
        <v>1276</v>
      </c>
      <c r="G588" s="4" t="s">
        <v>335</v>
      </c>
      <c r="H588" s="4" t="s">
        <v>336</v>
      </c>
      <c r="I588" s="4">
        <v>224</v>
      </c>
      <c r="J588" s="53">
        <f t="shared" si="18"/>
        <v>0.50416666666666665</v>
      </c>
      <c r="K588" s="53">
        <f t="shared" si="19"/>
        <v>0.5527777777777777</v>
      </c>
    </row>
    <row r="589" spans="1:11" x14ac:dyDescent="0.3">
      <c r="A589" s="54">
        <v>41659</v>
      </c>
      <c r="B589" s="4" t="s">
        <v>42</v>
      </c>
      <c r="C589" s="4" t="s">
        <v>67</v>
      </c>
      <c r="D589" s="4" t="s">
        <v>68</v>
      </c>
      <c r="E589" s="4">
        <v>656</v>
      </c>
      <c r="F589" s="4">
        <v>700</v>
      </c>
      <c r="G589" s="4" t="s">
        <v>109</v>
      </c>
      <c r="H589" s="4" t="s">
        <v>110</v>
      </c>
      <c r="I589" s="4">
        <v>2704</v>
      </c>
      <c r="J589" s="53">
        <f t="shared" si="18"/>
        <v>0.28888888888888892</v>
      </c>
      <c r="K589" s="53">
        <f t="shared" si="19"/>
        <v>0.29166666666666669</v>
      </c>
    </row>
    <row r="590" spans="1:11" x14ac:dyDescent="0.3">
      <c r="A590" s="54">
        <v>41659</v>
      </c>
      <c r="B590" s="4" t="s">
        <v>46</v>
      </c>
      <c r="C590" s="4" t="s">
        <v>18</v>
      </c>
      <c r="D590" s="4" t="s">
        <v>17</v>
      </c>
      <c r="E590" s="4">
        <v>853</v>
      </c>
      <c r="F590" s="4">
        <v>855</v>
      </c>
      <c r="G590" s="4" t="s">
        <v>105</v>
      </c>
      <c r="H590" s="4" t="s">
        <v>104</v>
      </c>
      <c r="I590" s="4">
        <v>404</v>
      </c>
      <c r="J590" s="53">
        <f t="shared" si="18"/>
        <v>0.37013888888888885</v>
      </c>
      <c r="K590" s="53">
        <f t="shared" si="19"/>
        <v>0.37152777777777773</v>
      </c>
    </row>
    <row r="591" spans="1:11" x14ac:dyDescent="0.3">
      <c r="A591" s="54">
        <v>41659</v>
      </c>
      <c r="B591" s="4" t="s">
        <v>46</v>
      </c>
      <c r="C591" s="4" t="s">
        <v>87</v>
      </c>
      <c r="D591" s="4" t="s">
        <v>86</v>
      </c>
      <c r="E591" s="4">
        <v>1041</v>
      </c>
      <c r="F591" s="4">
        <v>1045</v>
      </c>
      <c r="G591" s="4" t="s">
        <v>17</v>
      </c>
      <c r="H591" s="4" t="s">
        <v>18</v>
      </c>
      <c r="I591" s="4">
        <v>813</v>
      </c>
      <c r="J591" s="53">
        <f t="shared" si="18"/>
        <v>0.44513888888888892</v>
      </c>
      <c r="K591" s="53">
        <f t="shared" si="19"/>
        <v>0.44791666666666669</v>
      </c>
    </row>
    <row r="592" spans="1:11" x14ac:dyDescent="0.3">
      <c r="A592" s="54">
        <v>41659</v>
      </c>
      <c r="B592" s="4" t="s">
        <v>46</v>
      </c>
      <c r="C592" s="4" t="s">
        <v>47</v>
      </c>
      <c r="D592" s="4" t="s">
        <v>48</v>
      </c>
      <c r="E592" s="4">
        <v>950</v>
      </c>
      <c r="F592" s="4">
        <v>1000</v>
      </c>
      <c r="G592" s="4" t="s">
        <v>17</v>
      </c>
      <c r="H592" s="4" t="s">
        <v>18</v>
      </c>
      <c r="I592" s="4">
        <v>577</v>
      </c>
      <c r="J592" s="53">
        <f t="shared" si="18"/>
        <v>0.40972222222222227</v>
      </c>
      <c r="K592" s="53">
        <f t="shared" si="19"/>
        <v>0.41666666666666669</v>
      </c>
    </row>
    <row r="593" spans="1:11" x14ac:dyDescent="0.3">
      <c r="A593" s="54">
        <v>41659</v>
      </c>
      <c r="B593" s="4" t="s">
        <v>46</v>
      </c>
      <c r="C593" s="4" t="s">
        <v>111</v>
      </c>
      <c r="D593" s="4" t="s">
        <v>112</v>
      </c>
      <c r="E593" s="4">
        <v>1409</v>
      </c>
      <c r="F593" s="4">
        <v>1413</v>
      </c>
      <c r="G593" s="4" t="s">
        <v>105</v>
      </c>
      <c r="H593" s="4" t="s">
        <v>104</v>
      </c>
      <c r="I593" s="4">
        <v>757</v>
      </c>
      <c r="J593" s="53">
        <f t="shared" si="18"/>
        <v>0.58958333333333335</v>
      </c>
      <c r="K593" s="53">
        <f t="shared" si="19"/>
        <v>0.59236111111111112</v>
      </c>
    </row>
    <row r="594" spans="1:11" x14ac:dyDescent="0.3">
      <c r="A594" s="54">
        <v>41660</v>
      </c>
      <c r="B594" s="4" t="s">
        <v>46</v>
      </c>
      <c r="C594" s="4" t="s">
        <v>18</v>
      </c>
      <c r="D594" s="4" t="s">
        <v>17</v>
      </c>
      <c r="E594" s="4">
        <v>827</v>
      </c>
      <c r="F594" s="4">
        <v>1073</v>
      </c>
      <c r="G594" s="4" t="s">
        <v>40</v>
      </c>
      <c r="H594" s="4" t="s">
        <v>43</v>
      </c>
      <c r="I594" s="4">
        <v>762</v>
      </c>
      <c r="J594" s="53">
        <f t="shared" si="18"/>
        <v>0.3520833333333333</v>
      </c>
      <c r="K594" s="53">
        <f t="shared" si="19"/>
        <v>0.46736111111111112</v>
      </c>
    </row>
    <row r="595" spans="1:11" x14ac:dyDescent="0.3">
      <c r="A595" s="54">
        <v>41659</v>
      </c>
      <c r="B595" s="4" t="s">
        <v>10</v>
      </c>
      <c r="C595" s="4" t="s">
        <v>275</v>
      </c>
      <c r="D595" s="4" t="s">
        <v>276</v>
      </c>
      <c r="E595" s="4">
        <v>929</v>
      </c>
      <c r="F595" s="4">
        <v>1053</v>
      </c>
      <c r="G595" s="4" t="s">
        <v>79</v>
      </c>
      <c r="H595" s="4" t="s">
        <v>99</v>
      </c>
      <c r="I595" s="4">
        <v>201</v>
      </c>
      <c r="J595" s="53">
        <f t="shared" si="18"/>
        <v>0.39513888888888887</v>
      </c>
      <c r="K595" s="53">
        <f t="shared" si="19"/>
        <v>0.45347222222222222</v>
      </c>
    </row>
    <row r="596" spans="1:11" x14ac:dyDescent="0.3">
      <c r="A596" s="54">
        <v>41659</v>
      </c>
      <c r="B596" s="4" t="s">
        <v>10</v>
      </c>
      <c r="C596" s="4" t="s">
        <v>32</v>
      </c>
      <c r="D596" s="4" t="s">
        <v>31</v>
      </c>
      <c r="E596" s="4">
        <v>2035</v>
      </c>
      <c r="F596" s="4">
        <v>2221</v>
      </c>
      <c r="G596" s="4" t="s">
        <v>129</v>
      </c>
      <c r="H596" s="4" t="s">
        <v>130</v>
      </c>
      <c r="I596" s="4">
        <v>1236</v>
      </c>
      <c r="J596" s="53">
        <f t="shared" si="18"/>
        <v>0.85763888888888884</v>
      </c>
      <c r="K596" s="53">
        <f t="shared" si="19"/>
        <v>0.93125000000000002</v>
      </c>
    </row>
    <row r="597" spans="1:11" x14ac:dyDescent="0.3">
      <c r="A597" s="54">
        <v>41659</v>
      </c>
      <c r="B597" s="4" t="s">
        <v>10</v>
      </c>
      <c r="C597" s="4" t="s">
        <v>15</v>
      </c>
      <c r="D597" s="4" t="s">
        <v>16</v>
      </c>
      <c r="E597" s="4">
        <v>1749</v>
      </c>
      <c r="F597" s="4">
        <v>1755</v>
      </c>
      <c r="G597" s="4" t="s">
        <v>17</v>
      </c>
      <c r="H597" s="4" t="s">
        <v>18</v>
      </c>
      <c r="I597" s="4">
        <v>377</v>
      </c>
      <c r="J597" s="53">
        <f t="shared" si="18"/>
        <v>0.74236111111111114</v>
      </c>
      <c r="K597" s="53">
        <f t="shared" si="19"/>
        <v>0.74652777777777779</v>
      </c>
    </row>
    <row r="598" spans="1:11" x14ac:dyDescent="0.3">
      <c r="A598" s="54">
        <v>41659</v>
      </c>
      <c r="B598" s="4" t="s">
        <v>146</v>
      </c>
      <c r="C598" s="4" t="s">
        <v>56</v>
      </c>
      <c r="D598" s="4" t="s">
        <v>57</v>
      </c>
      <c r="E598" s="4">
        <v>644</v>
      </c>
      <c r="F598" s="4">
        <v>650</v>
      </c>
      <c r="G598" s="4" t="s">
        <v>27</v>
      </c>
      <c r="H598" s="4" t="s">
        <v>28</v>
      </c>
      <c r="I598" s="4">
        <v>641</v>
      </c>
      <c r="J598" s="53">
        <f t="shared" si="18"/>
        <v>0.28055555555555556</v>
      </c>
      <c r="K598" s="53">
        <f t="shared" si="19"/>
        <v>0.28472222222222221</v>
      </c>
    </row>
    <row r="599" spans="1:11" x14ac:dyDescent="0.3">
      <c r="A599" s="54">
        <v>41659</v>
      </c>
      <c r="B599" s="4" t="s">
        <v>146</v>
      </c>
      <c r="C599" s="4" t="s">
        <v>29</v>
      </c>
      <c r="D599" s="4" t="s">
        <v>30</v>
      </c>
      <c r="E599" s="4">
        <v>1415</v>
      </c>
      <c r="F599" s="4">
        <v>1425</v>
      </c>
      <c r="G599" s="4" t="s">
        <v>57</v>
      </c>
      <c r="H599" s="4" t="s">
        <v>56</v>
      </c>
      <c r="I599" s="4">
        <v>1014</v>
      </c>
      <c r="J599" s="53">
        <f t="shared" si="18"/>
        <v>0.59375</v>
      </c>
      <c r="K599" s="53">
        <f t="shared" si="19"/>
        <v>0.60069444444444442</v>
      </c>
    </row>
    <row r="600" spans="1:11" x14ac:dyDescent="0.3">
      <c r="A600" s="54">
        <v>41659</v>
      </c>
      <c r="B600" s="4" t="s">
        <v>131</v>
      </c>
      <c r="C600" s="4" t="s">
        <v>135</v>
      </c>
      <c r="D600" s="4" t="s">
        <v>134</v>
      </c>
      <c r="E600" s="4">
        <v>1414</v>
      </c>
      <c r="F600" s="4">
        <v>1500</v>
      </c>
      <c r="G600" s="4" t="s">
        <v>64</v>
      </c>
      <c r="H600" s="4" t="s">
        <v>65</v>
      </c>
      <c r="I600" s="4">
        <v>2677</v>
      </c>
      <c r="J600" s="53">
        <f t="shared" si="18"/>
        <v>0.59305555555555556</v>
      </c>
      <c r="K600" s="53">
        <f t="shared" si="19"/>
        <v>0.625</v>
      </c>
    </row>
    <row r="601" spans="1:11" x14ac:dyDescent="0.3">
      <c r="A601" s="54">
        <v>41659</v>
      </c>
      <c r="B601" s="4" t="s">
        <v>131</v>
      </c>
      <c r="C601" s="4" t="s">
        <v>135</v>
      </c>
      <c r="D601" s="4" t="s">
        <v>134</v>
      </c>
      <c r="E601" s="4">
        <v>1730</v>
      </c>
      <c r="F601" s="4">
        <v>1733</v>
      </c>
      <c r="G601" s="4" t="s">
        <v>267</v>
      </c>
      <c r="H601" s="4" t="s">
        <v>268</v>
      </c>
      <c r="I601" s="4">
        <v>101</v>
      </c>
      <c r="J601" s="53">
        <f t="shared" si="18"/>
        <v>0.72916666666666663</v>
      </c>
      <c r="K601" s="53">
        <f t="shared" si="19"/>
        <v>0.73125000000000007</v>
      </c>
    </row>
    <row r="602" spans="1:11" x14ac:dyDescent="0.3">
      <c r="A602" s="54">
        <v>41659</v>
      </c>
      <c r="B602" s="4" t="s">
        <v>24</v>
      </c>
      <c r="C602" s="4" t="s">
        <v>28</v>
      </c>
      <c r="D602" s="4" t="s">
        <v>27</v>
      </c>
      <c r="E602" s="4">
        <v>1728</v>
      </c>
      <c r="F602" s="4">
        <v>1827</v>
      </c>
      <c r="G602" s="4" t="s">
        <v>193</v>
      </c>
      <c r="H602" s="4" t="s">
        <v>194</v>
      </c>
      <c r="I602" s="4">
        <v>364</v>
      </c>
      <c r="J602" s="53">
        <f t="shared" si="18"/>
        <v>0.72777777777777775</v>
      </c>
      <c r="K602" s="53">
        <f t="shared" si="19"/>
        <v>0.76874999999999993</v>
      </c>
    </row>
    <row r="603" spans="1:11" x14ac:dyDescent="0.3">
      <c r="A603" s="54">
        <v>41659</v>
      </c>
      <c r="B603" s="4" t="s">
        <v>24</v>
      </c>
      <c r="C603" s="4" t="s">
        <v>25</v>
      </c>
      <c r="D603" s="4" t="s">
        <v>26</v>
      </c>
      <c r="E603" s="4">
        <v>1216</v>
      </c>
      <c r="F603" s="4">
        <v>1323</v>
      </c>
      <c r="G603" s="4" t="s">
        <v>27</v>
      </c>
      <c r="H603" s="4" t="s">
        <v>28</v>
      </c>
      <c r="I603" s="4">
        <v>691</v>
      </c>
      <c r="J603" s="53">
        <f t="shared" si="18"/>
        <v>0.51111111111111118</v>
      </c>
      <c r="K603" s="53">
        <f t="shared" si="19"/>
        <v>0.55763888888888891</v>
      </c>
    </row>
    <row r="604" spans="1:11" x14ac:dyDescent="0.3">
      <c r="A604" s="54">
        <v>41659</v>
      </c>
      <c r="B604" s="4" t="s">
        <v>24</v>
      </c>
      <c r="C604" s="4" t="s">
        <v>37</v>
      </c>
      <c r="D604" s="4" t="s">
        <v>36</v>
      </c>
      <c r="E604" s="4">
        <v>654</v>
      </c>
      <c r="F604" s="4">
        <v>700</v>
      </c>
      <c r="G604" s="4" t="s">
        <v>337</v>
      </c>
      <c r="H604" s="4" t="s">
        <v>338</v>
      </c>
      <c r="I604" s="4">
        <v>402</v>
      </c>
      <c r="J604" s="53">
        <f t="shared" si="18"/>
        <v>0.28750000000000003</v>
      </c>
      <c r="K604" s="53">
        <f t="shared" si="19"/>
        <v>0.29166666666666669</v>
      </c>
    </row>
    <row r="605" spans="1:11" x14ac:dyDescent="0.3">
      <c r="A605" s="54">
        <v>41660</v>
      </c>
      <c r="B605" s="4" t="s">
        <v>10</v>
      </c>
      <c r="C605" s="4" t="s">
        <v>14</v>
      </c>
      <c r="D605" s="4" t="s">
        <v>13</v>
      </c>
      <c r="E605" s="4">
        <v>1515</v>
      </c>
      <c r="F605" s="4">
        <v>1697</v>
      </c>
      <c r="G605" s="4" t="s">
        <v>339</v>
      </c>
      <c r="H605" s="4" t="s">
        <v>340</v>
      </c>
      <c r="I605" s="4">
        <v>284</v>
      </c>
      <c r="J605" s="53">
        <f t="shared" si="18"/>
        <v>0.63541666666666663</v>
      </c>
      <c r="K605" s="53">
        <f t="shared" si="19"/>
        <v>0.73402777777777783</v>
      </c>
    </row>
    <row r="606" spans="1:11" x14ac:dyDescent="0.3">
      <c r="A606" s="54">
        <v>41660</v>
      </c>
      <c r="B606" s="4" t="s">
        <v>10</v>
      </c>
      <c r="C606" s="4" t="s">
        <v>151</v>
      </c>
      <c r="D606" s="4" t="s">
        <v>152</v>
      </c>
      <c r="E606" s="4">
        <v>1654</v>
      </c>
      <c r="F606" s="4">
        <v>1703</v>
      </c>
      <c r="G606" s="4" t="s">
        <v>53</v>
      </c>
      <c r="H606" s="4" t="s">
        <v>54</v>
      </c>
      <c r="I606" s="4">
        <v>1214</v>
      </c>
      <c r="J606" s="53">
        <f t="shared" si="18"/>
        <v>0.70416666666666661</v>
      </c>
      <c r="K606" s="53">
        <f t="shared" si="19"/>
        <v>0.7104166666666667</v>
      </c>
    </row>
    <row r="607" spans="1:11" x14ac:dyDescent="0.3">
      <c r="A607" s="54">
        <v>41660</v>
      </c>
      <c r="B607" s="4" t="s">
        <v>10</v>
      </c>
      <c r="C607" s="4" t="s">
        <v>341</v>
      </c>
      <c r="D607" s="4" t="s">
        <v>342</v>
      </c>
      <c r="E607" s="4">
        <v>940</v>
      </c>
      <c r="F607" s="4">
        <v>950</v>
      </c>
      <c r="G607" s="4" t="s">
        <v>17</v>
      </c>
      <c r="H607" s="4" t="s">
        <v>18</v>
      </c>
      <c r="I607" s="4">
        <v>304</v>
      </c>
      <c r="J607" s="53">
        <f t="shared" si="18"/>
        <v>0.40277777777777773</v>
      </c>
      <c r="K607" s="53">
        <f t="shared" si="19"/>
        <v>0.40972222222222227</v>
      </c>
    </row>
    <row r="608" spans="1:11" x14ac:dyDescent="0.3">
      <c r="A608" s="54">
        <v>41660</v>
      </c>
      <c r="B608" s="4" t="s">
        <v>10</v>
      </c>
      <c r="C608" s="4" t="s">
        <v>18</v>
      </c>
      <c r="D608" s="4" t="s">
        <v>17</v>
      </c>
      <c r="E608" s="4">
        <v>727</v>
      </c>
      <c r="F608" s="4">
        <v>927</v>
      </c>
      <c r="G608" s="4" t="s">
        <v>79</v>
      </c>
      <c r="H608" s="4" t="s">
        <v>99</v>
      </c>
      <c r="I608" s="4">
        <v>689</v>
      </c>
      <c r="J608" s="53">
        <f t="shared" si="18"/>
        <v>0.31041666666666667</v>
      </c>
      <c r="K608" s="53">
        <f t="shared" si="19"/>
        <v>0.39374999999999999</v>
      </c>
    </row>
    <row r="609" spans="1:11" x14ac:dyDescent="0.3">
      <c r="A609" s="54">
        <v>41660</v>
      </c>
      <c r="B609" s="4" t="s">
        <v>24</v>
      </c>
      <c r="C609" s="4" t="s">
        <v>139</v>
      </c>
      <c r="D609" s="4" t="s">
        <v>138</v>
      </c>
      <c r="E609" s="4">
        <v>1806</v>
      </c>
      <c r="F609" s="4">
        <v>1815</v>
      </c>
      <c r="G609" s="4" t="s">
        <v>27</v>
      </c>
      <c r="H609" s="4" t="s">
        <v>28</v>
      </c>
      <c r="I609" s="4">
        <v>821</v>
      </c>
      <c r="J609" s="53">
        <f t="shared" si="18"/>
        <v>0.75416666666666676</v>
      </c>
      <c r="K609" s="53">
        <f t="shared" si="19"/>
        <v>0.76041666666666663</v>
      </c>
    </row>
    <row r="610" spans="1:11" x14ac:dyDescent="0.3">
      <c r="A610" s="54">
        <v>41660</v>
      </c>
      <c r="B610" s="4" t="s">
        <v>24</v>
      </c>
      <c r="C610" s="4" t="s">
        <v>164</v>
      </c>
      <c r="D610" s="4" t="s">
        <v>165</v>
      </c>
      <c r="E610" s="4">
        <v>1800</v>
      </c>
      <c r="F610" s="4">
        <v>1886</v>
      </c>
      <c r="G610" s="4" t="s">
        <v>36</v>
      </c>
      <c r="H610" s="4" t="s">
        <v>37</v>
      </c>
      <c r="I610" s="4">
        <v>1013</v>
      </c>
      <c r="J610" s="53">
        <f t="shared" si="18"/>
        <v>0.75</v>
      </c>
      <c r="K610" s="53">
        <f t="shared" si="19"/>
        <v>0.80972222222222223</v>
      </c>
    </row>
    <row r="611" spans="1:11" x14ac:dyDescent="0.3">
      <c r="A611" s="54">
        <v>41660</v>
      </c>
      <c r="B611" s="4" t="s">
        <v>24</v>
      </c>
      <c r="C611" s="4" t="s">
        <v>18</v>
      </c>
      <c r="D611" s="4" t="s">
        <v>17</v>
      </c>
      <c r="E611" s="4">
        <v>1940</v>
      </c>
      <c r="F611" s="5">
        <v>1953</v>
      </c>
      <c r="G611" s="4" t="s">
        <v>40</v>
      </c>
      <c r="H611" s="4" t="s">
        <v>43</v>
      </c>
      <c r="I611" s="4">
        <v>762</v>
      </c>
      <c r="J611" s="53">
        <f t="shared" si="18"/>
        <v>0.81944444444444453</v>
      </c>
      <c r="K611" s="53">
        <f t="shared" si="19"/>
        <v>0.82847222222222217</v>
      </c>
    </row>
    <row r="612" spans="1:11" x14ac:dyDescent="0.3">
      <c r="A612" s="54">
        <v>41660</v>
      </c>
      <c r="B612" s="4" t="s">
        <v>33</v>
      </c>
      <c r="C612" s="4" t="s">
        <v>63</v>
      </c>
      <c r="D612" s="4" t="s">
        <v>62</v>
      </c>
      <c r="E612" s="4">
        <v>1751</v>
      </c>
      <c r="F612" s="4">
        <v>2006</v>
      </c>
      <c r="G612" s="4" t="s">
        <v>267</v>
      </c>
      <c r="H612" s="4" t="s">
        <v>268</v>
      </c>
      <c r="I612" s="4">
        <v>2486</v>
      </c>
      <c r="J612" s="53">
        <f t="shared" si="18"/>
        <v>0.74375000000000002</v>
      </c>
      <c r="K612" s="53">
        <f t="shared" si="19"/>
        <v>0.83750000000000002</v>
      </c>
    </row>
    <row r="613" spans="1:11" x14ac:dyDescent="0.3">
      <c r="A613" s="54">
        <v>41660</v>
      </c>
      <c r="B613" s="4" t="s">
        <v>33</v>
      </c>
      <c r="C613" s="4" t="s">
        <v>41</v>
      </c>
      <c r="D613" s="4" t="s">
        <v>40</v>
      </c>
      <c r="E613" s="4">
        <v>1347</v>
      </c>
      <c r="F613" s="4">
        <v>1364</v>
      </c>
      <c r="G613" s="4" t="s">
        <v>62</v>
      </c>
      <c r="H613" s="4" t="s">
        <v>63</v>
      </c>
      <c r="I613" s="4">
        <v>2475</v>
      </c>
      <c r="J613" s="53">
        <f t="shared" si="18"/>
        <v>0.57430555555555551</v>
      </c>
      <c r="K613" s="53">
        <f t="shared" si="19"/>
        <v>0.58611111111111114</v>
      </c>
    </row>
    <row r="614" spans="1:11" x14ac:dyDescent="0.3">
      <c r="A614" s="54">
        <v>41660</v>
      </c>
      <c r="B614" s="4" t="s">
        <v>33</v>
      </c>
      <c r="C614" s="4" t="s">
        <v>43</v>
      </c>
      <c r="D614" s="4" t="s">
        <v>40</v>
      </c>
      <c r="E614" s="4">
        <v>1940</v>
      </c>
      <c r="F614" s="5">
        <v>1953</v>
      </c>
      <c r="G614" s="4" t="s">
        <v>31</v>
      </c>
      <c r="H614" s="4" t="s">
        <v>32</v>
      </c>
      <c r="I614" s="4">
        <v>733</v>
      </c>
      <c r="J614" s="53">
        <f t="shared" si="18"/>
        <v>0.81944444444444453</v>
      </c>
      <c r="K614" s="53">
        <f t="shared" si="19"/>
        <v>0.82847222222222217</v>
      </c>
    </row>
    <row r="615" spans="1:11" x14ac:dyDescent="0.3">
      <c r="A615" s="54">
        <v>41660</v>
      </c>
      <c r="B615" s="4" t="s">
        <v>46</v>
      </c>
      <c r="C615" s="4" t="s">
        <v>18</v>
      </c>
      <c r="D615" s="4" t="s">
        <v>17</v>
      </c>
      <c r="E615" s="4">
        <v>1901</v>
      </c>
      <c r="F615" s="4">
        <v>1905</v>
      </c>
      <c r="G615" s="4" t="s">
        <v>249</v>
      </c>
      <c r="H615" s="4" t="s">
        <v>250</v>
      </c>
      <c r="I615" s="4">
        <v>143</v>
      </c>
      <c r="J615" s="53">
        <f t="shared" si="18"/>
        <v>0.79236111111111107</v>
      </c>
      <c r="K615" s="53">
        <f t="shared" si="19"/>
        <v>0.79513888888888884</v>
      </c>
    </row>
    <row r="616" spans="1:11" x14ac:dyDescent="0.3">
      <c r="A616" s="54">
        <v>41660</v>
      </c>
      <c r="B616" s="4" t="s">
        <v>46</v>
      </c>
      <c r="C616" s="4" t="s">
        <v>116</v>
      </c>
      <c r="D616" s="4" t="s">
        <v>115</v>
      </c>
      <c r="E616" s="4">
        <v>1925</v>
      </c>
      <c r="F616" s="4">
        <v>1930</v>
      </c>
      <c r="G616" s="4" t="s">
        <v>48</v>
      </c>
      <c r="H616" s="4" t="s">
        <v>47</v>
      </c>
      <c r="I616" s="4">
        <v>936</v>
      </c>
      <c r="J616" s="53">
        <f t="shared" si="18"/>
        <v>0.80902777777777779</v>
      </c>
      <c r="K616" s="53">
        <f t="shared" si="19"/>
        <v>0.8125</v>
      </c>
    </row>
    <row r="617" spans="1:11" x14ac:dyDescent="0.3">
      <c r="A617" s="54">
        <v>41660</v>
      </c>
      <c r="B617" s="4" t="s">
        <v>46</v>
      </c>
      <c r="C617" s="4" t="s">
        <v>37</v>
      </c>
      <c r="D617" s="4" t="s">
        <v>36</v>
      </c>
      <c r="E617" s="4">
        <v>1204</v>
      </c>
      <c r="F617" s="5">
        <v>1211</v>
      </c>
      <c r="G617" s="4" t="s">
        <v>40</v>
      </c>
      <c r="H617" s="4" t="s">
        <v>41</v>
      </c>
      <c r="I617" s="4">
        <v>1089</v>
      </c>
      <c r="J617" s="53">
        <f t="shared" si="18"/>
        <v>0.50277777777777777</v>
      </c>
      <c r="K617" s="53">
        <f t="shared" si="19"/>
        <v>0.50763888888888886</v>
      </c>
    </row>
    <row r="618" spans="1:11" x14ac:dyDescent="0.3">
      <c r="A618" s="54">
        <v>41660</v>
      </c>
      <c r="B618" s="4" t="s">
        <v>46</v>
      </c>
      <c r="C618" s="4" t="s">
        <v>18</v>
      </c>
      <c r="D618" s="4" t="s">
        <v>17</v>
      </c>
      <c r="E618" s="4">
        <v>951</v>
      </c>
      <c r="F618" s="4">
        <v>1184</v>
      </c>
      <c r="G618" s="4" t="s">
        <v>152</v>
      </c>
      <c r="H618" s="4" t="s">
        <v>151</v>
      </c>
      <c r="I618" s="4">
        <v>874</v>
      </c>
      <c r="J618" s="53">
        <f t="shared" si="18"/>
        <v>0.41041666666666665</v>
      </c>
      <c r="K618" s="53">
        <f t="shared" si="19"/>
        <v>0.51666666666666672</v>
      </c>
    </row>
    <row r="619" spans="1:11" x14ac:dyDescent="0.3">
      <c r="A619" s="54">
        <v>41660</v>
      </c>
      <c r="B619" s="4" t="s">
        <v>46</v>
      </c>
      <c r="C619" s="4" t="s">
        <v>18</v>
      </c>
      <c r="D619" s="4" t="s">
        <v>17</v>
      </c>
      <c r="E619" s="4">
        <v>1556</v>
      </c>
      <c r="F619" s="4">
        <v>1677</v>
      </c>
      <c r="G619" s="4" t="s">
        <v>343</v>
      </c>
      <c r="H619" s="4" t="s">
        <v>344</v>
      </c>
      <c r="I619" s="4">
        <v>442</v>
      </c>
      <c r="J619" s="53">
        <f t="shared" si="18"/>
        <v>0.66388888888888886</v>
      </c>
      <c r="K619" s="53">
        <f t="shared" si="19"/>
        <v>0.72013888888888899</v>
      </c>
    </row>
    <row r="620" spans="1:11" x14ac:dyDescent="0.3">
      <c r="A620" s="54">
        <v>41660</v>
      </c>
      <c r="B620" s="4" t="s">
        <v>46</v>
      </c>
      <c r="C620" s="4" t="s">
        <v>18</v>
      </c>
      <c r="D620" s="4" t="s">
        <v>17</v>
      </c>
      <c r="E620" s="4">
        <v>1422</v>
      </c>
      <c r="F620" s="4">
        <v>1566</v>
      </c>
      <c r="G620" s="4" t="s">
        <v>84</v>
      </c>
      <c r="H620" s="4" t="s">
        <v>85</v>
      </c>
      <c r="I620" s="4">
        <v>516</v>
      </c>
      <c r="J620" s="53">
        <f t="shared" si="18"/>
        <v>0.59861111111111109</v>
      </c>
      <c r="K620" s="53">
        <f t="shared" si="19"/>
        <v>0.67083333333333339</v>
      </c>
    </row>
    <row r="621" spans="1:11" x14ac:dyDescent="0.3">
      <c r="A621" s="54">
        <v>41660</v>
      </c>
      <c r="B621" s="4" t="s">
        <v>55</v>
      </c>
      <c r="C621" s="4" t="s">
        <v>163</v>
      </c>
      <c r="D621" s="4" t="s">
        <v>162</v>
      </c>
      <c r="E621" s="4">
        <v>1758</v>
      </c>
      <c r="F621" s="4">
        <v>1810</v>
      </c>
      <c r="G621" s="4" t="s">
        <v>49</v>
      </c>
      <c r="H621" s="4" t="s">
        <v>50</v>
      </c>
      <c r="I621" s="4">
        <v>601</v>
      </c>
      <c r="J621" s="53">
        <f t="shared" si="18"/>
        <v>0.74861111111111101</v>
      </c>
      <c r="K621" s="53">
        <f t="shared" si="19"/>
        <v>0.75694444444444453</v>
      </c>
    </row>
    <row r="622" spans="1:11" x14ac:dyDescent="0.3">
      <c r="A622" s="54">
        <v>41660</v>
      </c>
      <c r="B622" s="4" t="s">
        <v>55</v>
      </c>
      <c r="C622" s="4" t="s">
        <v>345</v>
      </c>
      <c r="D622" s="4" t="s">
        <v>346</v>
      </c>
      <c r="E622" s="4">
        <v>1350</v>
      </c>
      <c r="F622" s="4">
        <v>1571</v>
      </c>
      <c r="G622" s="4" t="s">
        <v>49</v>
      </c>
      <c r="H622" s="4" t="s">
        <v>50</v>
      </c>
      <c r="I622" s="4">
        <v>205</v>
      </c>
      <c r="J622" s="53">
        <f t="shared" si="18"/>
        <v>0.57638888888888895</v>
      </c>
      <c r="K622" s="53">
        <f t="shared" si="19"/>
        <v>0.6743055555555556</v>
      </c>
    </row>
    <row r="623" spans="1:11" x14ac:dyDescent="0.3">
      <c r="A623" s="54">
        <v>41660</v>
      </c>
      <c r="B623" s="4" t="s">
        <v>55</v>
      </c>
      <c r="C623" s="4" t="s">
        <v>101</v>
      </c>
      <c r="D623" s="4" t="s">
        <v>100</v>
      </c>
      <c r="E623" s="4">
        <v>1358</v>
      </c>
      <c r="F623" s="4">
        <v>1408</v>
      </c>
      <c r="G623" s="4" t="s">
        <v>79</v>
      </c>
      <c r="H623" s="4" t="s">
        <v>99</v>
      </c>
      <c r="I623" s="4">
        <v>913</v>
      </c>
      <c r="J623" s="53">
        <f t="shared" si="18"/>
        <v>0.58194444444444449</v>
      </c>
      <c r="K623" s="53">
        <f t="shared" si="19"/>
        <v>0.58888888888888891</v>
      </c>
    </row>
    <row r="624" spans="1:11" x14ac:dyDescent="0.3">
      <c r="A624" s="54">
        <v>41660</v>
      </c>
      <c r="B624" s="4" t="s">
        <v>55</v>
      </c>
      <c r="C624" s="4" t="s">
        <v>347</v>
      </c>
      <c r="D624" s="4" t="s">
        <v>348</v>
      </c>
      <c r="E624" s="4">
        <v>2120</v>
      </c>
      <c r="F624" s="4">
        <v>2131</v>
      </c>
      <c r="G624" s="4" t="s">
        <v>349</v>
      </c>
      <c r="H624" s="4" t="s">
        <v>350</v>
      </c>
      <c r="I624" s="4">
        <v>153</v>
      </c>
      <c r="J624" s="53">
        <f t="shared" si="18"/>
        <v>0.88888888888888884</v>
      </c>
      <c r="K624" s="53">
        <f t="shared" si="19"/>
        <v>0.8965277777777777</v>
      </c>
    </row>
    <row r="625" spans="1:11" x14ac:dyDescent="0.3">
      <c r="A625" s="54">
        <v>41660</v>
      </c>
      <c r="B625" s="4" t="s">
        <v>71</v>
      </c>
      <c r="C625" s="4" t="s">
        <v>83</v>
      </c>
      <c r="D625" s="4" t="s">
        <v>82</v>
      </c>
      <c r="E625" s="4">
        <v>948</v>
      </c>
      <c r="F625" s="4">
        <v>949</v>
      </c>
      <c r="G625" s="4" t="s">
        <v>35</v>
      </c>
      <c r="H625" s="4" t="s">
        <v>34</v>
      </c>
      <c r="I625" s="4">
        <v>1979</v>
      </c>
      <c r="J625" s="53">
        <f t="shared" si="18"/>
        <v>0.40833333333333338</v>
      </c>
      <c r="K625" s="53">
        <f t="shared" si="19"/>
        <v>0.40902777777777777</v>
      </c>
    </row>
    <row r="626" spans="1:11" x14ac:dyDescent="0.3">
      <c r="A626" s="54">
        <v>41660</v>
      </c>
      <c r="B626" s="4" t="s">
        <v>71</v>
      </c>
      <c r="C626" s="4" t="s">
        <v>113</v>
      </c>
      <c r="D626" s="4" t="s">
        <v>114</v>
      </c>
      <c r="E626" s="4">
        <v>1602</v>
      </c>
      <c r="F626" s="4">
        <v>1645</v>
      </c>
      <c r="G626" s="4" t="s">
        <v>73</v>
      </c>
      <c r="H626" s="4" t="s">
        <v>72</v>
      </c>
      <c r="I626" s="4">
        <v>507</v>
      </c>
      <c r="J626" s="53">
        <f t="shared" si="18"/>
        <v>0.66805555555555562</v>
      </c>
      <c r="K626" s="53">
        <f t="shared" si="19"/>
        <v>0.69791666666666663</v>
      </c>
    </row>
    <row r="627" spans="1:11" x14ac:dyDescent="0.3">
      <c r="A627" s="54">
        <v>41660</v>
      </c>
      <c r="B627" s="4" t="s">
        <v>71</v>
      </c>
      <c r="C627" s="4" t="s">
        <v>110</v>
      </c>
      <c r="D627" s="4" t="s">
        <v>109</v>
      </c>
      <c r="E627" s="4">
        <v>1400</v>
      </c>
      <c r="F627" s="5">
        <v>1419</v>
      </c>
      <c r="G627" s="4" t="s">
        <v>35</v>
      </c>
      <c r="H627" s="4" t="s">
        <v>34</v>
      </c>
      <c r="I627" s="4">
        <v>399</v>
      </c>
      <c r="J627" s="53">
        <f t="shared" si="18"/>
        <v>0.58333333333333337</v>
      </c>
      <c r="K627" s="53">
        <f t="shared" si="19"/>
        <v>0.59652777777777777</v>
      </c>
    </row>
    <row r="628" spans="1:11" x14ac:dyDescent="0.3">
      <c r="A628" s="54">
        <v>41660</v>
      </c>
      <c r="B628" s="4" t="s">
        <v>71</v>
      </c>
      <c r="C628" s="4" t="s">
        <v>34</v>
      </c>
      <c r="D628" s="4" t="s">
        <v>35</v>
      </c>
      <c r="E628" s="4">
        <v>1018</v>
      </c>
      <c r="F628" s="4">
        <v>1025</v>
      </c>
      <c r="G628" s="4" t="s">
        <v>44</v>
      </c>
      <c r="H628" s="4" t="s">
        <v>45</v>
      </c>
      <c r="I628" s="4">
        <v>899</v>
      </c>
      <c r="J628" s="53">
        <f t="shared" si="18"/>
        <v>0.4291666666666667</v>
      </c>
      <c r="K628" s="53">
        <f t="shared" si="19"/>
        <v>0.43402777777777773</v>
      </c>
    </row>
    <row r="629" spans="1:11" x14ac:dyDescent="0.3">
      <c r="A629" s="54">
        <v>41660</v>
      </c>
      <c r="B629" s="4" t="s">
        <v>77</v>
      </c>
      <c r="C629" s="4" t="s">
        <v>206</v>
      </c>
      <c r="D629" s="4" t="s">
        <v>205</v>
      </c>
      <c r="E629" s="4">
        <v>1502</v>
      </c>
      <c r="F629" s="4">
        <v>1782</v>
      </c>
      <c r="G629" s="4" t="s">
        <v>79</v>
      </c>
      <c r="H629" s="4" t="s">
        <v>78</v>
      </c>
      <c r="I629" s="4">
        <v>239</v>
      </c>
      <c r="J629" s="53">
        <f t="shared" si="18"/>
        <v>0.62638888888888888</v>
      </c>
      <c r="K629" s="53">
        <f t="shared" si="19"/>
        <v>0.76527777777777783</v>
      </c>
    </row>
    <row r="630" spans="1:11" x14ac:dyDescent="0.3">
      <c r="A630" s="54">
        <v>41660</v>
      </c>
      <c r="B630" s="4" t="s">
        <v>77</v>
      </c>
      <c r="C630" s="4" t="s">
        <v>45</v>
      </c>
      <c r="D630" s="4" t="s">
        <v>44</v>
      </c>
      <c r="E630" s="4">
        <v>830</v>
      </c>
      <c r="F630" s="4">
        <v>830</v>
      </c>
      <c r="G630" s="4" t="s">
        <v>31</v>
      </c>
      <c r="H630" s="4" t="s">
        <v>98</v>
      </c>
      <c r="I630" s="4">
        <v>1166</v>
      </c>
      <c r="J630" s="53">
        <f t="shared" si="18"/>
        <v>0.35416666666666669</v>
      </c>
      <c r="K630" s="53">
        <f t="shared" si="19"/>
        <v>0.35416666666666669</v>
      </c>
    </row>
    <row r="631" spans="1:11" x14ac:dyDescent="0.3">
      <c r="A631" s="54">
        <v>41660</v>
      </c>
      <c r="B631" s="4" t="s">
        <v>77</v>
      </c>
      <c r="C631" s="4" t="s">
        <v>155</v>
      </c>
      <c r="D631" s="4" t="s">
        <v>35</v>
      </c>
      <c r="E631" s="4">
        <v>1124</v>
      </c>
      <c r="F631" s="4">
        <v>1156</v>
      </c>
      <c r="G631" s="4" t="s">
        <v>31</v>
      </c>
      <c r="H631" s="4" t="s">
        <v>98</v>
      </c>
      <c r="I631" s="4">
        <v>577</v>
      </c>
      <c r="J631" s="53">
        <f t="shared" si="18"/>
        <v>0.47500000000000003</v>
      </c>
      <c r="K631" s="53">
        <f t="shared" si="19"/>
        <v>0.49722222222222223</v>
      </c>
    </row>
    <row r="632" spans="1:11" x14ac:dyDescent="0.3">
      <c r="A632" s="54">
        <v>41660</v>
      </c>
      <c r="B632" s="4" t="s">
        <v>77</v>
      </c>
      <c r="C632" s="4" t="s">
        <v>91</v>
      </c>
      <c r="D632" s="4" t="s">
        <v>90</v>
      </c>
      <c r="E632" s="4">
        <v>1310</v>
      </c>
      <c r="F632" s="5">
        <v>1329</v>
      </c>
      <c r="G632" s="4" t="s">
        <v>69</v>
      </c>
      <c r="H632" s="4" t="s">
        <v>70</v>
      </c>
      <c r="I632" s="4">
        <v>2176</v>
      </c>
      <c r="J632" s="53">
        <f t="shared" si="18"/>
        <v>0.54861111111111105</v>
      </c>
      <c r="K632" s="53">
        <f t="shared" si="19"/>
        <v>0.56180555555555556</v>
      </c>
    </row>
    <row r="633" spans="1:11" x14ac:dyDescent="0.3">
      <c r="A633" s="54">
        <v>41660</v>
      </c>
      <c r="B633" s="4" t="s">
        <v>77</v>
      </c>
      <c r="C633" s="4" t="s">
        <v>91</v>
      </c>
      <c r="D633" s="4" t="s">
        <v>90</v>
      </c>
      <c r="E633" s="4">
        <v>1442</v>
      </c>
      <c r="F633" s="4">
        <v>1688</v>
      </c>
      <c r="G633" s="4" t="s">
        <v>157</v>
      </c>
      <c r="H633" s="4" t="s">
        <v>156</v>
      </c>
      <c r="I633" s="4">
        <v>397</v>
      </c>
      <c r="J633" s="53">
        <f t="shared" si="18"/>
        <v>0.61249999999999993</v>
      </c>
      <c r="K633" s="53">
        <f t="shared" si="19"/>
        <v>0.72777777777777775</v>
      </c>
    </row>
    <row r="634" spans="1:11" x14ac:dyDescent="0.3">
      <c r="A634" s="54">
        <v>41660</v>
      </c>
      <c r="B634" s="4" t="s">
        <v>77</v>
      </c>
      <c r="C634" s="4" t="s">
        <v>91</v>
      </c>
      <c r="D634" s="4" t="s">
        <v>90</v>
      </c>
      <c r="E634" s="4">
        <v>810</v>
      </c>
      <c r="F634" s="4">
        <v>815</v>
      </c>
      <c r="G634" s="4" t="s">
        <v>157</v>
      </c>
      <c r="H634" s="4" t="s">
        <v>156</v>
      </c>
      <c r="I634" s="4">
        <v>397</v>
      </c>
      <c r="J634" s="53">
        <f t="shared" si="18"/>
        <v>0.34027777777777773</v>
      </c>
      <c r="K634" s="53">
        <f t="shared" si="19"/>
        <v>0.34375</v>
      </c>
    </row>
    <row r="635" spans="1:11" x14ac:dyDescent="0.3">
      <c r="A635" s="54">
        <v>41661</v>
      </c>
      <c r="B635" s="4" t="s">
        <v>71</v>
      </c>
      <c r="C635" s="4" t="s">
        <v>135</v>
      </c>
      <c r="D635" s="4" t="s">
        <v>134</v>
      </c>
      <c r="E635" s="4">
        <v>2341</v>
      </c>
      <c r="F635" s="4">
        <v>2350</v>
      </c>
      <c r="G635" s="4" t="s">
        <v>82</v>
      </c>
      <c r="H635" s="4" t="s">
        <v>83</v>
      </c>
      <c r="I635" s="4">
        <v>2917</v>
      </c>
      <c r="J635" s="53">
        <f t="shared" si="18"/>
        <v>0.9868055555555556</v>
      </c>
      <c r="K635" s="53">
        <f t="shared" si="19"/>
        <v>0.99305555555555547</v>
      </c>
    </row>
    <row r="636" spans="1:11" x14ac:dyDescent="0.3">
      <c r="A636" s="54">
        <v>41661</v>
      </c>
      <c r="B636" s="4" t="s">
        <v>71</v>
      </c>
      <c r="C636" s="4" t="s">
        <v>99</v>
      </c>
      <c r="D636" s="4" t="s">
        <v>79</v>
      </c>
      <c r="E636" s="4">
        <v>830</v>
      </c>
      <c r="F636" s="4">
        <v>830</v>
      </c>
      <c r="G636" s="4" t="s">
        <v>73</v>
      </c>
      <c r="H636" s="4" t="s">
        <v>72</v>
      </c>
      <c r="I636" s="4">
        <v>912</v>
      </c>
      <c r="J636" s="53">
        <f t="shared" si="18"/>
        <v>0.35416666666666669</v>
      </c>
      <c r="K636" s="53">
        <f t="shared" si="19"/>
        <v>0.35416666666666669</v>
      </c>
    </row>
    <row r="637" spans="1:11" x14ac:dyDescent="0.3">
      <c r="A637" s="54">
        <v>41661</v>
      </c>
      <c r="B637" s="4" t="s">
        <v>71</v>
      </c>
      <c r="C637" s="4" t="s">
        <v>72</v>
      </c>
      <c r="D637" s="4" t="s">
        <v>73</v>
      </c>
      <c r="E637" s="4">
        <v>1439</v>
      </c>
      <c r="F637" s="4">
        <v>1440</v>
      </c>
      <c r="G637" s="4" t="s">
        <v>115</v>
      </c>
      <c r="H637" s="4" t="s">
        <v>116</v>
      </c>
      <c r="I637" s="4">
        <v>930</v>
      </c>
      <c r="J637" s="53">
        <f t="shared" si="18"/>
        <v>0.61041666666666672</v>
      </c>
      <c r="K637" s="53">
        <f t="shared" si="19"/>
        <v>0.61111111111111105</v>
      </c>
    </row>
    <row r="638" spans="1:11" x14ac:dyDescent="0.3">
      <c r="A638" s="54">
        <v>41661</v>
      </c>
      <c r="B638" s="4" t="s">
        <v>66</v>
      </c>
      <c r="C638" s="4" t="s">
        <v>147</v>
      </c>
      <c r="D638" s="4" t="s">
        <v>148</v>
      </c>
      <c r="E638" s="4">
        <v>754</v>
      </c>
      <c r="F638" s="4">
        <v>800</v>
      </c>
      <c r="G638" s="4" t="s">
        <v>35</v>
      </c>
      <c r="H638" s="4" t="s">
        <v>155</v>
      </c>
      <c r="I638" s="4">
        <v>2327</v>
      </c>
      <c r="J638" s="53">
        <f t="shared" si="18"/>
        <v>0.32916666666666666</v>
      </c>
      <c r="K638" s="53">
        <f t="shared" si="19"/>
        <v>0.33333333333333331</v>
      </c>
    </row>
    <row r="639" spans="1:11" x14ac:dyDescent="0.3">
      <c r="A639" s="54">
        <v>41661</v>
      </c>
      <c r="B639" s="4" t="s">
        <v>76</v>
      </c>
      <c r="C639" s="4" t="s">
        <v>67</v>
      </c>
      <c r="D639" s="4" t="s">
        <v>68</v>
      </c>
      <c r="E639" s="4">
        <v>751</v>
      </c>
      <c r="F639" s="4">
        <v>800</v>
      </c>
      <c r="G639" s="4" t="s">
        <v>62</v>
      </c>
      <c r="H639" s="4" t="s">
        <v>63</v>
      </c>
      <c r="I639" s="4">
        <v>337</v>
      </c>
      <c r="J639" s="53">
        <f t="shared" si="18"/>
        <v>0.32708333333333334</v>
      </c>
      <c r="K639" s="53">
        <f t="shared" si="19"/>
        <v>0.33333333333333331</v>
      </c>
    </row>
    <row r="640" spans="1:11" x14ac:dyDescent="0.3">
      <c r="A640" s="54">
        <v>41661</v>
      </c>
      <c r="B640" s="4" t="s">
        <v>77</v>
      </c>
      <c r="C640" s="4" t="s">
        <v>63</v>
      </c>
      <c r="D640" s="4" t="s">
        <v>62</v>
      </c>
      <c r="E640" s="4">
        <v>1206</v>
      </c>
      <c r="F640" s="4">
        <v>1316</v>
      </c>
      <c r="G640" s="4" t="s">
        <v>68</v>
      </c>
      <c r="H640" s="4" t="s">
        <v>67</v>
      </c>
      <c r="I640" s="4">
        <v>337</v>
      </c>
      <c r="J640" s="53">
        <f t="shared" si="18"/>
        <v>0.50416666666666665</v>
      </c>
      <c r="K640" s="53">
        <f t="shared" si="19"/>
        <v>0.55277777777777781</v>
      </c>
    </row>
    <row r="641" spans="1:11" x14ac:dyDescent="0.3">
      <c r="A641" s="54">
        <v>41661</v>
      </c>
      <c r="B641" s="4" t="s">
        <v>77</v>
      </c>
      <c r="C641" s="4" t="s">
        <v>168</v>
      </c>
      <c r="D641" s="4" t="s">
        <v>169</v>
      </c>
      <c r="E641" s="4">
        <v>1130</v>
      </c>
      <c r="F641" s="4">
        <v>1135</v>
      </c>
      <c r="G641" s="4" t="s">
        <v>48</v>
      </c>
      <c r="H641" s="4" t="s">
        <v>47</v>
      </c>
      <c r="I641" s="4">
        <v>337</v>
      </c>
      <c r="J641" s="53">
        <f t="shared" si="18"/>
        <v>0.47916666666666669</v>
      </c>
      <c r="K641" s="53">
        <f t="shared" si="19"/>
        <v>0.4826388888888889</v>
      </c>
    </row>
    <row r="642" spans="1:11" x14ac:dyDescent="0.3">
      <c r="A642" s="54">
        <v>41661</v>
      </c>
      <c r="B642" s="4" t="s">
        <v>77</v>
      </c>
      <c r="C642" s="4" t="s">
        <v>163</v>
      </c>
      <c r="D642" s="4" t="s">
        <v>162</v>
      </c>
      <c r="E642" s="4">
        <v>1138</v>
      </c>
      <c r="F642" s="4">
        <v>1236</v>
      </c>
      <c r="G642" s="4" t="s">
        <v>94</v>
      </c>
      <c r="H642" s="4" t="s">
        <v>95</v>
      </c>
      <c r="I642" s="4">
        <v>368</v>
      </c>
      <c r="J642" s="53">
        <f t="shared" si="18"/>
        <v>0.48472222222222222</v>
      </c>
      <c r="K642" s="53">
        <f t="shared" si="19"/>
        <v>0.52500000000000002</v>
      </c>
    </row>
    <row r="643" spans="1:11" x14ac:dyDescent="0.3">
      <c r="A643" s="54">
        <v>41661</v>
      </c>
      <c r="B643" s="4" t="s">
        <v>77</v>
      </c>
      <c r="C643" s="4" t="s">
        <v>229</v>
      </c>
      <c r="D643" s="4" t="s">
        <v>230</v>
      </c>
      <c r="E643" s="4">
        <v>1757</v>
      </c>
      <c r="F643" s="4">
        <v>1942</v>
      </c>
      <c r="G643" s="4" t="s">
        <v>31</v>
      </c>
      <c r="H643" s="4" t="s">
        <v>98</v>
      </c>
      <c r="I643" s="4">
        <v>480</v>
      </c>
      <c r="J643" s="53">
        <f t="shared" ref="J643:J706" si="20">TEXT(E643,"00\:00")+0</f>
        <v>0.74791666666666667</v>
      </c>
      <c r="K643" s="53">
        <f t="shared" ref="K643:K706" si="21">+TEXT(F643,"00\:00")+0</f>
        <v>0.8208333333333333</v>
      </c>
    </row>
    <row r="644" spans="1:11" x14ac:dyDescent="0.3">
      <c r="A644" s="54">
        <v>41661</v>
      </c>
      <c r="B644" s="4" t="s">
        <v>24</v>
      </c>
      <c r="C644" s="4" t="s">
        <v>54</v>
      </c>
      <c r="D644" s="4" t="s">
        <v>53</v>
      </c>
      <c r="E644" s="4">
        <v>630</v>
      </c>
      <c r="F644" s="5">
        <v>640</v>
      </c>
      <c r="G644" s="4" t="s">
        <v>40</v>
      </c>
      <c r="H644" s="4" t="s">
        <v>43</v>
      </c>
      <c r="I644" s="4">
        <v>502</v>
      </c>
      <c r="J644" s="53">
        <f t="shared" si="20"/>
        <v>0.27083333333333331</v>
      </c>
      <c r="K644" s="53">
        <f t="shared" si="21"/>
        <v>0.27777777777777779</v>
      </c>
    </row>
    <row r="645" spans="1:11" x14ac:dyDescent="0.3">
      <c r="A645" s="54">
        <v>41661</v>
      </c>
      <c r="B645" s="4" t="s">
        <v>24</v>
      </c>
      <c r="C645" s="4" t="s">
        <v>37</v>
      </c>
      <c r="D645" s="4" t="s">
        <v>36</v>
      </c>
      <c r="E645" s="4">
        <v>2140</v>
      </c>
      <c r="F645" s="4">
        <v>2150</v>
      </c>
      <c r="G645" s="4" t="s">
        <v>188</v>
      </c>
      <c r="H645" s="4" t="s">
        <v>187</v>
      </c>
      <c r="I645" s="4">
        <v>661</v>
      </c>
      <c r="J645" s="53">
        <f t="shared" si="20"/>
        <v>0.90277777777777779</v>
      </c>
      <c r="K645" s="53">
        <f t="shared" si="21"/>
        <v>0.90972222222222221</v>
      </c>
    </row>
    <row r="646" spans="1:11" x14ac:dyDescent="0.3">
      <c r="A646" s="54">
        <v>41661</v>
      </c>
      <c r="B646" s="4" t="s">
        <v>55</v>
      </c>
      <c r="C646" s="4" t="s">
        <v>63</v>
      </c>
      <c r="D646" s="4" t="s">
        <v>62</v>
      </c>
      <c r="E646" s="4">
        <v>1952</v>
      </c>
      <c r="F646" s="4">
        <v>1955</v>
      </c>
      <c r="G646" s="4" t="s">
        <v>312</v>
      </c>
      <c r="H646" s="4" t="s">
        <v>311</v>
      </c>
      <c r="I646" s="4">
        <v>209</v>
      </c>
      <c r="J646" s="53">
        <f t="shared" si="20"/>
        <v>0.82777777777777783</v>
      </c>
      <c r="K646" s="53">
        <f t="shared" si="21"/>
        <v>0.82986111111111116</v>
      </c>
    </row>
    <row r="647" spans="1:11" x14ac:dyDescent="0.3">
      <c r="A647" s="54">
        <v>41661</v>
      </c>
      <c r="B647" s="4" t="s">
        <v>66</v>
      </c>
      <c r="C647" s="4" t="s">
        <v>67</v>
      </c>
      <c r="D647" s="4" t="s">
        <v>68</v>
      </c>
      <c r="E647" s="4">
        <v>1252</v>
      </c>
      <c r="F647" s="4">
        <v>1254</v>
      </c>
      <c r="G647" s="4" t="s">
        <v>94</v>
      </c>
      <c r="H647" s="4" t="s">
        <v>95</v>
      </c>
      <c r="I647" s="4">
        <v>447</v>
      </c>
      <c r="J647" s="53">
        <f t="shared" si="20"/>
        <v>0.53611111111111109</v>
      </c>
      <c r="K647" s="53">
        <f t="shared" si="21"/>
        <v>0.53749999999999998</v>
      </c>
    </row>
    <row r="648" spans="1:11" x14ac:dyDescent="0.3">
      <c r="A648" s="54">
        <v>41661</v>
      </c>
      <c r="B648" s="4" t="s">
        <v>66</v>
      </c>
      <c r="C648" s="4" t="s">
        <v>110</v>
      </c>
      <c r="D648" s="4" t="s">
        <v>109</v>
      </c>
      <c r="E648" s="4">
        <v>1926</v>
      </c>
      <c r="F648" s="4">
        <v>2191</v>
      </c>
      <c r="G648" s="4" t="s">
        <v>35</v>
      </c>
      <c r="H648" s="4" t="s">
        <v>155</v>
      </c>
      <c r="I648" s="4">
        <v>413</v>
      </c>
      <c r="J648" s="53">
        <f t="shared" si="20"/>
        <v>0.80972222222222223</v>
      </c>
      <c r="K648" s="53">
        <f t="shared" si="21"/>
        <v>0.93819444444444444</v>
      </c>
    </row>
    <row r="649" spans="1:11" x14ac:dyDescent="0.3">
      <c r="A649" s="54">
        <v>41661</v>
      </c>
      <c r="B649" s="4" t="s">
        <v>66</v>
      </c>
      <c r="C649" s="4" t="s">
        <v>50</v>
      </c>
      <c r="D649" s="4" t="s">
        <v>49</v>
      </c>
      <c r="E649" s="4">
        <v>754</v>
      </c>
      <c r="F649" s="4">
        <v>861</v>
      </c>
      <c r="G649" s="4" t="s">
        <v>79</v>
      </c>
      <c r="H649" s="4" t="s">
        <v>99</v>
      </c>
      <c r="I649" s="4">
        <v>1195</v>
      </c>
      <c r="J649" s="53">
        <f t="shared" si="20"/>
        <v>0.32916666666666666</v>
      </c>
      <c r="K649" s="53">
        <f t="shared" si="21"/>
        <v>0.37569444444444439</v>
      </c>
    </row>
    <row r="650" spans="1:11" x14ac:dyDescent="0.3">
      <c r="A650" s="54">
        <v>41661</v>
      </c>
      <c r="B650" s="4" t="s">
        <v>33</v>
      </c>
      <c r="C650" s="4" t="s">
        <v>37</v>
      </c>
      <c r="D650" s="4" t="s">
        <v>36</v>
      </c>
      <c r="E650" s="4">
        <v>1624</v>
      </c>
      <c r="F650" s="4">
        <v>1625</v>
      </c>
      <c r="G650" s="4" t="s">
        <v>105</v>
      </c>
      <c r="H650" s="4" t="s">
        <v>104</v>
      </c>
      <c r="I650" s="4">
        <v>192</v>
      </c>
      <c r="J650" s="53">
        <f t="shared" si="20"/>
        <v>0.68333333333333324</v>
      </c>
      <c r="K650" s="53">
        <f t="shared" si="21"/>
        <v>0.68402777777777779</v>
      </c>
    </row>
    <row r="651" spans="1:11" x14ac:dyDescent="0.3">
      <c r="A651" s="54">
        <v>41661</v>
      </c>
      <c r="B651" s="4" t="s">
        <v>33</v>
      </c>
      <c r="C651" s="4" t="s">
        <v>37</v>
      </c>
      <c r="D651" s="4" t="s">
        <v>36</v>
      </c>
      <c r="E651" s="4">
        <v>1758</v>
      </c>
      <c r="F651" s="4">
        <v>1800</v>
      </c>
      <c r="G651" s="4" t="s">
        <v>114</v>
      </c>
      <c r="H651" s="4" t="s">
        <v>113</v>
      </c>
      <c r="I651" s="4">
        <v>204</v>
      </c>
      <c r="J651" s="53">
        <f t="shared" si="20"/>
        <v>0.74861111111111101</v>
      </c>
      <c r="K651" s="53">
        <f t="shared" si="21"/>
        <v>0.75</v>
      </c>
    </row>
    <row r="652" spans="1:11" x14ac:dyDescent="0.3">
      <c r="A652" s="54">
        <v>41661</v>
      </c>
      <c r="B652" s="4" t="s">
        <v>33</v>
      </c>
      <c r="C652" s="4" t="s">
        <v>116</v>
      </c>
      <c r="D652" s="4" t="s">
        <v>115</v>
      </c>
      <c r="E652" s="4">
        <v>1256</v>
      </c>
      <c r="F652" s="4">
        <v>1300</v>
      </c>
      <c r="G652" s="4" t="s">
        <v>27</v>
      </c>
      <c r="H652" s="4" t="s">
        <v>28</v>
      </c>
      <c r="I652" s="4">
        <v>852</v>
      </c>
      <c r="J652" s="53">
        <f t="shared" si="20"/>
        <v>0.53888888888888886</v>
      </c>
      <c r="K652" s="53">
        <f t="shared" si="21"/>
        <v>0.54166666666666663</v>
      </c>
    </row>
    <row r="653" spans="1:11" x14ac:dyDescent="0.3">
      <c r="A653" s="54">
        <v>41661</v>
      </c>
      <c r="B653" s="4" t="s">
        <v>42</v>
      </c>
      <c r="C653" s="4" t="s">
        <v>45</v>
      </c>
      <c r="D653" s="4" t="s">
        <v>44</v>
      </c>
      <c r="E653" s="4">
        <v>1924</v>
      </c>
      <c r="F653" s="4">
        <v>1930</v>
      </c>
      <c r="G653" s="4" t="s">
        <v>351</v>
      </c>
      <c r="H653" s="4" t="s">
        <v>352</v>
      </c>
      <c r="I653" s="4">
        <v>1211</v>
      </c>
      <c r="J653" s="53">
        <f t="shared" si="20"/>
        <v>0.80833333333333324</v>
      </c>
      <c r="K653" s="53">
        <f t="shared" si="21"/>
        <v>0.8125</v>
      </c>
    </row>
    <row r="654" spans="1:11" x14ac:dyDescent="0.3">
      <c r="A654" s="54">
        <v>41661</v>
      </c>
      <c r="B654" s="4" t="s">
        <v>33</v>
      </c>
      <c r="C654" s="4" t="s">
        <v>28</v>
      </c>
      <c r="D654" s="4" t="s">
        <v>27</v>
      </c>
      <c r="E654" s="4">
        <v>1053</v>
      </c>
      <c r="F654" s="4">
        <v>1055</v>
      </c>
      <c r="G654" s="4" t="s">
        <v>40</v>
      </c>
      <c r="H654" s="4" t="s">
        <v>41</v>
      </c>
      <c r="I654" s="4">
        <v>1391</v>
      </c>
      <c r="J654" s="53">
        <f t="shared" si="20"/>
        <v>0.45347222222222222</v>
      </c>
      <c r="K654" s="53">
        <f t="shared" si="21"/>
        <v>0.4548611111111111</v>
      </c>
    </row>
    <row r="655" spans="1:11" x14ac:dyDescent="0.3">
      <c r="A655" s="54">
        <v>41661</v>
      </c>
      <c r="B655" s="4" t="s">
        <v>46</v>
      </c>
      <c r="C655" s="4" t="s">
        <v>54</v>
      </c>
      <c r="D655" s="4" t="s">
        <v>53</v>
      </c>
      <c r="E655" s="4">
        <v>1959</v>
      </c>
      <c r="F655" s="4">
        <v>2218</v>
      </c>
      <c r="G655" s="4" t="s">
        <v>115</v>
      </c>
      <c r="H655" s="4" t="s">
        <v>116</v>
      </c>
      <c r="I655" s="4">
        <v>528</v>
      </c>
      <c r="J655" s="53">
        <f t="shared" si="20"/>
        <v>0.83263888888888893</v>
      </c>
      <c r="K655" s="53">
        <f t="shared" si="21"/>
        <v>0.9291666666666667</v>
      </c>
    </row>
    <row r="656" spans="1:11" x14ac:dyDescent="0.3">
      <c r="A656" s="54">
        <v>41661</v>
      </c>
      <c r="B656" s="4" t="s">
        <v>46</v>
      </c>
      <c r="C656" s="4" t="s">
        <v>91</v>
      </c>
      <c r="D656" s="4" t="s">
        <v>90</v>
      </c>
      <c r="E656" s="4">
        <v>2156</v>
      </c>
      <c r="F656" s="4">
        <v>2201</v>
      </c>
      <c r="G656" s="4" t="s">
        <v>40</v>
      </c>
      <c r="H656" s="4" t="s">
        <v>41</v>
      </c>
      <c r="I656" s="4">
        <v>2248</v>
      </c>
      <c r="J656" s="53">
        <f t="shared" si="20"/>
        <v>0.91388888888888886</v>
      </c>
      <c r="K656" s="53">
        <f t="shared" si="21"/>
        <v>0.91736111111111107</v>
      </c>
    </row>
    <row r="657" spans="1:11" x14ac:dyDescent="0.3">
      <c r="A657" s="54">
        <v>41661</v>
      </c>
      <c r="B657" s="4" t="s">
        <v>46</v>
      </c>
      <c r="C657" s="4" t="s">
        <v>18</v>
      </c>
      <c r="D657" s="4" t="s">
        <v>17</v>
      </c>
      <c r="E657" s="4">
        <v>2059</v>
      </c>
      <c r="F657" s="4">
        <v>2100</v>
      </c>
      <c r="G657" s="4" t="s">
        <v>21</v>
      </c>
      <c r="H657" s="4" t="s">
        <v>20</v>
      </c>
      <c r="I657" s="4">
        <v>425</v>
      </c>
      <c r="J657" s="53">
        <f t="shared" si="20"/>
        <v>0.87430555555555556</v>
      </c>
      <c r="K657" s="53">
        <f t="shared" si="21"/>
        <v>0.875</v>
      </c>
    </row>
    <row r="658" spans="1:11" x14ac:dyDescent="0.3">
      <c r="A658" s="54">
        <v>41661</v>
      </c>
      <c r="B658" s="4" t="s">
        <v>46</v>
      </c>
      <c r="C658" s="4" t="s">
        <v>54</v>
      </c>
      <c r="D658" s="4" t="s">
        <v>53</v>
      </c>
      <c r="E658" s="4">
        <v>1209</v>
      </c>
      <c r="F658" s="4">
        <v>1244</v>
      </c>
      <c r="G658" s="4" t="s">
        <v>217</v>
      </c>
      <c r="H658" s="4" t="s">
        <v>218</v>
      </c>
      <c r="I658" s="4">
        <v>1084</v>
      </c>
      <c r="J658" s="53">
        <f t="shared" si="20"/>
        <v>0.50624999999999998</v>
      </c>
      <c r="K658" s="53">
        <f t="shared" si="21"/>
        <v>0.53055555555555556</v>
      </c>
    </row>
    <row r="659" spans="1:11" x14ac:dyDescent="0.3">
      <c r="A659" s="54">
        <v>41661</v>
      </c>
      <c r="B659" s="4" t="s">
        <v>46</v>
      </c>
      <c r="C659" s="4" t="s">
        <v>50</v>
      </c>
      <c r="D659" s="4" t="s">
        <v>49</v>
      </c>
      <c r="E659" s="4">
        <v>2354</v>
      </c>
      <c r="F659" s="4">
        <v>2355</v>
      </c>
      <c r="G659" s="4" t="s">
        <v>40</v>
      </c>
      <c r="H659" s="4" t="s">
        <v>41</v>
      </c>
      <c r="I659" s="4">
        <v>1990</v>
      </c>
      <c r="J659" s="53">
        <f t="shared" si="20"/>
        <v>0.99583333333333324</v>
      </c>
      <c r="K659" s="53">
        <f t="shared" si="21"/>
        <v>0.99652777777777779</v>
      </c>
    </row>
    <row r="660" spans="1:11" x14ac:dyDescent="0.3">
      <c r="A660" s="54">
        <v>41661</v>
      </c>
      <c r="B660" s="4" t="s">
        <v>46</v>
      </c>
      <c r="C660" s="4" t="s">
        <v>116</v>
      </c>
      <c r="D660" s="4" t="s">
        <v>115</v>
      </c>
      <c r="E660" s="4">
        <v>1008</v>
      </c>
      <c r="F660" s="4">
        <v>1268</v>
      </c>
      <c r="G660" s="4" t="s">
        <v>31</v>
      </c>
      <c r="H660" s="4" t="s">
        <v>32</v>
      </c>
      <c r="I660" s="4">
        <v>334</v>
      </c>
      <c r="J660" s="53">
        <f t="shared" si="20"/>
        <v>0.42222222222222222</v>
      </c>
      <c r="K660" s="53">
        <f t="shared" si="21"/>
        <v>0.54722222222222217</v>
      </c>
    </row>
    <row r="661" spans="1:11" x14ac:dyDescent="0.3">
      <c r="A661" s="54">
        <v>41661</v>
      </c>
      <c r="B661" s="4" t="s">
        <v>42</v>
      </c>
      <c r="C661" s="4" t="s">
        <v>353</v>
      </c>
      <c r="D661" s="4" t="s">
        <v>354</v>
      </c>
      <c r="E661" s="4">
        <v>1526</v>
      </c>
      <c r="F661" s="4">
        <v>1631</v>
      </c>
      <c r="G661" s="4" t="s">
        <v>105</v>
      </c>
      <c r="H661" s="4" t="s">
        <v>104</v>
      </c>
      <c r="I661" s="4">
        <v>1053</v>
      </c>
      <c r="J661" s="53">
        <f t="shared" si="20"/>
        <v>0.6430555555555556</v>
      </c>
      <c r="K661" s="53">
        <f t="shared" si="21"/>
        <v>0.68819444444444444</v>
      </c>
    </row>
    <row r="662" spans="1:11" x14ac:dyDescent="0.3">
      <c r="A662" s="54">
        <v>41661</v>
      </c>
      <c r="B662" s="4" t="s">
        <v>10</v>
      </c>
      <c r="C662" s="4" t="s">
        <v>18</v>
      </c>
      <c r="D662" s="4" t="s">
        <v>17</v>
      </c>
      <c r="E662" s="4">
        <v>1721</v>
      </c>
      <c r="F662" s="4">
        <v>1725</v>
      </c>
      <c r="G662" s="4" t="s">
        <v>247</v>
      </c>
      <c r="H662" s="4" t="s">
        <v>248</v>
      </c>
      <c r="I662" s="4">
        <v>153</v>
      </c>
      <c r="J662" s="53">
        <f t="shared" si="20"/>
        <v>0.72291666666666676</v>
      </c>
      <c r="K662" s="53">
        <f t="shared" si="21"/>
        <v>0.72569444444444453</v>
      </c>
    </row>
    <row r="663" spans="1:11" x14ac:dyDescent="0.3">
      <c r="A663" s="54">
        <v>41661</v>
      </c>
      <c r="B663" s="4" t="s">
        <v>10</v>
      </c>
      <c r="C663" s="4" t="s">
        <v>161</v>
      </c>
      <c r="D663" s="4" t="s">
        <v>160</v>
      </c>
      <c r="E663" s="4">
        <v>1204</v>
      </c>
      <c r="F663" s="4">
        <v>1503</v>
      </c>
      <c r="G663" s="4" t="s">
        <v>17</v>
      </c>
      <c r="H663" s="4" t="s">
        <v>18</v>
      </c>
      <c r="I663" s="4">
        <v>782</v>
      </c>
      <c r="J663" s="53">
        <f t="shared" si="20"/>
        <v>0.50277777777777777</v>
      </c>
      <c r="K663" s="53">
        <f t="shared" si="21"/>
        <v>0.62708333333333333</v>
      </c>
    </row>
    <row r="664" spans="1:11" x14ac:dyDescent="0.3">
      <c r="A664" s="54">
        <v>41661</v>
      </c>
      <c r="B664" s="4" t="s">
        <v>10</v>
      </c>
      <c r="C664" s="4" t="s">
        <v>238</v>
      </c>
      <c r="D664" s="4" t="s">
        <v>237</v>
      </c>
      <c r="E664" s="4">
        <v>1839</v>
      </c>
      <c r="F664" s="4">
        <v>1839</v>
      </c>
      <c r="G664" s="4" t="s">
        <v>31</v>
      </c>
      <c r="H664" s="4" t="s">
        <v>32</v>
      </c>
      <c r="I664" s="4">
        <v>522</v>
      </c>
      <c r="J664" s="53">
        <f t="shared" si="20"/>
        <v>0.77708333333333324</v>
      </c>
      <c r="K664" s="53">
        <f t="shared" si="21"/>
        <v>0.77708333333333324</v>
      </c>
    </row>
    <row r="665" spans="1:11" x14ac:dyDescent="0.3">
      <c r="A665" s="54">
        <v>41661</v>
      </c>
      <c r="B665" s="4" t="s">
        <v>19</v>
      </c>
      <c r="C665" s="4" t="s">
        <v>18</v>
      </c>
      <c r="D665" s="4" t="s">
        <v>17</v>
      </c>
      <c r="E665" s="4">
        <v>1925</v>
      </c>
      <c r="F665" s="4">
        <v>2006</v>
      </c>
      <c r="G665" s="4" t="s">
        <v>114</v>
      </c>
      <c r="H665" s="4" t="s">
        <v>113</v>
      </c>
      <c r="I665" s="4">
        <v>406</v>
      </c>
      <c r="J665" s="53">
        <f t="shared" si="20"/>
        <v>0.80902777777777779</v>
      </c>
      <c r="K665" s="53">
        <f t="shared" si="21"/>
        <v>0.83750000000000002</v>
      </c>
    </row>
    <row r="666" spans="1:11" x14ac:dyDescent="0.3">
      <c r="A666" s="54">
        <v>41661</v>
      </c>
      <c r="B666" s="4" t="s">
        <v>131</v>
      </c>
      <c r="C666" s="4" t="s">
        <v>135</v>
      </c>
      <c r="D666" s="4" t="s">
        <v>134</v>
      </c>
      <c r="E666" s="4">
        <v>624</v>
      </c>
      <c r="F666" s="4">
        <v>629</v>
      </c>
      <c r="G666" s="4" t="s">
        <v>267</v>
      </c>
      <c r="H666" s="4" t="s">
        <v>268</v>
      </c>
      <c r="I666" s="4">
        <v>101</v>
      </c>
      <c r="J666" s="53">
        <f t="shared" si="20"/>
        <v>0.26666666666666666</v>
      </c>
      <c r="K666" s="53">
        <f t="shared" si="21"/>
        <v>0.27013888888888887</v>
      </c>
    </row>
    <row r="667" spans="1:11" x14ac:dyDescent="0.3">
      <c r="A667" s="54">
        <v>41661</v>
      </c>
      <c r="B667" s="4" t="s">
        <v>24</v>
      </c>
      <c r="C667" s="4" t="s">
        <v>51</v>
      </c>
      <c r="D667" s="4" t="s">
        <v>52</v>
      </c>
      <c r="E667" s="4">
        <v>1608</v>
      </c>
      <c r="F667" s="4">
        <v>1892</v>
      </c>
      <c r="G667" s="4" t="s">
        <v>31</v>
      </c>
      <c r="H667" s="4" t="s">
        <v>32</v>
      </c>
      <c r="I667" s="4">
        <v>67</v>
      </c>
      <c r="J667" s="53">
        <f t="shared" si="20"/>
        <v>0.67222222222222217</v>
      </c>
      <c r="K667" s="53">
        <f t="shared" si="21"/>
        <v>0.81388888888888899</v>
      </c>
    </row>
    <row r="668" spans="1:11" x14ac:dyDescent="0.3">
      <c r="A668" s="54">
        <v>41661</v>
      </c>
      <c r="B668" s="4" t="s">
        <v>24</v>
      </c>
      <c r="C668" s="4" t="s">
        <v>41</v>
      </c>
      <c r="D668" s="4" t="s">
        <v>40</v>
      </c>
      <c r="E668" s="4">
        <v>745</v>
      </c>
      <c r="F668" s="5">
        <v>773</v>
      </c>
      <c r="G668" s="4" t="s">
        <v>114</v>
      </c>
      <c r="H668" s="4" t="s">
        <v>113</v>
      </c>
      <c r="I668" s="4">
        <v>1005</v>
      </c>
      <c r="J668" s="53">
        <f t="shared" si="20"/>
        <v>0.32291666666666669</v>
      </c>
      <c r="K668" s="53">
        <f t="shared" si="21"/>
        <v>0.34236111111111112</v>
      </c>
    </row>
    <row r="669" spans="1:11" x14ac:dyDescent="0.3">
      <c r="A669" s="54">
        <v>41662</v>
      </c>
      <c r="B669" s="4" t="s">
        <v>10</v>
      </c>
      <c r="C669" s="4" t="s">
        <v>206</v>
      </c>
      <c r="D669" s="4" t="s">
        <v>205</v>
      </c>
      <c r="E669" s="4">
        <v>836</v>
      </c>
      <c r="F669" s="4">
        <v>840</v>
      </c>
      <c r="G669" s="4" t="s">
        <v>79</v>
      </c>
      <c r="H669" s="4" t="s">
        <v>99</v>
      </c>
      <c r="I669" s="4">
        <v>216</v>
      </c>
      <c r="J669" s="53">
        <f t="shared" si="20"/>
        <v>0.35833333333333334</v>
      </c>
      <c r="K669" s="53">
        <f t="shared" si="21"/>
        <v>0.3611111111111111</v>
      </c>
    </row>
    <row r="670" spans="1:11" x14ac:dyDescent="0.3">
      <c r="A670" s="54">
        <v>41662</v>
      </c>
      <c r="B670" s="4" t="s">
        <v>10</v>
      </c>
      <c r="C670" s="4" t="s">
        <v>99</v>
      </c>
      <c r="D670" s="4" t="s">
        <v>79</v>
      </c>
      <c r="E670" s="4">
        <v>1015</v>
      </c>
      <c r="F670" s="4">
        <v>1024</v>
      </c>
      <c r="G670" s="4" t="s">
        <v>198</v>
      </c>
      <c r="H670" s="4" t="s">
        <v>197</v>
      </c>
      <c r="I670" s="4">
        <v>817</v>
      </c>
      <c r="J670" s="53">
        <f t="shared" si="20"/>
        <v>0.42708333333333331</v>
      </c>
      <c r="K670" s="53">
        <f t="shared" si="21"/>
        <v>0.43333333333333335</v>
      </c>
    </row>
    <row r="671" spans="1:11" x14ac:dyDescent="0.3">
      <c r="A671" s="54">
        <v>41662</v>
      </c>
      <c r="B671" s="4" t="s">
        <v>146</v>
      </c>
      <c r="C671" s="4" t="s">
        <v>56</v>
      </c>
      <c r="D671" s="4" t="s">
        <v>57</v>
      </c>
      <c r="E671" s="4">
        <v>1230</v>
      </c>
      <c r="F671" s="4">
        <v>1413</v>
      </c>
      <c r="G671" s="4" t="s">
        <v>217</v>
      </c>
      <c r="H671" s="4" t="s">
        <v>218</v>
      </c>
      <c r="I671" s="4">
        <v>1607</v>
      </c>
      <c r="J671" s="53">
        <f t="shared" si="20"/>
        <v>0.52083333333333337</v>
      </c>
      <c r="K671" s="53">
        <f t="shared" si="21"/>
        <v>0.59236111111111112</v>
      </c>
    </row>
    <row r="672" spans="1:11" x14ac:dyDescent="0.3">
      <c r="A672" s="54">
        <v>41662</v>
      </c>
      <c r="B672" s="4" t="s">
        <v>146</v>
      </c>
      <c r="C672" s="4" t="s">
        <v>56</v>
      </c>
      <c r="D672" s="4" t="s">
        <v>57</v>
      </c>
      <c r="E672" s="4">
        <v>1259</v>
      </c>
      <c r="F672" s="4">
        <v>1303</v>
      </c>
      <c r="G672" s="4" t="s">
        <v>94</v>
      </c>
      <c r="H672" s="4" t="s">
        <v>95</v>
      </c>
      <c r="I672" s="4">
        <v>853</v>
      </c>
      <c r="J672" s="53">
        <f t="shared" si="20"/>
        <v>0.54097222222222219</v>
      </c>
      <c r="K672" s="53">
        <f t="shared" si="21"/>
        <v>0.54375000000000007</v>
      </c>
    </row>
    <row r="673" spans="1:11" x14ac:dyDescent="0.3">
      <c r="A673" s="54">
        <v>41662</v>
      </c>
      <c r="B673" s="4" t="s">
        <v>46</v>
      </c>
      <c r="C673" s="4" t="s">
        <v>18</v>
      </c>
      <c r="D673" s="4" t="s">
        <v>17</v>
      </c>
      <c r="E673" s="4">
        <v>1758</v>
      </c>
      <c r="F673" s="4">
        <v>1808</v>
      </c>
      <c r="G673" s="4" t="s">
        <v>115</v>
      </c>
      <c r="H673" s="4" t="s">
        <v>116</v>
      </c>
      <c r="I673" s="4">
        <v>907</v>
      </c>
      <c r="J673" s="53">
        <f t="shared" si="20"/>
        <v>0.74861111111111101</v>
      </c>
      <c r="K673" s="53">
        <f t="shared" si="21"/>
        <v>0.75555555555555554</v>
      </c>
    </row>
    <row r="674" spans="1:11" x14ac:dyDescent="0.3">
      <c r="A674" s="54">
        <v>41662</v>
      </c>
      <c r="B674" s="4" t="s">
        <v>46</v>
      </c>
      <c r="C674" s="4" t="s">
        <v>197</v>
      </c>
      <c r="D674" s="4" t="s">
        <v>198</v>
      </c>
      <c r="E674" s="4">
        <v>1257</v>
      </c>
      <c r="F674" s="4">
        <v>1300</v>
      </c>
      <c r="G674" s="4" t="s">
        <v>17</v>
      </c>
      <c r="H674" s="4" t="s">
        <v>18</v>
      </c>
      <c r="I674" s="4">
        <v>270</v>
      </c>
      <c r="J674" s="53">
        <f t="shared" si="20"/>
        <v>0.5395833333333333</v>
      </c>
      <c r="K674" s="53">
        <f t="shared" si="21"/>
        <v>0.54166666666666663</v>
      </c>
    </row>
    <row r="675" spans="1:11" x14ac:dyDescent="0.3">
      <c r="A675" s="54">
        <v>41662</v>
      </c>
      <c r="B675" s="4" t="s">
        <v>33</v>
      </c>
      <c r="C675" s="4" t="s">
        <v>34</v>
      </c>
      <c r="D675" s="4" t="s">
        <v>35</v>
      </c>
      <c r="E675" s="4">
        <v>1053</v>
      </c>
      <c r="F675" s="4">
        <v>1100</v>
      </c>
      <c r="G675" s="4" t="s">
        <v>27</v>
      </c>
      <c r="H675" s="4" t="s">
        <v>28</v>
      </c>
      <c r="I675" s="4">
        <v>1192</v>
      </c>
      <c r="J675" s="53">
        <f t="shared" si="20"/>
        <v>0.45347222222222222</v>
      </c>
      <c r="K675" s="53">
        <f t="shared" si="21"/>
        <v>0.45833333333333331</v>
      </c>
    </row>
    <row r="676" spans="1:11" x14ac:dyDescent="0.3">
      <c r="A676" s="54">
        <v>41662</v>
      </c>
      <c r="B676" s="4" t="s">
        <v>33</v>
      </c>
      <c r="C676" s="4" t="s">
        <v>28</v>
      </c>
      <c r="D676" s="4" t="s">
        <v>27</v>
      </c>
      <c r="E676" s="4">
        <v>1831</v>
      </c>
      <c r="F676" s="4">
        <v>1926</v>
      </c>
      <c r="G676" s="4" t="s">
        <v>31</v>
      </c>
      <c r="H676" s="4" t="s">
        <v>32</v>
      </c>
      <c r="I676" s="4">
        <v>802</v>
      </c>
      <c r="J676" s="53">
        <f t="shared" si="20"/>
        <v>0.7715277777777777</v>
      </c>
      <c r="K676" s="53">
        <f t="shared" si="21"/>
        <v>0.80972222222222223</v>
      </c>
    </row>
    <row r="677" spans="1:11" x14ac:dyDescent="0.3">
      <c r="A677" s="54">
        <v>41662</v>
      </c>
      <c r="B677" s="4" t="s">
        <v>46</v>
      </c>
      <c r="C677" s="4" t="s">
        <v>43</v>
      </c>
      <c r="D677" s="4" t="s">
        <v>40</v>
      </c>
      <c r="E677" s="4">
        <v>1616</v>
      </c>
      <c r="F677" s="4">
        <v>1626</v>
      </c>
      <c r="G677" s="4" t="s">
        <v>114</v>
      </c>
      <c r="H677" s="4" t="s">
        <v>113</v>
      </c>
      <c r="I677" s="4">
        <v>1010</v>
      </c>
      <c r="J677" s="53">
        <f t="shared" si="20"/>
        <v>0.6777777777777777</v>
      </c>
      <c r="K677" s="53">
        <f t="shared" si="21"/>
        <v>0.68472222222222223</v>
      </c>
    </row>
    <row r="678" spans="1:11" x14ac:dyDescent="0.3">
      <c r="A678" s="54">
        <v>41662</v>
      </c>
      <c r="B678" s="4" t="s">
        <v>24</v>
      </c>
      <c r="C678" s="4" t="s">
        <v>43</v>
      </c>
      <c r="D678" s="4" t="s">
        <v>40</v>
      </c>
      <c r="E678" s="4">
        <v>1839</v>
      </c>
      <c r="F678" s="4">
        <v>1845</v>
      </c>
      <c r="G678" s="4" t="s">
        <v>115</v>
      </c>
      <c r="H678" s="4" t="s">
        <v>116</v>
      </c>
      <c r="I678" s="4">
        <v>1020</v>
      </c>
      <c r="J678" s="53">
        <f t="shared" si="20"/>
        <v>0.77708333333333324</v>
      </c>
      <c r="K678" s="53">
        <f t="shared" si="21"/>
        <v>0.78125</v>
      </c>
    </row>
    <row r="679" spans="1:11" x14ac:dyDescent="0.3">
      <c r="A679" s="54">
        <v>41662</v>
      </c>
      <c r="B679" s="4" t="s">
        <v>55</v>
      </c>
      <c r="C679" s="4" t="s">
        <v>50</v>
      </c>
      <c r="D679" s="4" t="s">
        <v>49</v>
      </c>
      <c r="E679" s="4">
        <v>2009</v>
      </c>
      <c r="F679" s="4">
        <v>2019</v>
      </c>
      <c r="G679" s="4" t="s">
        <v>61</v>
      </c>
      <c r="H679" s="4" t="s">
        <v>60</v>
      </c>
      <c r="I679" s="4">
        <v>411</v>
      </c>
      <c r="J679" s="53">
        <f t="shared" si="20"/>
        <v>0.83958333333333324</v>
      </c>
      <c r="K679" s="53">
        <f t="shared" si="21"/>
        <v>0.84652777777777777</v>
      </c>
    </row>
    <row r="680" spans="1:11" x14ac:dyDescent="0.3">
      <c r="A680" s="54">
        <v>41662</v>
      </c>
      <c r="B680" s="4" t="s">
        <v>66</v>
      </c>
      <c r="C680" s="4" t="s">
        <v>99</v>
      </c>
      <c r="D680" s="4" t="s">
        <v>79</v>
      </c>
      <c r="E680" s="4">
        <v>1848</v>
      </c>
      <c r="F680" s="4">
        <v>2069</v>
      </c>
      <c r="G680" s="4" t="s">
        <v>44</v>
      </c>
      <c r="H680" s="4" t="s">
        <v>45</v>
      </c>
      <c r="I680" s="4">
        <v>965</v>
      </c>
      <c r="J680" s="53">
        <f t="shared" si="20"/>
        <v>0.78333333333333333</v>
      </c>
      <c r="K680" s="53">
        <f t="shared" si="21"/>
        <v>0.88124999999999998</v>
      </c>
    </row>
    <row r="681" spans="1:11" x14ac:dyDescent="0.3">
      <c r="A681" s="54">
        <v>41662</v>
      </c>
      <c r="B681" s="4" t="s">
        <v>71</v>
      </c>
      <c r="C681" s="4" t="s">
        <v>164</v>
      </c>
      <c r="D681" s="4" t="s">
        <v>165</v>
      </c>
      <c r="E681" s="4">
        <v>509</v>
      </c>
      <c r="F681" s="4">
        <v>515</v>
      </c>
      <c r="G681" s="4" t="s">
        <v>73</v>
      </c>
      <c r="H681" s="4" t="s">
        <v>72</v>
      </c>
      <c r="I681" s="4">
        <v>366</v>
      </c>
      <c r="J681" s="53">
        <f t="shared" si="20"/>
        <v>0.21458333333333335</v>
      </c>
      <c r="K681" s="53">
        <f t="shared" si="21"/>
        <v>0.21875</v>
      </c>
    </row>
    <row r="682" spans="1:11" x14ac:dyDescent="0.3">
      <c r="A682" s="54">
        <v>41662</v>
      </c>
      <c r="B682" s="4" t="s">
        <v>66</v>
      </c>
      <c r="C682" s="4" t="s">
        <v>91</v>
      </c>
      <c r="D682" s="4" t="s">
        <v>90</v>
      </c>
      <c r="E682" s="4">
        <v>946</v>
      </c>
      <c r="F682" s="4">
        <v>946</v>
      </c>
      <c r="G682" s="4" t="s">
        <v>79</v>
      </c>
      <c r="H682" s="4" t="s">
        <v>99</v>
      </c>
      <c r="I682" s="4">
        <v>1222</v>
      </c>
      <c r="J682" s="53">
        <f t="shared" si="20"/>
        <v>0.4069444444444445</v>
      </c>
      <c r="K682" s="53">
        <f t="shared" si="21"/>
        <v>0.4069444444444445</v>
      </c>
    </row>
    <row r="683" spans="1:11" x14ac:dyDescent="0.3">
      <c r="A683" s="54">
        <v>41662</v>
      </c>
      <c r="B683" s="4" t="s">
        <v>77</v>
      </c>
      <c r="C683" s="4" t="s">
        <v>18</v>
      </c>
      <c r="D683" s="4" t="s">
        <v>17</v>
      </c>
      <c r="E683" s="4">
        <v>920</v>
      </c>
      <c r="F683" s="4">
        <v>920</v>
      </c>
      <c r="G683" s="4" t="s">
        <v>210</v>
      </c>
      <c r="H683" s="4" t="s">
        <v>209</v>
      </c>
      <c r="I683" s="4">
        <v>484</v>
      </c>
      <c r="J683" s="53">
        <f t="shared" si="20"/>
        <v>0.3888888888888889</v>
      </c>
      <c r="K683" s="53">
        <f t="shared" si="21"/>
        <v>0.3888888888888889</v>
      </c>
    </row>
    <row r="684" spans="1:11" x14ac:dyDescent="0.3">
      <c r="A684" s="54">
        <v>41662</v>
      </c>
      <c r="B684" s="4" t="s">
        <v>77</v>
      </c>
      <c r="C684" s="4" t="s">
        <v>93</v>
      </c>
      <c r="D684" s="4" t="s">
        <v>92</v>
      </c>
      <c r="E684" s="4">
        <v>1134</v>
      </c>
      <c r="F684" s="4">
        <v>1273</v>
      </c>
      <c r="G684" s="4" t="s">
        <v>90</v>
      </c>
      <c r="H684" s="4" t="s">
        <v>91</v>
      </c>
      <c r="I684" s="4">
        <v>386</v>
      </c>
      <c r="J684" s="53">
        <f t="shared" si="20"/>
        <v>0.48194444444444445</v>
      </c>
      <c r="K684" s="53">
        <f t="shared" si="21"/>
        <v>0.55069444444444449</v>
      </c>
    </row>
    <row r="685" spans="1:11" x14ac:dyDescent="0.3">
      <c r="A685" s="54">
        <v>41662</v>
      </c>
      <c r="B685" s="4" t="s">
        <v>77</v>
      </c>
      <c r="C685" s="4" t="s">
        <v>47</v>
      </c>
      <c r="D685" s="4" t="s">
        <v>48</v>
      </c>
      <c r="E685" s="4">
        <v>951</v>
      </c>
      <c r="F685" s="4">
        <v>1008</v>
      </c>
      <c r="G685" s="4" t="s">
        <v>57</v>
      </c>
      <c r="H685" s="4" t="s">
        <v>56</v>
      </c>
      <c r="I685" s="4">
        <v>1491</v>
      </c>
      <c r="J685" s="53">
        <f t="shared" si="20"/>
        <v>0.41041666666666665</v>
      </c>
      <c r="K685" s="53">
        <f t="shared" si="21"/>
        <v>0.42222222222222222</v>
      </c>
    </row>
    <row r="686" spans="1:11" x14ac:dyDescent="0.3">
      <c r="A686" s="54">
        <v>41662</v>
      </c>
      <c r="B686" s="4" t="s">
        <v>77</v>
      </c>
      <c r="C686" s="4" t="s">
        <v>88</v>
      </c>
      <c r="D686" s="4" t="s">
        <v>89</v>
      </c>
      <c r="E686" s="4">
        <v>1130</v>
      </c>
      <c r="F686" s="4">
        <v>1130</v>
      </c>
      <c r="G686" s="4" t="s">
        <v>90</v>
      </c>
      <c r="H686" s="4" t="s">
        <v>91</v>
      </c>
      <c r="I686" s="4">
        <v>1216</v>
      </c>
      <c r="J686" s="53">
        <f t="shared" si="20"/>
        <v>0.47916666666666669</v>
      </c>
      <c r="K686" s="53">
        <f t="shared" si="21"/>
        <v>0.47916666666666669</v>
      </c>
    </row>
    <row r="687" spans="1:11" x14ac:dyDescent="0.3">
      <c r="A687" s="54">
        <v>41662</v>
      </c>
      <c r="B687" s="4" t="s">
        <v>77</v>
      </c>
      <c r="C687" s="4" t="s">
        <v>45</v>
      </c>
      <c r="D687" s="4" t="s">
        <v>44</v>
      </c>
      <c r="E687" s="4">
        <v>947</v>
      </c>
      <c r="F687" s="4">
        <v>1071</v>
      </c>
      <c r="G687" s="4" t="s">
        <v>57</v>
      </c>
      <c r="H687" s="4" t="s">
        <v>56</v>
      </c>
      <c r="I687" s="4">
        <v>1703</v>
      </c>
      <c r="J687" s="53">
        <f t="shared" si="20"/>
        <v>0.40763888888888888</v>
      </c>
      <c r="K687" s="53">
        <f t="shared" si="21"/>
        <v>0.46597222222222223</v>
      </c>
    </row>
    <row r="688" spans="1:11" x14ac:dyDescent="0.3">
      <c r="A688" s="54">
        <v>41663</v>
      </c>
      <c r="B688" s="4" t="s">
        <v>71</v>
      </c>
      <c r="C688" s="4" t="s">
        <v>83</v>
      </c>
      <c r="D688" s="4" t="s">
        <v>82</v>
      </c>
      <c r="E688" s="4">
        <v>1100</v>
      </c>
      <c r="F688" s="4">
        <v>1110</v>
      </c>
      <c r="G688" s="4" t="s">
        <v>62</v>
      </c>
      <c r="H688" s="4" t="s">
        <v>63</v>
      </c>
      <c r="I688" s="4">
        <v>370</v>
      </c>
      <c r="J688" s="53">
        <f t="shared" si="20"/>
        <v>0.45833333333333331</v>
      </c>
      <c r="K688" s="53">
        <f t="shared" si="21"/>
        <v>0.46527777777777773</v>
      </c>
    </row>
    <row r="689" spans="1:11" x14ac:dyDescent="0.3">
      <c r="A689" s="54">
        <v>41663</v>
      </c>
      <c r="B689" s="4" t="s">
        <v>71</v>
      </c>
      <c r="C689" s="4" t="s">
        <v>83</v>
      </c>
      <c r="D689" s="4" t="s">
        <v>82</v>
      </c>
      <c r="E689" s="4">
        <v>2107</v>
      </c>
      <c r="F689" s="4">
        <v>2110</v>
      </c>
      <c r="G689" s="4" t="s">
        <v>96</v>
      </c>
      <c r="H689" s="4" t="s">
        <v>97</v>
      </c>
      <c r="I689" s="4">
        <v>601</v>
      </c>
      <c r="J689" s="53">
        <f t="shared" si="20"/>
        <v>0.87986111111111109</v>
      </c>
      <c r="K689" s="53">
        <f t="shared" si="21"/>
        <v>0.88194444444444453</v>
      </c>
    </row>
    <row r="690" spans="1:11" x14ac:dyDescent="0.3">
      <c r="A690" s="54">
        <v>41663</v>
      </c>
      <c r="B690" s="4" t="s">
        <v>71</v>
      </c>
      <c r="C690" s="4" t="s">
        <v>43</v>
      </c>
      <c r="D690" s="4" t="s">
        <v>40</v>
      </c>
      <c r="E690" s="4">
        <v>1122</v>
      </c>
      <c r="F690" s="4">
        <v>1130</v>
      </c>
      <c r="G690" s="4" t="s">
        <v>73</v>
      </c>
      <c r="H690" s="4" t="s">
        <v>72</v>
      </c>
      <c r="I690" s="4">
        <v>544</v>
      </c>
      <c r="J690" s="53">
        <f t="shared" si="20"/>
        <v>0.47361111111111115</v>
      </c>
      <c r="K690" s="53">
        <f t="shared" si="21"/>
        <v>0.47916666666666669</v>
      </c>
    </row>
    <row r="691" spans="1:11" x14ac:dyDescent="0.3">
      <c r="A691" s="54">
        <v>41663</v>
      </c>
      <c r="B691" s="4" t="s">
        <v>71</v>
      </c>
      <c r="C691" s="4" t="s">
        <v>34</v>
      </c>
      <c r="D691" s="4" t="s">
        <v>35</v>
      </c>
      <c r="E691" s="4">
        <v>1259</v>
      </c>
      <c r="F691" s="4">
        <v>1300</v>
      </c>
      <c r="G691" s="4" t="s">
        <v>40</v>
      </c>
      <c r="H691" s="4" t="s">
        <v>43</v>
      </c>
      <c r="I691" s="4">
        <v>214</v>
      </c>
      <c r="J691" s="53">
        <f t="shared" si="20"/>
        <v>0.54097222222222219</v>
      </c>
      <c r="K691" s="53">
        <f t="shared" si="21"/>
        <v>0.54166666666666663</v>
      </c>
    </row>
    <row r="692" spans="1:11" x14ac:dyDescent="0.3">
      <c r="A692" s="54">
        <v>41663</v>
      </c>
      <c r="B692" s="4" t="s">
        <v>77</v>
      </c>
      <c r="C692" s="4" t="s">
        <v>145</v>
      </c>
      <c r="D692" s="4" t="s">
        <v>144</v>
      </c>
      <c r="E692" s="4">
        <v>1024</v>
      </c>
      <c r="F692" s="4">
        <v>1025</v>
      </c>
      <c r="G692" s="4" t="s">
        <v>205</v>
      </c>
      <c r="H692" s="4" t="s">
        <v>206</v>
      </c>
      <c r="I692" s="4">
        <v>580</v>
      </c>
      <c r="J692" s="53">
        <f t="shared" si="20"/>
        <v>0.43333333333333335</v>
      </c>
      <c r="K692" s="53">
        <f t="shared" si="21"/>
        <v>0.43402777777777773</v>
      </c>
    </row>
    <row r="693" spans="1:11" x14ac:dyDescent="0.3">
      <c r="A693" s="54">
        <v>41663</v>
      </c>
      <c r="B693" s="4" t="s">
        <v>77</v>
      </c>
      <c r="C693" s="4" t="s">
        <v>98</v>
      </c>
      <c r="D693" s="4" t="s">
        <v>31</v>
      </c>
      <c r="E693" s="4">
        <v>2044</v>
      </c>
      <c r="F693" s="4">
        <v>2069</v>
      </c>
      <c r="G693" s="4" t="s">
        <v>44</v>
      </c>
      <c r="H693" s="4" t="s">
        <v>45</v>
      </c>
      <c r="I693" s="4">
        <v>1166</v>
      </c>
      <c r="J693" s="53">
        <f t="shared" si="20"/>
        <v>0.86388888888888893</v>
      </c>
      <c r="K693" s="53">
        <f t="shared" si="21"/>
        <v>0.88124999999999998</v>
      </c>
    </row>
    <row r="694" spans="1:11" x14ac:dyDescent="0.3">
      <c r="A694" s="54">
        <v>41663</v>
      </c>
      <c r="B694" s="4" t="s">
        <v>77</v>
      </c>
      <c r="C694" s="4" t="s">
        <v>91</v>
      </c>
      <c r="D694" s="4" t="s">
        <v>90</v>
      </c>
      <c r="E694" s="4">
        <v>1244</v>
      </c>
      <c r="F694" s="4">
        <v>1245</v>
      </c>
      <c r="G694" s="4" t="s">
        <v>160</v>
      </c>
      <c r="H694" s="4" t="s">
        <v>161</v>
      </c>
      <c r="I694" s="4">
        <v>986</v>
      </c>
      <c r="J694" s="53">
        <f t="shared" si="20"/>
        <v>0.53055555555555556</v>
      </c>
      <c r="K694" s="53">
        <f t="shared" si="21"/>
        <v>0.53125</v>
      </c>
    </row>
    <row r="695" spans="1:11" x14ac:dyDescent="0.3">
      <c r="A695" s="54">
        <v>41663</v>
      </c>
      <c r="B695" s="4" t="s">
        <v>77</v>
      </c>
      <c r="C695" s="4" t="s">
        <v>209</v>
      </c>
      <c r="D695" s="4" t="s">
        <v>210</v>
      </c>
      <c r="E695" s="4">
        <v>1553</v>
      </c>
      <c r="F695" s="4">
        <v>1756</v>
      </c>
      <c r="G695" s="4" t="s">
        <v>57</v>
      </c>
      <c r="H695" s="4" t="s">
        <v>56</v>
      </c>
      <c r="I695" s="4">
        <v>770</v>
      </c>
      <c r="J695" s="53">
        <f t="shared" si="20"/>
        <v>0.66180555555555554</v>
      </c>
      <c r="K695" s="53">
        <f t="shared" si="21"/>
        <v>0.74722222222222223</v>
      </c>
    </row>
    <row r="696" spans="1:11" x14ac:dyDescent="0.3">
      <c r="A696" s="54">
        <v>41663</v>
      </c>
      <c r="B696" s="4" t="s">
        <v>77</v>
      </c>
      <c r="C696" s="4" t="s">
        <v>95</v>
      </c>
      <c r="D696" s="4" t="s">
        <v>94</v>
      </c>
      <c r="E696" s="4">
        <v>1713</v>
      </c>
      <c r="F696" s="4">
        <v>1715</v>
      </c>
      <c r="G696" s="4" t="s">
        <v>96</v>
      </c>
      <c r="H696" s="4" t="s">
        <v>97</v>
      </c>
      <c r="I696" s="4">
        <v>488</v>
      </c>
      <c r="J696" s="53">
        <f t="shared" si="20"/>
        <v>0.71736111111111101</v>
      </c>
      <c r="K696" s="53">
        <f t="shared" si="21"/>
        <v>0.71875</v>
      </c>
    </row>
    <row r="697" spans="1:11" x14ac:dyDescent="0.3">
      <c r="A697" s="54">
        <v>41663</v>
      </c>
      <c r="B697" s="4" t="s">
        <v>77</v>
      </c>
      <c r="C697" s="4" t="s">
        <v>59</v>
      </c>
      <c r="D697" s="4" t="s">
        <v>58</v>
      </c>
      <c r="E697" s="4">
        <v>1825</v>
      </c>
      <c r="F697" s="4">
        <v>1825</v>
      </c>
      <c r="G697" s="4" t="s">
        <v>133</v>
      </c>
      <c r="H697" s="4" t="s">
        <v>132</v>
      </c>
      <c r="I697" s="4">
        <v>325</v>
      </c>
      <c r="J697" s="53">
        <f t="shared" si="20"/>
        <v>0.76736111111111116</v>
      </c>
      <c r="K697" s="53">
        <f t="shared" si="21"/>
        <v>0.76736111111111116</v>
      </c>
    </row>
    <row r="698" spans="1:11" x14ac:dyDescent="0.3">
      <c r="A698" s="54">
        <v>41663</v>
      </c>
      <c r="B698" s="4" t="s">
        <v>24</v>
      </c>
      <c r="C698" s="4" t="s">
        <v>41</v>
      </c>
      <c r="D698" s="4" t="s">
        <v>40</v>
      </c>
      <c r="E698" s="4">
        <v>1921</v>
      </c>
      <c r="F698" s="4">
        <v>1930</v>
      </c>
      <c r="G698" s="4" t="s">
        <v>169</v>
      </c>
      <c r="H698" s="4" t="s">
        <v>168</v>
      </c>
      <c r="I698" s="4">
        <v>483</v>
      </c>
      <c r="J698" s="53">
        <f t="shared" si="20"/>
        <v>0.80625000000000002</v>
      </c>
      <c r="K698" s="53">
        <f t="shared" si="21"/>
        <v>0.8125</v>
      </c>
    </row>
    <row r="699" spans="1:11" x14ac:dyDescent="0.3">
      <c r="A699" s="54">
        <v>41663</v>
      </c>
      <c r="B699" s="4" t="s">
        <v>24</v>
      </c>
      <c r="C699" s="4" t="s">
        <v>32</v>
      </c>
      <c r="D699" s="4" t="s">
        <v>31</v>
      </c>
      <c r="E699" s="4">
        <v>2010</v>
      </c>
      <c r="F699" s="5">
        <v>2025</v>
      </c>
      <c r="G699" s="4" t="s">
        <v>119</v>
      </c>
      <c r="H699" s="4" t="s">
        <v>120</v>
      </c>
      <c r="I699" s="4">
        <v>510</v>
      </c>
      <c r="J699" s="53">
        <f t="shared" si="20"/>
        <v>0.84027777777777779</v>
      </c>
      <c r="K699" s="53">
        <f t="shared" si="21"/>
        <v>0.85069444444444453</v>
      </c>
    </row>
    <row r="700" spans="1:11" x14ac:dyDescent="0.3">
      <c r="A700" s="54">
        <v>41663</v>
      </c>
      <c r="B700" s="4" t="s">
        <v>24</v>
      </c>
      <c r="C700" s="4" t="s">
        <v>28</v>
      </c>
      <c r="D700" s="4" t="s">
        <v>27</v>
      </c>
      <c r="E700" s="4">
        <v>1238</v>
      </c>
      <c r="F700" s="4">
        <v>1240</v>
      </c>
      <c r="G700" s="4" t="s">
        <v>355</v>
      </c>
      <c r="H700" s="4" t="s">
        <v>356</v>
      </c>
      <c r="I700" s="4">
        <v>383</v>
      </c>
      <c r="J700" s="53">
        <f t="shared" si="20"/>
        <v>0.52638888888888891</v>
      </c>
      <c r="K700" s="53">
        <f t="shared" si="21"/>
        <v>0.52777777777777779</v>
      </c>
    </row>
    <row r="701" spans="1:11" x14ac:dyDescent="0.3">
      <c r="A701" s="54">
        <v>41663</v>
      </c>
      <c r="B701" s="4" t="s">
        <v>55</v>
      </c>
      <c r="C701" s="4" t="s">
        <v>32</v>
      </c>
      <c r="D701" s="4" t="s">
        <v>31</v>
      </c>
      <c r="E701" s="4">
        <v>855</v>
      </c>
      <c r="F701" s="4">
        <v>1016</v>
      </c>
      <c r="G701" s="4" t="s">
        <v>100</v>
      </c>
      <c r="H701" s="4" t="s">
        <v>101</v>
      </c>
      <c r="I701" s="4">
        <v>1013</v>
      </c>
      <c r="J701" s="53">
        <f t="shared" si="20"/>
        <v>0.37152777777777773</v>
      </c>
      <c r="K701" s="53">
        <f t="shared" si="21"/>
        <v>0.42777777777777781</v>
      </c>
    </row>
    <row r="702" spans="1:11" x14ac:dyDescent="0.3">
      <c r="A702" s="54">
        <v>41663</v>
      </c>
      <c r="B702" s="4" t="s">
        <v>55</v>
      </c>
      <c r="C702" s="4" t="s">
        <v>357</v>
      </c>
      <c r="D702" s="4" t="s">
        <v>358</v>
      </c>
      <c r="E702" s="4">
        <v>1654</v>
      </c>
      <c r="F702" s="4">
        <v>1710</v>
      </c>
      <c r="G702" s="4" t="s">
        <v>241</v>
      </c>
      <c r="H702" s="4" t="s">
        <v>242</v>
      </c>
      <c r="I702" s="4">
        <v>56</v>
      </c>
      <c r="J702" s="53">
        <f t="shared" si="20"/>
        <v>0.70416666666666661</v>
      </c>
      <c r="K702" s="53">
        <f t="shared" si="21"/>
        <v>0.71527777777777779</v>
      </c>
    </row>
    <row r="703" spans="1:11" x14ac:dyDescent="0.3">
      <c r="A703" s="54">
        <v>41663</v>
      </c>
      <c r="B703" s="4" t="s">
        <v>55</v>
      </c>
      <c r="C703" s="4" t="s">
        <v>51</v>
      </c>
      <c r="D703" s="4" t="s">
        <v>52</v>
      </c>
      <c r="E703" s="4">
        <v>516</v>
      </c>
      <c r="F703" s="4">
        <v>650</v>
      </c>
      <c r="G703" s="4" t="s">
        <v>31</v>
      </c>
      <c r="H703" s="4" t="s">
        <v>32</v>
      </c>
      <c r="I703" s="4">
        <v>67</v>
      </c>
      <c r="J703" s="53">
        <f t="shared" si="20"/>
        <v>0.21944444444444444</v>
      </c>
      <c r="K703" s="53">
        <f t="shared" si="21"/>
        <v>0.28472222222222221</v>
      </c>
    </row>
    <row r="704" spans="1:11" x14ac:dyDescent="0.3">
      <c r="A704" s="54">
        <v>41663</v>
      </c>
      <c r="B704" s="4" t="s">
        <v>55</v>
      </c>
      <c r="C704" s="4" t="s">
        <v>67</v>
      </c>
      <c r="D704" s="4" t="s">
        <v>68</v>
      </c>
      <c r="E704" s="4">
        <v>1037</v>
      </c>
      <c r="F704" s="4">
        <v>1134</v>
      </c>
      <c r="G704" s="4" t="s">
        <v>359</v>
      </c>
      <c r="H704" s="4" t="s">
        <v>360</v>
      </c>
      <c r="I704" s="4">
        <v>190</v>
      </c>
      <c r="J704" s="53">
        <f t="shared" si="20"/>
        <v>0.44236111111111115</v>
      </c>
      <c r="K704" s="53">
        <f t="shared" si="21"/>
        <v>0.48194444444444445</v>
      </c>
    </row>
    <row r="705" spans="1:11" x14ac:dyDescent="0.3">
      <c r="A705" s="54">
        <v>41663</v>
      </c>
      <c r="B705" s="4" t="s">
        <v>66</v>
      </c>
      <c r="C705" s="4" t="s">
        <v>43</v>
      </c>
      <c r="D705" s="4" t="s">
        <v>40</v>
      </c>
      <c r="E705" s="4">
        <v>1502</v>
      </c>
      <c r="F705" s="4">
        <v>1502</v>
      </c>
      <c r="G705" s="4" t="s">
        <v>57</v>
      </c>
      <c r="H705" s="4" t="s">
        <v>56</v>
      </c>
      <c r="I705" s="4">
        <v>1620</v>
      </c>
      <c r="J705" s="53">
        <f t="shared" si="20"/>
        <v>0.62638888888888888</v>
      </c>
      <c r="K705" s="53">
        <f t="shared" si="21"/>
        <v>0.62638888888888888</v>
      </c>
    </row>
    <row r="706" spans="1:11" x14ac:dyDescent="0.3">
      <c r="A706" s="54">
        <v>41663</v>
      </c>
      <c r="B706" s="4" t="s">
        <v>10</v>
      </c>
      <c r="C706" s="4" t="s">
        <v>99</v>
      </c>
      <c r="D706" s="4" t="s">
        <v>79</v>
      </c>
      <c r="E706" s="4">
        <v>2005</v>
      </c>
      <c r="F706" s="4">
        <v>2136</v>
      </c>
      <c r="G706" s="4" t="s">
        <v>331</v>
      </c>
      <c r="H706" s="4" t="s">
        <v>332</v>
      </c>
      <c r="I706" s="4">
        <v>374</v>
      </c>
      <c r="J706" s="53">
        <f t="shared" si="20"/>
        <v>0.83680555555555547</v>
      </c>
      <c r="K706" s="53">
        <f t="shared" si="21"/>
        <v>0.9</v>
      </c>
    </row>
    <row r="707" spans="1:11" x14ac:dyDescent="0.3">
      <c r="A707" s="54">
        <v>41663</v>
      </c>
      <c r="B707" s="4" t="s">
        <v>10</v>
      </c>
      <c r="C707" s="4" t="s">
        <v>224</v>
      </c>
      <c r="D707" s="4" t="s">
        <v>223</v>
      </c>
      <c r="E707" s="4">
        <v>557</v>
      </c>
      <c r="F707" s="4">
        <v>600</v>
      </c>
      <c r="G707" s="4" t="s">
        <v>17</v>
      </c>
      <c r="H707" s="4" t="s">
        <v>18</v>
      </c>
      <c r="I707" s="4">
        <v>780</v>
      </c>
      <c r="J707" s="53">
        <f t="shared" ref="J707:J770" si="22">TEXT(E707,"00\:00")+0</f>
        <v>0.24791666666666667</v>
      </c>
      <c r="K707" s="53">
        <f t="shared" ref="K707:K770" si="23">+TEXT(F707,"00\:00")+0</f>
        <v>0.25</v>
      </c>
    </row>
    <row r="708" spans="1:11" x14ac:dyDescent="0.3">
      <c r="A708" s="54">
        <v>41663</v>
      </c>
      <c r="B708" s="4" t="s">
        <v>10</v>
      </c>
      <c r="C708" s="4" t="s">
        <v>361</v>
      </c>
      <c r="D708" s="4" t="s">
        <v>362</v>
      </c>
      <c r="E708" s="4">
        <v>1228</v>
      </c>
      <c r="F708" s="5">
        <v>1238</v>
      </c>
      <c r="G708" s="4" t="s">
        <v>17</v>
      </c>
      <c r="H708" s="4" t="s">
        <v>18</v>
      </c>
      <c r="I708" s="4">
        <v>803</v>
      </c>
      <c r="J708" s="53">
        <f t="shared" si="22"/>
        <v>0.51944444444444449</v>
      </c>
      <c r="K708" s="53">
        <f t="shared" si="23"/>
        <v>0.52638888888888891</v>
      </c>
    </row>
    <row r="709" spans="1:11" x14ac:dyDescent="0.3">
      <c r="A709" s="54">
        <v>41663</v>
      </c>
      <c r="B709" s="4" t="s">
        <v>10</v>
      </c>
      <c r="C709" s="4" t="s">
        <v>363</v>
      </c>
      <c r="D709" s="4" t="s">
        <v>364</v>
      </c>
      <c r="E709" s="4">
        <v>1525</v>
      </c>
      <c r="F709" s="4">
        <v>1532</v>
      </c>
      <c r="G709" s="4" t="s">
        <v>53</v>
      </c>
      <c r="H709" s="4" t="s">
        <v>54</v>
      </c>
      <c r="I709" s="4">
        <v>332</v>
      </c>
      <c r="J709" s="53">
        <f t="shared" si="22"/>
        <v>0.64236111111111105</v>
      </c>
      <c r="K709" s="53">
        <f t="shared" si="23"/>
        <v>0.64722222222222225</v>
      </c>
    </row>
    <row r="710" spans="1:11" x14ac:dyDescent="0.3">
      <c r="A710" s="54">
        <v>41663</v>
      </c>
      <c r="B710" s="4" t="s">
        <v>10</v>
      </c>
      <c r="C710" s="4" t="s">
        <v>99</v>
      </c>
      <c r="D710" s="4" t="s">
        <v>79</v>
      </c>
      <c r="E710" s="4">
        <v>1755</v>
      </c>
      <c r="F710" s="4">
        <v>1801</v>
      </c>
      <c r="G710" s="4" t="s">
        <v>331</v>
      </c>
      <c r="H710" s="4" t="s">
        <v>332</v>
      </c>
      <c r="I710" s="4">
        <v>374</v>
      </c>
      <c r="J710" s="53">
        <f t="shared" si="22"/>
        <v>0.74652777777777779</v>
      </c>
      <c r="K710" s="53">
        <f t="shared" si="23"/>
        <v>0.75069444444444444</v>
      </c>
    </row>
    <row r="711" spans="1:11" x14ac:dyDescent="0.3">
      <c r="A711" s="54">
        <v>41663</v>
      </c>
      <c r="B711" s="4" t="s">
        <v>10</v>
      </c>
      <c r="C711" s="4" t="s">
        <v>32</v>
      </c>
      <c r="D711" s="4" t="s">
        <v>31</v>
      </c>
      <c r="E711" s="4">
        <v>757</v>
      </c>
      <c r="F711" s="4">
        <v>1045</v>
      </c>
      <c r="G711" s="4" t="s">
        <v>138</v>
      </c>
      <c r="H711" s="4" t="s">
        <v>139</v>
      </c>
      <c r="I711" s="4">
        <v>108</v>
      </c>
      <c r="J711" s="53">
        <f t="shared" si="22"/>
        <v>0.33124999999999999</v>
      </c>
      <c r="K711" s="53">
        <f t="shared" si="23"/>
        <v>0.44791666666666669</v>
      </c>
    </row>
    <row r="712" spans="1:11" x14ac:dyDescent="0.3">
      <c r="A712" s="54">
        <v>41663</v>
      </c>
      <c r="B712" s="4" t="s">
        <v>146</v>
      </c>
      <c r="C712" s="4" t="s">
        <v>111</v>
      </c>
      <c r="D712" s="4" t="s">
        <v>112</v>
      </c>
      <c r="E712" s="4">
        <v>609</v>
      </c>
      <c r="F712" s="4">
        <v>610</v>
      </c>
      <c r="G712" s="4" t="s">
        <v>57</v>
      </c>
      <c r="H712" s="4" t="s">
        <v>56</v>
      </c>
      <c r="I712" s="4">
        <v>1069</v>
      </c>
      <c r="J712" s="53">
        <f t="shared" si="22"/>
        <v>0.25625000000000003</v>
      </c>
      <c r="K712" s="53">
        <f t="shared" si="23"/>
        <v>0.25694444444444448</v>
      </c>
    </row>
    <row r="713" spans="1:11" x14ac:dyDescent="0.3">
      <c r="A713" s="54">
        <v>41663</v>
      </c>
      <c r="B713" s="4" t="s">
        <v>19</v>
      </c>
      <c r="C713" s="4" t="s">
        <v>34</v>
      </c>
      <c r="D713" s="4" t="s">
        <v>35</v>
      </c>
      <c r="E713" s="4">
        <v>1855</v>
      </c>
      <c r="F713" s="4">
        <v>1859</v>
      </c>
      <c r="G713" s="4" t="s">
        <v>17</v>
      </c>
      <c r="H713" s="4" t="s">
        <v>18</v>
      </c>
      <c r="I713" s="4">
        <v>547</v>
      </c>
      <c r="J713" s="53">
        <f t="shared" si="22"/>
        <v>0.78819444444444453</v>
      </c>
      <c r="K713" s="53">
        <f t="shared" si="23"/>
        <v>0.7909722222222223</v>
      </c>
    </row>
    <row r="714" spans="1:11" x14ac:dyDescent="0.3">
      <c r="A714" s="54">
        <v>41663</v>
      </c>
      <c r="B714" s="4" t="s">
        <v>19</v>
      </c>
      <c r="C714" s="4" t="s">
        <v>104</v>
      </c>
      <c r="D714" s="4" t="s">
        <v>105</v>
      </c>
      <c r="E714" s="4">
        <v>1838</v>
      </c>
      <c r="F714" s="4">
        <v>2127</v>
      </c>
      <c r="G714" s="4" t="s">
        <v>48</v>
      </c>
      <c r="H714" s="4" t="s">
        <v>47</v>
      </c>
      <c r="I714" s="4">
        <v>787</v>
      </c>
      <c r="J714" s="53">
        <f t="shared" si="22"/>
        <v>0.77638888888888891</v>
      </c>
      <c r="K714" s="53">
        <f t="shared" si="23"/>
        <v>0.89374999999999993</v>
      </c>
    </row>
    <row r="715" spans="1:11" x14ac:dyDescent="0.3">
      <c r="A715" s="54">
        <v>41663</v>
      </c>
      <c r="B715" s="4" t="s">
        <v>19</v>
      </c>
      <c r="C715" s="4" t="s">
        <v>56</v>
      </c>
      <c r="D715" s="4" t="s">
        <v>57</v>
      </c>
      <c r="E715" s="4">
        <v>645</v>
      </c>
      <c r="F715" s="4">
        <v>813</v>
      </c>
      <c r="G715" s="4" t="s">
        <v>17</v>
      </c>
      <c r="H715" s="4" t="s">
        <v>18</v>
      </c>
      <c r="I715" s="4">
        <v>1199</v>
      </c>
      <c r="J715" s="53">
        <f t="shared" si="22"/>
        <v>0.28125</v>
      </c>
      <c r="K715" s="53">
        <f t="shared" si="23"/>
        <v>0.34236111111111112</v>
      </c>
    </row>
    <row r="716" spans="1:11" x14ac:dyDescent="0.3">
      <c r="A716" s="54">
        <v>41663</v>
      </c>
      <c r="B716" s="4" t="s">
        <v>131</v>
      </c>
      <c r="C716" s="4" t="s">
        <v>365</v>
      </c>
      <c r="D716" s="4" t="s">
        <v>366</v>
      </c>
      <c r="E716" s="4">
        <v>1021</v>
      </c>
      <c r="F716" s="4">
        <v>1031</v>
      </c>
      <c r="G716" s="4" t="s">
        <v>134</v>
      </c>
      <c r="H716" s="4" t="s">
        <v>135</v>
      </c>
      <c r="I716" s="4">
        <v>216</v>
      </c>
      <c r="J716" s="53">
        <f t="shared" si="22"/>
        <v>0.43124999999999997</v>
      </c>
      <c r="K716" s="53">
        <f t="shared" si="23"/>
        <v>0.4381944444444445</v>
      </c>
    </row>
    <row r="717" spans="1:11" x14ac:dyDescent="0.3">
      <c r="A717" s="54">
        <v>41663</v>
      </c>
      <c r="B717" s="4" t="s">
        <v>24</v>
      </c>
      <c r="C717" s="4" t="s">
        <v>367</v>
      </c>
      <c r="D717" s="4" t="s">
        <v>368</v>
      </c>
      <c r="E717" s="4">
        <v>1921</v>
      </c>
      <c r="F717" s="4">
        <v>2113</v>
      </c>
      <c r="G717" s="4" t="s">
        <v>27</v>
      </c>
      <c r="H717" s="4" t="s">
        <v>28</v>
      </c>
      <c r="I717" s="4">
        <v>396</v>
      </c>
      <c r="J717" s="53">
        <f t="shared" si="22"/>
        <v>0.80625000000000002</v>
      </c>
      <c r="K717" s="53">
        <f t="shared" si="23"/>
        <v>0.88402777777777775</v>
      </c>
    </row>
    <row r="718" spans="1:11" x14ac:dyDescent="0.3">
      <c r="A718" s="54">
        <v>41663</v>
      </c>
      <c r="B718" s="4" t="s">
        <v>24</v>
      </c>
      <c r="C718" s="4" t="s">
        <v>256</v>
      </c>
      <c r="D718" s="4" t="s">
        <v>255</v>
      </c>
      <c r="E718" s="4">
        <v>1217</v>
      </c>
      <c r="F718" s="4">
        <v>1220</v>
      </c>
      <c r="G718" s="4" t="s">
        <v>27</v>
      </c>
      <c r="H718" s="4" t="s">
        <v>28</v>
      </c>
      <c r="I718" s="4">
        <v>354</v>
      </c>
      <c r="J718" s="53">
        <f t="shared" si="22"/>
        <v>0.51180555555555551</v>
      </c>
      <c r="K718" s="53">
        <f t="shared" si="23"/>
        <v>0.51388888888888895</v>
      </c>
    </row>
    <row r="719" spans="1:11" x14ac:dyDescent="0.3">
      <c r="A719" s="54">
        <v>41663</v>
      </c>
      <c r="B719" s="4" t="s">
        <v>24</v>
      </c>
      <c r="C719" s="4" t="s">
        <v>369</v>
      </c>
      <c r="D719" s="4" t="s">
        <v>370</v>
      </c>
      <c r="E719" s="4">
        <v>748</v>
      </c>
      <c r="F719" s="4">
        <v>779</v>
      </c>
      <c r="G719" s="4" t="s">
        <v>31</v>
      </c>
      <c r="H719" s="4" t="s">
        <v>32</v>
      </c>
      <c r="I719" s="4">
        <v>303</v>
      </c>
      <c r="J719" s="53">
        <f t="shared" si="22"/>
        <v>0.32500000000000001</v>
      </c>
      <c r="K719" s="53">
        <f t="shared" si="23"/>
        <v>0.34652777777777777</v>
      </c>
    </row>
    <row r="720" spans="1:11" x14ac:dyDescent="0.3">
      <c r="A720" s="54">
        <v>41663</v>
      </c>
      <c r="B720" s="4" t="s">
        <v>33</v>
      </c>
      <c r="C720" s="4" t="s">
        <v>32</v>
      </c>
      <c r="D720" s="4" t="s">
        <v>31</v>
      </c>
      <c r="E720" s="4">
        <v>811</v>
      </c>
      <c r="F720" s="4">
        <v>1036</v>
      </c>
      <c r="G720" s="4" t="s">
        <v>39</v>
      </c>
      <c r="H720" s="4" t="s">
        <v>38</v>
      </c>
      <c r="I720" s="4">
        <v>2072</v>
      </c>
      <c r="J720" s="53">
        <f t="shared" si="22"/>
        <v>0.34097222222222223</v>
      </c>
      <c r="K720" s="53">
        <f t="shared" si="23"/>
        <v>0.44166666666666665</v>
      </c>
    </row>
    <row r="721" spans="1:11" x14ac:dyDescent="0.3">
      <c r="A721" s="54">
        <v>41663</v>
      </c>
      <c r="B721" s="4" t="s">
        <v>33</v>
      </c>
      <c r="C721" s="4" t="s">
        <v>28</v>
      </c>
      <c r="D721" s="4" t="s">
        <v>27</v>
      </c>
      <c r="E721" s="4">
        <v>929</v>
      </c>
      <c r="F721" s="4">
        <v>935</v>
      </c>
      <c r="G721" s="4" t="s">
        <v>48</v>
      </c>
      <c r="H721" s="4" t="s">
        <v>47</v>
      </c>
      <c r="I721" s="4">
        <v>1217</v>
      </c>
      <c r="J721" s="53">
        <f t="shared" si="22"/>
        <v>0.39513888888888887</v>
      </c>
      <c r="K721" s="53">
        <f t="shared" si="23"/>
        <v>0.39930555555555558</v>
      </c>
    </row>
    <row r="722" spans="1:11" x14ac:dyDescent="0.3">
      <c r="A722" s="54">
        <v>41663</v>
      </c>
      <c r="B722" s="4" t="s">
        <v>33</v>
      </c>
      <c r="C722" s="4" t="s">
        <v>163</v>
      </c>
      <c r="D722" s="4" t="s">
        <v>162</v>
      </c>
      <c r="E722" s="4">
        <v>1130</v>
      </c>
      <c r="F722" s="4">
        <v>1140</v>
      </c>
      <c r="G722" s="4" t="s">
        <v>27</v>
      </c>
      <c r="H722" s="4" t="s">
        <v>28</v>
      </c>
      <c r="I722" s="4">
        <v>813</v>
      </c>
      <c r="J722" s="53">
        <f t="shared" si="22"/>
        <v>0.47916666666666669</v>
      </c>
      <c r="K722" s="53">
        <f t="shared" si="23"/>
        <v>0.4861111111111111</v>
      </c>
    </row>
    <row r="723" spans="1:11" x14ac:dyDescent="0.3">
      <c r="A723" s="54">
        <v>41663</v>
      </c>
      <c r="B723" s="4" t="s">
        <v>42</v>
      </c>
      <c r="C723" s="4" t="s">
        <v>104</v>
      </c>
      <c r="D723" s="4" t="s">
        <v>105</v>
      </c>
      <c r="E723" s="4">
        <v>1510</v>
      </c>
      <c r="F723" s="4">
        <v>1701</v>
      </c>
      <c r="G723" s="4" t="s">
        <v>40</v>
      </c>
      <c r="H723" s="4" t="s">
        <v>41</v>
      </c>
      <c r="I723" s="4">
        <v>944</v>
      </c>
      <c r="J723" s="53">
        <f t="shared" si="22"/>
        <v>0.63194444444444442</v>
      </c>
      <c r="K723" s="53">
        <f t="shared" si="23"/>
        <v>0.7090277777777777</v>
      </c>
    </row>
    <row r="724" spans="1:11" x14ac:dyDescent="0.3">
      <c r="A724" s="54">
        <v>41663</v>
      </c>
      <c r="B724" s="4" t="s">
        <v>46</v>
      </c>
      <c r="C724" s="4" t="s">
        <v>18</v>
      </c>
      <c r="D724" s="4" t="s">
        <v>17</v>
      </c>
      <c r="E724" s="4">
        <v>1956</v>
      </c>
      <c r="F724" s="4">
        <v>1979</v>
      </c>
      <c r="G724" s="4" t="s">
        <v>210</v>
      </c>
      <c r="H724" s="4" t="s">
        <v>209</v>
      </c>
      <c r="I724" s="4">
        <v>484</v>
      </c>
      <c r="J724" s="53">
        <f t="shared" si="22"/>
        <v>0.8305555555555556</v>
      </c>
      <c r="K724" s="53">
        <f t="shared" si="23"/>
        <v>0.84652777777777777</v>
      </c>
    </row>
    <row r="725" spans="1:11" x14ac:dyDescent="0.3">
      <c r="A725" s="54">
        <v>41663</v>
      </c>
      <c r="B725" s="4" t="s">
        <v>46</v>
      </c>
      <c r="C725" s="4" t="s">
        <v>229</v>
      </c>
      <c r="D725" s="4" t="s">
        <v>230</v>
      </c>
      <c r="E725" s="4">
        <v>1809</v>
      </c>
      <c r="F725" s="4">
        <v>1815</v>
      </c>
      <c r="G725" s="4" t="s">
        <v>114</v>
      </c>
      <c r="H725" s="4" t="s">
        <v>113</v>
      </c>
      <c r="I725" s="4">
        <v>655</v>
      </c>
      <c r="J725" s="53">
        <f t="shared" si="22"/>
        <v>0.75624999999999998</v>
      </c>
      <c r="K725" s="53">
        <f t="shared" si="23"/>
        <v>0.76041666666666663</v>
      </c>
    </row>
    <row r="726" spans="1:11" x14ac:dyDescent="0.3">
      <c r="A726" s="54">
        <v>41664</v>
      </c>
      <c r="B726" s="4" t="s">
        <v>46</v>
      </c>
      <c r="C726" s="4" t="s">
        <v>259</v>
      </c>
      <c r="D726" s="4" t="s">
        <v>260</v>
      </c>
      <c r="E726" s="4">
        <v>1105</v>
      </c>
      <c r="F726" s="4">
        <v>1109</v>
      </c>
      <c r="G726" s="4" t="s">
        <v>17</v>
      </c>
      <c r="H726" s="4" t="s">
        <v>18</v>
      </c>
      <c r="I726" s="4">
        <v>528</v>
      </c>
      <c r="J726" s="53">
        <f t="shared" si="22"/>
        <v>0.46180555555555558</v>
      </c>
      <c r="K726" s="53">
        <f t="shared" si="23"/>
        <v>0.46458333333333335</v>
      </c>
    </row>
    <row r="727" spans="1:11" x14ac:dyDescent="0.3">
      <c r="A727" s="54">
        <v>41664</v>
      </c>
      <c r="B727" s="4" t="s">
        <v>46</v>
      </c>
      <c r="C727" s="4" t="s">
        <v>43</v>
      </c>
      <c r="D727" s="4" t="s">
        <v>40</v>
      </c>
      <c r="E727" s="4">
        <v>755</v>
      </c>
      <c r="F727" s="4">
        <v>800</v>
      </c>
      <c r="G727" s="4" t="s">
        <v>114</v>
      </c>
      <c r="H727" s="4" t="s">
        <v>113</v>
      </c>
      <c r="I727" s="4">
        <v>1010</v>
      </c>
      <c r="J727" s="53">
        <f t="shared" si="22"/>
        <v>0.3298611111111111</v>
      </c>
      <c r="K727" s="53">
        <f t="shared" si="23"/>
        <v>0.33333333333333331</v>
      </c>
    </row>
    <row r="728" spans="1:11" x14ac:dyDescent="0.3">
      <c r="A728" s="54">
        <v>41664</v>
      </c>
      <c r="B728" s="4" t="s">
        <v>46</v>
      </c>
      <c r="C728" s="4" t="s">
        <v>18</v>
      </c>
      <c r="D728" s="4" t="s">
        <v>17</v>
      </c>
      <c r="E728" s="4">
        <v>1542</v>
      </c>
      <c r="F728" s="4">
        <v>1739</v>
      </c>
      <c r="G728" s="4" t="s">
        <v>13</v>
      </c>
      <c r="H728" s="4" t="s">
        <v>14</v>
      </c>
      <c r="I728" s="4">
        <v>746</v>
      </c>
      <c r="J728" s="53">
        <f t="shared" si="22"/>
        <v>0.65416666666666667</v>
      </c>
      <c r="K728" s="53">
        <f t="shared" si="23"/>
        <v>0.73541666666666661</v>
      </c>
    </row>
    <row r="729" spans="1:11" x14ac:dyDescent="0.3">
      <c r="A729" s="54">
        <v>41664</v>
      </c>
      <c r="B729" s="4" t="s">
        <v>46</v>
      </c>
      <c r="C729" s="4" t="s">
        <v>104</v>
      </c>
      <c r="D729" s="4" t="s">
        <v>105</v>
      </c>
      <c r="E729" s="4">
        <v>1632</v>
      </c>
      <c r="F729" s="4">
        <v>1872</v>
      </c>
      <c r="G729" s="4" t="s">
        <v>17</v>
      </c>
      <c r="H729" s="4" t="s">
        <v>18</v>
      </c>
      <c r="I729" s="4">
        <v>404</v>
      </c>
      <c r="J729" s="53">
        <f t="shared" si="22"/>
        <v>0.68888888888888899</v>
      </c>
      <c r="K729" s="53">
        <f t="shared" si="23"/>
        <v>0.79999999999999993</v>
      </c>
    </row>
    <row r="730" spans="1:11" x14ac:dyDescent="0.3">
      <c r="A730" s="54">
        <v>41664</v>
      </c>
      <c r="B730" s="4" t="s">
        <v>10</v>
      </c>
      <c r="C730" s="4" t="s">
        <v>158</v>
      </c>
      <c r="D730" s="4" t="s">
        <v>159</v>
      </c>
      <c r="E730" s="4">
        <v>1458</v>
      </c>
      <c r="F730" s="4">
        <v>1500</v>
      </c>
      <c r="G730" s="4" t="s">
        <v>31</v>
      </c>
      <c r="H730" s="4" t="s">
        <v>32</v>
      </c>
      <c r="I730" s="4">
        <v>723</v>
      </c>
      <c r="J730" s="53">
        <f t="shared" si="22"/>
        <v>0.62361111111111112</v>
      </c>
      <c r="K730" s="53">
        <f t="shared" si="23"/>
        <v>0.625</v>
      </c>
    </row>
    <row r="731" spans="1:11" x14ac:dyDescent="0.3">
      <c r="A731" s="54">
        <v>41664</v>
      </c>
      <c r="B731" s="4" t="s">
        <v>33</v>
      </c>
      <c r="C731" s="4" t="s">
        <v>67</v>
      </c>
      <c r="D731" s="4" t="s">
        <v>68</v>
      </c>
      <c r="E731" s="4">
        <v>755</v>
      </c>
      <c r="F731" s="4">
        <v>755</v>
      </c>
      <c r="G731" s="4" t="s">
        <v>27</v>
      </c>
      <c r="H731" s="4" t="s">
        <v>28</v>
      </c>
      <c r="I731" s="4">
        <v>1464</v>
      </c>
      <c r="J731" s="53">
        <f t="shared" si="22"/>
        <v>0.3298611111111111</v>
      </c>
      <c r="K731" s="53">
        <f t="shared" si="23"/>
        <v>0.3298611111111111</v>
      </c>
    </row>
    <row r="732" spans="1:11" x14ac:dyDescent="0.3">
      <c r="A732" s="54">
        <v>41664</v>
      </c>
      <c r="B732" s="4" t="s">
        <v>33</v>
      </c>
      <c r="C732" s="4" t="s">
        <v>163</v>
      </c>
      <c r="D732" s="4" t="s">
        <v>162</v>
      </c>
      <c r="E732" s="4">
        <v>811</v>
      </c>
      <c r="F732" s="4">
        <v>820</v>
      </c>
      <c r="G732" s="4" t="s">
        <v>31</v>
      </c>
      <c r="H732" s="4" t="s">
        <v>32</v>
      </c>
      <c r="I732" s="4">
        <v>1437</v>
      </c>
      <c r="J732" s="53">
        <f t="shared" si="22"/>
        <v>0.34097222222222223</v>
      </c>
      <c r="K732" s="53">
        <f t="shared" si="23"/>
        <v>0.34722222222222227</v>
      </c>
    </row>
    <row r="733" spans="1:11" x14ac:dyDescent="0.3">
      <c r="A733" s="54">
        <v>41664</v>
      </c>
      <c r="B733" s="4" t="s">
        <v>33</v>
      </c>
      <c r="C733" s="4" t="s">
        <v>104</v>
      </c>
      <c r="D733" s="4" t="s">
        <v>105</v>
      </c>
      <c r="E733" s="4">
        <v>1040</v>
      </c>
      <c r="F733" s="4">
        <v>1045</v>
      </c>
      <c r="G733" s="4" t="s">
        <v>40</v>
      </c>
      <c r="H733" s="4" t="s">
        <v>41</v>
      </c>
      <c r="I733" s="4">
        <v>944</v>
      </c>
      <c r="J733" s="53">
        <f t="shared" si="22"/>
        <v>0.44444444444444442</v>
      </c>
      <c r="K733" s="53">
        <f t="shared" si="23"/>
        <v>0.44791666666666669</v>
      </c>
    </row>
    <row r="734" spans="1:11" x14ac:dyDescent="0.3">
      <c r="A734" s="54">
        <v>41664</v>
      </c>
      <c r="B734" s="4" t="s">
        <v>42</v>
      </c>
      <c r="C734" s="4" t="s">
        <v>175</v>
      </c>
      <c r="D734" s="4" t="s">
        <v>174</v>
      </c>
      <c r="E734" s="4">
        <v>1436</v>
      </c>
      <c r="F734" s="4">
        <v>1486</v>
      </c>
      <c r="G734" s="4" t="s">
        <v>40</v>
      </c>
      <c r="H734" s="4" t="s">
        <v>41</v>
      </c>
      <c r="I734" s="4">
        <v>301</v>
      </c>
      <c r="J734" s="53">
        <f t="shared" si="22"/>
        <v>0.60833333333333328</v>
      </c>
      <c r="K734" s="53">
        <f t="shared" si="23"/>
        <v>0.6430555555555556</v>
      </c>
    </row>
    <row r="735" spans="1:11" x14ac:dyDescent="0.3">
      <c r="A735" s="54">
        <v>41664</v>
      </c>
      <c r="B735" s="4" t="s">
        <v>24</v>
      </c>
      <c r="C735" s="4" t="s">
        <v>371</v>
      </c>
      <c r="D735" s="4" t="s">
        <v>372</v>
      </c>
      <c r="E735" s="4">
        <v>1404</v>
      </c>
      <c r="F735" s="4">
        <v>1405</v>
      </c>
      <c r="G735" s="4" t="s">
        <v>31</v>
      </c>
      <c r="H735" s="4" t="s">
        <v>32</v>
      </c>
      <c r="I735" s="4">
        <v>224</v>
      </c>
      <c r="J735" s="53">
        <f t="shared" si="22"/>
        <v>0.58611111111111114</v>
      </c>
      <c r="K735" s="53">
        <f t="shared" si="23"/>
        <v>0.58680555555555558</v>
      </c>
    </row>
    <row r="736" spans="1:11" x14ac:dyDescent="0.3">
      <c r="A736" s="54">
        <v>41664</v>
      </c>
      <c r="B736" s="4" t="s">
        <v>24</v>
      </c>
      <c r="C736" s="4" t="s">
        <v>32</v>
      </c>
      <c r="D736" s="4" t="s">
        <v>31</v>
      </c>
      <c r="E736" s="4">
        <v>1954</v>
      </c>
      <c r="F736" s="4">
        <v>2168</v>
      </c>
      <c r="G736" s="4" t="s">
        <v>373</v>
      </c>
      <c r="H736" s="4" t="s">
        <v>374</v>
      </c>
      <c r="I736" s="4">
        <v>475</v>
      </c>
      <c r="J736" s="53">
        <f t="shared" si="22"/>
        <v>0.82916666666666661</v>
      </c>
      <c r="K736" s="53">
        <f t="shared" si="23"/>
        <v>0.92222222222222217</v>
      </c>
    </row>
    <row r="737" spans="1:11" x14ac:dyDescent="0.3">
      <c r="A737" s="54">
        <v>41664</v>
      </c>
      <c r="B737" s="4" t="s">
        <v>24</v>
      </c>
      <c r="C737" s="4" t="s">
        <v>54</v>
      </c>
      <c r="D737" s="4" t="s">
        <v>53</v>
      </c>
      <c r="E737" s="4">
        <v>1754</v>
      </c>
      <c r="F737" s="4">
        <v>1861</v>
      </c>
      <c r="G737" s="4" t="s">
        <v>31</v>
      </c>
      <c r="H737" s="4" t="s">
        <v>32</v>
      </c>
      <c r="I737" s="4">
        <v>235</v>
      </c>
      <c r="J737" s="53">
        <f t="shared" si="22"/>
        <v>0.74583333333333324</v>
      </c>
      <c r="K737" s="53">
        <f t="shared" si="23"/>
        <v>0.79236111111111107</v>
      </c>
    </row>
    <row r="738" spans="1:11" x14ac:dyDescent="0.3">
      <c r="A738" s="54">
        <v>41664</v>
      </c>
      <c r="B738" s="4" t="s">
        <v>55</v>
      </c>
      <c r="C738" s="4" t="s">
        <v>50</v>
      </c>
      <c r="D738" s="4" t="s">
        <v>49</v>
      </c>
      <c r="E738" s="4">
        <v>1015</v>
      </c>
      <c r="F738" s="4">
        <v>1020</v>
      </c>
      <c r="G738" s="4" t="s">
        <v>62</v>
      </c>
      <c r="H738" s="4" t="s">
        <v>63</v>
      </c>
      <c r="I738" s="4">
        <v>590</v>
      </c>
      <c r="J738" s="53">
        <f t="shared" si="22"/>
        <v>0.42708333333333331</v>
      </c>
      <c r="K738" s="53">
        <f t="shared" si="23"/>
        <v>0.43055555555555558</v>
      </c>
    </row>
    <row r="739" spans="1:11" x14ac:dyDescent="0.3">
      <c r="A739" s="54">
        <v>41664</v>
      </c>
      <c r="B739" s="4" t="s">
        <v>55</v>
      </c>
      <c r="C739" s="4" t="s">
        <v>99</v>
      </c>
      <c r="D739" s="4" t="s">
        <v>79</v>
      </c>
      <c r="E739" s="4">
        <v>2101</v>
      </c>
      <c r="F739" s="4">
        <v>2105</v>
      </c>
      <c r="G739" s="4" t="s">
        <v>27</v>
      </c>
      <c r="H739" s="4" t="s">
        <v>28</v>
      </c>
      <c r="I739" s="4">
        <v>224</v>
      </c>
      <c r="J739" s="53">
        <f t="shared" si="22"/>
        <v>0.87569444444444444</v>
      </c>
      <c r="K739" s="53">
        <f t="shared" si="23"/>
        <v>0.87847222222222221</v>
      </c>
    </row>
    <row r="740" spans="1:11" x14ac:dyDescent="0.3">
      <c r="A740" s="54">
        <v>41664</v>
      </c>
      <c r="B740" s="4" t="s">
        <v>55</v>
      </c>
      <c r="C740" s="4" t="s">
        <v>375</v>
      </c>
      <c r="D740" s="4" t="s">
        <v>376</v>
      </c>
      <c r="E740" s="4">
        <v>822</v>
      </c>
      <c r="F740" s="4">
        <v>830</v>
      </c>
      <c r="G740" s="4" t="s">
        <v>49</v>
      </c>
      <c r="H740" s="4" t="s">
        <v>50</v>
      </c>
      <c r="I740" s="4">
        <v>436</v>
      </c>
      <c r="J740" s="53">
        <f t="shared" si="22"/>
        <v>0.34861111111111115</v>
      </c>
      <c r="K740" s="53">
        <f t="shared" si="23"/>
        <v>0.35416666666666669</v>
      </c>
    </row>
    <row r="741" spans="1:11" x14ac:dyDescent="0.3">
      <c r="A741" s="54">
        <v>41664</v>
      </c>
      <c r="B741" s="4" t="s">
        <v>66</v>
      </c>
      <c r="C741" s="4" t="s">
        <v>45</v>
      </c>
      <c r="D741" s="4" t="s">
        <v>44</v>
      </c>
      <c r="E741" s="4">
        <v>1459</v>
      </c>
      <c r="F741" s="4">
        <v>1635</v>
      </c>
      <c r="G741" s="4" t="s">
        <v>79</v>
      </c>
      <c r="H741" s="4" t="s">
        <v>99</v>
      </c>
      <c r="I741" s="4">
        <v>965</v>
      </c>
      <c r="J741" s="53">
        <f t="shared" si="22"/>
        <v>0.62430555555555556</v>
      </c>
      <c r="K741" s="53">
        <f t="shared" si="23"/>
        <v>0.69097222222222221</v>
      </c>
    </row>
    <row r="742" spans="1:11" x14ac:dyDescent="0.3">
      <c r="A742" s="54">
        <v>41664</v>
      </c>
      <c r="B742" s="4" t="s">
        <v>77</v>
      </c>
      <c r="C742" s="4" t="s">
        <v>377</v>
      </c>
      <c r="D742" s="4" t="s">
        <v>378</v>
      </c>
      <c r="E742" s="4">
        <v>1259</v>
      </c>
      <c r="F742" s="4">
        <v>1445</v>
      </c>
      <c r="G742" s="4" t="s">
        <v>48</v>
      </c>
      <c r="H742" s="4" t="s">
        <v>47</v>
      </c>
      <c r="I742" s="4">
        <v>452</v>
      </c>
      <c r="J742" s="53">
        <f t="shared" si="22"/>
        <v>0.54097222222222219</v>
      </c>
      <c r="K742" s="53">
        <f t="shared" si="23"/>
        <v>0.61458333333333337</v>
      </c>
    </row>
    <row r="743" spans="1:11" x14ac:dyDescent="0.3">
      <c r="A743" s="54">
        <v>41664</v>
      </c>
      <c r="B743" s="4" t="s">
        <v>77</v>
      </c>
      <c r="C743" s="4" t="s">
        <v>379</v>
      </c>
      <c r="D743" s="4" t="s">
        <v>380</v>
      </c>
      <c r="E743" s="4">
        <v>1627</v>
      </c>
      <c r="F743" s="4">
        <v>1630</v>
      </c>
      <c r="G743" s="4" t="s">
        <v>205</v>
      </c>
      <c r="H743" s="4" t="s">
        <v>206</v>
      </c>
      <c r="I743" s="4">
        <v>293</v>
      </c>
      <c r="J743" s="53">
        <f t="shared" si="22"/>
        <v>0.68541666666666667</v>
      </c>
      <c r="K743" s="53">
        <f t="shared" si="23"/>
        <v>0.6875</v>
      </c>
    </row>
    <row r="744" spans="1:11" x14ac:dyDescent="0.3">
      <c r="A744" s="54">
        <v>41664</v>
      </c>
      <c r="B744" s="4" t="s">
        <v>77</v>
      </c>
      <c r="C744" s="4" t="s">
        <v>179</v>
      </c>
      <c r="D744" s="4" t="s">
        <v>180</v>
      </c>
      <c r="E744" s="4">
        <v>643</v>
      </c>
      <c r="F744" s="4">
        <v>645</v>
      </c>
      <c r="G744" s="4" t="s">
        <v>133</v>
      </c>
      <c r="H744" s="4" t="s">
        <v>132</v>
      </c>
      <c r="I744" s="4">
        <v>371</v>
      </c>
      <c r="J744" s="53">
        <f t="shared" si="22"/>
        <v>0.27986111111111112</v>
      </c>
      <c r="K744" s="53">
        <f t="shared" si="23"/>
        <v>0.28125</v>
      </c>
    </row>
    <row r="745" spans="1:11" x14ac:dyDescent="0.3">
      <c r="A745" s="54">
        <v>41665</v>
      </c>
      <c r="B745" s="4" t="s">
        <v>71</v>
      </c>
      <c r="C745" s="4" t="s">
        <v>70</v>
      </c>
      <c r="D745" s="4" t="s">
        <v>69</v>
      </c>
      <c r="E745" s="4">
        <v>2116</v>
      </c>
      <c r="F745" s="4">
        <v>2189</v>
      </c>
      <c r="G745" s="4" t="s">
        <v>109</v>
      </c>
      <c r="H745" s="4" t="s">
        <v>110</v>
      </c>
      <c r="I745" s="4">
        <v>280</v>
      </c>
      <c r="J745" s="53">
        <f t="shared" si="22"/>
        <v>0.88611111111111107</v>
      </c>
      <c r="K745" s="53">
        <f t="shared" si="23"/>
        <v>0.93680555555555556</v>
      </c>
    </row>
    <row r="746" spans="1:11" x14ac:dyDescent="0.3">
      <c r="A746" s="54">
        <v>41665</v>
      </c>
      <c r="B746" s="4" t="s">
        <v>71</v>
      </c>
      <c r="C746" s="4" t="s">
        <v>99</v>
      </c>
      <c r="D746" s="4" t="s">
        <v>79</v>
      </c>
      <c r="E746" s="4">
        <v>614</v>
      </c>
      <c r="F746" s="4">
        <v>618</v>
      </c>
      <c r="G746" s="4" t="s">
        <v>69</v>
      </c>
      <c r="H746" s="4" t="s">
        <v>70</v>
      </c>
      <c r="I746" s="4">
        <v>1325</v>
      </c>
      <c r="J746" s="53">
        <f t="shared" si="22"/>
        <v>0.25972222222222224</v>
      </c>
      <c r="K746" s="53">
        <f t="shared" si="23"/>
        <v>0.26250000000000001</v>
      </c>
    </row>
    <row r="747" spans="1:11" x14ac:dyDescent="0.3">
      <c r="A747" s="54">
        <v>41665</v>
      </c>
      <c r="B747" s="4" t="s">
        <v>71</v>
      </c>
      <c r="C747" s="4" t="s">
        <v>32</v>
      </c>
      <c r="D747" s="4" t="s">
        <v>31</v>
      </c>
      <c r="E747" s="4">
        <v>718</v>
      </c>
      <c r="F747" s="4">
        <v>726</v>
      </c>
      <c r="G747" s="4" t="s">
        <v>69</v>
      </c>
      <c r="H747" s="4" t="s">
        <v>70</v>
      </c>
      <c r="I747" s="4">
        <v>678</v>
      </c>
      <c r="J747" s="53">
        <f t="shared" si="22"/>
        <v>0.30416666666666664</v>
      </c>
      <c r="K747" s="53">
        <f t="shared" si="23"/>
        <v>0.30972222222222223</v>
      </c>
    </row>
    <row r="748" spans="1:11" x14ac:dyDescent="0.3">
      <c r="A748" s="54">
        <v>41665</v>
      </c>
      <c r="B748" s="4" t="s">
        <v>77</v>
      </c>
      <c r="C748" s="4" t="s">
        <v>206</v>
      </c>
      <c r="D748" s="4" t="s">
        <v>205</v>
      </c>
      <c r="E748" s="4">
        <v>1624</v>
      </c>
      <c r="F748" s="4">
        <v>1625</v>
      </c>
      <c r="G748" s="4" t="s">
        <v>152</v>
      </c>
      <c r="H748" s="4" t="s">
        <v>151</v>
      </c>
      <c r="I748" s="4">
        <v>248</v>
      </c>
      <c r="J748" s="53">
        <f t="shared" si="22"/>
        <v>0.68333333333333324</v>
      </c>
      <c r="K748" s="53">
        <f t="shared" si="23"/>
        <v>0.68402777777777779</v>
      </c>
    </row>
    <row r="749" spans="1:11" x14ac:dyDescent="0.3">
      <c r="A749" s="54">
        <v>41665</v>
      </c>
      <c r="B749" s="4" t="s">
        <v>77</v>
      </c>
      <c r="C749" s="4" t="s">
        <v>91</v>
      </c>
      <c r="D749" s="4" t="s">
        <v>90</v>
      </c>
      <c r="E749" s="4">
        <v>939</v>
      </c>
      <c r="F749" s="4">
        <v>950</v>
      </c>
      <c r="G749" s="4" t="s">
        <v>307</v>
      </c>
      <c r="H749" s="4" t="s">
        <v>308</v>
      </c>
      <c r="I749" s="4">
        <v>1099</v>
      </c>
      <c r="J749" s="53">
        <f t="shared" si="22"/>
        <v>0.40208333333333335</v>
      </c>
      <c r="K749" s="53">
        <f t="shared" si="23"/>
        <v>0.40972222222222227</v>
      </c>
    </row>
    <row r="750" spans="1:11" x14ac:dyDescent="0.3">
      <c r="A750" s="54">
        <v>41665</v>
      </c>
      <c r="B750" s="4" t="s">
        <v>77</v>
      </c>
      <c r="C750" s="4" t="s">
        <v>104</v>
      </c>
      <c r="D750" s="4" t="s">
        <v>105</v>
      </c>
      <c r="E750" s="4">
        <v>1305</v>
      </c>
      <c r="F750" s="4">
        <v>1489</v>
      </c>
      <c r="G750" s="4" t="s">
        <v>52</v>
      </c>
      <c r="H750" s="4" t="s">
        <v>51</v>
      </c>
      <c r="I750" s="4">
        <v>1066</v>
      </c>
      <c r="J750" s="53">
        <f t="shared" si="22"/>
        <v>0.54513888888888895</v>
      </c>
      <c r="K750" s="53">
        <f t="shared" si="23"/>
        <v>0.64513888888888893</v>
      </c>
    </row>
    <row r="751" spans="1:11" x14ac:dyDescent="0.3">
      <c r="A751" s="54">
        <v>41665</v>
      </c>
      <c r="B751" s="4" t="s">
        <v>77</v>
      </c>
      <c r="C751" s="4" t="s">
        <v>83</v>
      </c>
      <c r="D751" s="4" t="s">
        <v>82</v>
      </c>
      <c r="E751" s="4">
        <v>1636</v>
      </c>
      <c r="F751" s="4">
        <v>1687</v>
      </c>
      <c r="G751" s="4" t="s">
        <v>94</v>
      </c>
      <c r="H751" s="4" t="s">
        <v>95</v>
      </c>
      <c r="I751" s="4">
        <v>304</v>
      </c>
      <c r="J751" s="53">
        <f t="shared" si="22"/>
        <v>0.69166666666666676</v>
      </c>
      <c r="K751" s="53">
        <f t="shared" si="23"/>
        <v>0.7270833333333333</v>
      </c>
    </row>
    <row r="752" spans="1:11" x14ac:dyDescent="0.3">
      <c r="A752" s="54">
        <v>41665</v>
      </c>
      <c r="B752" s="4" t="s">
        <v>77</v>
      </c>
      <c r="C752" s="4" t="s">
        <v>95</v>
      </c>
      <c r="D752" s="4" t="s">
        <v>94</v>
      </c>
      <c r="E752" s="4">
        <v>2036</v>
      </c>
      <c r="F752" s="4">
        <v>2139</v>
      </c>
      <c r="G752" s="4" t="s">
        <v>133</v>
      </c>
      <c r="H752" s="4" t="s">
        <v>132</v>
      </c>
      <c r="I752" s="4">
        <v>446</v>
      </c>
      <c r="J752" s="53">
        <f t="shared" si="22"/>
        <v>0.85833333333333339</v>
      </c>
      <c r="K752" s="53">
        <f t="shared" si="23"/>
        <v>0.90208333333333324</v>
      </c>
    </row>
    <row r="753" spans="1:11" x14ac:dyDescent="0.3">
      <c r="A753" s="54">
        <v>41665</v>
      </c>
      <c r="B753" s="4" t="s">
        <v>77</v>
      </c>
      <c r="C753" s="4" t="s">
        <v>110</v>
      </c>
      <c r="D753" s="4" t="s">
        <v>109</v>
      </c>
      <c r="E753" s="4">
        <v>1824</v>
      </c>
      <c r="F753" s="4">
        <v>1969</v>
      </c>
      <c r="G753" s="4" t="s">
        <v>48</v>
      </c>
      <c r="H753" s="4" t="s">
        <v>47</v>
      </c>
      <c r="I753" s="4">
        <v>369</v>
      </c>
      <c r="J753" s="53">
        <f t="shared" si="22"/>
        <v>0.76666666666666661</v>
      </c>
      <c r="K753" s="53">
        <f t="shared" si="23"/>
        <v>0.83958333333333324</v>
      </c>
    </row>
    <row r="754" spans="1:11" x14ac:dyDescent="0.3">
      <c r="A754" s="54">
        <v>41665</v>
      </c>
      <c r="B754" s="4" t="s">
        <v>55</v>
      </c>
      <c r="C754" s="4" t="s">
        <v>147</v>
      </c>
      <c r="D754" s="4" t="s">
        <v>148</v>
      </c>
      <c r="E754" s="4">
        <v>921</v>
      </c>
      <c r="F754" s="5">
        <v>930</v>
      </c>
      <c r="G754" s="4" t="s">
        <v>64</v>
      </c>
      <c r="H754" s="4" t="s">
        <v>65</v>
      </c>
      <c r="I754" s="4">
        <v>129</v>
      </c>
      <c r="J754" s="53">
        <f t="shared" si="22"/>
        <v>0.38958333333333334</v>
      </c>
      <c r="K754" s="53">
        <f t="shared" si="23"/>
        <v>0.39583333333333331</v>
      </c>
    </row>
    <row r="755" spans="1:11" x14ac:dyDescent="0.3">
      <c r="A755" s="54">
        <v>41665</v>
      </c>
      <c r="B755" s="4" t="s">
        <v>55</v>
      </c>
      <c r="C755" s="4" t="s">
        <v>56</v>
      </c>
      <c r="D755" s="4" t="s">
        <v>57</v>
      </c>
      <c r="E755" s="4">
        <v>1840</v>
      </c>
      <c r="F755" s="4">
        <v>1840</v>
      </c>
      <c r="G755" s="4" t="s">
        <v>215</v>
      </c>
      <c r="H755" s="4" t="s">
        <v>216</v>
      </c>
      <c r="I755" s="4">
        <v>898</v>
      </c>
      <c r="J755" s="53">
        <f t="shared" si="22"/>
        <v>0.77777777777777779</v>
      </c>
      <c r="K755" s="53">
        <f t="shared" si="23"/>
        <v>0.77777777777777779</v>
      </c>
    </row>
    <row r="756" spans="1:11" x14ac:dyDescent="0.3">
      <c r="A756" s="54">
        <v>41665</v>
      </c>
      <c r="B756" s="4" t="s">
        <v>66</v>
      </c>
      <c r="C756" s="4" t="s">
        <v>50</v>
      </c>
      <c r="D756" s="4" t="s">
        <v>49</v>
      </c>
      <c r="E756" s="4">
        <v>1239</v>
      </c>
      <c r="F756" s="4">
        <v>1244</v>
      </c>
      <c r="G756" s="4" t="s">
        <v>79</v>
      </c>
      <c r="H756" s="4" t="s">
        <v>99</v>
      </c>
      <c r="I756" s="4">
        <v>1195</v>
      </c>
      <c r="J756" s="53">
        <f t="shared" si="22"/>
        <v>0.52708333333333335</v>
      </c>
      <c r="K756" s="53">
        <f t="shared" si="23"/>
        <v>0.53055555555555556</v>
      </c>
    </row>
    <row r="757" spans="1:11" x14ac:dyDescent="0.3">
      <c r="A757" s="54">
        <v>41665</v>
      </c>
      <c r="B757" s="4" t="s">
        <v>66</v>
      </c>
      <c r="C757" s="4" t="s">
        <v>70</v>
      </c>
      <c r="D757" s="4" t="s">
        <v>69</v>
      </c>
      <c r="E757" s="4">
        <v>724</v>
      </c>
      <c r="F757" s="4">
        <v>957</v>
      </c>
      <c r="G757" s="4" t="s">
        <v>68</v>
      </c>
      <c r="H757" s="4" t="s">
        <v>67</v>
      </c>
      <c r="I757" s="4">
        <v>2521</v>
      </c>
      <c r="J757" s="53">
        <f t="shared" si="22"/>
        <v>0.30833333333333335</v>
      </c>
      <c r="K757" s="53">
        <f t="shared" si="23"/>
        <v>0.4145833333333333</v>
      </c>
    </row>
    <row r="758" spans="1:11" x14ac:dyDescent="0.3">
      <c r="A758" s="54">
        <v>41665</v>
      </c>
      <c r="B758" s="4" t="s">
        <v>66</v>
      </c>
      <c r="C758" s="4" t="s">
        <v>63</v>
      </c>
      <c r="D758" s="4" t="s">
        <v>62</v>
      </c>
      <c r="E758" s="4">
        <v>1344</v>
      </c>
      <c r="F758" s="4">
        <v>1350</v>
      </c>
      <c r="G758" s="4" t="s">
        <v>57</v>
      </c>
      <c r="H758" s="4" t="s">
        <v>56</v>
      </c>
      <c r="I758" s="4">
        <v>862</v>
      </c>
      <c r="J758" s="53">
        <f t="shared" si="22"/>
        <v>0.57222222222222219</v>
      </c>
      <c r="K758" s="53">
        <f t="shared" si="23"/>
        <v>0.57638888888888895</v>
      </c>
    </row>
    <row r="759" spans="1:11" x14ac:dyDescent="0.3">
      <c r="A759" s="54">
        <v>41665</v>
      </c>
      <c r="B759" s="4" t="s">
        <v>33</v>
      </c>
      <c r="C759" s="4" t="s">
        <v>63</v>
      </c>
      <c r="D759" s="4" t="s">
        <v>62</v>
      </c>
      <c r="E759" s="4">
        <v>2024</v>
      </c>
      <c r="F759" s="4">
        <v>2033</v>
      </c>
      <c r="G759" s="4" t="s">
        <v>90</v>
      </c>
      <c r="H759" s="4" t="s">
        <v>91</v>
      </c>
      <c r="I759" s="4">
        <v>236</v>
      </c>
      <c r="J759" s="53">
        <f t="shared" si="22"/>
        <v>0.85</v>
      </c>
      <c r="K759" s="53">
        <f t="shared" si="23"/>
        <v>0.85625000000000007</v>
      </c>
    </row>
    <row r="760" spans="1:11" x14ac:dyDescent="0.3">
      <c r="A760" s="54">
        <v>41665</v>
      </c>
      <c r="B760" s="4" t="s">
        <v>33</v>
      </c>
      <c r="C760" s="4" t="s">
        <v>91</v>
      </c>
      <c r="D760" s="4" t="s">
        <v>90</v>
      </c>
      <c r="E760" s="4">
        <v>1147</v>
      </c>
      <c r="F760" s="4">
        <v>1155</v>
      </c>
      <c r="G760" s="4" t="s">
        <v>27</v>
      </c>
      <c r="H760" s="4" t="s">
        <v>28</v>
      </c>
      <c r="I760" s="4">
        <v>1055</v>
      </c>
      <c r="J760" s="53">
        <f t="shared" si="22"/>
        <v>0.4909722222222222</v>
      </c>
      <c r="K760" s="53">
        <f t="shared" si="23"/>
        <v>0.49652777777777773</v>
      </c>
    </row>
    <row r="761" spans="1:11" x14ac:dyDescent="0.3">
      <c r="A761" s="54">
        <v>41665</v>
      </c>
      <c r="B761" s="4" t="s">
        <v>33</v>
      </c>
      <c r="C761" s="4" t="s">
        <v>28</v>
      </c>
      <c r="D761" s="4" t="s">
        <v>27</v>
      </c>
      <c r="E761" s="4">
        <v>1843</v>
      </c>
      <c r="F761" s="4">
        <v>2143</v>
      </c>
      <c r="G761" s="4" t="s">
        <v>36</v>
      </c>
      <c r="H761" s="4" t="s">
        <v>37</v>
      </c>
      <c r="I761" s="4">
        <v>1121</v>
      </c>
      <c r="J761" s="53">
        <f t="shared" si="22"/>
        <v>0.77986111111111101</v>
      </c>
      <c r="K761" s="53">
        <f t="shared" si="23"/>
        <v>0.90486111111111101</v>
      </c>
    </row>
    <row r="762" spans="1:11" x14ac:dyDescent="0.3">
      <c r="A762" s="54">
        <v>41665</v>
      </c>
      <c r="B762" s="4" t="s">
        <v>42</v>
      </c>
      <c r="C762" s="4" t="s">
        <v>197</v>
      </c>
      <c r="D762" s="4" t="s">
        <v>198</v>
      </c>
      <c r="E762" s="4">
        <v>1936</v>
      </c>
      <c r="F762" s="4">
        <v>1950</v>
      </c>
      <c r="G762" s="4" t="s">
        <v>109</v>
      </c>
      <c r="H762" s="4" t="s">
        <v>110</v>
      </c>
      <c r="I762" s="4">
        <v>1010</v>
      </c>
      <c r="J762" s="53">
        <f t="shared" si="22"/>
        <v>0.81666666666666676</v>
      </c>
      <c r="K762" s="53">
        <f t="shared" si="23"/>
        <v>0.82638888888888884</v>
      </c>
    </row>
    <row r="763" spans="1:11" x14ac:dyDescent="0.3">
      <c r="A763" s="54">
        <v>41665</v>
      </c>
      <c r="B763" s="4" t="s">
        <v>106</v>
      </c>
      <c r="C763" s="4" t="s">
        <v>83</v>
      </c>
      <c r="D763" s="4" t="s">
        <v>82</v>
      </c>
      <c r="E763" s="4">
        <v>704</v>
      </c>
      <c r="F763" s="4">
        <v>705</v>
      </c>
      <c r="G763" s="4" t="s">
        <v>64</v>
      </c>
      <c r="H763" s="4" t="s">
        <v>65</v>
      </c>
      <c r="I763" s="4">
        <v>1107</v>
      </c>
      <c r="J763" s="53">
        <f t="shared" si="22"/>
        <v>0.29444444444444445</v>
      </c>
      <c r="K763" s="53">
        <f t="shared" si="23"/>
        <v>0.2951388888888889</v>
      </c>
    </row>
    <row r="764" spans="1:11" x14ac:dyDescent="0.3">
      <c r="A764" s="54">
        <v>41665</v>
      </c>
      <c r="B764" s="4" t="s">
        <v>46</v>
      </c>
      <c r="C764" s="4" t="s">
        <v>18</v>
      </c>
      <c r="D764" s="4" t="s">
        <v>17</v>
      </c>
      <c r="E764" s="4">
        <v>2151</v>
      </c>
      <c r="F764" s="4">
        <v>2155</v>
      </c>
      <c r="G764" s="4" t="s">
        <v>217</v>
      </c>
      <c r="H764" s="4" t="s">
        <v>218</v>
      </c>
      <c r="I764" s="4">
        <v>515</v>
      </c>
      <c r="J764" s="53">
        <f t="shared" si="22"/>
        <v>0.91041666666666676</v>
      </c>
      <c r="K764" s="53">
        <f t="shared" si="23"/>
        <v>0.91319444444444453</v>
      </c>
    </row>
    <row r="765" spans="1:11" x14ac:dyDescent="0.3">
      <c r="A765" s="54">
        <v>41665</v>
      </c>
      <c r="B765" s="4" t="s">
        <v>46</v>
      </c>
      <c r="C765" s="4" t="s">
        <v>116</v>
      </c>
      <c r="D765" s="4" t="s">
        <v>115</v>
      </c>
      <c r="E765" s="4">
        <v>1745</v>
      </c>
      <c r="F765" s="4">
        <v>2033</v>
      </c>
      <c r="G765" s="4" t="s">
        <v>230</v>
      </c>
      <c r="H765" s="4" t="s">
        <v>229</v>
      </c>
      <c r="I765" s="4">
        <v>700</v>
      </c>
      <c r="J765" s="53">
        <f t="shared" si="22"/>
        <v>0.73958333333333337</v>
      </c>
      <c r="K765" s="53">
        <f t="shared" si="23"/>
        <v>0.85625000000000007</v>
      </c>
    </row>
    <row r="766" spans="1:11" x14ac:dyDescent="0.3">
      <c r="A766" s="54">
        <v>41665</v>
      </c>
      <c r="B766" s="4" t="s">
        <v>46</v>
      </c>
      <c r="C766" s="4" t="s">
        <v>116</v>
      </c>
      <c r="D766" s="4" t="s">
        <v>115</v>
      </c>
      <c r="E766" s="4">
        <v>1936</v>
      </c>
      <c r="F766" s="4">
        <v>2232</v>
      </c>
      <c r="G766" s="4" t="s">
        <v>53</v>
      </c>
      <c r="H766" s="4" t="s">
        <v>54</v>
      </c>
      <c r="I766" s="4">
        <v>528</v>
      </c>
      <c r="J766" s="53">
        <f t="shared" si="22"/>
        <v>0.81666666666666676</v>
      </c>
      <c r="K766" s="53">
        <f t="shared" si="23"/>
        <v>0.93888888888888899</v>
      </c>
    </row>
    <row r="767" spans="1:11" x14ac:dyDescent="0.3">
      <c r="A767" s="54">
        <v>41665</v>
      </c>
      <c r="B767" s="4" t="s">
        <v>46</v>
      </c>
      <c r="C767" s="4" t="s">
        <v>34</v>
      </c>
      <c r="D767" s="4" t="s">
        <v>35</v>
      </c>
      <c r="E767" s="4">
        <v>1255</v>
      </c>
      <c r="F767" s="4">
        <v>1259</v>
      </c>
      <c r="G767" s="4" t="s">
        <v>17</v>
      </c>
      <c r="H767" s="4" t="s">
        <v>18</v>
      </c>
      <c r="I767" s="4">
        <v>547</v>
      </c>
      <c r="J767" s="53">
        <f t="shared" si="22"/>
        <v>0.53819444444444442</v>
      </c>
      <c r="K767" s="53">
        <f t="shared" si="23"/>
        <v>0.54097222222222219</v>
      </c>
    </row>
    <row r="768" spans="1:11" x14ac:dyDescent="0.3">
      <c r="A768" s="54">
        <v>41665</v>
      </c>
      <c r="B768" s="4" t="s">
        <v>10</v>
      </c>
      <c r="C768" s="4" t="s">
        <v>14</v>
      </c>
      <c r="D768" s="4" t="s">
        <v>13</v>
      </c>
      <c r="E768" s="4">
        <v>2156</v>
      </c>
      <c r="F768" s="4">
        <v>2275</v>
      </c>
      <c r="G768" s="4" t="s">
        <v>84</v>
      </c>
      <c r="H768" s="4" t="s">
        <v>85</v>
      </c>
      <c r="I768" s="4">
        <v>284</v>
      </c>
      <c r="J768" s="53">
        <f t="shared" si="22"/>
        <v>0.91388888888888886</v>
      </c>
      <c r="K768" s="53">
        <f t="shared" si="23"/>
        <v>0.96875</v>
      </c>
    </row>
    <row r="769" spans="1:11" x14ac:dyDescent="0.3">
      <c r="A769" s="54">
        <v>41665</v>
      </c>
      <c r="B769" s="4" t="s">
        <v>24</v>
      </c>
      <c r="C769" s="4" t="s">
        <v>381</v>
      </c>
      <c r="D769" s="4" t="s">
        <v>382</v>
      </c>
      <c r="E769" s="4">
        <v>738</v>
      </c>
      <c r="F769" s="4">
        <v>859</v>
      </c>
      <c r="G769" s="4" t="s">
        <v>31</v>
      </c>
      <c r="H769" s="4" t="s">
        <v>32</v>
      </c>
      <c r="I769" s="4">
        <v>157</v>
      </c>
      <c r="J769" s="53">
        <f t="shared" si="22"/>
        <v>0.31805555555555554</v>
      </c>
      <c r="K769" s="53">
        <f t="shared" si="23"/>
        <v>0.3743055555555555</v>
      </c>
    </row>
    <row r="770" spans="1:11" x14ac:dyDescent="0.3">
      <c r="A770" s="54">
        <v>41666</v>
      </c>
      <c r="B770" s="4" t="s">
        <v>106</v>
      </c>
      <c r="C770" s="4" t="s">
        <v>93</v>
      </c>
      <c r="D770" s="4" t="s">
        <v>92</v>
      </c>
      <c r="E770" s="4">
        <v>1841</v>
      </c>
      <c r="F770" s="4">
        <v>1845</v>
      </c>
      <c r="G770" s="4" t="s">
        <v>64</v>
      </c>
      <c r="H770" s="4" t="s">
        <v>65</v>
      </c>
      <c r="I770" s="4">
        <v>697</v>
      </c>
      <c r="J770" s="53">
        <f t="shared" si="22"/>
        <v>0.77847222222222223</v>
      </c>
      <c r="K770" s="53">
        <f t="shared" si="23"/>
        <v>0.78125</v>
      </c>
    </row>
    <row r="771" spans="1:11" x14ac:dyDescent="0.3">
      <c r="A771" s="54">
        <v>41666</v>
      </c>
      <c r="B771" s="4" t="s">
        <v>46</v>
      </c>
      <c r="C771" s="4" t="s">
        <v>116</v>
      </c>
      <c r="D771" s="4" t="s">
        <v>115</v>
      </c>
      <c r="E771" s="4">
        <v>1542</v>
      </c>
      <c r="F771" s="4">
        <v>1545</v>
      </c>
      <c r="G771" s="4" t="s">
        <v>53</v>
      </c>
      <c r="H771" s="4" t="s">
        <v>54</v>
      </c>
      <c r="I771" s="4">
        <v>528</v>
      </c>
      <c r="J771" s="53">
        <f t="shared" ref="J771:J834" si="24">TEXT(E771,"00\:00")+0</f>
        <v>0.65416666666666667</v>
      </c>
      <c r="K771" s="53">
        <f t="shared" ref="K771:K834" si="25">+TEXT(F771,"00\:00")+0</f>
        <v>0.65625</v>
      </c>
    </row>
    <row r="772" spans="1:11" x14ac:dyDescent="0.3">
      <c r="A772" s="54">
        <v>41666</v>
      </c>
      <c r="B772" s="4" t="s">
        <v>46</v>
      </c>
      <c r="C772" s="4" t="s">
        <v>83</v>
      </c>
      <c r="D772" s="4" t="s">
        <v>82</v>
      </c>
      <c r="E772" s="4">
        <v>1615</v>
      </c>
      <c r="F772" s="4">
        <v>1625</v>
      </c>
      <c r="G772" s="4" t="s">
        <v>115</v>
      </c>
      <c r="H772" s="4" t="s">
        <v>116</v>
      </c>
      <c r="I772" s="4">
        <v>1276</v>
      </c>
      <c r="J772" s="53">
        <f t="shared" si="24"/>
        <v>0.67708333333333337</v>
      </c>
      <c r="K772" s="53">
        <f t="shared" si="25"/>
        <v>0.68402777777777779</v>
      </c>
    </row>
    <row r="773" spans="1:11" x14ac:dyDescent="0.3">
      <c r="A773" s="54">
        <v>41666</v>
      </c>
      <c r="B773" s="4" t="s">
        <v>46</v>
      </c>
      <c r="C773" s="4" t="s">
        <v>50</v>
      </c>
      <c r="D773" s="4" t="s">
        <v>49</v>
      </c>
      <c r="E773" s="4">
        <v>1730</v>
      </c>
      <c r="F773" s="4">
        <v>1814</v>
      </c>
      <c r="G773" s="4" t="s">
        <v>109</v>
      </c>
      <c r="H773" s="4" t="s">
        <v>110</v>
      </c>
      <c r="I773" s="4">
        <v>2105</v>
      </c>
      <c r="J773" s="53">
        <f t="shared" si="24"/>
        <v>0.72916666666666663</v>
      </c>
      <c r="K773" s="53">
        <f t="shared" si="25"/>
        <v>0.7597222222222223</v>
      </c>
    </row>
    <row r="774" spans="1:11" x14ac:dyDescent="0.3">
      <c r="A774" s="54">
        <v>41666</v>
      </c>
      <c r="B774" s="4" t="s">
        <v>46</v>
      </c>
      <c r="C774" s="4" t="s">
        <v>18</v>
      </c>
      <c r="D774" s="4" t="s">
        <v>17</v>
      </c>
      <c r="E774" s="4">
        <v>1511</v>
      </c>
      <c r="F774" s="4">
        <v>1513</v>
      </c>
      <c r="G774" s="4" t="s">
        <v>142</v>
      </c>
      <c r="H774" s="4" t="s">
        <v>143</v>
      </c>
      <c r="I774" s="4">
        <v>214</v>
      </c>
      <c r="J774" s="53">
        <f t="shared" si="24"/>
        <v>0.63263888888888886</v>
      </c>
      <c r="K774" s="53">
        <f t="shared" si="25"/>
        <v>0.63402777777777775</v>
      </c>
    </row>
    <row r="775" spans="1:11" x14ac:dyDescent="0.3">
      <c r="A775" s="54">
        <v>41666</v>
      </c>
      <c r="B775" s="4" t="s">
        <v>10</v>
      </c>
      <c r="C775" s="4" t="s">
        <v>14</v>
      </c>
      <c r="D775" s="4" t="s">
        <v>13</v>
      </c>
      <c r="E775" s="4">
        <v>1304</v>
      </c>
      <c r="F775" s="4">
        <v>1581</v>
      </c>
      <c r="G775" s="4" t="s">
        <v>339</v>
      </c>
      <c r="H775" s="4" t="s">
        <v>340</v>
      </c>
      <c r="I775" s="4">
        <v>284</v>
      </c>
      <c r="J775" s="53">
        <f t="shared" si="24"/>
        <v>0.5444444444444444</v>
      </c>
      <c r="K775" s="53">
        <f t="shared" si="25"/>
        <v>0.68125000000000002</v>
      </c>
    </row>
    <row r="776" spans="1:11" x14ac:dyDescent="0.3">
      <c r="A776" s="54">
        <v>41666</v>
      </c>
      <c r="B776" s="4" t="s">
        <v>10</v>
      </c>
      <c r="C776" s="4" t="s">
        <v>99</v>
      </c>
      <c r="D776" s="4" t="s">
        <v>79</v>
      </c>
      <c r="E776" s="4">
        <v>2111</v>
      </c>
      <c r="F776" s="4">
        <v>2144</v>
      </c>
      <c r="G776" s="4" t="s">
        <v>119</v>
      </c>
      <c r="H776" s="4" t="s">
        <v>120</v>
      </c>
      <c r="I776" s="4">
        <v>595</v>
      </c>
      <c r="J776" s="53">
        <f t="shared" si="24"/>
        <v>0.88263888888888886</v>
      </c>
      <c r="K776" s="53">
        <f t="shared" si="25"/>
        <v>0.90555555555555556</v>
      </c>
    </row>
    <row r="777" spans="1:11" x14ac:dyDescent="0.3">
      <c r="A777" s="54">
        <v>41666</v>
      </c>
      <c r="B777" s="4" t="s">
        <v>10</v>
      </c>
      <c r="C777" s="4" t="s">
        <v>353</v>
      </c>
      <c r="D777" s="4" t="s">
        <v>354</v>
      </c>
      <c r="E777" s="4">
        <v>946</v>
      </c>
      <c r="F777" s="4">
        <v>1101</v>
      </c>
      <c r="G777" s="4" t="s">
        <v>31</v>
      </c>
      <c r="H777" s="4" t="s">
        <v>32</v>
      </c>
      <c r="I777" s="4">
        <v>607</v>
      </c>
      <c r="J777" s="53">
        <f t="shared" si="24"/>
        <v>0.4069444444444445</v>
      </c>
      <c r="K777" s="53">
        <f t="shared" si="25"/>
        <v>0.45902777777777781</v>
      </c>
    </row>
    <row r="778" spans="1:11" x14ac:dyDescent="0.3">
      <c r="A778" s="54">
        <v>41666</v>
      </c>
      <c r="B778" s="4" t="s">
        <v>10</v>
      </c>
      <c r="C778" s="4" t="s">
        <v>23</v>
      </c>
      <c r="D778" s="4" t="s">
        <v>22</v>
      </c>
      <c r="E778" s="4">
        <v>1427</v>
      </c>
      <c r="F778" s="4">
        <v>1449</v>
      </c>
      <c r="G778" s="4" t="s">
        <v>79</v>
      </c>
      <c r="H778" s="4" t="s">
        <v>99</v>
      </c>
      <c r="I778" s="4">
        <v>643</v>
      </c>
      <c r="J778" s="53">
        <f t="shared" si="24"/>
        <v>0.6020833333333333</v>
      </c>
      <c r="K778" s="53">
        <f t="shared" si="25"/>
        <v>0.61736111111111114</v>
      </c>
    </row>
    <row r="779" spans="1:11" x14ac:dyDescent="0.3">
      <c r="A779" s="54">
        <v>41666</v>
      </c>
      <c r="B779" s="4" t="s">
        <v>10</v>
      </c>
      <c r="C779" s="4" t="s">
        <v>18</v>
      </c>
      <c r="D779" s="4" t="s">
        <v>17</v>
      </c>
      <c r="E779" s="4">
        <v>2007</v>
      </c>
      <c r="F779" s="4">
        <v>2294</v>
      </c>
      <c r="G779" s="4" t="s">
        <v>383</v>
      </c>
      <c r="H779" s="4" t="s">
        <v>384</v>
      </c>
      <c r="I779" s="4">
        <v>646</v>
      </c>
      <c r="J779" s="53">
        <f t="shared" si="24"/>
        <v>0.83819444444444446</v>
      </c>
      <c r="K779" s="53">
        <f t="shared" si="25"/>
        <v>0.9819444444444444</v>
      </c>
    </row>
    <row r="780" spans="1:11" x14ac:dyDescent="0.3">
      <c r="A780" s="54">
        <v>41666</v>
      </c>
      <c r="B780" s="4" t="s">
        <v>10</v>
      </c>
      <c r="C780" s="4" t="s">
        <v>72</v>
      </c>
      <c r="D780" s="4" t="s">
        <v>73</v>
      </c>
      <c r="E780" s="4">
        <v>1550</v>
      </c>
      <c r="F780" s="4">
        <v>1663</v>
      </c>
      <c r="G780" s="4" t="s">
        <v>35</v>
      </c>
      <c r="H780" s="4" t="s">
        <v>155</v>
      </c>
      <c r="I780" s="4">
        <v>322</v>
      </c>
      <c r="J780" s="53">
        <f t="shared" si="24"/>
        <v>0.65972222222222221</v>
      </c>
      <c r="K780" s="53">
        <f t="shared" si="25"/>
        <v>0.7104166666666667</v>
      </c>
    </row>
    <row r="781" spans="1:11" x14ac:dyDescent="0.3">
      <c r="A781" s="54">
        <v>41666</v>
      </c>
      <c r="B781" s="4" t="s">
        <v>10</v>
      </c>
      <c r="C781" s="4" t="s">
        <v>259</v>
      </c>
      <c r="D781" s="4" t="s">
        <v>260</v>
      </c>
      <c r="E781" s="4">
        <v>1859</v>
      </c>
      <c r="F781" s="5">
        <v>1876</v>
      </c>
      <c r="G781" s="4" t="s">
        <v>31</v>
      </c>
      <c r="H781" s="4" t="s">
        <v>32</v>
      </c>
      <c r="I781" s="4">
        <v>343</v>
      </c>
      <c r="J781" s="53">
        <f t="shared" si="24"/>
        <v>0.7909722222222223</v>
      </c>
      <c r="K781" s="53">
        <f t="shared" si="25"/>
        <v>0.8027777777777777</v>
      </c>
    </row>
    <row r="782" spans="1:11" x14ac:dyDescent="0.3">
      <c r="A782" s="54">
        <v>41666</v>
      </c>
      <c r="B782" s="4" t="s">
        <v>10</v>
      </c>
      <c r="C782" s="4" t="s">
        <v>56</v>
      </c>
      <c r="D782" s="4" t="s">
        <v>57</v>
      </c>
      <c r="E782" s="4">
        <v>1355</v>
      </c>
      <c r="F782" s="5">
        <v>1384</v>
      </c>
      <c r="G782" s="4" t="s">
        <v>123</v>
      </c>
      <c r="H782" s="4" t="s">
        <v>124</v>
      </c>
      <c r="I782" s="4">
        <v>1201</v>
      </c>
      <c r="J782" s="53">
        <f t="shared" si="24"/>
        <v>0.57986111111111105</v>
      </c>
      <c r="K782" s="53">
        <f t="shared" si="25"/>
        <v>0.6</v>
      </c>
    </row>
    <row r="783" spans="1:11" x14ac:dyDescent="0.3">
      <c r="A783" s="54">
        <v>41666</v>
      </c>
      <c r="B783" s="4" t="s">
        <v>19</v>
      </c>
      <c r="C783" s="4" t="s">
        <v>18</v>
      </c>
      <c r="D783" s="4" t="s">
        <v>17</v>
      </c>
      <c r="E783" s="4">
        <v>1032</v>
      </c>
      <c r="F783" s="4">
        <v>1056</v>
      </c>
      <c r="G783" s="4" t="s">
        <v>84</v>
      </c>
      <c r="H783" s="4" t="s">
        <v>85</v>
      </c>
      <c r="I783" s="4">
        <v>516</v>
      </c>
      <c r="J783" s="53">
        <f t="shared" si="24"/>
        <v>0.43888888888888888</v>
      </c>
      <c r="K783" s="53">
        <f t="shared" si="25"/>
        <v>0.45555555555555555</v>
      </c>
    </row>
    <row r="784" spans="1:11" x14ac:dyDescent="0.3">
      <c r="A784" s="54">
        <v>41666</v>
      </c>
      <c r="B784" s="4" t="s">
        <v>24</v>
      </c>
      <c r="C784" s="4" t="s">
        <v>32</v>
      </c>
      <c r="D784" s="4" t="s">
        <v>31</v>
      </c>
      <c r="E784" s="4">
        <v>721</v>
      </c>
      <c r="F784" s="4">
        <v>873</v>
      </c>
      <c r="G784" s="4" t="s">
        <v>22</v>
      </c>
      <c r="H784" s="4" t="s">
        <v>23</v>
      </c>
      <c r="I784" s="4">
        <v>403</v>
      </c>
      <c r="J784" s="53">
        <f t="shared" si="24"/>
        <v>0.30624999999999997</v>
      </c>
      <c r="K784" s="53">
        <f t="shared" si="25"/>
        <v>0.3840277777777778</v>
      </c>
    </row>
    <row r="785" spans="1:11" x14ac:dyDescent="0.3">
      <c r="A785" s="54">
        <v>41666</v>
      </c>
      <c r="B785" s="4" t="s">
        <v>42</v>
      </c>
      <c r="C785" s="4" t="s">
        <v>38</v>
      </c>
      <c r="D785" s="4" t="s">
        <v>39</v>
      </c>
      <c r="E785" s="4">
        <v>924</v>
      </c>
      <c r="F785" s="4">
        <v>931</v>
      </c>
      <c r="G785" s="4" t="s">
        <v>105</v>
      </c>
      <c r="H785" s="4" t="s">
        <v>104</v>
      </c>
      <c r="I785" s="4">
        <v>1189</v>
      </c>
      <c r="J785" s="53">
        <f t="shared" si="24"/>
        <v>0.39166666666666666</v>
      </c>
      <c r="K785" s="53">
        <f t="shared" si="25"/>
        <v>0.39652777777777781</v>
      </c>
    </row>
    <row r="786" spans="1:11" x14ac:dyDescent="0.3">
      <c r="A786" s="54">
        <v>41666</v>
      </c>
      <c r="B786" s="4" t="s">
        <v>42</v>
      </c>
      <c r="C786" s="4" t="s">
        <v>41</v>
      </c>
      <c r="D786" s="4" t="s">
        <v>40</v>
      </c>
      <c r="E786" s="4">
        <v>1316</v>
      </c>
      <c r="F786" s="4">
        <v>1320</v>
      </c>
      <c r="G786" s="4" t="s">
        <v>44</v>
      </c>
      <c r="H786" s="4" t="s">
        <v>45</v>
      </c>
      <c r="I786" s="4">
        <v>1069</v>
      </c>
      <c r="J786" s="53">
        <f t="shared" si="24"/>
        <v>0.55277777777777781</v>
      </c>
      <c r="K786" s="53">
        <f t="shared" si="25"/>
        <v>0.55555555555555558</v>
      </c>
    </row>
    <row r="787" spans="1:11" x14ac:dyDescent="0.3">
      <c r="A787" s="54">
        <v>41666</v>
      </c>
      <c r="B787" s="4" t="s">
        <v>42</v>
      </c>
      <c r="C787" s="4" t="s">
        <v>110</v>
      </c>
      <c r="D787" s="4" t="s">
        <v>109</v>
      </c>
      <c r="E787" s="4">
        <v>727</v>
      </c>
      <c r="F787" s="4">
        <v>730</v>
      </c>
      <c r="G787" s="4" t="s">
        <v>27</v>
      </c>
      <c r="H787" s="4" t="s">
        <v>28</v>
      </c>
      <c r="I787" s="4">
        <v>1562</v>
      </c>
      <c r="J787" s="53">
        <f t="shared" si="24"/>
        <v>0.31041666666666667</v>
      </c>
      <c r="K787" s="53">
        <f t="shared" si="25"/>
        <v>0.3125</v>
      </c>
    </row>
    <row r="788" spans="1:11" x14ac:dyDescent="0.3">
      <c r="A788" s="54">
        <v>41666</v>
      </c>
      <c r="B788" s="4" t="s">
        <v>66</v>
      </c>
      <c r="C788" s="4" t="s">
        <v>99</v>
      </c>
      <c r="D788" s="4" t="s">
        <v>79</v>
      </c>
      <c r="E788" s="4">
        <v>841</v>
      </c>
      <c r="F788" s="4">
        <v>848</v>
      </c>
      <c r="G788" s="4" t="s">
        <v>35</v>
      </c>
      <c r="H788" s="4" t="s">
        <v>34</v>
      </c>
      <c r="I788" s="4">
        <v>1208</v>
      </c>
      <c r="J788" s="53">
        <f t="shared" si="24"/>
        <v>0.36180555555555555</v>
      </c>
      <c r="K788" s="53">
        <f t="shared" si="25"/>
        <v>0.3666666666666667</v>
      </c>
    </row>
    <row r="789" spans="1:11" x14ac:dyDescent="0.3">
      <c r="A789" s="54">
        <v>41666</v>
      </c>
      <c r="B789" s="4" t="s">
        <v>71</v>
      </c>
      <c r="C789" s="4" t="s">
        <v>67</v>
      </c>
      <c r="D789" s="4" t="s">
        <v>68</v>
      </c>
      <c r="E789" s="4">
        <v>730</v>
      </c>
      <c r="F789" s="4">
        <v>990</v>
      </c>
      <c r="G789" s="4" t="s">
        <v>73</v>
      </c>
      <c r="H789" s="4" t="s">
        <v>72</v>
      </c>
      <c r="I789" s="4">
        <v>2296</v>
      </c>
      <c r="J789" s="53">
        <f t="shared" si="24"/>
        <v>0.3125</v>
      </c>
      <c r="K789" s="53">
        <f t="shared" si="25"/>
        <v>0.4375</v>
      </c>
    </row>
    <row r="790" spans="1:11" x14ac:dyDescent="0.3">
      <c r="A790" s="54">
        <v>41666</v>
      </c>
      <c r="B790" s="4" t="s">
        <v>71</v>
      </c>
      <c r="C790" s="4" t="s">
        <v>72</v>
      </c>
      <c r="D790" s="4" t="s">
        <v>73</v>
      </c>
      <c r="E790" s="4">
        <v>939</v>
      </c>
      <c r="F790" s="4">
        <v>945</v>
      </c>
      <c r="G790" s="4" t="s">
        <v>109</v>
      </c>
      <c r="H790" s="4" t="s">
        <v>110</v>
      </c>
      <c r="I790" s="4">
        <v>728</v>
      </c>
      <c r="J790" s="53">
        <f t="shared" si="24"/>
        <v>0.40208333333333335</v>
      </c>
      <c r="K790" s="53">
        <f t="shared" si="25"/>
        <v>0.40625</v>
      </c>
    </row>
    <row r="791" spans="1:11" x14ac:dyDescent="0.3">
      <c r="A791" s="54">
        <v>41666</v>
      </c>
      <c r="B791" s="4" t="s">
        <v>71</v>
      </c>
      <c r="C791" s="4" t="s">
        <v>43</v>
      </c>
      <c r="D791" s="4" t="s">
        <v>40</v>
      </c>
      <c r="E791" s="4">
        <v>1055</v>
      </c>
      <c r="F791" s="4">
        <v>1100</v>
      </c>
      <c r="G791" s="4" t="s">
        <v>35</v>
      </c>
      <c r="H791" s="4" t="s">
        <v>34</v>
      </c>
      <c r="I791" s="4">
        <v>214</v>
      </c>
      <c r="J791" s="53">
        <f t="shared" si="24"/>
        <v>0.4548611111111111</v>
      </c>
      <c r="K791" s="53">
        <f t="shared" si="25"/>
        <v>0.45833333333333331</v>
      </c>
    </row>
    <row r="792" spans="1:11" x14ac:dyDescent="0.3">
      <c r="A792" s="54">
        <v>41666</v>
      </c>
      <c r="B792" s="4" t="s">
        <v>77</v>
      </c>
      <c r="C792" s="4" t="s">
        <v>98</v>
      </c>
      <c r="D792" s="4" t="s">
        <v>31</v>
      </c>
      <c r="E792" s="4">
        <v>909</v>
      </c>
      <c r="F792" s="4">
        <v>1138</v>
      </c>
      <c r="G792" s="4" t="s">
        <v>64</v>
      </c>
      <c r="H792" s="4" t="s">
        <v>65</v>
      </c>
      <c r="I792" s="4">
        <v>1733</v>
      </c>
      <c r="J792" s="53">
        <f t="shared" si="24"/>
        <v>0.38125000000000003</v>
      </c>
      <c r="K792" s="53">
        <f t="shared" si="25"/>
        <v>0.48472222222222222</v>
      </c>
    </row>
    <row r="793" spans="1:11" x14ac:dyDescent="0.3">
      <c r="A793" s="54">
        <v>41666</v>
      </c>
      <c r="B793" s="4" t="s">
        <v>77</v>
      </c>
      <c r="C793" s="4" t="s">
        <v>116</v>
      </c>
      <c r="D793" s="4" t="s">
        <v>115</v>
      </c>
      <c r="E793" s="4">
        <v>1701</v>
      </c>
      <c r="F793" s="4">
        <v>1841</v>
      </c>
      <c r="G793" s="4" t="s">
        <v>82</v>
      </c>
      <c r="H793" s="4" t="s">
        <v>83</v>
      </c>
      <c r="I793" s="4">
        <v>1276</v>
      </c>
      <c r="J793" s="53">
        <f t="shared" si="24"/>
        <v>0.7090277777777777</v>
      </c>
      <c r="K793" s="53">
        <f t="shared" si="25"/>
        <v>0.77847222222222223</v>
      </c>
    </row>
    <row r="794" spans="1:11" x14ac:dyDescent="0.3">
      <c r="A794" s="54">
        <v>41666</v>
      </c>
      <c r="B794" s="4" t="s">
        <v>77</v>
      </c>
      <c r="C794" s="4" t="s">
        <v>132</v>
      </c>
      <c r="D794" s="4" t="s">
        <v>133</v>
      </c>
      <c r="E794" s="4">
        <v>1123</v>
      </c>
      <c r="F794" s="4">
        <v>1125</v>
      </c>
      <c r="G794" s="4" t="s">
        <v>62</v>
      </c>
      <c r="H794" s="4" t="s">
        <v>63</v>
      </c>
      <c r="I794" s="4">
        <v>337</v>
      </c>
      <c r="J794" s="53">
        <f t="shared" si="24"/>
        <v>0.47430555555555554</v>
      </c>
      <c r="K794" s="53">
        <f t="shared" si="25"/>
        <v>0.47569444444444442</v>
      </c>
    </row>
    <row r="795" spans="1:11" x14ac:dyDescent="0.3">
      <c r="A795" s="54">
        <v>41666</v>
      </c>
      <c r="B795" s="4" t="s">
        <v>77</v>
      </c>
      <c r="C795" s="4" t="s">
        <v>56</v>
      </c>
      <c r="D795" s="4" t="s">
        <v>57</v>
      </c>
      <c r="E795" s="4">
        <v>1009</v>
      </c>
      <c r="F795" s="4">
        <v>1085</v>
      </c>
      <c r="G795" s="4" t="s">
        <v>62</v>
      </c>
      <c r="H795" s="4" t="s">
        <v>63</v>
      </c>
      <c r="I795" s="4">
        <v>862</v>
      </c>
      <c r="J795" s="53">
        <f t="shared" si="24"/>
        <v>0.42291666666666666</v>
      </c>
      <c r="K795" s="53">
        <f t="shared" si="25"/>
        <v>0.47569444444444442</v>
      </c>
    </row>
    <row r="796" spans="1:11" x14ac:dyDescent="0.3">
      <c r="A796" s="54">
        <v>41666</v>
      </c>
      <c r="B796" s="4" t="s">
        <v>77</v>
      </c>
      <c r="C796" s="4" t="s">
        <v>56</v>
      </c>
      <c r="D796" s="4" t="s">
        <v>57</v>
      </c>
      <c r="E796" s="4">
        <v>1832</v>
      </c>
      <c r="F796" s="4">
        <v>2001</v>
      </c>
      <c r="G796" s="4" t="s">
        <v>157</v>
      </c>
      <c r="H796" s="4" t="s">
        <v>156</v>
      </c>
      <c r="I796" s="4">
        <v>909</v>
      </c>
      <c r="J796" s="53">
        <f t="shared" si="24"/>
        <v>0.77222222222222225</v>
      </c>
      <c r="K796" s="53">
        <f t="shared" si="25"/>
        <v>0.8340277777777777</v>
      </c>
    </row>
    <row r="797" spans="1:11" x14ac:dyDescent="0.3">
      <c r="A797" s="54">
        <v>41666</v>
      </c>
      <c r="B797" s="4" t="s">
        <v>77</v>
      </c>
      <c r="C797" s="4" t="s">
        <v>168</v>
      </c>
      <c r="D797" s="4" t="s">
        <v>169</v>
      </c>
      <c r="E797" s="4">
        <v>2050</v>
      </c>
      <c r="F797" s="4">
        <v>2135</v>
      </c>
      <c r="G797" s="4" t="s">
        <v>210</v>
      </c>
      <c r="H797" s="4" t="s">
        <v>209</v>
      </c>
      <c r="I797" s="4">
        <v>409</v>
      </c>
      <c r="J797" s="53">
        <f t="shared" si="24"/>
        <v>0.86805555555555547</v>
      </c>
      <c r="K797" s="53">
        <f t="shared" si="25"/>
        <v>0.89930555555555547</v>
      </c>
    </row>
    <row r="798" spans="1:11" x14ac:dyDescent="0.3">
      <c r="A798" s="54">
        <v>41667</v>
      </c>
      <c r="B798" s="4" t="s">
        <v>71</v>
      </c>
      <c r="C798" s="4" t="s">
        <v>63</v>
      </c>
      <c r="D798" s="4" t="s">
        <v>62</v>
      </c>
      <c r="E798" s="4">
        <v>1003</v>
      </c>
      <c r="F798" s="4">
        <v>1005</v>
      </c>
      <c r="G798" s="4" t="s">
        <v>82</v>
      </c>
      <c r="H798" s="4" t="s">
        <v>83</v>
      </c>
      <c r="I798" s="4">
        <v>370</v>
      </c>
      <c r="J798" s="53">
        <f t="shared" si="24"/>
        <v>0.41875000000000001</v>
      </c>
      <c r="K798" s="53">
        <f t="shared" si="25"/>
        <v>0.4201388888888889</v>
      </c>
    </row>
    <row r="799" spans="1:11" x14ac:dyDescent="0.3">
      <c r="A799" s="54">
        <v>41667</v>
      </c>
      <c r="B799" s="4" t="s">
        <v>71</v>
      </c>
      <c r="C799" s="4" t="s">
        <v>83</v>
      </c>
      <c r="D799" s="4" t="s">
        <v>82</v>
      </c>
      <c r="E799" s="4">
        <v>1615</v>
      </c>
      <c r="F799" s="5">
        <v>1622</v>
      </c>
      <c r="G799" s="4" t="s">
        <v>17</v>
      </c>
      <c r="H799" s="4" t="s">
        <v>18</v>
      </c>
      <c r="I799" s="4">
        <v>1587</v>
      </c>
      <c r="J799" s="53">
        <f t="shared" si="24"/>
        <v>0.67708333333333337</v>
      </c>
      <c r="K799" s="53">
        <f t="shared" si="25"/>
        <v>0.68194444444444446</v>
      </c>
    </row>
    <row r="800" spans="1:11" x14ac:dyDescent="0.3">
      <c r="A800" s="54">
        <v>41667</v>
      </c>
      <c r="B800" s="4" t="s">
        <v>71</v>
      </c>
      <c r="C800" s="4" t="s">
        <v>67</v>
      </c>
      <c r="D800" s="4" t="s">
        <v>68</v>
      </c>
      <c r="E800" s="4">
        <v>1153</v>
      </c>
      <c r="F800" s="4">
        <v>1200</v>
      </c>
      <c r="G800" s="4" t="s">
        <v>82</v>
      </c>
      <c r="H800" s="4" t="s">
        <v>83</v>
      </c>
      <c r="I800" s="4">
        <v>651</v>
      </c>
      <c r="J800" s="53">
        <f t="shared" si="24"/>
        <v>0.49513888888888885</v>
      </c>
      <c r="K800" s="53">
        <f t="shared" si="25"/>
        <v>0.5</v>
      </c>
    </row>
    <row r="801" spans="1:11" x14ac:dyDescent="0.3">
      <c r="A801" s="54">
        <v>41667</v>
      </c>
      <c r="B801" s="4" t="s">
        <v>77</v>
      </c>
      <c r="C801" s="4" t="s">
        <v>170</v>
      </c>
      <c r="D801" s="4" t="s">
        <v>171</v>
      </c>
      <c r="E801" s="4">
        <v>1949</v>
      </c>
      <c r="F801" s="4">
        <v>1950</v>
      </c>
      <c r="G801" s="4" t="s">
        <v>57</v>
      </c>
      <c r="H801" s="4" t="s">
        <v>56</v>
      </c>
      <c r="I801" s="4">
        <v>495</v>
      </c>
      <c r="J801" s="53">
        <f t="shared" si="24"/>
        <v>0.8256944444444444</v>
      </c>
      <c r="K801" s="53">
        <f t="shared" si="25"/>
        <v>0.82638888888888884</v>
      </c>
    </row>
    <row r="802" spans="1:11" x14ac:dyDescent="0.3">
      <c r="A802" s="54">
        <v>41667</v>
      </c>
      <c r="B802" s="4" t="s">
        <v>77</v>
      </c>
      <c r="C802" s="4" t="s">
        <v>63</v>
      </c>
      <c r="D802" s="4" t="s">
        <v>62</v>
      </c>
      <c r="E802" s="4">
        <v>1351</v>
      </c>
      <c r="F802" s="4">
        <v>1624</v>
      </c>
      <c r="G802" s="4" t="s">
        <v>144</v>
      </c>
      <c r="H802" s="4" t="s">
        <v>145</v>
      </c>
      <c r="I802" s="4">
        <v>677</v>
      </c>
      <c r="J802" s="53">
        <f t="shared" si="24"/>
        <v>0.57708333333333328</v>
      </c>
      <c r="K802" s="53">
        <f t="shared" si="25"/>
        <v>0.68333333333333324</v>
      </c>
    </row>
    <row r="803" spans="1:11" x14ac:dyDescent="0.3">
      <c r="A803" s="54">
        <v>41667</v>
      </c>
      <c r="B803" s="4" t="s">
        <v>77</v>
      </c>
      <c r="C803" s="4" t="s">
        <v>182</v>
      </c>
      <c r="D803" s="4" t="s">
        <v>181</v>
      </c>
      <c r="E803" s="4">
        <v>1900</v>
      </c>
      <c r="F803" s="4">
        <v>1956</v>
      </c>
      <c r="G803" s="4" t="s">
        <v>79</v>
      </c>
      <c r="H803" s="4" t="s">
        <v>78</v>
      </c>
      <c r="I803" s="4">
        <v>453</v>
      </c>
      <c r="J803" s="53">
        <f t="shared" si="24"/>
        <v>0.79166666666666663</v>
      </c>
      <c r="K803" s="53">
        <f t="shared" si="25"/>
        <v>0.8305555555555556</v>
      </c>
    </row>
    <row r="804" spans="1:11" x14ac:dyDescent="0.3">
      <c r="A804" s="54">
        <v>41667</v>
      </c>
      <c r="B804" s="4" t="s">
        <v>55</v>
      </c>
      <c r="C804" s="4" t="s">
        <v>87</v>
      </c>
      <c r="D804" s="4" t="s">
        <v>86</v>
      </c>
      <c r="E804" s="4">
        <v>1416</v>
      </c>
      <c r="F804" s="4">
        <v>1417</v>
      </c>
      <c r="G804" s="4" t="s">
        <v>49</v>
      </c>
      <c r="H804" s="4" t="s">
        <v>50</v>
      </c>
      <c r="I804" s="4">
        <v>1086</v>
      </c>
      <c r="J804" s="53">
        <f t="shared" si="24"/>
        <v>0.59444444444444444</v>
      </c>
      <c r="K804" s="53">
        <f t="shared" si="25"/>
        <v>0.59513888888888888</v>
      </c>
    </row>
    <row r="805" spans="1:11" x14ac:dyDescent="0.3">
      <c r="A805" s="54">
        <v>41667</v>
      </c>
      <c r="B805" s="4" t="s">
        <v>66</v>
      </c>
      <c r="C805" s="4" t="s">
        <v>91</v>
      </c>
      <c r="D805" s="4" t="s">
        <v>90</v>
      </c>
      <c r="E805" s="4">
        <v>848</v>
      </c>
      <c r="F805" s="4">
        <v>855</v>
      </c>
      <c r="G805" s="4" t="s">
        <v>31</v>
      </c>
      <c r="H805" s="4" t="s">
        <v>32</v>
      </c>
      <c r="I805" s="4">
        <v>1514</v>
      </c>
      <c r="J805" s="53">
        <f t="shared" si="24"/>
        <v>0.3666666666666667</v>
      </c>
      <c r="K805" s="53">
        <f t="shared" si="25"/>
        <v>0.37152777777777773</v>
      </c>
    </row>
    <row r="806" spans="1:11" x14ac:dyDescent="0.3">
      <c r="A806" s="54">
        <v>41667</v>
      </c>
      <c r="B806" s="4" t="s">
        <v>33</v>
      </c>
      <c r="C806" s="4" t="s">
        <v>37</v>
      </c>
      <c r="D806" s="4" t="s">
        <v>36</v>
      </c>
      <c r="E806" s="4">
        <v>1204</v>
      </c>
      <c r="F806" s="4">
        <v>1317</v>
      </c>
      <c r="G806" s="4" t="s">
        <v>40</v>
      </c>
      <c r="H806" s="4" t="s">
        <v>41</v>
      </c>
      <c r="I806" s="4">
        <v>1089</v>
      </c>
      <c r="J806" s="53">
        <f t="shared" si="24"/>
        <v>0.50277777777777777</v>
      </c>
      <c r="K806" s="53">
        <f t="shared" si="25"/>
        <v>0.55347222222222225</v>
      </c>
    </row>
    <row r="807" spans="1:11" x14ac:dyDescent="0.3">
      <c r="A807" s="54">
        <v>41667</v>
      </c>
      <c r="B807" s="4" t="s">
        <v>33</v>
      </c>
      <c r="C807" s="4" t="s">
        <v>104</v>
      </c>
      <c r="D807" s="4" t="s">
        <v>105</v>
      </c>
      <c r="E807" s="4">
        <v>1634</v>
      </c>
      <c r="F807" s="4">
        <v>1635</v>
      </c>
      <c r="G807" s="4" t="s">
        <v>36</v>
      </c>
      <c r="H807" s="4" t="s">
        <v>37</v>
      </c>
      <c r="I807" s="4">
        <v>192</v>
      </c>
      <c r="J807" s="53">
        <f t="shared" si="24"/>
        <v>0.69027777777777777</v>
      </c>
      <c r="K807" s="53">
        <f t="shared" si="25"/>
        <v>0.69097222222222221</v>
      </c>
    </row>
    <row r="808" spans="1:11" x14ac:dyDescent="0.3">
      <c r="A808" s="54">
        <v>41667</v>
      </c>
      <c r="B808" s="4" t="s">
        <v>33</v>
      </c>
      <c r="C808" s="4" t="s">
        <v>83</v>
      </c>
      <c r="D808" s="4" t="s">
        <v>82</v>
      </c>
      <c r="E808" s="4">
        <v>2351</v>
      </c>
      <c r="F808" s="4">
        <v>2355</v>
      </c>
      <c r="G808" s="4" t="s">
        <v>36</v>
      </c>
      <c r="H808" s="4" t="s">
        <v>37</v>
      </c>
      <c r="I808" s="4">
        <v>1972</v>
      </c>
      <c r="J808" s="53">
        <f t="shared" si="24"/>
        <v>0.99375000000000002</v>
      </c>
      <c r="K808" s="53">
        <f t="shared" si="25"/>
        <v>0.99652777777777779</v>
      </c>
    </row>
    <row r="809" spans="1:11" x14ac:dyDescent="0.3">
      <c r="A809" s="54">
        <v>41667</v>
      </c>
      <c r="B809" s="4" t="s">
        <v>106</v>
      </c>
      <c r="C809" s="4" t="s">
        <v>95</v>
      </c>
      <c r="D809" s="4" t="s">
        <v>94</v>
      </c>
      <c r="E809" s="4">
        <v>651</v>
      </c>
      <c r="F809" s="4">
        <v>700</v>
      </c>
      <c r="G809" s="4" t="s">
        <v>267</v>
      </c>
      <c r="H809" s="4" t="s">
        <v>268</v>
      </c>
      <c r="I809" s="4">
        <v>2541</v>
      </c>
      <c r="J809" s="53">
        <f t="shared" si="24"/>
        <v>0.28541666666666665</v>
      </c>
      <c r="K809" s="53">
        <f t="shared" si="25"/>
        <v>0.29166666666666669</v>
      </c>
    </row>
    <row r="810" spans="1:11" x14ac:dyDescent="0.3">
      <c r="A810" s="54">
        <v>41667</v>
      </c>
      <c r="B810" s="4" t="s">
        <v>42</v>
      </c>
      <c r="C810" s="4" t="s">
        <v>110</v>
      </c>
      <c r="D810" s="4" t="s">
        <v>109</v>
      </c>
      <c r="E810" s="4">
        <v>1718</v>
      </c>
      <c r="F810" s="4">
        <v>1725</v>
      </c>
      <c r="G810" s="4" t="s">
        <v>114</v>
      </c>
      <c r="H810" s="4" t="s">
        <v>113</v>
      </c>
      <c r="I810" s="4">
        <v>1185</v>
      </c>
      <c r="J810" s="53">
        <f t="shared" si="24"/>
        <v>0.72083333333333333</v>
      </c>
      <c r="K810" s="53">
        <f t="shared" si="25"/>
        <v>0.72569444444444453</v>
      </c>
    </row>
    <row r="811" spans="1:11" x14ac:dyDescent="0.3">
      <c r="A811" s="54">
        <v>41667</v>
      </c>
      <c r="B811" s="4" t="s">
        <v>33</v>
      </c>
      <c r="C811" s="4" t="s">
        <v>28</v>
      </c>
      <c r="D811" s="4" t="s">
        <v>27</v>
      </c>
      <c r="E811" s="4">
        <v>1955</v>
      </c>
      <c r="F811" s="5">
        <v>1966</v>
      </c>
      <c r="G811" s="4" t="s">
        <v>188</v>
      </c>
      <c r="H811" s="4" t="s">
        <v>187</v>
      </c>
      <c r="I811" s="4">
        <v>597</v>
      </c>
      <c r="J811" s="53">
        <f t="shared" si="24"/>
        <v>0.82986111111111116</v>
      </c>
      <c r="K811" s="53">
        <f t="shared" si="25"/>
        <v>0.83750000000000002</v>
      </c>
    </row>
    <row r="812" spans="1:11" x14ac:dyDescent="0.3">
      <c r="A812" s="54">
        <v>41667</v>
      </c>
      <c r="B812" s="4" t="s">
        <v>46</v>
      </c>
      <c r="C812" s="4" t="s">
        <v>54</v>
      </c>
      <c r="D812" s="4" t="s">
        <v>53</v>
      </c>
      <c r="E812" s="4">
        <v>835</v>
      </c>
      <c r="F812" s="4">
        <v>836</v>
      </c>
      <c r="G812" s="4" t="s">
        <v>27</v>
      </c>
      <c r="H812" s="4" t="s">
        <v>28</v>
      </c>
      <c r="I812" s="4">
        <v>986</v>
      </c>
      <c r="J812" s="53">
        <f t="shared" si="24"/>
        <v>0.3576388888888889</v>
      </c>
      <c r="K812" s="53">
        <f t="shared" si="25"/>
        <v>0.35833333333333334</v>
      </c>
    </row>
    <row r="813" spans="1:11" x14ac:dyDescent="0.3">
      <c r="A813" s="54">
        <v>41667</v>
      </c>
      <c r="B813" s="4" t="s">
        <v>46</v>
      </c>
      <c r="C813" s="4" t="s">
        <v>41</v>
      </c>
      <c r="D813" s="4" t="s">
        <v>40</v>
      </c>
      <c r="E813" s="4">
        <v>2014</v>
      </c>
      <c r="F813" s="4">
        <v>2086</v>
      </c>
      <c r="G813" s="4" t="s">
        <v>90</v>
      </c>
      <c r="H813" s="4" t="s">
        <v>91</v>
      </c>
      <c r="I813" s="4">
        <v>2248</v>
      </c>
      <c r="J813" s="53">
        <f t="shared" si="24"/>
        <v>0.84305555555555556</v>
      </c>
      <c r="K813" s="53">
        <f t="shared" si="25"/>
        <v>0.8930555555555556</v>
      </c>
    </row>
    <row r="814" spans="1:11" x14ac:dyDescent="0.3">
      <c r="A814" s="54">
        <v>41667</v>
      </c>
      <c r="B814" s="4" t="s">
        <v>131</v>
      </c>
      <c r="C814" s="4" t="s">
        <v>365</v>
      </c>
      <c r="D814" s="4" t="s">
        <v>366</v>
      </c>
      <c r="E814" s="4">
        <v>1839</v>
      </c>
      <c r="F814" s="4">
        <v>1847</v>
      </c>
      <c r="G814" s="4" t="s">
        <v>134</v>
      </c>
      <c r="H814" s="4" t="s">
        <v>135</v>
      </c>
      <c r="I814" s="4">
        <v>216</v>
      </c>
      <c r="J814" s="53">
        <f t="shared" si="24"/>
        <v>0.77708333333333324</v>
      </c>
      <c r="K814" s="53">
        <f t="shared" si="25"/>
        <v>0.78263888888888899</v>
      </c>
    </row>
    <row r="815" spans="1:11" x14ac:dyDescent="0.3">
      <c r="A815" s="54">
        <v>41667</v>
      </c>
      <c r="B815" s="4" t="s">
        <v>24</v>
      </c>
      <c r="C815" s="4" t="s">
        <v>374</v>
      </c>
      <c r="D815" s="4" t="s">
        <v>373</v>
      </c>
      <c r="E815" s="4">
        <v>606</v>
      </c>
      <c r="F815" s="4">
        <v>610</v>
      </c>
      <c r="G815" s="4" t="s">
        <v>27</v>
      </c>
      <c r="H815" s="4" t="s">
        <v>28</v>
      </c>
      <c r="I815" s="4">
        <v>772</v>
      </c>
      <c r="J815" s="53">
        <f t="shared" si="24"/>
        <v>0.25416666666666665</v>
      </c>
      <c r="K815" s="53">
        <f t="shared" si="25"/>
        <v>0.25694444444444448</v>
      </c>
    </row>
    <row r="816" spans="1:11" x14ac:dyDescent="0.3">
      <c r="A816" s="54">
        <v>41668</v>
      </c>
      <c r="B816" s="4" t="s">
        <v>46</v>
      </c>
      <c r="C816" s="4" t="s">
        <v>18</v>
      </c>
      <c r="D816" s="4" t="s">
        <v>17</v>
      </c>
      <c r="E816" s="4">
        <v>849</v>
      </c>
      <c r="F816" s="4">
        <v>1061</v>
      </c>
      <c r="G816" s="4" t="s">
        <v>115</v>
      </c>
      <c r="H816" s="4" t="s">
        <v>116</v>
      </c>
      <c r="I816" s="4">
        <v>907</v>
      </c>
      <c r="J816" s="53">
        <f t="shared" si="24"/>
        <v>0.36736111111111108</v>
      </c>
      <c r="K816" s="53">
        <f t="shared" si="25"/>
        <v>0.45902777777777776</v>
      </c>
    </row>
    <row r="817" spans="1:11" x14ac:dyDescent="0.3">
      <c r="A817" s="54">
        <v>41668</v>
      </c>
      <c r="B817" s="4" t="s">
        <v>46</v>
      </c>
      <c r="C817" s="4" t="s">
        <v>20</v>
      </c>
      <c r="D817" s="4" t="s">
        <v>21</v>
      </c>
      <c r="E817" s="4">
        <v>650</v>
      </c>
      <c r="F817" s="5">
        <v>667</v>
      </c>
      <c r="G817" s="4" t="s">
        <v>40</v>
      </c>
      <c r="H817" s="4" t="s">
        <v>43</v>
      </c>
      <c r="I817" s="4">
        <v>1183</v>
      </c>
      <c r="J817" s="53">
        <f t="shared" si="24"/>
        <v>0.28472222222222221</v>
      </c>
      <c r="K817" s="53">
        <f t="shared" si="25"/>
        <v>0.29652777777777778</v>
      </c>
    </row>
    <row r="818" spans="1:11" x14ac:dyDescent="0.3">
      <c r="A818" s="54">
        <v>41668</v>
      </c>
      <c r="B818" s="4" t="s">
        <v>10</v>
      </c>
      <c r="C818" s="4" t="s">
        <v>99</v>
      </c>
      <c r="D818" s="4" t="s">
        <v>79</v>
      </c>
      <c r="E818" s="4">
        <v>1736</v>
      </c>
      <c r="F818" s="4">
        <v>1846</v>
      </c>
      <c r="G818" s="4" t="s">
        <v>86</v>
      </c>
      <c r="H818" s="4" t="s">
        <v>87</v>
      </c>
      <c r="I818" s="4">
        <v>140</v>
      </c>
      <c r="J818" s="53">
        <f t="shared" si="24"/>
        <v>0.73333333333333339</v>
      </c>
      <c r="K818" s="53">
        <f t="shared" si="25"/>
        <v>0.78194444444444444</v>
      </c>
    </row>
    <row r="819" spans="1:11" x14ac:dyDescent="0.3">
      <c r="A819" s="54">
        <v>41668</v>
      </c>
      <c r="B819" s="4" t="s">
        <v>10</v>
      </c>
      <c r="C819" s="4" t="s">
        <v>304</v>
      </c>
      <c r="D819" s="4" t="s">
        <v>303</v>
      </c>
      <c r="E819" s="4">
        <v>625</v>
      </c>
      <c r="F819" s="4">
        <v>625</v>
      </c>
      <c r="G819" s="4" t="s">
        <v>115</v>
      </c>
      <c r="H819" s="4" t="s">
        <v>116</v>
      </c>
      <c r="I819" s="4">
        <v>196</v>
      </c>
      <c r="J819" s="53">
        <f t="shared" si="24"/>
        <v>0.2673611111111111</v>
      </c>
      <c r="K819" s="53">
        <f t="shared" si="25"/>
        <v>0.2673611111111111</v>
      </c>
    </row>
    <row r="820" spans="1:11" x14ac:dyDescent="0.3">
      <c r="A820" s="54">
        <v>41668</v>
      </c>
      <c r="B820" s="4" t="s">
        <v>10</v>
      </c>
      <c r="C820" s="4" t="s">
        <v>385</v>
      </c>
      <c r="D820" s="4" t="s">
        <v>386</v>
      </c>
      <c r="E820" s="4">
        <v>1217</v>
      </c>
      <c r="F820" s="5">
        <v>1243</v>
      </c>
      <c r="G820" s="4" t="s">
        <v>17</v>
      </c>
      <c r="H820" s="4" t="s">
        <v>18</v>
      </c>
      <c r="I820" s="4">
        <v>300</v>
      </c>
      <c r="J820" s="53">
        <f t="shared" si="24"/>
        <v>0.51180555555555551</v>
      </c>
      <c r="K820" s="53">
        <f t="shared" si="25"/>
        <v>0.52986111111111112</v>
      </c>
    </row>
    <row r="821" spans="1:11" x14ac:dyDescent="0.3">
      <c r="A821" s="54">
        <v>41668</v>
      </c>
      <c r="B821" s="4" t="s">
        <v>10</v>
      </c>
      <c r="C821" s="4" t="s">
        <v>54</v>
      </c>
      <c r="D821" s="4" t="s">
        <v>53</v>
      </c>
      <c r="E821" s="4">
        <v>1511</v>
      </c>
      <c r="F821" s="4">
        <v>1576</v>
      </c>
      <c r="G821" s="4" t="s">
        <v>364</v>
      </c>
      <c r="H821" s="4" t="s">
        <v>363</v>
      </c>
      <c r="I821" s="4">
        <v>332</v>
      </c>
      <c r="J821" s="53">
        <f t="shared" si="24"/>
        <v>0.63263888888888886</v>
      </c>
      <c r="K821" s="53">
        <f t="shared" si="25"/>
        <v>0.6777777777777777</v>
      </c>
    </row>
    <row r="822" spans="1:11" x14ac:dyDescent="0.3">
      <c r="A822" s="54">
        <v>41668</v>
      </c>
      <c r="B822" s="4" t="s">
        <v>19</v>
      </c>
      <c r="C822" s="4" t="s">
        <v>18</v>
      </c>
      <c r="D822" s="4" t="s">
        <v>17</v>
      </c>
      <c r="E822" s="4">
        <v>1853</v>
      </c>
      <c r="F822" s="4">
        <v>1855</v>
      </c>
      <c r="G822" s="4" t="s">
        <v>57</v>
      </c>
      <c r="H822" s="4" t="s">
        <v>56</v>
      </c>
      <c r="I822" s="4">
        <v>1199</v>
      </c>
      <c r="J822" s="53">
        <f t="shared" si="24"/>
        <v>0.78680555555555554</v>
      </c>
      <c r="K822" s="53">
        <f t="shared" si="25"/>
        <v>0.78819444444444453</v>
      </c>
    </row>
    <row r="823" spans="1:11" x14ac:dyDescent="0.3">
      <c r="A823" s="54">
        <v>41668</v>
      </c>
      <c r="B823" s="4" t="s">
        <v>19</v>
      </c>
      <c r="C823" s="4" t="s">
        <v>75</v>
      </c>
      <c r="D823" s="4" t="s">
        <v>74</v>
      </c>
      <c r="E823" s="4">
        <v>655</v>
      </c>
      <c r="F823" s="5">
        <v>672</v>
      </c>
      <c r="G823" s="4" t="s">
        <v>17</v>
      </c>
      <c r="H823" s="4" t="s">
        <v>18</v>
      </c>
      <c r="I823" s="4">
        <v>356</v>
      </c>
      <c r="J823" s="53">
        <f t="shared" si="24"/>
        <v>0.28819444444444448</v>
      </c>
      <c r="K823" s="53">
        <f t="shared" si="25"/>
        <v>0.3</v>
      </c>
    </row>
    <row r="824" spans="1:11" x14ac:dyDescent="0.3">
      <c r="A824" s="54">
        <v>41668</v>
      </c>
      <c r="B824" s="4" t="s">
        <v>131</v>
      </c>
      <c r="C824" s="4" t="s">
        <v>91</v>
      </c>
      <c r="D824" s="4" t="s">
        <v>90</v>
      </c>
      <c r="E824" s="4">
        <v>1713</v>
      </c>
      <c r="F824" s="4">
        <v>1720</v>
      </c>
      <c r="G824" s="4" t="s">
        <v>134</v>
      </c>
      <c r="H824" s="4" t="s">
        <v>135</v>
      </c>
      <c r="I824" s="4">
        <v>2762</v>
      </c>
      <c r="J824" s="53">
        <f t="shared" si="24"/>
        <v>0.71736111111111101</v>
      </c>
      <c r="K824" s="53">
        <f t="shared" si="25"/>
        <v>0.72222222222222221</v>
      </c>
    </row>
    <row r="825" spans="1:11" x14ac:dyDescent="0.3">
      <c r="A825" s="54">
        <v>41668</v>
      </c>
      <c r="B825" s="4" t="s">
        <v>33</v>
      </c>
      <c r="C825" s="4" t="s">
        <v>28</v>
      </c>
      <c r="D825" s="4" t="s">
        <v>27</v>
      </c>
      <c r="E825" s="4">
        <v>1245</v>
      </c>
      <c r="F825" s="4">
        <v>1245</v>
      </c>
      <c r="G825" s="4" t="s">
        <v>148</v>
      </c>
      <c r="H825" s="4" t="s">
        <v>147</v>
      </c>
      <c r="I825" s="4">
        <v>1616</v>
      </c>
      <c r="J825" s="53">
        <f t="shared" si="24"/>
        <v>0.53125</v>
      </c>
      <c r="K825" s="53">
        <f t="shared" si="25"/>
        <v>0.53125</v>
      </c>
    </row>
    <row r="826" spans="1:11" x14ac:dyDescent="0.3">
      <c r="A826" s="54">
        <v>41668</v>
      </c>
      <c r="B826" s="4" t="s">
        <v>33</v>
      </c>
      <c r="C826" s="4" t="s">
        <v>135</v>
      </c>
      <c r="D826" s="4" t="s">
        <v>134</v>
      </c>
      <c r="E826" s="4">
        <v>1340</v>
      </c>
      <c r="F826" s="4">
        <v>1340</v>
      </c>
      <c r="G826" s="4" t="s">
        <v>62</v>
      </c>
      <c r="H826" s="4" t="s">
        <v>63</v>
      </c>
      <c r="I826" s="4">
        <v>2556</v>
      </c>
      <c r="J826" s="53">
        <f t="shared" si="24"/>
        <v>0.56944444444444442</v>
      </c>
      <c r="K826" s="53">
        <f t="shared" si="25"/>
        <v>0.56944444444444442</v>
      </c>
    </row>
    <row r="827" spans="1:11" x14ac:dyDescent="0.3">
      <c r="A827" s="54">
        <v>41668</v>
      </c>
      <c r="B827" s="4" t="s">
        <v>33</v>
      </c>
      <c r="C827" s="4" t="s">
        <v>37</v>
      </c>
      <c r="D827" s="4" t="s">
        <v>36</v>
      </c>
      <c r="E827" s="4">
        <v>931</v>
      </c>
      <c r="F827" s="4">
        <v>935</v>
      </c>
      <c r="G827" s="4" t="s">
        <v>39</v>
      </c>
      <c r="H827" s="4" t="s">
        <v>38</v>
      </c>
      <c r="I827" s="4">
        <v>1045</v>
      </c>
      <c r="J827" s="53">
        <f t="shared" si="24"/>
        <v>0.39652777777777781</v>
      </c>
      <c r="K827" s="53">
        <f t="shared" si="25"/>
        <v>0.39930555555555558</v>
      </c>
    </row>
    <row r="828" spans="1:11" x14ac:dyDescent="0.3">
      <c r="A828" s="54">
        <v>41668</v>
      </c>
      <c r="B828" s="4" t="s">
        <v>33</v>
      </c>
      <c r="C828" s="4" t="s">
        <v>28</v>
      </c>
      <c r="D828" s="4" t="s">
        <v>27</v>
      </c>
      <c r="E828" s="4">
        <v>1407</v>
      </c>
      <c r="F828" s="4">
        <v>1410</v>
      </c>
      <c r="G828" s="4" t="s">
        <v>90</v>
      </c>
      <c r="H828" s="4" t="s">
        <v>91</v>
      </c>
      <c r="I828" s="4">
        <v>1055</v>
      </c>
      <c r="J828" s="53">
        <f t="shared" si="24"/>
        <v>0.58819444444444446</v>
      </c>
      <c r="K828" s="53">
        <f t="shared" si="25"/>
        <v>0.59027777777777779</v>
      </c>
    </row>
    <row r="829" spans="1:11" x14ac:dyDescent="0.3">
      <c r="A829" s="54">
        <v>41668</v>
      </c>
      <c r="B829" s="4" t="s">
        <v>106</v>
      </c>
      <c r="C829" s="4" t="s">
        <v>387</v>
      </c>
      <c r="D829" s="4" t="s">
        <v>388</v>
      </c>
      <c r="E829" s="4">
        <v>1216</v>
      </c>
      <c r="F829" s="4">
        <v>1235</v>
      </c>
      <c r="G829" s="4" t="s">
        <v>108</v>
      </c>
      <c r="H829" s="4" t="s">
        <v>107</v>
      </c>
      <c r="I829" s="4">
        <v>539</v>
      </c>
      <c r="J829" s="53">
        <f t="shared" si="24"/>
        <v>0.51111111111111118</v>
      </c>
      <c r="K829" s="53">
        <f t="shared" si="25"/>
        <v>0.52430555555555558</v>
      </c>
    </row>
    <row r="830" spans="1:11" x14ac:dyDescent="0.3">
      <c r="A830" s="54">
        <v>41668</v>
      </c>
      <c r="B830" s="4" t="s">
        <v>42</v>
      </c>
      <c r="C830" s="4" t="s">
        <v>389</v>
      </c>
      <c r="D830" s="4" t="s">
        <v>390</v>
      </c>
      <c r="E830" s="4">
        <v>1706</v>
      </c>
      <c r="F830" s="4">
        <v>1790</v>
      </c>
      <c r="G830" s="4" t="s">
        <v>39</v>
      </c>
      <c r="H830" s="4" t="s">
        <v>38</v>
      </c>
      <c r="I830" s="4">
        <v>94</v>
      </c>
      <c r="J830" s="53">
        <f t="shared" si="24"/>
        <v>0.71250000000000002</v>
      </c>
      <c r="K830" s="53">
        <f t="shared" si="25"/>
        <v>0.77083333333333337</v>
      </c>
    </row>
    <row r="831" spans="1:11" x14ac:dyDescent="0.3">
      <c r="A831" s="54">
        <v>41668</v>
      </c>
      <c r="B831" s="4" t="s">
        <v>42</v>
      </c>
      <c r="C831" s="4" t="s">
        <v>149</v>
      </c>
      <c r="D831" s="4" t="s">
        <v>150</v>
      </c>
      <c r="E831" s="4">
        <v>1145</v>
      </c>
      <c r="F831" s="4">
        <v>1183</v>
      </c>
      <c r="G831" s="4" t="s">
        <v>40</v>
      </c>
      <c r="H831" s="4" t="s">
        <v>41</v>
      </c>
      <c r="I831" s="4">
        <v>1041</v>
      </c>
      <c r="J831" s="53">
        <f t="shared" si="24"/>
        <v>0.48958333333333331</v>
      </c>
      <c r="K831" s="53">
        <f t="shared" si="25"/>
        <v>0.51597222222222217</v>
      </c>
    </row>
    <row r="832" spans="1:11" x14ac:dyDescent="0.3">
      <c r="A832" s="54">
        <v>41668</v>
      </c>
      <c r="B832" s="4" t="s">
        <v>42</v>
      </c>
      <c r="C832" s="4" t="s">
        <v>132</v>
      </c>
      <c r="D832" s="4" t="s">
        <v>133</v>
      </c>
      <c r="E832" s="4">
        <v>1819</v>
      </c>
      <c r="F832" s="4">
        <v>1825</v>
      </c>
      <c r="G832" s="4" t="s">
        <v>391</v>
      </c>
      <c r="H832" s="4" t="s">
        <v>392</v>
      </c>
      <c r="I832" s="4">
        <v>353</v>
      </c>
      <c r="J832" s="53">
        <f t="shared" si="24"/>
        <v>0.7631944444444444</v>
      </c>
      <c r="K832" s="53">
        <f t="shared" si="25"/>
        <v>0.76736111111111116</v>
      </c>
    </row>
    <row r="833" spans="1:11" x14ac:dyDescent="0.3">
      <c r="A833" s="54">
        <v>41668</v>
      </c>
      <c r="B833" s="4" t="s">
        <v>55</v>
      </c>
      <c r="C833" s="4" t="s">
        <v>156</v>
      </c>
      <c r="D833" s="4" t="s">
        <v>157</v>
      </c>
      <c r="E833" s="4">
        <v>1723</v>
      </c>
      <c r="F833" s="4">
        <v>1727</v>
      </c>
      <c r="G833" s="4" t="s">
        <v>49</v>
      </c>
      <c r="H833" s="4" t="s">
        <v>50</v>
      </c>
      <c r="I833" s="4">
        <v>532</v>
      </c>
      <c r="J833" s="53">
        <f t="shared" si="24"/>
        <v>0.72430555555555554</v>
      </c>
      <c r="K833" s="53">
        <f t="shared" si="25"/>
        <v>0.7270833333333333</v>
      </c>
    </row>
    <row r="834" spans="1:11" x14ac:dyDescent="0.3">
      <c r="A834" s="54">
        <v>41668</v>
      </c>
      <c r="B834" s="4" t="s">
        <v>55</v>
      </c>
      <c r="C834" s="4" t="s">
        <v>130</v>
      </c>
      <c r="D834" s="4" t="s">
        <v>129</v>
      </c>
      <c r="E834" s="4">
        <v>1714</v>
      </c>
      <c r="F834" s="4">
        <v>1727</v>
      </c>
      <c r="G834" s="4" t="s">
        <v>79</v>
      </c>
      <c r="H834" s="4" t="s">
        <v>99</v>
      </c>
      <c r="I834" s="4">
        <v>667</v>
      </c>
      <c r="J834" s="53">
        <f t="shared" si="24"/>
        <v>0.71805555555555556</v>
      </c>
      <c r="K834" s="53">
        <f t="shared" si="25"/>
        <v>0.7270833333333333</v>
      </c>
    </row>
    <row r="835" spans="1:11" x14ac:dyDescent="0.3">
      <c r="A835" s="54">
        <v>41668</v>
      </c>
      <c r="B835" s="4" t="s">
        <v>66</v>
      </c>
      <c r="C835" s="4" t="s">
        <v>99</v>
      </c>
      <c r="D835" s="4" t="s">
        <v>79</v>
      </c>
      <c r="E835" s="4">
        <v>1751</v>
      </c>
      <c r="F835" s="4">
        <v>1755</v>
      </c>
      <c r="G835" s="4" t="s">
        <v>180</v>
      </c>
      <c r="H835" s="4" t="s">
        <v>179</v>
      </c>
      <c r="I835" s="4">
        <v>1346</v>
      </c>
      <c r="J835" s="53">
        <f t="shared" ref="J835:J898" si="26">TEXT(E835,"00\:00")+0</f>
        <v>0.74375000000000002</v>
      </c>
      <c r="K835" s="53">
        <f t="shared" ref="K835:K898" si="27">+TEXT(F835,"00\:00")+0</f>
        <v>0.74652777777777779</v>
      </c>
    </row>
    <row r="836" spans="1:11" x14ac:dyDescent="0.3">
      <c r="A836" s="54">
        <v>41668</v>
      </c>
      <c r="B836" s="4" t="s">
        <v>66</v>
      </c>
      <c r="C836" s="4" t="s">
        <v>124</v>
      </c>
      <c r="D836" s="4" t="s">
        <v>123</v>
      </c>
      <c r="E836" s="4">
        <v>901</v>
      </c>
      <c r="F836" s="4">
        <v>904</v>
      </c>
      <c r="G836" s="4" t="s">
        <v>57</v>
      </c>
      <c r="H836" s="4" t="s">
        <v>56</v>
      </c>
      <c r="I836" s="4">
        <v>1201</v>
      </c>
      <c r="J836" s="53">
        <f t="shared" si="26"/>
        <v>0.3756944444444445</v>
      </c>
      <c r="K836" s="53">
        <f t="shared" si="27"/>
        <v>0.37777777777777777</v>
      </c>
    </row>
    <row r="837" spans="1:11" x14ac:dyDescent="0.3">
      <c r="A837" s="54">
        <v>41668</v>
      </c>
      <c r="B837" s="4" t="s">
        <v>66</v>
      </c>
      <c r="C837" s="4" t="s">
        <v>63</v>
      </c>
      <c r="D837" s="4" t="s">
        <v>62</v>
      </c>
      <c r="E837" s="4">
        <v>2250</v>
      </c>
      <c r="F837" s="4">
        <v>2250</v>
      </c>
      <c r="G837" s="4" t="s">
        <v>35</v>
      </c>
      <c r="H837" s="4" t="s">
        <v>155</v>
      </c>
      <c r="I837" s="4">
        <v>2288</v>
      </c>
      <c r="J837" s="53">
        <f t="shared" si="26"/>
        <v>0.95138888888888884</v>
      </c>
      <c r="K837" s="53">
        <f t="shared" si="27"/>
        <v>0.95138888888888884</v>
      </c>
    </row>
    <row r="838" spans="1:11" x14ac:dyDescent="0.3">
      <c r="A838" s="54">
        <v>41668</v>
      </c>
      <c r="B838" s="4" t="s">
        <v>66</v>
      </c>
      <c r="C838" s="4" t="s">
        <v>56</v>
      </c>
      <c r="D838" s="4" t="s">
        <v>57</v>
      </c>
      <c r="E838" s="4">
        <v>1827</v>
      </c>
      <c r="F838" s="4">
        <v>1951</v>
      </c>
      <c r="G838" s="4" t="s">
        <v>21</v>
      </c>
      <c r="H838" s="4" t="s">
        <v>20</v>
      </c>
      <c r="I838" s="4">
        <v>1062</v>
      </c>
      <c r="J838" s="53">
        <f t="shared" si="26"/>
        <v>0.76874999999999993</v>
      </c>
      <c r="K838" s="53">
        <f t="shared" si="27"/>
        <v>0.82708333333333339</v>
      </c>
    </row>
    <row r="839" spans="1:11" x14ac:dyDescent="0.3">
      <c r="A839" s="54">
        <v>41668</v>
      </c>
      <c r="B839" s="4" t="s">
        <v>66</v>
      </c>
      <c r="C839" s="4" t="s">
        <v>155</v>
      </c>
      <c r="D839" s="4" t="s">
        <v>35</v>
      </c>
      <c r="E839" s="4">
        <v>1233</v>
      </c>
      <c r="F839" s="4">
        <v>1240</v>
      </c>
      <c r="G839" s="4" t="s">
        <v>57</v>
      </c>
      <c r="H839" s="4" t="s">
        <v>56</v>
      </c>
      <c r="I839" s="4">
        <v>1452</v>
      </c>
      <c r="J839" s="53">
        <f t="shared" si="26"/>
        <v>0.5229166666666667</v>
      </c>
      <c r="K839" s="53">
        <f t="shared" si="27"/>
        <v>0.52777777777777779</v>
      </c>
    </row>
    <row r="840" spans="1:11" x14ac:dyDescent="0.3">
      <c r="A840" s="54">
        <v>41668</v>
      </c>
      <c r="B840" s="4" t="s">
        <v>66</v>
      </c>
      <c r="C840" s="4" t="s">
        <v>14</v>
      </c>
      <c r="D840" s="4" t="s">
        <v>13</v>
      </c>
      <c r="E840" s="4">
        <v>1819</v>
      </c>
      <c r="F840" s="4">
        <v>1826</v>
      </c>
      <c r="G840" s="4" t="s">
        <v>123</v>
      </c>
      <c r="H840" s="4" t="s">
        <v>124</v>
      </c>
      <c r="I840" s="4">
        <v>404</v>
      </c>
      <c r="J840" s="53">
        <f t="shared" si="26"/>
        <v>0.7631944444444444</v>
      </c>
      <c r="K840" s="53">
        <f t="shared" si="27"/>
        <v>0.7680555555555556</v>
      </c>
    </row>
    <row r="841" spans="1:11" x14ac:dyDescent="0.3">
      <c r="A841" s="54">
        <v>41668</v>
      </c>
      <c r="B841" s="4" t="s">
        <v>66</v>
      </c>
      <c r="C841" s="4" t="s">
        <v>63</v>
      </c>
      <c r="D841" s="4" t="s">
        <v>62</v>
      </c>
      <c r="E841" s="4">
        <v>816</v>
      </c>
      <c r="F841" s="4">
        <v>820</v>
      </c>
      <c r="G841" s="4" t="s">
        <v>57</v>
      </c>
      <c r="H841" s="4" t="s">
        <v>56</v>
      </c>
      <c r="I841" s="4">
        <v>862</v>
      </c>
      <c r="J841" s="53">
        <f t="shared" si="26"/>
        <v>0.3444444444444445</v>
      </c>
      <c r="K841" s="53">
        <f t="shared" si="27"/>
        <v>0.34722222222222227</v>
      </c>
    </row>
    <row r="842" spans="1:11" x14ac:dyDescent="0.3">
      <c r="A842" s="54">
        <v>41668</v>
      </c>
      <c r="B842" s="4" t="s">
        <v>55</v>
      </c>
      <c r="C842" s="4" t="s">
        <v>91</v>
      </c>
      <c r="D842" s="4" t="s">
        <v>90</v>
      </c>
      <c r="E842" s="4">
        <v>907</v>
      </c>
      <c r="F842" s="4">
        <v>910</v>
      </c>
      <c r="G842" s="4" t="s">
        <v>312</v>
      </c>
      <c r="H842" s="4" t="s">
        <v>311</v>
      </c>
      <c r="I842" s="4">
        <v>259</v>
      </c>
      <c r="J842" s="53">
        <f t="shared" si="26"/>
        <v>0.37986111111111115</v>
      </c>
      <c r="K842" s="53">
        <f t="shared" si="27"/>
        <v>0.38194444444444442</v>
      </c>
    </row>
    <row r="843" spans="1:11" x14ac:dyDescent="0.3">
      <c r="A843" s="54">
        <v>41668</v>
      </c>
      <c r="B843" s="4" t="s">
        <v>71</v>
      </c>
      <c r="C843" s="4" t="s">
        <v>43</v>
      </c>
      <c r="D843" s="4" t="s">
        <v>40</v>
      </c>
      <c r="E843" s="4">
        <v>1151</v>
      </c>
      <c r="F843" s="4">
        <v>1200</v>
      </c>
      <c r="G843" s="4" t="s">
        <v>109</v>
      </c>
      <c r="H843" s="4" t="s">
        <v>110</v>
      </c>
      <c r="I843" s="4">
        <v>184</v>
      </c>
      <c r="J843" s="53">
        <f t="shared" si="26"/>
        <v>0.49374999999999997</v>
      </c>
      <c r="K843" s="53">
        <f t="shared" si="27"/>
        <v>0.5</v>
      </c>
    </row>
    <row r="844" spans="1:11" x14ac:dyDescent="0.3">
      <c r="A844" s="54">
        <v>41668</v>
      </c>
      <c r="B844" s="4" t="s">
        <v>71</v>
      </c>
      <c r="C844" s="4" t="s">
        <v>28</v>
      </c>
      <c r="D844" s="4" t="s">
        <v>27</v>
      </c>
      <c r="E844" s="4">
        <v>1826</v>
      </c>
      <c r="F844" s="4">
        <v>2014</v>
      </c>
      <c r="G844" s="4" t="s">
        <v>82</v>
      </c>
      <c r="H844" s="4" t="s">
        <v>83</v>
      </c>
      <c r="I844" s="4">
        <v>868</v>
      </c>
      <c r="J844" s="53">
        <f t="shared" si="26"/>
        <v>0.7680555555555556</v>
      </c>
      <c r="K844" s="53">
        <f t="shared" si="27"/>
        <v>0.84305555555555556</v>
      </c>
    </row>
    <row r="845" spans="1:11" x14ac:dyDescent="0.3">
      <c r="A845" s="54">
        <v>41668</v>
      </c>
      <c r="B845" s="4" t="s">
        <v>71</v>
      </c>
      <c r="C845" s="4" t="s">
        <v>37</v>
      </c>
      <c r="D845" s="4" t="s">
        <v>36</v>
      </c>
      <c r="E845" s="4">
        <v>1404</v>
      </c>
      <c r="F845" s="4">
        <v>1472</v>
      </c>
      <c r="G845" s="4" t="s">
        <v>69</v>
      </c>
      <c r="H845" s="4" t="s">
        <v>70</v>
      </c>
      <c r="I845" s="4">
        <v>1013</v>
      </c>
      <c r="J845" s="53">
        <f t="shared" si="26"/>
        <v>0.58611111111111114</v>
      </c>
      <c r="K845" s="53">
        <f t="shared" si="27"/>
        <v>0.6333333333333333</v>
      </c>
    </row>
    <row r="846" spans="1:11" x14ac:dyDescent="0.3">
      <c r="A846" s="54">
        <v>41668</v>
      </c>
      <c r="B846" s="4" t="s">
        <v>77</v>
      </c>
      <c r="C846" s="4" t="s">
        <v>23</v>
      </c>
      <c r="D846" s="4" t="s">
        <v>22</v>
      </c>
      <c r="E846" s="4">
        <v>656</v>
      </c>
      <c r="F846" s="4">
        <v>700</v>
      </c>
      <c r="G846" s="4" t="s">
        <v>210</v>
      </c>
      <c r="H846" s="4" t="s">
        <v>209</v>
      </c>
      <c r="I846" s="4">
        <v>237</v>
      </c>
      <c r="J846" s="53">
        <f t="shared" si="26"/>
        <v>0.28888888888888892</v>
      </c>
      <c r="K846" s="53">
        <f t="shared" si="27"/>
        <v>0.29166666666666669</v>
      </c>
    </row>
    <row r="847" spans="1:11" x14ac:dyDescent="0.3">
      <c r="A847" s="54">
        <v>41668</v>
      </c>
      <c r="B847" s="4" t="s">
        <v>77</v>
      </c>
      <c r="C847" s="4" t="s">
        <v>83</v>
      </c>
      <c r="D847" s="4" t="s">
        <v>82</v>
      </c>
      <c r="E847" s="4">
        <v>1941</v>
      </c>
      <c r="F847" s="4">
        <v>2052</v>
      </c>
      <c r="G847" s="4" t="s">
        <v>62</v>
      </c>
      <c r="H847" s="4" t="s">
        <v>63</v>
      </c>
      <c r="I847" s="4">
        <v>370</v>
      </c>
      <c r="J847" s="53">
        <f t="shared" si="26"/>
        <v>0.82013888888888886</v>
      </c>
      <c r="K847" s="53">
        <f t="shared" si="27"/>
        <v>0.86944444444444446</v>
      </c>
    </row>
    <row r="848" spans="1:11" x14ac:dyDescent="0.3">
      <c r="A848" s="54">
        <v>41668</v>
      </c>
      <c r="B848" s="4" t="s">
        <v>77</v>
      </c>
      <c r="C848" s="4" t="s">
        <v>83</v>
      </c>
      <c r="D848" s="4" t="s">
        <v>82</v>
      </c>
      <c r="E848" s="4">
        <v>1124</v>
      </c>
      <c r="F848" s="4">
        <v>1125</v>
      </c>
      <c r="G848" s="4" t="s">
        <v>133</v>
      </c>
      <c r="H848" s="4" t="s">
        <v>132</v>
      </c>
      <c r="I848" s="4">
        <v>646</v>
      </c>
      <c r="J848" s="53">
        <f t="shared" si="26"/>
        <v>0.47500000000000003</v>
      </c>
      <c r="K848" s="53">
        <f t="shared" si="27"/>
        <v>0.47569444444444442</v>
      </c>
    </row>
    <row r="849" spans="1:11" x14ac:dyDescent="0.3">
      <c r="A849" s="54">
        <v>41668</v>
      </c>
      <c r="B849" s="4" t="s">
        <v>77</v>
      </c>
      <c r="C849" s="4" t="s">
        <v>18</v>
      </c>
      <c r="D849" s="4" t="s">
        <v>17</v>
      </c>
      <c r="E849" s="4">
        <v>1840</v>
      </c>
      <c r="F849" s="5">
        <v>1848</v>
      </c>
      <c r="G849" s="4" t="s">
        <v>31</v>
      </c>
      <c r="H849" s="4" t="s">
        <v>98</v>
      </c>
      <c r="I849" s="4">
        <v>591</v>
      </c>
      <c r="J849" s="53">
        <f t="shared" si="26"/>
        <v>0.77777777777777779</v>
      </c>
      <c r="K849" s="53">
        <f t="shared" si="27"/>
        <v>0.78333333333333333</v>
      </c>
    </row>
    <row r="850" spans="1:11" x14ac:dyDescent="0.3">
      <c r="A850" s="54">
        <v>41668</v>
      </c>
      <c r="B850" s="4" t="s">
        <v>77</v>
      </c>
      <c r="C850" s="4" t="s">
        <v>164</v>
      </c>
      <c r="D850" s="4" t="s">
        <v>165</v>
      </c>
      <c r="E850" s="4">
        <v>637</v>
      </c>
      <c r="F850" s="4">
        <v>640</v>
      </c>
      <c r="G850" s="4" t="s">
        <v>48</v>
      </c>
      <c r="H850" s="4" t="s">
        <v>47</v>
      </c>
      <c r="I850" s="4">
        <v>210</v>
      </c>
      <c r="J850" s="53">
        <f t="shared" si="26"/>
        <v>0.27569444444444446</v>
      </c>
      <c r="K850" s="53">
        <f t="shared" si="27"/>
        <v>0.27777777777777779</v>
      </c>
    </row>
    <row r="851" spans="1:11" x14ac:dyDescent="0.3">
      <c r="A851" s="54">
        <v>41669</v>
      </c>
      <c r="B851" s="4" t="s">
        <v>71</v>
      </c>
      <c r="C851" s="4" t="s">
        <v>70</v>
      </c>
      <c r="D851" s="4" t="s">
        <v>69</v>
      </c>
      <c r="E851" s="4">
        <v>1747</v>
      </c>
      <c r="F851" s="4">
        <v>1750</v>
      </c>
      <c r="G851" s="4" t="s">
        <v>44</v>
      </c>
      <c r="H851" s="4" t="s">
        <v>45</v>
      </c>
      <c r="I851" s="4">
        <v>992</v>
      </c>
      <c r="J851" s="53">
        <f t="shared" si="26"/>
        <v>0.74097222222222225</v>
      </c>
      <c r="K851" s="53">
        <f t="shared" si="27"/>
        <v>0.74305555555555547</v>
      </c>
    </row>
    <row r="852" spans="1:11" x14ac:dyDescent="0.3">
      <c r="A852" s="54">
        <v>41669</v>
      </c>
      <c r="B852" s="4" t="s">
        <v>76</v>
      </c>
      <c r="C852" s="4" t="s">
        <v>67</v>
      </c>
      <c r="D852" s="4" t="s">
        <v>68</v>
      </c>
      <c r="E852" s="4">
        <v>1349</v>
      </c>
      <c r="F852" s="4">
        <v>1573</v>
      </c>
      <c r="G852" s="4" t="s">
        <v>31</v>
      </c>
      <c r="H852" s="4" t="s">
        <v>32</v>
      </c>
      <c r="I852" s="4">
        <v>1846</v>
      </c>
      <c r="J852" s="53">
        <f t="shared" si="26"/>
        <v>0.5756944444444444</v>
      </c>
      <c r="K852" s="53">
        <f t="shared" si="27"/>
        <v>0.67569444444444438</v>
      </c>
    </row>
    <row r="853" spans="1:11" x14ac:dyDescent="0.3">
      <c r="A853" s="54">
        <v>41669</v>
      </c>
      <c r="B853" s="4" t="s">
        <v>77</v>
      </c>
      <c r="C853" s="4" t="s">
        <v>23</v>
      </c>
      <c r="D853" s="4" t="s">
        <v>22</v>
      </c>
      <c r="E853" s="4">
        <v>858</v>
      </c>
      <c r="F853" s="4">
        <v>900</v>
      </c>
      <c r="G853" s="4" t="s">
        <v>210</v>
      </c>
      <c r="H853" s="4" t="s">
        <v>209</v>
      </c>
      <c r="I853" s="4">
        <v>237</v>
      </c>
      <c r="J853" s="53">
        <f t="shared" si="26"/>
        <v>0.37361111111111112</v>
      </c>
      <c r="K853" s="53">
        <f t="shared" si="27"/>
        <v>0.375</v>
      </c>
    </row>
    <row r="854" spans="1:11" x14ac:dyDescent="0.3">
      <c r="A854" s="54">
        <v>41669</v>
      </c>
      <c r="B854" s="4" t="s">
        <v>77</v>
      </c>
      <c r="C854" s="4" t="s">
        <v>47</v>
      </c>
      <c r="D854" s="4" t="s">
        <v>48</v>
      </c>
      <c r="E854" s="4">
        <v>901</v>
      </c>
      <c r="F854" s="4">
        <v>905</v>
      </c>
      <c r="G854" s="4" t="s">
        <v>21</v>
      </c>
      <c r="H854" s="4" t="s">
        <v>20</v>
      </c>
      <c r="I854" s="4">
        <v>998</v>
      </c>
      <c r="J854" s="53">
        <f t="shared" si="26"/>
        <v>0.3756944444444445</v>
      </c>
      <c r="K854" s="53">
        <f t="shared" si="27"/>
        <v>0.37847222222222227</v>
      </c>
    </row>
    <row r="855" spans="1:11" x14ac:dyDescent="0.3">
      <c r="A855" s="54">
        <v>41669</v>
      </c>
      <c r="B855" s="4" t="s">
        <v>77</v>
      </c>
      <c r="C855" s="4" t="s">
        <v>206</v>
      </c>
      <c r="D855" s="4" t="s">
        <v>205</v>
      </c>
      <c r="E855" s="4">
        <v>1145</v>
      </c>
      <c r="F855" s="4">
        <v>1441</v>
      </c>
      <c r="G855" s="4" t="s">
        <v>79</v>
      </c>
      <c r="H855" s="4" t="s">
        <v>78</v>
      </c>
      <c r="I855" s="4">
        <v>239</v>
      </c>
      <c r="J855" s="53">
        <f t="shared" si="26"/>
        <v>0.48958333333333331</v>
      </c>
      <c r="K855" s="53">
        <f t="shared" si="27"/>
        <v>0.6118055555555556</v>
      </c>
    </row>
    <row r="856" spans="1:11" x14ac:dyDescent="0.3">
      <c r="A856" s="54">
        <v>41669</v>
      </c>
      <c r="B856" s="4" t="s">
        <v>77</v>
      </c>
      <c r="C856" s="4" t="s">
        <v>56</v>
      </c>
      <c r="D856" s="4" t="s">
        <v>57</v>
      </c>
      <c r="E856" s="4">
        <v>1807</v>
      </c>
      <c r="F856" s="4">
        <v>1826</v>
      </c>
      <c r="G856" s="4" t="s">
        <v>133</v>
      </c>
      <c r="H856" s="4" t="s">
        <v>132</v>
      </c>
      <c r="I856" s="4">
        <v>957</v>
      </c>
      <c r="J856" s="53">
        <f t="shared" si="26"/>
        <v>0.75486111111111109</v>
      </c>
      <c r="K856" s="53">
        <f t="shared" si="27"/>
        <v>0.7680555555555556</v>
      </c>
    </row>
    <row r="857" spans="1:11" x14ac:dyDescent="0.3">
      <c r="A857" s="54">
        <v>41669</v>
      </c>
      <c r="B857" s="4" t="s">
        <v>77</v>
      </c>
      <c r="C857" s="4" t="s">
        <v>78</v>
      </c>
      <c r="D857" s="4" t="s">
        <v>79</v>
      </c>
      <c r="E857" s="4">
        <v>1540</v>
      </c>
      <c r="F857" s="4">
        <v>1588</v>
      </c>
      <c r="G857" s="4" t="s">
        <v>86</v>
      </c>
      <c r="H857" s="4" t="s">
        <v>87</v>
      </c>
      <c r="I857" s="4">
        <v>148</v>
      </c>
      <c r="J857" s="53">
        <f t="shared" si="26"/>
        <v>0.65277777777777779</v>
      </c>
      <c r="K857" s="53">
        <f t="shared" si="27"/>
        <v>0.68611111111111101</v>
      </c>
    </row>
    <row r="858" spans="1:11" x14ac:dyDescent="0.3">
      <c r="A858" s="54">
        <v>41669</v>
      </c>
      <c r="B858" s="4" t="s">
        <v>77</v>
      </c>
      <c r="C858" s="4" t="s">
        <v>91</v>
      </c>
      <c r="D858" s="4" t="s">
        <v>90</v>
      </c>
      <c r="E858" s="4">
        <v>1010</v>
      </c>
      <c r="F858" s="4">
        <v>1048</v>
      </c>
      <c r="G858" s="4" t="s">
        <v>30</v>
      </c>
      <c r="H858" s="4" t="s">
        <v>29</v>
      </c>
      <c r="I858" s="4">
        <v>1587</v>
      </c>
      <c r="J858" s="53">
        <f t="shared" si="26"/>
        <v>0.4236111111111111</v>
      </c>
      <c r="K858" s="53">
        <f t="shared" si="27"/>
        <v>0.45</v>
      </c>
    </row>
    <row r="859" spans="1:11" x14ac:dyDescent="0.3">
      <c r="A859" s="54">
        <v>41669</v>
      </c>
      <c r="B859" s="4" t="s">
        <v>77</v>
      </c>
      <c r="C859" s="4" t="s">
        <v>67</v>
      </c>
      <c r="D859" s="4" t="s">
        <v>68</v>
      </c>
      <c r="E859" s="4">
        <v>1633</v>
      </c>
      <c r="F859" s="4">
        <v>1707</v>
      </c>
      <c r="G859" s="4" t="s">
        <v>82</v>
      </c>
      <c r="H859" s="4" t="s">
        <v>83</v>
      </c>
      <c r="I859" s="4">
        <v>651</v>
      </c>
      <c r="J859" s="53">
        <f t="shared" si="26"/>
        <v>0.68958333333333333</v>
      </c>
      <c r="K859" s="53">
        <f t="shared" si="27"/>
        <v>0.71319444444444446</v>
      </c>
    </row>
    <row r="860" spans="1:11" x14ac:dyDescent="0.3">
      <c r="A860" s="54">
        <v>41669</v>
      </c>
      <c r="B860" s="4" t="s">
        <v>77</v>
      </c>
      <c r="C860" s="4" t="s">
        <v>98</v>
      </c>
      <c r="D860" s="4" t="s">
        <v>31</v>
      </c>
      <c r="E860" s="4">
        <v>1331</v>
      </c>
      <c r="F860" s="4">
        <v>1543</v>
      </c>
      <c r="G860" s="4" t="s">
        <v>74</v>
      </c>
      <c r="H860" s="4" t="s">
        <v>75</v>
      </c>
      <c r="I860" s="4">
        <v>632</v>
      </c>
      <c r="J860" s="53">
        <f t="shared" si="26"/>
        <v>0.56319444444444444</v>
      </c>
      <c r="K860" s="53">
        <f t="shared" si="27"/>
        <v>0.65486111111111112</v>
      </c>
    </row>
    <row r="861" spans="1:11" x14ac:dyDescent="0.3">
      <c r="A861" s="54">
        <v>41669</v>
      </c>
      <c r="B861" s="4" t="s">
        <v>77</v>
      </c>
      <c r="C861" s="4" t="s">
        <v>207</v>
      </c>
      <c r="D861" s="4" t="s">
        <v>208</v>
      </c>
      <c r="E861" s="4">
        <v>1835</v>
      </c>
      <c r="F861" s="5">
        <v>1849</v>
      </c>
      <c r="G861" s="4" t="s">
        <v>157</v>
      </c>
      <c r="H861" s="4" t="s">
        <v>156</v>
      </c>
      <c r="I861" s="4">
        <v>390</v>
      </c>
      <c r="J861" s="53">
        <f t="shared" si="26"/>
        <v>0.77430555555555547</v>
      </c>
      <c r="K861" s="53">
        <f t="shared" si="27"/>
        <v>0.78402777777777777</v>
      </c>
    </row>
    <row r="862" spans="1:11" x14ac:dyDescent="0.3">
      <c r="A862" s="54">
        <v>41669</v>
      </c>
      <c r="B862" s="4" t="s">
        <v>55</v>
      </c>
      <c r="C862" s="4" t="s">
        <v>87</v>
      </c>
      <c r="D862" s="4" t="s">
        <v>86</v>
      </c>
      <c r="E862" s="4">
        <v>809</v>
      </c>
      <c r="F862" s="4">
        <v>815</v>
      </c>
      <c r="G862" s="4" t="s">
        <v>49</v>
      </c>
      <c r="H862" s="4" t="s">
        <v>50</v>
      </c>
      <c r="I862" s="4">
        <v>1086</v>
      </c>
      <c r="J862" s="53">
        <f t="shared" si="26"/>
        <v>0.33958333333333335</v>
      </c>
      <c r="K862" s="53">
        <f t="shared" si="27"/>
        <v>0.34375</v>
      </c>
    </row>
    <row r="863" spans="1:11" x14ac:dyDescent="0.3">
      <c r="A863" s="54">
        <v>41669</v>
      </c>
      <c r="B863" s="4" t="s">
        <v>55</v>
      </c>
      <c r="C863" s="4" t="s">
        <v>295</v>
      </c>
      <c r="D863" s="4" t="s">
        <v>296</v>
      </c>
      <c r="E863" s="4">
        <v>619</v>
      </c>
      <c r="F863" s="4">
        <v>619</v>
      </c>
      <c r="G863" s="4" t="s">
        <v>115</v>
      </c>
      <c r="H863" s="4" t="s">
        <v>116</v>
      </c>
      <c r="I863" s="4">
        <v>546</v>
      </c>
      <c r="J863" s="53">
        <f t="shared" si="26"/>
        <v>0.26319444444444445</v>
      </c>
      <c r="K863" s="53">
        <f t="shared" si="27"/>
        <v>0.26319444444444445</v>
      </c>
    </row>
    <row r="864" spans="1:11" x14ac:dyDescent="0.3">
      <c r="A864" s="54">
        <v>41669</v>
      </c>
      <c r="B864" s="4" t="s">
        <v>55</v>
      </c>
      <c r="C864" s="4" t="s">
        <v>50</v>
      </c>
      <c r="D864" s="4" t="s">
        <v>49</v>
      </c>
      <c r="E864" s="4">
        <v>842</v>
      </c>
      <c r="F864" s="4">
        <v>962</v>
      </c>
      <c r="G864" s="4" t="s">
        <v>180</v>
      </c>
      <c r="H864" s="4" t="s">
        <v>179</v>
      </c>
      <c r="I864" s="4">
        <v>588</v>
      </c>
      <c r="J864" s="53">
        <f t="shared" si="26"/>
        <v>0.36249999999999999</v>
      </c>
      <c r="K864" s="53">
        <f t="shared" si="27"/>
        <v>0.41805555555555557</v>
      </c>
    </row>
    <row r="865" spans="1:11" x14ac:dyDescent="0.3">
      <c r="A865" s="54">
        <v>41669</v>
      </c>
      <c r="B865" s="4" t="s">
        <v>66</v>
      </c>
      <c r="C865" s="4" t="s">
        <v>110</v>
      </c>
      <c r="D865" s="4" t="s">
        <v>109</v>
      </c>
      <c r="E865" s="4">
        <v>808</v>
      </c>
      <c r="F865" s="4">
        <v>810</v>
      </c>
      <c r="G865" s="4" t="s">
        <v>68</v>
      </c>
      <c r="H865" s="4" t="s">
        <v>67</v>
      </c>
      <c r="I865" s="4">
        <v>2704</v>
      </c>
      <c r="J865" s="53">
        <f t="shared" si="26"/>
        <v>0.33888888888888885</v>
      </c>
      <c r="K865" s="53">
        <f t="shared" si="27"/>
        <v>0.34027777777777773</v>
      </c>
    </row>
    <row r="866" spans="1:11" x14ac:dyDescent="0.3">
      <c r="A866" s="54">
        <v>41669</v>
      </c>
      <c r="B866" s="4" t="s">
        <v>55</v>
      </c>
      <c r="C866" s="4" t="s">
        <v>393</v>
      </c>
      <c r="D866" s="4" t="s">
        <v>394</v>
      </c>
      <c r="E866" s="4">
        <v>1209</v>
      </c>
      <c r="F866" s="4">
        <v>1288</v>
      </c>
      <c r="G866" s="4" t="s">
        <v>68</v>
      </c>
      <c r="H866" s="4" t="s">
        <v>67</v>
      </c>
      <c r="I866" s="4">
        <v>153</v>
      </c>
      <c r="J866" s="53">
        <f t="shared" si="26"/>
        <v>0.50624999999999998</v>
      </c>
      <c r="K866" s="53">
        <f t="shared" si="27"/>
        <v>0.56111111111111112</v>
      </c>
    </row>
    <row r="867" spans="1:11" x14ac:dyDescent="0.3">
      <c r="A867" s="54">
        <v>41669</v>
      </c>
      <c r="B867" s="4" t="s">
        <v>33</v>
      </c>
      <c r="C867" s="4" t="s">
        <v>28</v>
      </c>
      <c r="D867" s="4" t="s">
        <v>27</v>
      </c>
      <c r="E867" s="4">
        <v>1309</v>
      </c>
      <c r="F867" s="4">
        <v>1589</v>
      </c>
      <c r="G867" s="4" t="s">
        <v>134</v>
      </c>
      <c r="H867" s="4" t="s">
        <v>135</v>
      </c>
      <c r="I867" s="4">
        <v>3784</v>
      </c>
      <c r="J867" s="53">
        <f t="shared" si="26"/>
        <v>0.54791666666666672</v>
      </c>
      <c r="K867" s="53">
        <f t="shared" si="27"/>
        <v>0.68680555555555556</v>
      </c>
    </row>
    <row r="868" spans="1:11" x14ac:dyDescent="0.3">
      <c r="A868" s="54">
        <v>41669</v>
      </c>
      <c r="B868" s="4" t="s">
        <v>33</v>
      </c>
      <c r="C868" s="4" t="s">
        <v>37</v>
      </c>
      <c r="D868" s="4" t="s">
        <v>36</v>
      </c>
      <c r="E868" s="4">
        <v>1431</v>
      </c>
      <c r="F868" s="4">
        <v>1711</v>
      </c>
      <c r="G868" s="4" t="s">
        <v>31</v>
      </c>
      <c r="H868" s="4" t="s">
        <v>32</v>
      </c>
      <c r="I868" s="4">
        <v>1197</v>
      </c>
      <c r="J868" s="53">
        <f t="shared" si="26"/>
        <v>0.60486111111111118</v>
      </c>
      <c r="K868" s="53">
        <f t="shared" si="27"/>
        <v>0.71597222222222223</v>
      </c>
    </row>
    <row r="869" spans="1:11" x14ac:dyDescent="0.3">
      <c r="A869" s="54">
        <v>41669</v>
      </c>
      <c r="B869" s="4" t="s">
        <v>33</v>
      </c>
      <c r="C869" s="4" t="s">
        <v>151</v>
      </c>
      <c r="D869" s="4" t="s">
        <v>152</v>
      </c>
      <c r="E869" s="4">
        <v>1622</v>
      </c>
      <c r="F869" s="4">
        <v>1648</v>
      </c>
      <c r="G869" s="4" t="s">
        <v>27</v>
      </c>
      <c r="H869" s="4" t="s">
        <v>28</v>
      </c>
      <c r="I869" s="4">
        <v>247</v>
      </c>
      <c r="J869" s="53">
        <f t="shared" si="26"/>
        <v>0.68194444444444446</v>
      </c>
      <c r="K869" s="53">
        <f t="shared" si="27"/>
        <v>0.70000000000000007</v>
      </c>
    </row>
    <row r="870" spans="1:11" x14ac:dyDescent="0.3">
      <c r="A870" s="54">
        <v>41669</v>
      </c>
      <c r="B870" s="4" t="s">
        <v>33</v>
      </c>
      <c r="C870" s="4" t="s">
        <v>28</v>
      </c>
      <c r="D870" s="4" t="s">
        <v>27</v>
      </c>
      <c r="E870" s="4">
        <v>1702</v>
      </c>
      <c r="F870" s="4">
        <v>2000</v>
      </c>
      <c r="G870" s="4" t="s">
        <v>35</v>
      </c>
      <c r="H870" s="4" t="s">
        <v>34</v>
      </c>
      <c r="I870" s="4">
        <v>1192</v>
      </c>
      <c r="J870" s="53">
        <f t="shared" si="26"/>
        <v>0.70972222222222225</v>
      </c>
      <c r="K870" s="53">
        <f t="shared" si="27"/>
        <v>0.83333333333333337</v>
      </c>
    </row>
    <row r="871" spans="1:11" x14ac:dyDescent="0.3">
      <c r="A871" s="54">
        <v>41669</v>
      </c>
      <c r="B871" s="4" t="s">
        <v>33</v>
      </c>
      <c r="C871" s="4" t="s">
        <v>83</v>
      </c>
      <c r="D871" s="4" t="s">
        <v>82</v>
      </c>
      <c r="E871" s="4">
        <v>1429</v>
      </c>
      <c r="F871" s="4">
        <v>1437</v>
      </c>
      <c r="G871" s="4" t="s">
        <v>27</v>
      </c>
      <c r="H871" s="4" t="s">
        <v>28</v>
      </c>
      <c r="I871" s="4">
        <v>868</v>
      </c>
      <c r="J871" s="53">
        <f t="shared" si="26"/>
        <v>0.60347222222222219</v>
      </c>
      <c r="K871" s="53">
        <f t="shared" si="27"/>
        <v>0.60902777777777783</v>
      </c>
    </row>
    <row r="872" spans="1:11" x14ac:dyDescent="0.3">
      <c r="A872" s="54">
        <v>41669</v>
      </c>
      <c r="B872" s="4" t="s">
        <v>106</v>
      </c>
      <c r="C872" s="4" t="s">
        <v>34</v>
      </c>
      <c r="D872" s="4" t="s">
        <v>35</v>
      </c>
      <c r="E872" s="4">
        <v>1832</v>
      </c>
      <c r="F872" s="4">
        <v>1840</v>
      </c>
      <c r="G872" s="4" t="s">
        <v>64</v>
      </c>
      <c r="H872" s="4" t="s">
        <v>65</v>
      </c>
      <c r="I872" s="4">
        <v>2329</v>
      </c>
      <c r="J872" s="53">
        <f t="shared" si="26"/>
        <v>0.77222222222222225</v>
      </c>
      <c r="K872" s="53">
        <f t="shared" si="27"/>
        <v>0.77777777777777779</v>
      </c>
    </row>
    <row r="873" spans="1:11" x14ac:dyDescent="0.3">
      <c r="A873" s="54">
        <v>41669</v>
      </c>
      <c r="B873" s="4" t="s">
        <v>10</v>
      </c>
      <c r="C873" s="4" t="s">
        <v>395</v>
      </c>
      <c r="D873" s="4" t="s">
        <v>396</v>
      </c>
      <c r="E873" s="4">
        <v>1232</v>
      </c>
      <c r="F873" s="4">
        <v>1240</v>
      </c>
      <c r="G873" s="4" t="s">
        <v>27</v>
      </c>
      <c r="H873" s="4" t="s">
        <v>28</v>
      </c>
      <c r="I873" s="4">
        <v>229</v>
      </c>
      <c r="J873" s="53">
        <f t="shared" si="26"/>
        <v>0.52222222222222225</v>
      </c>
      <c r="K873" s="53">
        <f t="shared" si="27"/>
        <v>0.52777777777777779</v>
      </c>
    </row>
    <row r="874" spans="1:11" x14ac:dyDescent="0.3">
      <c r="A874" s="54">
        <v>41669</v>
      </c>
      <c r="B874" s="4" t="s">
        <v>10</v>
      </c>
      <c r="C874" s="4" t="s">
        <v>99</v>
      </c>
      <c r="D874" s="4" t="s">
        <v>79</v>
      </c>
      <c r="E874" s="4">
        <v>1135</v>
      </c>
      <c r="F874" s="4">
        <v>1425</v>
      </c>
      <c r="G874" s="4" t="s">
        <v>255</v>
      </c>
      <c r="H874" s="4" t="s">
        <v>256</v>
      </c>
      <c r="I874" s="4">
        <v>201</v>
      </c>
      <c r="J874" s="53">
        <f t="shared" si="26"/>
        <v>0.4826388888888889</v>
      </c>
      <c r="K874" s="53">
        <f t="shared" si="27"/>
        <v>0.60069444444444442</v>
      </c>
    </row>
    <row r="875" spans="1:11" x14ac:dyDescent="0.3">
      <c r="A875" s="54">
        <v>41669</v>
      </c>
      <c r="B875" s="4" t="s">
        <v>10</v>
      </c>
      <c r="C875" s="4" t="s">
        <v>99</v>
      </c>
      <c r="D875" s="4" t="s">
        <v>79</v>
      </c>
      <c r="E875" s="4">
        <v>2055</v>
      </c>
      <c r="F875" s="4">
        <v>2101</v>
      </c>
      <c r="G875" s="4" t="s">
        <v>331</v>
      </c>
      <c r="H875" s="4" t="s">
        <v>332</v>
      </c>
      <c r="I875" s="4">
        <v>374</v>
      </c>
      <c r="J875" s="53">
        <f t="shared" si="26"/>
        <v>0.87152777777777779</v>
      </c>
      <c r="K875" s="53">
        <f t="shared" si="27"/>
        <v>0.87569444444444444</v>
      </c>
    </row>
    <row r="876" spans="1:11" x14ac:dyDescent="0.3">
      <c r="A876" s="54">
        <v>41669</v>
      </c>
      <c r="B876" s="4" t="s">
        <v>10</v>
      </c>
      <c r="C876" s="4" t="s">
        <v>18</v>
      </c>
      <c r="D876" s="4" t="s">
        <v>17</v>
      </c>
      <c r="E876" s="4">
        <v>921</v>
      </c>
      <c r="F876" s="4">
        <v>1080</v>
      </c>
      <c r="G876" s="4" t="s">
        <v>373</v>
      </c>
      <c r="H876" s="4" t="s">
        <v>374</v>
      </c>
      <c r="I876" s="4">
        <v>152</v>
      </c>
      <c r="J876" s="53">
        <f t="shared" si="26"/>
        <v>0.38958333333333334</v>
      </c>
      <c r="K876" s="53">
        <f t="shared" si="27"/>
        <v>0.47222222222222227</v>
      </c>
    </row>
    <row r="877" spans="1:11" x14ac:dyDescent="0.3">
      <c r="A877" s="54">
        <v>41669</v>
      </c>
      <c r="B877" s="4" t="s">
        <v>10</v>
      </c>
      <c r="C877" s="4" t="s">
        <v>275</v>
      </c>
      <c r="D877" s="4" t="s">
        <v>276</v>
      </c>
      <c r="E877" s="4">
        <v>700</v>
      </c>
      <c r="F877" s="5">
        <v>728</v>
      </c>
      <c r="G877" s="4" t="s">
        <v>17</v>
      </c>
      <c r="H877" s="4" t="s">
        <v>18</v>
      </c>
      <c r="I877" s="4">
        <v>503</v>
      </c>
      <c r="J877" s="53">
        <f t="shared" si="26"/>
        <v>0.29166666666666669</v>
      </c>
      <c r="K877" s="53">
        <f t="shared" si="27"/>
        <v>0.31111111111111112</v>
      </c>
    </row>
    <row r="878" spans="1:11" x14ac:dyDescent="0.3">
      <c r="A878" s="54">
        <v>41669</v>
      </c>
      <c r="B878" s="4" t="s">
        <v>24</v>
      </c>
      <c r="C878" s="4" t="s">
        <v>397</v>
      </c>
      <c r="D878" s="4" t="s">
        <v>398</v>
      </c>
      <c r="E878" s="4">
        <v>700</v>
      </c>
      <c r="F878" s="4">
        <v>950</v>
      </c>
      <c r="G878" s="4" t="s">
        <v>27</v>
      </c>
      <c r="H878" s="4" t="s">
        <v>28</v>
      </c>
      <c r="I878" s="4">
        <v>227</v>
      </c>
      <c r="J878" s="53">
        <f t="shared" si="26"/>
        <v>0.29166666666666669</v>
      </c>
      <c r="K878" s="53">
        <f t="shared" si="27"/>
        <v>0.40972222222222227</v>
      </c>
    </row>
    <row r="879" spans="1:11" x14ac:dyDescent="0.3">
      <c r="A879" s="54">
        <v>41670</v>
      </c>
      <c r="B879" s="4" t="s">
        <v>46</v>
      </c>
      <c r="C879" s="4" t="s">
        <v>72</v>
      </c>
      <c r="D879" s="4" t="s">
        <v>73</v>
      </c>
      <c r="E879" s="4">
        <v>1733</v>
      </c>
      <c r="F879" s="4">
        <v>1749</v>
      </c>
      <c r="G879" s="4" t="s">
        <v>17</v>
      </c>
      <c r="H879" s="4" t="s">
        <v>18</v>
      </c>
      <c r="I879" s="4">
        <v>226</v>
      </c>
      <c r="J879" s="53">
        <f t="shared" si="26"/>
        <v>0.73125000000000007</v>
      </c>
      <c r="K879" s="53">
        <f t="shared" si="27"/>
        <v>0.74236111111111114</v>
      </c>
    </row>
    <row r="880" spans="1:11" x14ac:dyDescent="0.3">
      <c r="A880" s="54">
        <v>41670</v>
      </c>
      <c r="B880" s="4" t="s">
        <v>46</v>
      </c>
      <c r="C880" s="4" t="s">
        <v>18</v>
      </c>
      <c r="D880" s="4" t="s">
        <v>17</v>
      </c>
      <c r="E880" s="4">
        <v>1503</v>
      </c>
      <c r="F880" s="4">
        <v>1749</v>
      </c>
      <c r="G880" s="4" t="s">
        <v>31</v>
      </c>
      <c r="H880" s="4" t="s">
        <v>32</v>
      </c>
      <c r="I880" s="4">
        <v>606</v>
      </c>
      <c r="J880" s="53">
        <f t="shared" si="26"/>
        <v>0.62708333333333333</v>
      </c>
      <c r="K880" s="53">
        <f t="shared" si="27"/>
        <v>0.74236111111111114</v>
      </c>
    </row>
    <row r="881" spans="1:11" x14ac:dyDescent="0.3">
      <c r="A881" s="54">
        <v>41670</v>
      </c>
      <c r="B881" s="4" t="s">
        <v>46</v>
      </c>
      <c r="C881" s="4" t="s">
        <v>41</v>
      </c>
      <c r="D881" s="4" t="s">
        <v>40</v>
      </c>
      <c r="E881" s="4">
        <v>1155</v>
      </c>
      <c r="F881" s="4">
        <v>1200</v>
      </c>
      <c r="G881" s="4" t="s">
        <v>115</v>
      </c>
      <c r="H881" s="4" t="s">
        <v>116</v>
      </c>
      <c r="I881" s="4">
        <v>1029</v>
      </c>
      <c r="J881" s="53">
        <f t="shared" si="26"/>
        <v>0.49652777777777773</v>
      </c>
      <c r="K881" s="53">
        <f t="shared" si="27"/>
        <v>0.5</v>
      </c>
    </row>
    <row r="882" spans="1:11" x14ac:dyDescent="0.3">
      <c r="A882" s="54">
        <v>41670</v>
      </c>
      <c r="B882" s="4" t="s">
        <v>10</v>
      </c>
      <c r="C882" s="4" t="s">
        <v>72</v>
      </c>
      <c r="D882" s="4" t="s">
        <v>73</v>
      </c>
      <c r="E882" s="4">
        <v>1118</v>
      </c>
      <c r="F882" s="4">
        <v>1122</v>
      </c>
      <c r="G882" s="4" t="s">
        <v>79</v>
      </c>
      <c r="H882" s="4" t="s">
        <v>99</v>
      </c>
      <c r="I882" s="4">
        <v>912</v>
      </c>
      <c r="J882" s="53">
        <f t="shared" si="26"/>
        <v>0.47083333333333338</v>
      </c>
      <c r="K882" s="53">
        <f t="shared" si="27"/>
        <v>0.47361111111111115</v>
      </c>
    </row>
    <row r="883" spans="1:11" x14ac:dyDescent="0.3">
      <c r="A883" s="54">
        <v>41670</v>
      </c>
      <c r="B883" s="4" t="s">
        <v>10</v>
      </c>
      <c r="C883" s="4" t="s">
        <v>99</v>
      </c>
      <c r="D883" s="4" t="s">
        <v>79</v>
      </c>
      <c r="E883" s="4">
        <v>1104</v>
      </c>
      <c r="F883" s="4">
        <v>1377</v>
      </c>
      <c r="G883" s="4" t="s">
        <v>17</v>
      </c>
      <c r="H883" s="4" t="s">
        <v>18</v>
      </c>
      <c r="I883" s="4">
        <v>689</v>
      </c>
      <c r="J883" s="53">
        <f t="shared" si="26"/>
        <v>0.46111111111111108</v>
      </c>
      <c r="K883" s="53">
        <f t="shared" si="27"/>
        <v>0.59513888888888888</v>
      </c>
    </row>
    <row r="884" spans="1:11" x14ac:dyDescent="0.3">
      <c r="A884" s="54">
        <v>41670</v>
      </c>
      <c r="B884" s="4" t="s">
        <v>146</v>
      </c>
      <c r="C884" s="4" t="s">
        <v>56</v>
      </c>
      <c r="D884" s="4" t="s">
        <v>57</v>
      </c>
      <c r="E884" s="4">
        <v>815</v>
      </c>
      <c r="F884" s="4">
        <v>815</v>
      </c>
      <c r="G884" s="4" t="s">
        <v>68</v>
      </c>
      <c r="H884" s="4" t="s">
        <v>67</v>
      </c>
      <c r="I884" s="4">
        <v>967</v>
      </c>
      <c r="J884" s="53">
        <f t="shared" si="26"/>
        <v>0.34375</v>
      </c>
      <c r="K884" s="53">
        <f t="shared" si="27"/>
        <v>0.34375</v>
      </c>
    </row>
    <row r="885" spans="1:11" x14ac:dyDescent="0.3">
      <c r="A885" s="54">
        <v>41670</v>
      </c>
      <c r="B885" s="4" t="s">
        <v>46</v>
      </c>
      <c r="C885" s="4" t="s">
        <v>41</v>
      </c>
      <c r="D885" s="4" t="s">
        <v>40</v>
      </c>
      <c r="E885" s="4">
        <v>801</v>
      </c>
      <c r="F885" s="4">
        <v>805</v>
      </c>
      <c r="G885" s="4" t="s">
        <v>36</v>
      </c>
      <c r="H885" s="4" t="s">
        <v>37</v>
      </c>
      <c r="I885" s="4">
        <v>1089</v>
      </c>
      <c r="J885" s="53">
        <f t="shared" si="26"/>
        <v>0.33402777777777781</v>
      </c>
      <c r="K885" s="53">
        <f t="shared" si="27"/>
        <v>0.33680555555555558</v>
      </c>
    </row>
    <row r="886" spans="1:11" x14ac:dyDescent="0.3">
      <c r="A886" s="54">
        <v>41670</v>
      </c>
      <c r="B886" s="4" t="s">
        <v>46</v>
      </c>
      <c r="C886" s="4" t="s">
        <v>54</v>
      </c>
      <c r="D886" s="4" t="s">
        <v>53</v>
      </c>
      <c r="E886" s="4">
        <v>1539</v>
      </c>
      <c r="F886" s="4">
        <v>1657</v>
      </c>
      <c r="G886" s="4" t="s">
        <v>40</v>
      </c>
      <c r="H886" s="4" t="s">
        <v>43</v>
      </c>
      <c r="I886" s="4">
        <v>502</v>
      </c>
      <c r="J886" s="53">
        <f t="shared" si="26"/>
        <v>0.65208333333333335</v>
      </c>
      <c r="K886" s="53">
        <f t="shared" si="27"/>
        <v>0.70624999999999993</v>
      </c>
    </row>
    <row r="887" spans="1:11" x14ac:dyDescent="0.3">
      <c r="A887" s="54">
        <v>41670</v>
      </c>
      <c r="B887" s="4" t="s">
        <v>19</v>
      </c>
      <c r="C887" s="4" t="s">
        <v>104</v>
      </c>
      <c r="D887" s="4" t="s">
        <v>105</v>
      </c>
      <c r="E887" s="4">
        <v>1902</v>
      </c>
      <c r="F887" s="4">
        <v>2195</v>
      </c>
      <c r="G887" s="4" t="s">
        <v>17</v>
      </c>
      <c r="H887" s="4" t="s">
        <v>18</v>
      </c>
      <c r="I887" s="4">
        <v>404</v>
      </c>
      <c r="J887" s="53">
        <f t="shared" si="26"/>
        <v>0.79305555555555562</v>
      </c>
      <c r="K887" s="53">
        <f>+TEXT(F887,"00\:00")+0</f>
        <v>0.94097222222222221</v>
      </c>
    </row>
    <row r="888" spans="1:11" x14ac:dyDescent="0.3">
      <c r="A888" s="54">
        <v>41670</v>
      </c>
      <c r="B888" s="4" t="s">
        <v>24</v>
      </c>
      <c r="C888" s="4" t="s">
        <v>399</v>
      </c>
      <c r="D888" s="4" t="s">
        <v>400</v>
      </c>
      <c r="E888" s="4">
        <v>1700</v>
      </c>
      <c r="F888" s="4">
        <v>1700</v>
      </c>
      <c r="G888" s="4" t="s">
        <v>27</v>
      </c>
      <c r="H888" s="4" t="s">
        <v>28</v>
      </c>
      <c r="I888" s="4">
        <v>431</v>
      </c>
      <c r="J888" s="53">
        <f t="shared" si="26"/>
        <v>0.70833333333333337</v>
      </c>
      <c r="K888" s="53">
        <f t="shared" si="27"/>
        <v>0.70833333333333337</v>
      </c>
    </row>
    <row r="889" spans="1:11" x14ac:dyDescent="0.3">
      <c r="A889" s="54">
        <v>41670</v>
      </c>
      <c r="B889" s="4" t="s">
        <v>24</v>
      </c>
      <c r="C889" s="4" t="s">
        <v>32</v>
      </c>
      <c r="D889" s="4" t="s">
        <v>31</v>
      </c>
      <c r="E889" s="4">
        <v>710</v>
      </c>
      <c r="F889" s="4">
        <v>715</v>
      </c>
      <c r="G889" s="4" t="s">
        <v>73</v>
      </c>
      <c r="H889" s="4" t="s">
        <v>72</v>
      </c>
      <c r="I889" s="4">
        <v>599</v>
      </c>
      <c r="J889" s="53">
        <f t="shared" si="26"/>
        <v>0.2986111111111111</v>
      </c>
      <c r="K889" s="53">
        <f t="shared" si="27"/>
        <v>0.30208333333333331</v>
      </c>
    </row>
    <row r="890" spans="1:11" x14ac:dyDescent="0.3">
      <c r="A890" s="54">
        <v>41670</v>
      </c>
      <c r="B890" s="4" t="s">
        <v>24</v>
      </c>
      <c r="C890" s="4" t="s">
        <v>401</v>
      </c>
      <c r="D890" s="4" t="s">
        <v>402</v>
      </c>
      <c r="E890" s="4">
        <v>1756</v>
      </c>
      <c r="F890" s="4">
        <v>1799</v>
      </c>
      <c r="G890" s="4" t="s">
        <v>31</v>
      </c>
      <c r="H890" s="4" t="s">
        <v>32</v>
      </c>
      <c r="I890" s="4">
        <v>557</v>
      </c>
      <c r="J890" s="53">
        <f t="shared" si="26"/>
        <v>0.74722222222222223</v>
      </c>
      <c r="K890" s="53">
        <f t="shared" si="27"/>
        <v>0.77708333333333324</v>
      </c>
    </row>
    <row r="891" spans="1:11" x14ac:dyDescent="0.3">
      <c r="A891" s="54">
        <v>41670</v>
      </c>
      <c r="B891" s="4" t="s">
        <v>24</v>
      </c>
      <c r="C891" s="4" t="s">
        <v>32</v>
      </c>
      <c r="D891" s="4" t="s">
        <v>31</v>
      </c>
      <c r="E891" s="4">
        <v>1528</v>
      </c>
      <c r="F891" s="4">
        <v>1535</v>
      </c>
      <c r="G891" s="4" t="s">
        <v>403</v>
      </c>
      <c r="H891" s="4" t="s">
        <v>404</v>
      </c>
      <c r="I891" s="4">
        <v>315</v>
      </c>
      <c r="J891" s="53">
        <f t="shared" si="26"/>
        <v>0.64444444444444449</v>
      </c>
      <c r="K891" s="53">
        <f t="shared" si="27"/>
        <v>0.64930555555555558</v>
      </c>
    </row>
    <row r="892" spans="1:11" x14ac:dyDescent="0.3">
      <c r="A892" s="54">
        <v>41670</v>
      </c>
      <c r="B892" s="4" t="s">
        <v>71</v>
      </c>
      <c r="C892" s="4" t="s">
        <v>72</v>
      </c>
      <c r="D892" s="4" t="s">
        <v>73</v>
      </c>
      <c r="E892" s="4">
        <v>922</v>
      </c>
      <c r="F892" s="4">
        <v>930</v>
      </c>
      <c r="G892" s="4" t="s">
        <v>68</v>
      </c>
      <c r="H892" s="4" t="s">
        <v>67</v>
      </c>
      <c r="I892" s="4">
        <v>2296</v>
      </c>
      <c r="J892" s="53">
        <f t="shared" si="26"/>
        <v>0.39027777777777778</v>
      </c>
      <c r="K892" s="53">
        <f t="shared" si="27"/>
        <v>0.39583333333333331</v>
      </c>
    </row>
    <row r="893" spans="1:11" x14ac:dyDescent="0.3">
      <c r="A893" s="54">
        <v>41670</v>
      </c>
      <c r="B893" s="4" t="s">
        <v>71</v>
      </c>
      <c r="C893" s="4" t="s">
        <v>151</v>
      </c>
      <c r="D893" s="4" t="s">
        <v>152</v>
      </c>
      <c r="E893" s="4">
        <v>836</v>
      </c>
      <c r="F893" s="4">
        <v>840</v>
      </c>
      <c r="G893" s="4" t="s">
        <v>69</v>
      </c>
      <c r="H893" s="4" t="s">
        <v>70</v>
      </c>
      <c r="I893" s="4">
        <v>1496</v>
      </c>
      <c r="J893" s="53">
        <f t="shared" si="26"/>
        <v>0.35833333333333334</v>
      </c>
      <c r="K893" s="53">
        <f t="shared" si="27"/>
        <v>0.3611111111111111</v>
      </c>
    </row>
    <row r="894" spans="1:11" x14ac:dyDescent="0.3">
      <c r="A894" s="54">
        <v>41670</v>
      </c>
      <c r="B894" s="4" t="s">
        <v>77</v>
      </c>
      <c r="C894" s="4" t="s">
        <v>47</v>
      </c>
      <c r="D894" s="4" t="s">
        <v>48</v>
      </c>
      <c r="E894" s="4">
        <v>1738</v>
      </c>
      <c r="F894" s="4">
        <v>1902</v>
      </c>
      <c r="G894" s="4" t="s">
        <v>57</v>
      </c>
      <c r="H894" s="4" t="s">
        <v>56</v>
      </c>
      <c r="I894" s="4">
        <v>1491</v>
      </c>
      <c r="J894" s="53">
        <f t="shared" si="26"/>
        <v>0.73472222222222217</v>
      </c>
      <c r="K894" s="53">
        <f t="shared" si="27"/>
        <v>0.79305555555555562</v>
      </c>
    </row>
    <row r="895" spans="1:11" x14ac:dyDescent="0.3">
      <c r="A895" s="54">
        <v>41670</v>
      </c>
      <c r="B895" s="4" t="s">
        <v>77</v>
      </c>
      <c r="C895" s="4" t="s">
        <v>197</v>
      </c>
      <c r="D895" s="4" t="s">
        <v>198</v>
      </c>
      <c r="E895" s="4">
        <v>1911</v>
      </c>
      <c r="F895" s="4">
        <v>2050</v>
      </c>
      <c r="G895" s="4" t="s">
        <v>30</v>
      </c>
      <c r="H895" s="4" t="s">
        <v>29</v>
      </c>
      <c r="I895" s="4">
        <v>483</v>
      </c>
      <c r="J895" s="53">
        <f t="shared" si="26"/>
        <v>0.7993055555555556</v>
      </c>
      <c r="K895" s="53">
        <f t="shared" si="27"/>
        <v>0.86805555555555547</v>
      </c>
    </row>
    <row r="896" spans="1:11" x14ac:dyDescent="0.3">
      <c r="A896" s="54">
        <v>41670</v>
      </c>
      <c r="B896" s="4" t="s">
        <v>77</v>
      </c>
      <c r="C896" s="4" t="s">
        <v>104</v>
      </c>
      <c r="D896" s="4" t="s">
        <v>105</v>
      </c>
      <c r="E896" s="4">
        <v>1754</v>
      </c>
      <c r="F896" s="4">
        <v>1948</v>
      </c>
      <c r="G896" s="4" t="s">
        <v>57</v>
      </c>
      <c r="H896" s="4" t="s">
        <v>56</v>
      </c>
      <c r="I896" s="4">
        <v>1546</v>
      </c>
      <c r="J896" s="53">
        <f t="shared" si="26"/>
        <v>0.74583333333333324</v>
      </c>
      <c r="K896" s="53">
        <f t="shared" si="27"/>
        <v>0.82500000000000007</v>
      </c>
    </row>
    <row r="897" spans="1:11" x14ac:dyDescent="0.3">
      <c r="A897" s="54">
        <v>41670</v>
      </c>
      <c r="B897" s="4" t="s">
        <v>77</v>
      </c>
      <c r="C897" s="4" t="s">
        <v>145</v>
      </c>
      <c r="D897" s="4" t="s">
        <v>144</v>
      </c>
      <c r="E897" s="4">
        <v>742</v>
      </c>
      <c r="F897" s="4">
        <v>745</v>
      </c>
      <c r="G897" s="4" t="s">
        <v>57</v>
      </c>
      <c r="H897" s="4" t="s">
        <v>56</v>
      </c>
      <c r="I897" s="4">
        <v>349</v>
      </c>
      <c r="J897" s="53">
        <f t="shared" si="26"/>
        <v>0.32083333333333336</v>
      </c>
      <c r="K897" s="53">
        <f t="shared" si="27"/>
        <v>0.32291666666666669</v>
      </c>
    </row>
    <row r="898" spans="1:11" x14ac:dyDescent="0.3">
      <c r="A898" s="54">
        <v>41670</v>
      </c>
      <c r="B898" s="4" t="s">
        <v>77</v>
      </c>
      <c r="C898" s="4" t="s">
        <v>83</v>
      </c>
      <c r="D898" s="4" t="s">
        <v>82</v>
      </c>
      <c r="E898" s="4">
        <v>1356</v>
      </c>
      <c r="F898" s="4">
        <v>1400</v>
      </c>
      <c r="G898" s="4" t="s">
        <v>90</v>
      </c>
      <c r="H898" s="4" t="s">
        <v>91</v>
      </c>
      <c r="I898" s="4">
        <v>255</v>
      </c>
      <c r="J898" s="53">
        <f t="shared" si="26"/>
        <v>0.5805555555555556</v>
      </c>
      <c r="K898" s="53">
        <f t="shared" si="27"/>
        <v>0.58333333333333337</v>
      </c>
    </row>
    <row r="899" spans="1:11" x14ac:dyDescent="0.3">
      <c r="A899" s="54">
        <v>41670</v>
      </c>
      <c r="B899" s="4" t="s">
        <v>77</v>
      </c>
      <c r="C899" s="4" t="s">
        <v>156</v>
      </c>
      <c r="D899" s="4" t="s">
        <v>157</v>
      </c>
      <c r="E899" s="4">
        <v>1123</v>
      </c>
      <c r="F899" s="4">
        <v>1125</v>
      </c>
      <c r="G899" s="4" t="s">
        <v>62</v>
      </c>
      <c r="H899" s="4" t="s">
        <v>63</v>
      </c>
      <c r="I899" s="4">
        <v>373</v>
      </c>
      <c r="J899" s="53">
        <f t="shared" ref="J899:J910" si="28">TEXT(E899,"00\:00")+0</f>
        <v>0.47430555555555554</v>
      </c>
      <c r="K899" s="53">
        <f t="shared" ref="K899:K910" si="29">+TEXT(F899,"00\:00")+0</f>
        <v>0.47569444444444442</v>
      </c>
    </row>
    <row r="900" spans="1:11" x14ac:dyDescent="0.3">
      <c r="A900" s="54">
        <v>41670</v>
      </c>
      <c r="B900" s="4" t="s">
        <v>33</v>
      </c>
      <c r="C900" s="4" t="s">
        <v>32</v>
      </c>
      <c r="D900" s="4" t="s">
        <v>31</v>
      </c>
      <c r="E900" s="4">
        <v>1606</v>
      </c>
      <c r="F900" s="4">
        <v>1798</v>
      </c>
      <c r="G900" s="4" t="s">
        <v>115</v>
      </c>
      <c r="H900" s="4" t="s">
        <v>116</v>
      </c>
      <c r="I900" s="4">
        <v>334</v>
      </c>
      <c r="J900" s="53">
        <f t="shared" si="28"/>
        <v>0.67083333333333339</v>
      </c>
      <c r="K900" s="53">
        <f t="shared" si="29"/>
        <v>0.77638888888888891</v>
      </c>
    </row>
    <row r="901" spans="1:11" x14ac:dyDescent="0.3">
      <c r="A901" s="54">
        <v>41670</v>
      </c>
      <c r="B901" s="4" t="s">
        <v>33</v>
      </c>
      <c r="C901" s="4" t="s">
        <v>43</v>
      </c>
      <c r="D901" s="4" t="s">
        <v>40</v>
      </c>
      <c r="E901" s="4">
        <v>802</v>
      </c>
      <c r="F901" s="4">
        <v>1059</v>
      </c>
      <c r="G901" s="4" t="s">
        <v>36</v>
      </c>
      <c r="H901" s="4" t="s">
        <v>37</v>
      </c>
      <c r="I901" s="4">
        <v>1096</v>
      </c>
      <c r="J901" s="53">
        <f t="shared" si="28"/>
        <v>0.3347222222222222</v>
      </c>
      <c r="K901" s="53">
        <f t="shared" si="29"/>
        <v>0.45763888888888887</v>
      </c>
    </row>
    <row r="902" spans="1:11" x14ac:dyDescent="0.3">
      <c r="A902" s="54">
        <v>41670</v>
      </c>
      <c r="B902" s="4" t="s">
        <v>42</v>
      </c>
      <c r="C902" s="4" t="s">
        <v>175</v>
      </c>
      <c r="D902" s="4" t="s">
        <v>174</v>
      </c>
      <c r="E902" s="4">
        <v>1225</v>
      </c>
      <c r="F902" s="4">
        <v>1227</v>
      </c>
      <c r="G902" s="4" t="s">
        <v>40</v>
      </c>
      <c r="H902" s="4" t="s">
        <v>41</v>
      </c>
      <c r="I902" s="4">
        <v>301</v>
      </c>
      <c r="J902" s="53">
        <f t="shared" si="28"/>
        <v>0.51736111111111105</v>
      </c>
      <c r="K902" s="53">
        <f t="shared" si="29"/>
        <v>0.51874999999999993</v>
      </c>
    </row>
    <row r="903" spans="1:11" x14ac:dyDescent="0.3">
      <c r="A903" s="54">
        <v>41670</v>
      </c>
      <c r="B903" s="4" t="s">
        <v>42</v>
      </c>
      <c r="C903" s="4" t="s">
        <v>14</v>
      </c>
      <c r="D903" s="4" t="s">
        <v>13</v>
      </c>
      <c r="E903" s="4">
        <v>941</v>
      </c>
      <c r="F903" s="4">
        <v>947</v>
      </c>
      <c r="G903" s="4" t="s">
        <v>44</v>
      </c>
      <c r="H903" s="4" t="s">
        <v>45</v>
      </c>
      <c r="I903" s="4">
        <v>1065</v>
      </c>
      <c r="J903" s="53">
        <f t="shared" si="28"/>
        <v>0.40347222222222223</v>
      </c>
      <c r="K903" s="53">
        <f t="shared" si="29"/>
        <v>0.40763888888888888</v>
      </c>
    </row>
    <row r="904" spans="1:11" x14ac:dyDescent="0.3">
      <c r="A904" s="54">
        <v>41670</v>
      </c>
      <c r="B904" s="4" t="s">
        <v>42</v>
      </c>
      <c r="C904" s="4" t="s">
        <v>45</v>
      </c>
      <c r="D904" s="4" t="s">
        <v>44</v>
      </c>
      <c r="E904" s="4">
        <v>2014</v>
      </c>
      <c r="F904" s="4">
        <v>2015</v>
      </c>
      <c r="G904" s="4" t="s">
        <v>219</v>
      </c>
      <c r="H904" s="4" t="s">
        <v>220</v>
      </c>
      <c r="I904" s="4">
        <v>1173</v>
      </c>
      <c r="J904" s="53">
        <f t="shared" si="28"/>
        <v>0.84305555555555556</v>
      </c>
      <c r="K904" s="53">
        <f t="shared" si="29"/>
        <v>0.84375</v>
      </c>
    </row>
    <row r="905" spans="1:11" x14ac:dyDescent="0.3">
      <c r="A905" s="54">
        <v>41670</v>
      </c>
      <c r="B905" s="4" t="s">
        <v>55</v>
      </c>
      <c r="C905" s="4" t="s">
        <v>50</v>
      </c>
      <c r="D905" s="4" t="s">
        <v>49</v>
      </c>
      <c r="E905" s="4">
        <v>554</v>
      </c>
      <c r="F905" s="4">
        <v>600</v>
      </c>
      <c r="G905" s="4" t="s">
        <v>62</v>
      </c>
      <c r="H905" s="4" t="s">
        <v>63</v>
      </c>
      <c r="I905" s="4">
        <v>590</v>
      </c>
      <c r="J905" s="53">
        <f t="shared" si="28"/>
        <v>0.24583333333333335</v>
      </c>
      <c r="K905" s="53">
        <f t="shared" si="29"/>
        <v>0.25</v>
      </c>
    </row>
    <row r="906" spans="1:11" x14ac:dyDescent="0.3">
      <c r="A906" s="54">
        <v>41670</v>
      </c>
      <c r="B906" s="4" t="s">
        <v>55</v>
      </c>
      <c r="C906" s="4" t="s">
        <v>311</v>
      </c>
      <c r="D906" s="4" t="s">
        <v>312</v>
      </c>
      <c r="E906" s="4">
        <v>711</v>
      </c>
      <c r="F906" s="4">
        <v>720</v>
      </c>
      <c r="G906" s="4" t="s">
        <v>90</v>
      </c>
      <c r="H906" s="4" t="s">
        <v>91</v>
      </c>
      <c r="I906" s="4">
        <v>259</v>
      </c>
      <c r="J906" s="53">
        <f t="shared" si="28"/>
        <v>0.29930555555555555</v>
      </c>
      <c r="K906" s="53">
        <f t="shared" si="29"/>
        <v>0.30555555555555552</v>
      </c>
    </row>
    <row r="907" spans="1:11" x14ac:dyDescent="0.3">
      <c r="A907" s="54">
        <v>41670</v>
      </c>
      <c r="B907" s="4" t="s">
        <v>66</v>
      </c>
      <c r="C907" s="4" t="s">
        <v>124</v>
      </c>
      <c r="D907" s="4" t="s">
        <v>123</v>
      </c>
      <c r="E907" s="4">
        <v>1657</v>
      </c>
      <c r="F907" s="4">
        <v>1703</v>
      </c>
      <c r="G907" s="4" t="s">
        <v>13</v>
      </c>
      <c r="H907" s="4" t="s">
        <v>14</v>
      </c>
      <c r="I907" s="4">
        <v>404</v>
      </c>
      <c r="J907" s="53">
        <f t="shared" si="28"/>
        <v>0.70624999999999993</v>
      </c>
      <c r="K907" s="53">
        <f t="shared" si="29"/>
        <v>0.7104166666666667</v>
      </c>
    </row>
    <row r="908" spans="1:11" x14ac:dyDescent="0.3">
      <c r="A908" s="54">
        <v>41670</v>
      </c>
      <c r="B908" s="4" t="s">
        <v>66</v>
      </c>
      <c r="C908" s="4" t="s">
        <v>50</v>
      </c>
      <c r="D908" s="4" t="s">
        <v>49</v>
      </c>
      <c r="E908" s="4">
        <v>1246</v>
      </c>
      <c r="F908" s="4">
        <v>1439</v>
      </c>
      <c r="G908" s="4" t="s">
        <v>79</v>
      </c>
      <c r="H908" s="4" t="s">
        <v>99</v>
      </c>
      <c r="I908" s="4">
        <v>1195</v>
      </c>
      <c r="J908" s="53">
        <f t="shared" si="28"/>
        <v>0.53194444444444444</v>
      </c>
      <c r="K908" s="53">
        <f t="shared" si="29"/>
        <v>0.61041666666666672</v>
      </c>
    </row>
    <row r="909" spans="1:11" x14ac:dyDescent="0.3">
      <c r="A909" s="54">
        <v>41670</v>
      </c>
      <c r="B909" s="4" t="s">
        <v>66</v>
      </c>
      <c r="C909" s="4" t="s">
        <v>67</v>
      </c>
      <c r="D909" s="4" t="s">
        <v>68</v>
      </c>
      <c r="E909" s="4">
        <v>1334</v>
      </c>
      <c r="F909" s="4">
        <v>1335</v>
      </c>
      <c r="G909" s="4" t="s">
        <v>167</v>
      </c>
      <c r="H909" s="4" t="s">
        <v>166</v>
      </c>
      <c r="I909" s="4">
        <v>1943</v>
      </c>
      <c r="J909" s="53">
        <f t="shared" si="28"/>
        <v>0.56527777777777777</v>
      </c>
      <c r="K909" s="53">
        <f t="shared" si="29"/>
        <v>0.56597222222222221</v>
      </c>
    </row>
    <row r="910" spans="1:11" x14ac:dyDescent="0.3">
      <c r="A910" s="54">
        <v>41670</v>
      </c>
      <c r="B910" s="4" t="s">
        <v>66</v>
      </c>
      <c r="C910" s="4" t="s">
        <v>45</v>
      </c>
      <c r="D910" s="4" t="s">
        <v>44</v>
      </c>
      <c r="E910" s="4">
        <v>1003</v>
      </c>
      <c r="F910" s="4">
        <v>1014</v>
      </c>
      <c r="G910" s="4" t="s">
        <v>13</v>
      </c>
      <c r="H910" s="4" t="s">
        <v>14</v>
      </c>
      <c r="I910" s="4">
        <v>1065</v>
      </c>
      <c r="J910" s="53">
        <f t="shared" si="28"/>
        <v>0.41875000000000001</v>
      </c>
      <c r="K910" s="53">
        <f t="shared" si="29"/>
        <v>0.42638888888888887</v>
      </c>
    </row>
    <row r="911" spans="1:11" x14ac:dyDescent="0.3"/>
  </sheetData>
  <sheetProtection algorithmName="SHA-512" hashValue="JRNrVCS6b9M42g9BIORaNexRA6wEH9JFIqCdRKtoftccG1L6z4co6WIodDDAc0+Zlu6umbU48191v1hp7bIxyw==" saltValue="/RxLvjEBIcGad7MjWeSXIQ==" spinCount="100000" sheet="1" objects="1" scenarios="1" formatCells="0" formatColumns="0" formatRows="0" autoFilter="0"/>
  <autoFilter ref="A1:K910" xr:uid="{17682B29-EACB-47B4-AFCC-0423191B2B2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4AB45-8604-4A19-9DD4-2D93B08F08B6}">
  <dimension ref="A2:R10"/>
  <sheetViews>
    <sheetView showGridLines="0" workbookViewId="0">
      <selection activeCell="H4" sqref="H4"/>
    </sheetView>
  </sheetViews>
  <sheetFormatPr defaultColWidth="0" defaultRowHeight="14.4" x14ac:dyDescent="0.3"/>
  <cols>
    <col min="1" max="18" width="9.109375" customWidth="1"/>
    <col min="19" max="16384" width="9.109375" hidden="1"/>
  </cols>
  <sheetData>
    <row r="2" spans="2:10" x14ac:dyDescent="0.3">
      <c r="B2" s="6" t="s">
        <v>406</v>
      </c>
      <c r="C2" s="6" t="s">
        <v>407</v>
      </c>
      <c r="D2" s="6"/>
      <c r="E2" s="6"/>
      <c r="F2" s="6"/>
      <c r="G2" s="6"/>
      <c r="H2" s="6"/>
      <c r="I2" s="6"/>
      <c r="J2" s="12"/>
    </row>
    <row r="4" spans="2:10" x14ac:dyDescent="0.3">
      <c r="B4">
        <v>1</v>
      </c>
      <c r="C4" t="s">
        <v>408</v>
      </c>
    </row>
    <row r="5" spans="2:10" x14ac:dyDescent="0.3">
      <c r="D5" s="7"/>
    </row>
    <row r="6" spans="2:10" x14ac:dyDescent="0.3">
      <c r="B6">
        <v>2</v>
      </c>
      <c r="C6" s="8" t="s">
        <v>409</v>
      </c>
    </row>
    <row r="7" spans="2:10" x14ac:dyDescent="0.3">
      <c r="C7" s="9" t="s">
        <v>410</v>
      </c>
    </row>
    <row r="9" spans="2:10" x14ac:dyDescent="0.3">
      <c r="B9" s="10"/>
    </row>
    <row r="10" spans="2:10" x14ac:dyDescent="0.3">
      <c r="B10" s="10"/>
    </row>
  </sheetData>
  <sheetProtection algorithmName="SHA-512" hashValue="XYTCCuLo3D9AvESu3Gu2CB1bpOmaZOCpkBWbLx84c0vOqfeghIq0hm9XnNw2oHE0Ns+Zkyaq8BuDEgpiIM7j7A==" saltValue="DTO6c0qZaIEuyy9TtN7Xhg=="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DD3F9-EFA7-4A1E-9F8A-90EB9B4F46BE}">
  <dimension ref="A2:N54"/>
  <sheetViews>
    <sheetView showGridLines="0" workbookViewId="0">
      <selection activeCell="C9" sqref="C9"/>
    </sheetView>
  </sheetViews>
  <sheetFormatPr defaultColWidth="0" defaultRowHeight="14.4" x14ac:dyDescent="0.3"/>
  <cols>
    <col min="1" max="1" width="9.109375" style="14" customWidth="1"/>
    <col min="2" max="2" width="12.109375" style="14" customWidth="1"/>
    <col min="3" max="3" width="26.109375" style="14" customWidth="1"/>
    <col min="4" max="4" width="9.109375" style="14" customWidth="1"/>
    <col min="5" max="5" width="15" style="14" customWidth="1"/>
    <col min="6" max="6" width="25.5546875" style="14" customWidth="1"/>
    <col min="7" max="9" width="9.109375" style="14" customWidth="1"/>
    <col min="10" max="14" width="9.109375" style="17" customWidth="1"/>
    <col min="15" max="16384" width="9.109375" style="14" hidden="1"/>
  </cols>
  <sheetData>
    <row r="2" spans="2:9" x14ac:dyDescent="0.3">
      <c r="B2" s="15" t="s">
        <v>415</v>
      </c>
      <c r="C2" s="15"/>
      <c r="D2" s="15"/>
      <c r="E2" s="15"/>
      <c r="F2" s="15"/>
      <c r="G2" s="15"/>
      <c r="H2" s="15"/>
      <c r="I2" s="15"/>
    </row>
    <row r="3" spans="2:9" s="17" customFormat="1" ht="6.75" customHeight="1" x14ac:dyDescent="0.3">
      <c r="B3" s="18"/>
      <c r="C3" s="18"/>
      <c r="D3" s="18"/>
      <c r="E3" s="18"/>
      <c r="F3" s="18"/>
      <c r="G3" s="18"/>
      <c r="H3" s="18"/>
      <c r="I3" s="18"/>
    </row>
    <row r="4" spans="2:9" x14ac:dyDescent="0.3">
      <c r="B4" s="33" t="s">
        <v>416</v>
      </c>
      <c r="D4" s="18"/>
      <c r="E4" s="18"/>
      <c r="F4" s="18"/>
      <c r="G4" s="18"/>
      <c r="H4" s="18"/>
      <c r="I4" s="18"/>
    </row>
    <row r="5" spans="2:9" x14ac:dyDescent="0.3">
      <c r="B5" s="34" t="s">
        <v>418</v>
      </c>
      <c r="D5" s="18"/>
      <c r="E5" s="18"/>
      <c r="F5" s="18"/>
      <c r="G5" s="18"/>
      <c r="H5" s="18"/>
      <c r="I5" s="18"/>
    </row>
    <row r="6" spans="2:9" x14ac:dyDescent="0.3">
      <c r="B6" s="34" t="s">
        <v>417</v>
      </c>
      <c r="D6" s="18"/>
      <c r="E6" s="18"/>
      <c r="F6" s="18"/>
      <c r="G6" s="18"/>
      <c r="H6" s="18"/>
      <c r="I6" s="18"/>
    </row>
    <row r="7" spans="2:9" x14ac:dyDescent="0.3">
      <c r="B7" s="17"/>
      <c r="C7" s="17"/>
      <c r="D7" s="17"/>
      <c r="E7" s="17"/>
      <c r="F7" s="17"/>
      <c r="G7" s="17"/>
      <c r="H7" s="17"/>
      <c r="I7" s="17"/>
    </row>
    <row r="8" spans="2:9" x14ac:dyDescent="0.3">
      <c r="B8" s="22" t="s">
        <v>411</v>
      </c>
      <c r="C8" s="22" t="s">
        <v>412</v>
      </c>
      <c r="E8" s="22" t="s">
        <v>413</v>
      </c>
      <c r="F8" s="22" t="s">
        <v>414</v>
      </c>
    </row>
    <row r="9" spans="2:9" x14ac:dyDescent="0.3">
      <c r="B9" s="21" t="s">
        <v>11</v>
      </c>
      <c r="C9" s="13" t="str">
        <f>LEFT(VLOOKUP(B9,'Airlines Data'!C:D,2,0),FIND(",",VLOOKUP(B9,'Airlines Data'!C:D,2,0))-1)</f>
        <v>Providence</v>
      </c>
      <c r="E9" s="21" t="s">
        <v>14</v>
      </c>
      <c r="F9" s="13" t="str">
        <f>LEFT(INDEX('Airlines Data'!$G$2:$G$910,MATCH('Q5'!E9,'Airlines Data'!$H$2:$H$910,0)),FIND(",",INDEX('Airlines Data'!$G$2:$G$910,MATCH('Q5'!E9,'Airlines Data'!$H$2:$H$910,0)))-1)</f>
        <v>Newark</v>
      </c>
    </row>
    <row r="10" spans="2:9" x14ac:dyDescent="0.3">
      <c r="B10" s="21" t="s">
        <v>15</v>
      </c>
      <c r="C10" s="13" t="str">
        <f>LEFT(VLOOKUP(B10,'Airlines Data'!C:D,2,0),FIND(",",VLOOKUP(B10,'Airlines Data'!C:D,2,0))-1)</f>
        <v>Wilmington</v>
      </c>
      <c r="E10" s="21" t="s">
        <v>324</v>
      </c>
      <c r="F10" s="13" t="str">
        <f>LEFT(INDEX('Airlines Data'!$G$2:$G$910,MATCH('Q5'!E10,'Airlines Data'!$H$2:$H$910,0)),FIND(",",INDEX('Airlines Data'!$G$2:$G$910,MATCH('Q5'!E10,'Airlines Data'!$H$2:$H$910,0)))-1)</f>
        <v>Abilene</v>
      </c>
    </row>
    <row r="11" spans="2:9" x14ac:dyDescent="0.3">
      <c r="B11" s="21" t="s">
        <v>34</v>
      </c>
      <c r="C11" s="13" t="str">
        <f>LEFT(VLOOKUP(B11,'Airlines Data'!C:D,2,0),FIND(",",VLOOKUP(B11,'Airlines Data'!C:D,2,0))-1)</f>
        <v>Washington</v>
      </c>
      <c r="E11" s="21" t="s">
        <v>242</v>
      </c>
      <c r="F11" s="13" t="str">
        <f>LEFT(INDEX('Airlines Data'!$G$2:$G$910,MATCH('Q5'!E11,'Airlines Data'!$H$2:$H$910,0)),FIND(",",INDEX('Airlines Data'!$G$2:$G$910,MATCH('Q5'!E11,'Airlines Data'!$H$2:$H$910,0)))-1)</f>
        <v>Arcata/Eureka</v>
      </c>
    </row>
    <row r="12" spans="2:9" x14ac:dyDescent="0.3">
      <c r="B12" s="21" t="s">
        <v>32</v>
      </c>
      <c r="C12" s="13" t="str">
        <f>LEFT(VLOOKUP(B12,'Airlines Data'!C:D,2,0),FIND(",",VLOOKUP(B12,'Airlines Data'!C:D,2,0))-1)</f>
        <v>Chicago</v>
      </c>
      <c r="E12" s="21" t="s">
        <v>128</v>
      </c>
      <c r="F12" s="13" t="str">
        <f>LEFT(INDEX('Airlines Data'!$G$2:$G$910,MATCH('Q5'!E12,'Airlines Data'!$H$2:$H$910,0)),FIND(",",INDEX('Airlines Data'!$G$2:$G$910,MATCH('Q5'!E12,'Airlines Data'!$H$2:$H$910,0)))-1)</f>
        <v>Alexandria</v>
      </c>
    </row>
    <row r="13" spans="2:9" x14ac:dyDescent="0.3">
      <c r="B13" s="21" t="s">
        <v>14</v>
      </c>
      <c r="C13" s="13" t="str">
        <f>LEFT(VLOOKUP(B13,'Airlines Data'!C:D,2,0),FIND(",",VLOOKUP(B13,'Airlines Data'!C:D,2,0))-1)</f>
        <v>Newark</v>
      </c>
      <c r="E13" s="21" t="s">
        <v>250</v>
      </c>
      <c r="F13" s="13" t="str">
        <f>LEFT(INDEX('Airlines Data'!$G$2:$G$910,MATCH('Q5'!E13,'Airlines Data'!$H$2:$H$910,0)),FIND(",",INDEX('Airlines Data'!$G$2:$G$910,MATCH('Q5'!E13,'Airlines Data'!$H$2:$H$910,0)))-1)</f>
        <v>Augusta</v>
      </c>
    </row>
    <row r="14" spans="2:9" x14ac:dyDescent="0.3">
      <c r="B14" s="21" t="s">
        <v>47</v>
      </c>
      <c r="C14" s="13" t="str">
        <f>LEFT(VLOOKUP(B14,'Airlines Data'!C:D,2,0),FIND(",",VLOOKUP(B14,'Airlines Data'!C:D,2,0))-1)</f>
        <v>Baltimore</v>
      </c>
      <c r="E14" s="21" t="s">
        <v>252</v>
      </c>
      <c r="F14" s="13" t="str">
        <f>LEFT(INDEX('Airlines Data'!$G$2:$G$910,MATCH('Q5'!E14,'Airlines Data'!$H$2:$H$910,0)),FIND(",",INDEX('Airlines Data'!$G$2:$G$910,MATCH('Q5'!E14,'Airlines Data'!$H$2:$H$910,0)))-1)</f>
        <v>Watertown</v>
      </c>
    </row>
    <row r="15" spans="2:9" x14ac:dyDescent="0.3">
      <c r="B15" s="21" t="s">
        <v>67</v>
      </c>
      <c r="C15" s="13" t="str">
        <f>LEFT(VLOOKUP(B15,'Airlines Data'!C:D,2,0),FIND(",",VLOOKUP(B15,'Airlines Data'!C:D,2,0))-1)</f>
        <v>San Francisco</v>
      </c>
      <c r="E15" s="21" t="s">
        <v>101</v>
      </c>
      <c r="F15" s="13" t="str">
        <f>LEFT(INDEX('Airlines Data'!$G$2:$G$910,MATCH('Q5'!E15,'Airlines Data'!$H$2:$H$910,0)),FIND(",",INDEX('Airlines Data'!$G$2:$G$910,MATCH('Q5'!E15,'Airlines Data'!$H$2:$H$910,0)))-1)</f>
        <v>Aspen</v>
      </c>
    </row>
    <row r="16" spans="2:9" x14ac:dyDescent="0.3">
      <c r="B16" s="21" t="s">
        <v>72</v>
      </c>
      <c r="C16" s="13" t="str">
        <f>LEFT(VLOOKUP(B16,'Airlines Data'!C:D,2,0),FIND(",",VLOOKUP(B16,'Airlines Data'!C:D,2,0))-1)</f>
        <v>Charlotte</v>
      </c>
      <c r="E16" s="21" t="s">
        <v>18</v>
      </c>
      <c r="F16" s="13" t="str">
        <f>LEFT(INDEX('Airlines Data'!$G$2:$G$910,MATCH('Q5'!E16,'Airlines Data'!$H$2:$H$910,0)),FIND(",",INDEX('Airlines Data'!$G$2:$G$910,MATCH('Q5'!E16,'Airlines Data'!$H$2:$H$910,0)))-1)</f>
        <v>Atlanta</v>
      </c>
    </row>
    <row r="17" spans="2:6" x14ac:dyDescent="0.3">
      <c r="B17" s="21" t="s">
        <v>70</v>
      </c>
      <c r="C17" s="13" t="str">
        <f>LEFT(VLOOKUP(B17,'Airlines Data'!C:D,2,0),FIND(",",VLOOKUP(B17,'Airlines Data'!C:D,2,0))-1)</f>
        <v>Philadelphia</v>
      </c>
      <c r="E17" s="21" t="s">
        <v>318</v>
      </c>
      <c r="F17" s="13" t="str">
        <f>LEFT(INDEX('Airlines Data'!$G$2:$G$910,MATCH('Q5'!E17,'Airlines Data'!$H$2:$H$910,0)),FIND(",",INDEX('Airlines Data'!$G$2:$G$910,MATCH('Q5'!E17,'Airlines Data'!$H$2:$H$910,0)))-1)</f>
        <v>Appleton</v>
      </c>
    </row>
    <row r="18" spans="2:6" x14ac:dyDescent="0.3">
      <c r="B18" s="21" t="s">
        <v>91</v>
      </c>
      <c r="C18" s="13" t="str">
        <f>LEFT(VLOOKUP(B18,'Airlines Data'!C:D,2,0),FIND(",",VLOOKUP(B18,'Airlines Data'!C:D,2,0))-1)</f>
        <v>Las Vegas</v>
      </c>
      <c r="E18" s="21" t="s">
        <v>87</v>
      </c>
      <c r="F18" s="13" t="str">
        <f>LEFT(INDEX('Airlines Data'!$G$2:$G$910,MATCH('Q5'!E18,'Airlines Data'!$H$2:$H$910,0)),FIND(",",INDEX('Airlines Data'!$G$2:$G$910,MATCH('Q5'!E18,'Airlines Data'!$H$2:$H$910,0)))-1)</f>
        <v>Austin</v>
      </c>
    </row>
    <row r="19" spans="2:6" x14ac:dyDescent="0.3">
      <c r="B19" s="21" t="s">
        <v>59</v>
      </c>
      <c r="C19" s="13" t="str">
        <f>LEFT(VLOOKUP(B19,'Airlines Data'!C:D,2,0),FIND(",",VLOOKUP(B19,'Airlines Data'!C:D,2,0))-1)</f>
        <v>Burbank</v>
      </c>
      <c r="E19" s="21" t="s">
        <v>220</v>
      </c>
      <c r="F19" s="13" t="str">
        <f>LEFT(INDEX('Airlines Data'!$G$2:$G$910,MATCH('Q5'!E19,'Airlines Data'!$H$2:$H$910,0)),FIND(",",INDEX('Airlines Data'!$G$2:$G$910,MATCH('Q5'!E19,'Airlines Data'!$H$2:$H$910,0)))-1)</f>
        <v>Hartford</v>
      </c>
    </row>
    <row r="20" spans="2:6" x14ac:dyDescent="0.3">
      <c r="B20" s="21" t="s">
        <v>56</v>
      </c>
      <c r="C20" s="13" t="str">
        <f>LEFT(VLOOKUP(B20,'Airlines Data'!C:D,2,0),FIND(",",VLOOKUP(B20,'Airlines Data'!C:D,2,0))-1)</f>
        <v>Denver</v>
      </c>
      <c r="E20" s="21" t="s">
        <v>187</v>
      </c>
      <c r="F20" s="13" t="str">
        <f>LEFT(INDEX('Airlines Data'!$G$2:$G$910,MATCH('Q5'!E20,'Airlines Data'!$H$2:$H$910,0)),FIND(",",INDEX('Airlines Data'!$G$2:$G$910,MATCH('Q5'!E20,'Airlines Data'!$H$2:$H$910,0)))-1)</f>
        <v>Birmingham</v>
      </c>
    </row>
    <row r="21" spans="2:6" x14ac:dyDescent="0.3">
      <c r="B21" s="21" t="s">
        <v>95</v>
      </c>
      <c r="C21" s="13" t="str">
        <f>LEFT(VLOOKUP(B21,'Airlines Data'!C:D,2,0),FIND(",",VLOOKUP(B21,'Airlines Data'!C:D,2,0))-1)</f>
        <v>San Diego</v>
      </c>
      <c r="E21" s="21" t="s">
        <v>29</v>
      </c>
      <c r="F21" s="13" t="str">
        <f>LEFT(INDEX('Airlines Data'!$G$2:$G$910,MATCH('Q5'!E21,'Airlines Data'!$H$2:$H$910,0)),FIND(",",INDEX('Airlines Data'!$G$2:$G$910,MATCH('Q5'!E21,'Airlines Data'!$H$2:$H$910,0)))-1)</f>
        <v>Nashville</v>
      </c>
    </row>
    <row r="22" spans="2:6" x14ac:dyDescent="0.3">
      <c r="B22" s="21" t="s">
        <v>104</v>
      </c>
      <c r="C22" s="13" t="str">
        <f>LEFT(VLOOKUP(B22,'Airlines Data'!C:D,2,0),FIND(",",VLOOKUP(B22,'Airlines Data'!C:D,2,0))-1)</f>
        <v>Orlando</v>
      </c>
      <c r="E22" s="21" t="s">
        <v>110</v>
      </c>
      <c r="F22" s="13" t="str">
        <f>LEFT(INDEX('Airlines Data'!$G$2:$G$910,MATCH('Q5'!E22,'Airlines Data'!$H$2:$H$910,0)),FIND(",",INDEX('Airlines Data'!$G$2:$G$910,MATCH('Q5'!E22,'Airlines Data'!$H$2:$H$910,0)))-1)</f>
        <v>Boston</v>
      </c>
    </row>
    <row r="23" spans="2:6" x14ac:dyDescent="0.3">
      <c r="B23" s="21" t="s">
        <v>41</v>
      </c>
      <c r="C23" s="13" t="str">
        <f>LEFT(VLOOKUP(B23,'Airlines Data'!C:D,2,0),FIND(",",VLOOKUP(B23,'Airlines Data'!C:D,2,0))-1)</f>
        <v>New York</v>
      </c>
      <c r="E23" s="21" t="s">
        <v>286</v>
      </c>
      <c r="F23" s="13" t="str">
        <f>LEFT(INDEX('Airlines Data'!$G$2:$G$910,MATCH('Q5'!E23,'Airlines Data'!$H$2:$H$910,0)),FIND(",",INDEX('Airlines Data'!$G$2:$G$910,MATCH('Q5'!E23,'Airlines Data'!$H$2:$H$910,0)))-1)</f>
        <v>Butte</v>
      </c>
    </row>
    <row r="24" spans="2:6" x14ac:dyDescent="0.3">
      <c r="B24" s="21" t="s">
        <v>37</v>
      </c>
      <c r="C24" s="13" t="str">
        <f>LEFT(VLOOKUP(B24,'Airlines Data'!C:D,2,0),FIND(",",VLOOKUP(B24,'Airlines Data'!C:D,2,0))-1)</f>
        <v>Miami</v>
      </c>
      <c r="E24" s="21" t="s">
        <v>59</v>
      </c>
      <c r="F24" s="13" t="str">
        <f>LEFT(INDEX('Airlines Data'!$G$2:$G$910,MATCH('Q5'!E24,'Airlines Data'!$H$2:$H$910,0)),FIND(",",INDEX('Airlines Data'!$G$2:$G$910,MATCH('Q5'!E24,'Airlines Data'!$H$2:$H$910,0)))-1)</f>
        <v>Burbank</v>
      </c>
    </row>
    <row r="25" spans="2:6" x14ac:dyDescent="0.3">
      <c r="B25" s="21" t="s">
        <v>107</v>
      </c>
      <c r="C25" s="13" t="str">
        <f>LEFT(VLOOKUP(B25,'Airlines Data'!C:D,2,0),FIND(",",VLOOKUP(B25,'Airlines Data'!C:D,2,0))-1)</f>
        <v>Anchorage</v>
      </c>
      <c r="E25" s="21" t="s">
        <v>47</v>
      </c>
      <c r="F25" s="13" t="str">
        <f>LEFT(INDEX('Airlines Data'!$G$2:$G$910,MATCH('Q5'!E25,'Airlines Data'!$H$2:$H$910,0)),FIND(",",INDEX('Airlines Data'!$G$2:$G$910,MATCH('Q5'!E25,'Airlines Data'!$H$2:$H$910,0)))-1)</f>
        <v>Baltimore</v>
      </c>
    </row>
    <row r="26" spans="2:6" x14ac:dyDescent="0.3">
      <c r="B26" s="21" t="s">
        <v>113</v>
      </c>
      <c r="C26" s="13" t="str">
        <f>LEFT(VLOOKUP(B26,'Airlines Data'!C:D,2,0),FIND(",",VLOOKUP(B26,'Airlines Data'!C:D,2,0))-1)</f>
        <v>Tampa</v>
      </c>
      <c r="E26" s="21" t="s">
        <v>274</v>
      </c>
      <c r="F26" s="13" t="str">
        <f>LEFT(INDEX('Airlines Data'!$G$2:$G$910,MATCH('Q5'!E26,'Airlines Data'!$H$2:$H$910,0)),FIND(",",INDEX('Airlines Data'!$G$2:$G$910,MATCH('Q5'!E26,'Airlines Data'!$H$2:$H$910,0)))-1)</f>
        <v>Chattanooga</v>
      </c>
    </row>
    <row r="27" spans="2:6" x14ac:dyDescent="0.3">
      <c r="B27" s="21" t="s">
        <v>43</v>
      </c>
      <c r="C27" s="13" t="str">
        <f>LEFT(VLOOKUP(B27,'Airlines Data'!C:D,2,0),FIND(",",VLOOKUP(B27,'Airlines Data'!C:D,2,0))-1)</f>
        <v>New York</v>
      </c>
      <c r="E27" s="21" t="s">
        <v>81</v>
      </c>
      <c r="F27" s="13" t="str">
        <f>LEFT(INDEX('Airlines Data'!$G$2:$G$910,MATCH('Q5'!E27,'Airlines Data'!$H$2:$H$910,0)),FIND(",",INDEX('Airlines Data'!$G$2:$G$910,MATCH('Q5'!E27,'Airlines Data'!$H$2:$H$910,0)))-1)</f>
        <v>Charleston</v>
      </c>
    </row>
    <row r="28" spans="2:6" x14ac:dyDescent="0.3">
      <c r="B28" s="21" t="s">
        <v>111</v>
      </c>
      <c r="C28" s="13" t="str">
        <f>LEFT(VLOOKUP(B28,'Airlines Data'!C:D,2,0),FIND(",",VLOOKUP(B28,'Airlines Data'!C:D,2,0))-1)</f>
        <v>Cincinnati</v>
      </c>
      <c r="E28" s="21" t="s">
        <v>240</v>
      </c>
      <c r="F28" s="13" t="str">
        <f>LEFT(INDEX('Airlines Data'!$G$2:$G$910,MATCH('Q5'!E28,'Airlines Data'!$H$2:$H$910,0)),FIND(",",INDEX('Airlines Data'!$G$2:$G$910,MATCH('Q5'!E28,'Airlines Data'!$H$2:$H$910,0)))-1)</f>
        <v>Cedar Rapids/Iowa City</v>
      </c>
    </row>
    <row r="29" spans="2:6" x14ac:dyDescent="0.3">
      <c r="B29" s="21" t="s">
        <v>99</v>
      </c>
      <c r="C29" s="13" t="str">
        <f>LEFT(VLOOKUP(B29,'Airlines Data'!C:D,2,0),FIND(",",VLOOKUP(B29,'Airlines Data'!C:D,2,0))-1)</f>
        <v>Houston</v>
      </c>
      <c r="E29" s="21" t="s">
        <v>124</v>
      </c>
      <c r="F29" s="13" t="str">
        <f>LEFT(INDEX('Airlines Data'!$G$2:$G$910,MATCH('Q5'!E29,'Airlines Data'!$H$2:$H$910,0)),FIND(",",INDEX('Airlines Data'!$G$2:$G$910,MATCH('Q5'!E29,'Airlines Data'!$H$2:$H$910,0)))-1)</f>
        <v>Cleveland</v>
      </c>
    </row>
    <row r="30" spans="2:6" x14ac:dyDescent="0.3">
      <c r="B30" s="21" t="s">
        <v>121</v>
      </c>
      <c r="C30" s="13" t="str">
        <f>LEFT(VLOOKUP(B30,'Airlines Data'!C:D,2,0),FIND(",",VLOOKUP(B30,'Airlines Data'!C:D,2,0))-1)</f>
        <v>Hobbs</v>
      </c>
      <c r="E30" s="21" t="s">
        <v>72</v>
      </c>
      <c r="F30" s="13" t="str">
        <f>LEFT(INDEX('Airlines Data'!$G$2:$G$910,MATCH('Q5'!E30,'Airlines Data'!$H$2:$H$910,0)),FIND(",",INDEX('Airlines Data'!$G$2:$G$910,MATCH('Q5'!E30,'Airlines Data'!$H$2:$H$910,0)))-1)</f>
        <v>Charlotte</v>
      </c>
    </row>
    <row r="31" spans="2:6" x14ac:dyDescent="0.3">
      <c r="B31" s="21" t="s">
        <v>18</v>
      </c>
      <c r="C31" s="13" t="str">
        <f>LEFT(VLOOKUP(B31,'Airlines Data'!C:D,2,0),FIND(",",VLOOKUP(B31,'Airlines Data'!C:D,2,0))-1)</f>
        <v>Atlanta</v>
      </c>
      <c r="E31" s="21" t="s">
        <v>168</v>
      </c>
      <c r="F31" s="13" t="str">
        <f>LEFT(INDEX('Airlines Data'!$G$2:$G$910,MATCH('Q5'!E31,'Airlines Data'!$H$2:$H$910,0)),FIND(",",INDEX('Airlines Data'!$G$2:$G$910,MATCH('Q5'!E31,'Airlines Data'!$H$2:$H$910,0)))-1)</f>
        <v>Columbus</v>
      </c>
    </row>
    <row r="32" spans="2:6" x14ac:dyDescent="0.3">
      <c r="B32" s="21" t="s">
        <v>140</v>
      </c>
      <c r="C32" s="13" t="str">
        <f>LEFT(VLOOKUP(B32,'Airlines Data'!C:D,2,0),FIND(",",VLOOKUP(B32,'Airlines Data'!C:D,2,0))-1)</f>
        <v>Columbus</v>
      </c>
      <c r="E32" s="21" t="s">
        <v>314</v>
      </c>
      <c r="F32" s="13" t="str">
        <f>LEFT(INDEX('Airlines Data'!$G$2:$G$910,MATCH('Q5'!E32,'Airlines Data'!$H$2:$H$910,0)),FIND(",",INDEX('Airlines Data'!$G$2:$G$910,MATCH('Q5'!E32,'Airlines Data'!$H$2:$H$910,0)))-1)</f>
        <v>Cody</v>
      </c>
    </row>
    <row r="33" spans="2:6" x14ac:dyDescent="0.3">
      <c r="B33" s="21" t="s">
        <v>28</v>
      </c>
      <c r="C33" s="13" t="str">
        <f>LEFT(VLOOKUP(B33,'Airlines Data'!C:D,2,0),FIND(",",VLOOKUP(B33,'Airlines Data'!C:D,2,0))-1)</f>
        <v>Dallas/Fort Worth</v>
      </c>
      <c r="E33" s="21" t="s">
        <v>60</v>
      </c>
      <c r="F33" s="13" t="str">
        <f>LEFT(INDEX('Airlines Data'!$G$2:$G$910,MATCH('Q5'!E33,'Airlines Data'!$H$2:$H$910,0)),FIND(",",INDEX('Airlines Data'!$G$2:$G$910,MATCH('Q5'!E33,'Airlines Data'!$H$2:$H$910,0)))-1)</f>
        <v>Colorado Springs</v>
      </c>
    </row>
    <row r="34" spans="2:6" x14ac:dyDescent="0.3">
      <c r="B34" s="21" t="s">
        <v>149</v>
      </c>
      <c r="C34" s="13" t="str">
        <f>LEFT(VLOOKUP(B34,'Airlines Data'!C:D,2,0),FIND(",",VLOOKUP(B34,'Airlines Data'!C:D,2,0))-1)</f>
        <v>Sarasota/Bradenton</v>
      </c>
      <c r="E34" s="21" t="s">
        <v>404</v>
      </c>
      <c r="F34" s="13" t="str">
        <f>LEFT(INDEX('Airlines Data'!$G$2:$G$910,MATCH('Q5'!E34,'Airlines Data'!$H$2:$H$910,0)),FIND(",",INDEX('Airlines Data'!$G$2:$G$910,MATCH('Q5'!E34,'Airlines Data'!$H$2:$H$910,0)))-1)</f>
        <v>Columbia</v>
      </c>
    </row>
    <row r="35" spans="2:6" x14ac:dyDescent="0.3">
      <c r="B35" s="21" t="s">
        <v>151</v>
      </c>
      <c r="C35" s="13" t="str">
        <f>LEFT(VLOOKUP(B35,'Airlines Data'!C:D,2,0),FIND(",",VLOOKUP(B35,'Airlines Data'!C:D,2,0))-1)</f>
        <v>San Antonio</v>
      </c>
      <c r="E35" s="21" t="s">
        <v>256</v>
      </c>
      <c r="F35" s="13" t="str">
        <f>LEFT(INDEX('Airlines Data'!$G$2:$G$910,MATCH('Q5'!E35,'Airlines Data'!$H$2:$H$910,0)),FIND(",",INDEX('Airlines Data'!$G$2:$G$910,MATCH('Q5'!E35,'Airlines Data'!$H$2:$H$910,0)))-1)</f>
        <v>Corpus Christi</v>
      </c>
    </row>
    <row r="36" spans="2:6" x14ac:dyDescent="0.3">
      <c r="B36" s="21" t="s">
        <v>78</v>
      </c>
      <c r="C36" s="13" t="str">
        <f>LEFT(VLOOKUP(B36,'Airlines Data'!C:D,2,0),FIND(",",VLOOKUP(B36,'Airlines Data'!C:D,2,0))-1)</f>
        <v>Houston</v>
      </c>
      <c r="E36" s="21" t="s">
        <v>206</v>
      </c>
      <c r="F36" s="13" t="str">
        <f>LEFT(INDEX('Airlines Data'!$G$2:$G$910,MATCH('Q5'!E36,'Airlines Data'!$H$2:$H$910,0)),FIND(",",INDEX('Airlines Data'!$G$2:$G$910,MATCH('Q5'!E36,'Airlines Data'!$H$2:$H$910,0)))-1)</f>
        <v>Dallas</v>
      </c>
    </row>
    <row r="37" spans="2:6" x14ac:dyDescent="0.3">
      <c r="B37" s="21" t="s">
        <v>63</v>
      </c>
      <c r="C37" s="13" t="str">
        <f>LEFT(VLOOKUP(B37,'Airlines Data'!C:D,2,0),FIND(",",VLOOKUP(B37,'Airlines Data'!C:D,2,0))-1)</f>
        <v>Los Angeles</v>
      </c>
      <c r="E37" s="21" t="s">
        <v>306</v>
      </c>
      <c r="F37" s="13" t="str">
        <f>LEFT(INDEX('Airlines Data'!$G$2:$G$910,MATCH('Q5'!E37,'Airlines Data'!$H$2:$H$910,0)),FIND(",",INDEX('Airlines Data'!$G$2:$G$910,MATCH('Q5'!E37,'Airlines Data'!$H$2:$H$910,0)))-1)</f>
        <v>Dayton</v>
      </c>
    </row>
    <row r="38" spans="2:6" x14ac:dyDescent="0.3">
      <c r="B38" s="21" t="s">
        <v>65</v>
      </c>
      <c r="C38" s="13" t="str">
        <f>LEFT(VLOOKUP(B38,'Airlines Data'!C:D,2,0),FIND(",",VLOOKUP(B38,'Airlines Data'!C:D,2,0))-1)</f>
        <v>Seattle</v>
      </c>
      <c r="E38" s="21" t="s">
        <v>34</v>
      </c>
      <c r="F38" s="13" t="str">
        <f>LEFT(INDEX('Airlines Data'!$G$2:$G$910,MATCH('Q5'!E38,'Airlines Data'!$H$2:$H$910,0)),FIND(",",INDEX('Airlines Data'!$G$2:$G$910,MATCH('Q5'!E38,'Airlines Data'!$H$2:$H$910,0)))-1)</f>
        <v>Washington</v>
      </c>
    </row>
    <row r="39" spans="2:6" x14ac:dyDescent="0.3">
      <c r="B39" s="21" t="s">
        <v>156</v>
      </c>
      <c r="C39" s="13" t="str">
        <f>LEFT(VLOOKUP(B39,'Airlines Data'!C:D,2,0),FIND(",",VLOOKUP(B39,'Airlines Data'!C:D,2,0))-1)</f>
        <v>Sacramento</v>
      </c>
      <c r="E39" s="21" t="s">
        <v>56</v>
      </c>
      <c r="F39" s="13" t="str">
        <f>LEFT(INDEX('Airlines Data'!$G$2:$G$910,MATCH('Q5'!E39,'Airlines Data'!$H$2:$H$910,0)),FIND(",",INDEX('Airlines Data'!$G$2:$G$910,MATCH('Q5'!E39,'Airlines Data'!$H$2:$H$910,0)))-1)</f>
        <v>Denver</v>
      </c>
    </row>
    <row r="40" spans="2:6" x14ac:dyDescent="0.3">
      <c r="B40" s="21" t="s">
        <v>158</v>
      </c>
      <c r="C40" s="13" t="str">
        <f>LEFT(VLOOKUP(B40,'Airlines Data'!C:D,2,0),FIND(",",VLOOKUP(B40,'Airlines Data'!C:D,2,0))-1)</f>
        <v>Albany</v>
      </c>
      <c r="E40" s="21" t="s">
        <v>28</v>
      </c>
      <c r="F40" s="13" t="str">
        <f>LEFT(INDEX('Airlines Data'!$G$2:$G$910,MATCH('Q5'!E40,'Airlines Data'!$H$2:$H$910,0)),FIND(",",INDEX('Airlines Data'!$G$2:$G$910,MATCH('Q5'!E40,'Airlines Data'!$H$2:$H$910,0)))-1)</f>
        <v>Dallas/Fort Worth</v>
      </c>
    </row>
    <row r="41" spans="2:6" x14ac:dyDescent="0.3">
      <c r="B41" s="21" t="s">
        <v>98</v>
      </c>
      <c r="C41" s="13" t="str">
        <f>LEFT(VLOOKUP(B41,'Airlines Data'!C:D,2,0),FIND(",",VLOOKUP(B41,'Airlines Data'!C:D,2,0))-1)</f>
        <v>Chicago</v>
      </c>
      <c r="E41" s="21" t="s">
        <v>126</v>
      </c>
      <c r="F41" s="13" t="str">
        <f>LEFT(INDEX('Airlines Data'!$G$2:$G$910,MATCH('Q5'!E41,'Airlines Data'!$H$2:$H$910,0)),FIND(",",INDEX('Airlines Data'!$G$2:$G$910,MATCH('Q5'!E41,'Airlines Data'!$H$2:$H$910,0)))-1)</f>
        <v>Dothan</v>
      </c>
    </row>
    <row r="42" spans="2:6" x14ac:dyDescent="0.3">
      <c r="B42" s="21" t="s">
        <v>163</v>
      </c>
      <c r="C42" s="13" t="str">
        <f>LEFT(VLOOKUP(B42,'Airlines Data'!C:D,2,0),FIND(",",VLOOKUP(B42,'Airlines Data'!C:D,2,0))-1)</f>
        <v>Tucson</v>
      </c>
      <c r="E42" s="21" t="s">
        <v>88</v>
      </c>
      <c r="F42" s="13" t="str">
        <f>LEFT(INDEX('Airlines Data'!$G$2:$G$910,MATCH('Q5'!E42,'Airlines Data'!$H$2:$H$910,0)),FIND(",",INDEX('Airlines Data'!$G$2:$G$910,MATCH('Q5'!E42,'Airlines Data'!$H$2:$H$910,0)))-1)</f>
        <v>Des Moines</v>
      </c>
    </row>
    <row r="43" spans="2:6" x14ac:dyDescent="0.3">
      <c r="B43" s="21" t="s">
        <v>170</v>
      </c>
      <c r="C43" s="13" t="str">
        <f>LEFT(VLOOKUP(B43,'Airlines Data'!C:D,2,0),FIND(",",VLOOKUP(B43,'Airlines Data'!C:D,2,0))-1)</f>
        <v>Oklahoma City</v>
      </c>
      <c r="E43" s="21" t="s">
        <v>54</v>
      </c>
      <c r="F43" s="13" t="str">
        <f>LEFT(INDEX('Airlines Data'!$G$2:$G$910,MATCH('Q5'!E43,'Airlines Data'!$H$2:$H$910,0)),FIND(",",INDEX('Airlines Data'!$G$2:$G$910,MATCH('Q5'!E43,'Airlines Data'!$H$2:$H$910,0)))-1)</f>
        <v>Detroit</v>
      </c>
    </row>
    <row r="44" spans="2:6" x14ac:dyDescent="0.3">
      <c r="B44" s="21" t="s">
        <v>172</v>
      </c>
      <c r="C44" s="13" t="str">
        <f>LEFT(VLOOKUP(B44,'Airlines Data'!C:D,2,0),FIND(",",VLOOKUP(B44,'Airlines Data'!C:D,2,0))-1)</f>
        <v>Gillette</v>
      </c>
      <c r="E44" s="21" t="s">
        <v>330</v>
      </c>
      <c r="F44" s="13" t="str">
        <f>LEFT(INDEX('Airlines Data'!$G$2:$G$910,MATCH('Q5'!E44,'Airlines Data'!$H$2:$H$910,0)),FIND(",",INDEX('Airlines Data'!$G$2:$G$910,MATCH('Q5'!E44,'Airlines Data'!$H$2:$H$910,0)))-1)</f>
        <v>Elko</v>
      </c>
    </row>
    <row r="45" spans="2:6" x14ac:dyDescent="0.3">
      <c r="B45" s="21" t="s">
        <v>60</v>
      </c>
      <c r="C45" s="13" t="str">
        <f>LEFT(VLOOKUP(B45,'Airlines Data'!C:D,2,0),FIND(",",VLOOKUP(B45,'Airlines Data'!C:D,2,0))-1)</f>
        <v>Colorado Springs</v>
      </c>
      <c r="E45" s="21" t="s">
        <v>14</v>
      </c>
      <c r="F45" s="13" t="str">
        <f>LEFT(INDEX('Airlines Data'!$G$2:$G$910,MATCH('Q5'!E45,'Airlines Data'!$H$2:$H$910,0)),FIND(",",INDEX('Airlines Data'!$G$2:$G$910,MATCH('Q5'!E45,'Airlines Data'!$H$2:$H$910,0)))-1)</f>
        <v>Newark</v>
      </c>
    </row>
    <row r="46" spans="2:6" x14ac:dyDescent="0.3">
      <c r="B46" s="21" t="s">
        <v>145</v>
      </c>
      <c r="C46" s="13" t="str">
        <f>LEFT(VLOOKUP(B46,'Airlines Data'!C:D,2,0),FIND(",",VLOOKUP(B46,'Airlines Data'!C:D,2,0))-1)</f>
        <v>Albuquerque</v>
      </c>
      <c r="E46" s="21" t="s">
        <v>45</v>
      </c>
      <c r="F46" s="13" t="str">
        <f>LEFT(INDEX('Airlines Data'!$G$2:$G$910,MATCH('Q5'!E46,'Airlines Data'!$H$2:$H$910,0)),FIND(",",INDEX('Airlines Data'!$G$2:$G$910,MATCH('Q5'!E46,'Airlines Data'!$H$2:$H$910,0)))-1)</f>
        <v>Fort Lauderdale</v>
      </c>
    </row>
    <row r="47" spans="2:6" x14ac:dyDescent="0.3">
      <c r="B47" s="21" t="s">
        <v>116</v>
      </c>
      <c r="C47" s="13" t="str">
        <f>LEFT(VLOOKUP(B47,'Airlines Data'!C:D,2,0),FIND(",",VLOOKUP(B47,'Airlines Data'!C:D,2,0))-1)</f>
        <v>Minneapolis</v>
      </c>
      <c r="E47" s="21" t="s">
        <v>135</v>
      </c>
      <c r="F47" s="13" t="str">
        <f>LEFT(INDEX('Airlines Data'!$G$2:$G$910,MATCH('Q5'!E47,'Airlines Data'!$H$2:$H$910,0)),FIND(",",INDEX('Airlines Data'!$G$2:$G$910,MATCH('Q5'!E47,'Airlines Data'!$H$2:$H$910,0)))-1)</f>
        <v>Honolulu</v>
      </c>
    </row>
    <row r="48" spans="2:6" x14ac:dyDescent="0.3">
      <c r="B48" s="21" t="s">
        <v>25</v>
      </c>
      <c r="C48" s="13" t="str">
        <f>LEFT(VLOOKUP(B48,'Airlines Data'!C:D,2,0),FIND(",",VLOOKUP(B48,'Airlines Data'!C:D,2,0))-1)</f>
        <v>Moline</v>
      </c>
      <c r="E48" s="21" t="s">
        <v>78</v>
      </c>
      <c r="F48" s="13" t="str">
        <f>LEFT(INDEX('Airlines Data'!$G$2:$G$910,MATCH('Q5'!E48,'Airlines Data'!$H$2:$H$910,0)),FIND(",",INDEX('Airlines Data'!$G$2:$G$910,MATCH('Q5'!E48,'Airlines Data'!$H$2:$H$910,0)))-1)</f>
        <v>Houston</v>
      </c>
    </row>
    <row r="49" spans="2:6" x14ac:dyDescent="0.3">
      <c r="B49" s="21" t="s">
        <v>54</v>
      </c>
      <c r="C49" s="13" t="str">
        <f>LEFT(VLOOKUP(B49,'Airlines Data'!C:D,2,0),FIND(",",VLOOKUP(B49,'Airlines Data'!C:D,2,0))-1)</f>
        <v>Detroit</v>
      </c>
      <c r="E49" s="21" t="s">
        <v>224</v>
      </c>
      <c r="F49" s="13" t="str">
        <f>LEFT(INDEX('Airlines Data'!$G$2:$G$910,MATCH('Q5'!E49,'Airlines Data'!$H$2:$H$910,0)),FIND(",",INDEX('Airlines Data'!$G$2:$G$910,MATCH('Q5'!E49,'Airlines Data'!$H$2:$H$910,0)))-1)</f>
        <v>White Plains</v>
      </c>
    </row>
    <row r="50" spans="2:6" x14ac:dyDescent="0.3">
      <c r="B50" s="21" t="s">
        <v>195</v>
      </c>
      <c r="C50" s="13" t="str">
        <f>LEFT(VLOOKUP(B50,'Airlines Data'!C:D,2,0),FIND(",",VLOOKUP(B50,'Airlines Data'!C:D,2,0))-1)</f>
        <v>Evansville</v>
      </c>
      <c r="E50" s="21" t="s">
        <v>120</v>
      </c>
      <c r="F50" s="13" t="str">
        <f>LEFT(INDEX('Airlines Data'!$G$2:$G$910,MATCH('Q5'!E50,'Airlines Data'!$H$2:$H$910,0)),FIND(",",INDEX('Airlines Data'!$G$2:$G$910,MATCH('Q5'!E50,'Airlines Data'!$H$2:$H$910,0)))-1)</f>
        <v>Huntsville</v>
      </c>
    </row>
    <row r="51" spans="2:6" x14ac:dyDescent="0.3">
      <c r="B51" s="21" t="s">
        <v>186</v>
      </c>
      <c r="C51" s="13" t="str">
        <f>LEFT(VLOOKUP(B51,'Airlines Data'!C:D,2,0),FIND(",",VLOOKUP(B51,'Airlines Data'!C:D,2,0))-1)</f>
        <v>Shreveport</v>
      </c>
      <c r="E51" s="21" t="s">
        <v>155</v>
      </c>
      <c r="F51" s="13" t="str">
        <f>LEFT(INDEX('Airlines Data'!$G$2:$G$910,MATCH('Q5'!E51,'Airlines Data'!$H$2:$H$910,0)),FIND(",",INDEX('Airlines Data'!$G$2:$G$910,MATCH('Q5'!E51,'Airlines Data'!$H$2:$H$910,0)))-1)</f>
        <v>Washington</v>
      </c>
    </row>
    <row r="52" spans="2:6" x14ac:dyDescent="0.3">
      <c r="B52" s="21" t="s">
        <v>197</v>
      </c>
      <c r="C52" s="13" t="str">
        <f>LEFT(VLOOKUP(B52,'Airlines Data'!C:D,2,0),FIND(",",VLOOKUP(B52,'Airlines Data'!C:D,2,0))-1)</f>
        <v>Jacksonville</v>
      </c>
      <c r="E52" s="21" t="s">
        <v>99</v>
      </c>
      <c r="F52" s="13" t="str">
        <f>LEFT(INDEX('Airlines Data'!$G$2:$G$910,MATCH('Q5'!E52,'Airlines Data'!$H$2:$H$910,0)),FIND(",",INDEX('Airlines Data'!$G$2:$G$910,MATCH('Q5'!E52,'Airlines Data'!$H$2:$H$910,0)))-1)</f>
        <v>Houston</v>
      </c>
    </row>
    <row r="53" spans="2:6" x14ac:dyDescent="0.3">
      <c r="B53" s="21" t="s">
        <v>201</v>
      </c>
      <c r="C53" s="13" t="str">
        <f>LEFT(VLOOKUP(B53,'Airlines Data'!C:D,2,0),FIND(",",VLOOKUP(B53,'Airlines Data'!C:D,2,0))-1)</f>
        <v>South Bend</v>
      </c>
      <c r="E53" s="21" t="s">
        <v>161</v>
      </c>
      <c r="F53" s="13" t="str">
        <f>LEFT(INDEX('Airlines Data'!$G$2:$G$910,MATCH('Q5'!E53,'Airlines Data'!$H$2:$H$910,0)),FIND(",",INDEX('Airlines Data'!$G$2:$G$910,MATCH('Q5'!E53,'Airlines Data'!$H$2:$H$910,0)))-1)</f>
        <v>Wichita</v>
      </c>
    </row>
    <row r="54" spans="2:6" x14ac:dyDescent="0.3">
      <c r="B54" s="21" t="s">
        <v>20</v>
      </c>
      <c r="C54" s="13" t="str">
        <f>LEFT(VLOOKUP(B54,'Airlines Data'!C:D,2,0),FIND(",",VLOOKUP(B54,'Airlines Data'!C:D,2,0))-1)</f>
        <v>New Orleans</v>
      </c>
      <c r="E54" s="21" t="s">
        <v>166</v>
      </c>
      <c r="F54" s="13" t="str">
        <f>LEFT(INDEX('Airlines Data'!$G$2:$G$910,MATCH('Q5'!E54,'Airlines Data'!$H$2:$H$910,0)),FIND(",",INDEX('Airlines Data'!$G$2:$G$910,MATCH('Q5'!E54,'Airlines Data'!$H$2:$H$910,0)))-1)</f>
        <v>Indianapolis</v>
      </c>
    </row>
  </sheetData>
  <sheetProtection algorithmName="SHA-512" hashValue="U1gr5kje+2MQbN3ENw0S93CpY3z9YxoJqGAno/Q+0OHW8nnD4dqtar3OLtEQn05YsXdVL7dLPmVSv8Pi+LXGjg==" saltValue="IIi6md40dBPW+Y+dMyddEw=="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8F8-56E6-41AC-AB0B-9F42F34DA233}">
  <dimension ref="A1:N915"/>
  <sheetViews>
    <sheetView showGridLines="0" workbookViewId="0">
      <selection activeCell="D9" sqref="D9"/>
    </sheetView>
  </sheetViews>
  <sheetFormatPr defaultColWidth="0" defaultRowHeight="14.4" x14ac:dyDescent="0.3"/>
  <cols>
    <col min="1" max="1" width="9.109375" customWidth="1"/>
    <col min="2" max="2" width="21.109375" customWidth="1"/>
    <col min="3" max="3" width="18.88671875" customWidth="1"/>
    <col min="4" max="4" width="21.109375" customWidth="1"/>
    <col min="5" max="14" width="9.109375" customWidth="1"/>
    <col min="15" max="16384" width="9.109375" hidden="1"/>
  </cols>
  <sheetData>
    <row r="1" spans="1:10" x14ac:dyDescent="0.3">
      <c r="A1" s="14"/>
      <c r="B1" s="14"/>
      <c r="C1" s="14"/>
      <c r="D1" s="14"/>
      <c r="E1" s="14"/>
      <c r="F1" s="14"/>
      <c r="G1" s="14"/>
      <c r="H1" s="14"/>
      <c r="I1" s="14"/>
    </row>
    <row r="2" spans="1:10" x14ac:dyDescent="0.3">
      <c r="A2" s="14"/>
      <c r="B2" s="15" t="s">
        <v>422</v>
      </c>
      <c r="C2" s="16"/>
      <c r="D2" s="16"/>
      <c r="E2" s="16"/>
      <c r="F2" s="16"/>
      <c r="G2" s="16"/>
      <c r="H2" s="16"/>
      <c r="I2" s="17"/>
    </row>
    <row r="3" spans="1:10" x14ac:dyDescent="0.3">
      <c r="A3" s="17"/>
      <c r="B3" s="18"/>
      <c r="C3" s="17"/>
      <c r="D3" s="17"/>
      <c r="E3" s="17"/>
      <c r="F3" s="17"/>
      <c r="G3" s="17"/>
      <c r="H3" s="17"/>
      <c r="I3" s="17"/>
    </row>
    <row r="4" spans="1:10" x14ac:dyDescent="0.3">
      <c r="A4" s="14"/>
      <c r="B4" s="15" t="s">
        <v>423</v>
      </c>
      <c r="C4" s="16"/>
      <c r="D4" s="16"/>
      <c r="E4" s="16"/>
      <c r="F4" s="16"/>
      <c r="G4" s="16"/>
      <c r="H4" s="16"/>
      <c r="I4" s="17"/>
    </row>
    <row r="5" spans="1:10" x14ac:dyDescent="0.3">
      <c r="A5" s="14"/>
      <c r="B5" s="14"/>
      <c r="C5" s="14"/>
      <c r="D5" s="14"/>
      <c r="E5" s="14"/>
      <c r="F5" s="14"/>
      <c r="G5" s="14"/>
      <c r="H5" s="14"/>
      <c r="I5" s="17"/>
    </row>
    <row r="6" spans="1:10" ht="15.6" x14ac:dyDescent="0.3">
      <c r="A6" s="14"/>
      <c r="B6" s="19" t="s">
        <v>10</v>
      </c>
      <c r="C6" s="17"/>
      <c r="D6" s="20" t="s">
        <v>419</v>
      </c>
      <c r="E6" s="14"/>
      <c r="F6" s="14"/>
      <c r="G6" s="14"/>
      <c r="H6" s="14"/>
      <c r="I6" s="14"/>
    </row>
    <row r="7" spans="1:10" x14ac:dyDescent="0.3">
      <c r="A7" s="14"/>
      <c r="B7" s="14"/>
      <c r="C7" s="14"/>
      <c r="D7" s="14"/>
      <c r="E7" s="14"/>
      <c r="F7" s="14"/>
      <c r="G7" s="14"/>
      <c r="H7" s="4" t="s">
        <v>10</v>
      </c>
      <c r="I7" s="4" t="s">
        <v>10</v>
      </c>
      <c r="J7" s="4" t="s">
        <v>12</v>
      </c>
    </row>
    <row r="8" spans="1:10" x14ac:dyDescent="0.3">
      <c r="A8" s="14"/>
      <c r="B8" s="22" t="s">
        <v>420</v>
      </c>
      <c r="C8" s="22" t="s">
        <v>421</v>
      </c>
      <c r="D8" s="22" t="s">
        <v>424</v>
      </c>
      <c r="E8" s="14"/>
      <c r="F8" s="14"/>
      <c r="G8" s="14"/>
      <c r="H8" s="4" t="s">
        <v>19</v>
      </c>
      <c r="I8" s="4" t="s">
        <v>10</v>
      </c>
      <c r="J8" s="4" t="s">
        <v>16</v>
      </c>
    </row>
    <row r="9" spans="1:10" x14ac:dyDescent="0.3">
      <c r="A9" s="14"/>
      <c r="B9" s="21" t="s">
        <v>144</v>
      </c>
      <c r="C9" s="52">
        <f>COUNTIFS($J$7:$J$915,$B9,$I$7:$I$915,$B$6)</f>
        <v>0</v>
      </c>
      <c r="D9" s="52">
        <f>SUMIFS('Airlines Data'!I:I,'Airlines Data'!B:B,'Q6'!$B$6,'Airlines Data'!D:D,'Q6'!$B9)</f>
        <v>0</v>
      </c>
      <c r="E9" s="14"/>
      <c r="F9" s="14"/>
      <c r="G9" s="14"/>
      <c r="H9" s="4" t="s">
        <v>24</v>
      </c>
      <c r="I9" s="4" t="s">
        <v>19</v>
      </c>
      <c r="J9" s="4" t="s">
        <v>21</v>
      </c>
    </row>
    <row r="10" spans="1:10" x14ac:dyDescent="0.3">
      <c r="A10" s="14"/>
      <c r="B10" s="21" t="s">
        <v>58</v>
      </c>
      <c r="C10" s="52">
        <f t="shared" ref="C10:C20" si="0">COUNTIFS($J$7:$J$915,$B10,$I$7:$I$915,$B$6)</f>
        <v>0</v>
      </c>
      <c r="D10" s="52">
        <f>SUMIFS('Airlines Data'!I:I,'Airlines Data'!B:B,'Q6'!$B$6,'Airlines Data'!D:D,'Q6'!$B10)</f>
        <v>0</v>
      </c>
      <c r="E10" s="14"/>
      <c r="F10" s="14"/>
      <c r="G10" s="14"/>
      <c r="H10" s="4" t="s">
        <v>33</v>
      </c>
      <c r="I10" s="4" t="s">
        <v>24</v>
      </c>
      <c r="J10" s="4" t="s">
        <v>26</v>
      </c>
    </row>
    <row r="11" spans="1:10" x14ac:dyDescent="0.3">
      <c r="A11" s="14"/>
      <c r="B11" s="21" t="s">
        <v>334</v>
      </c>
      <c r="C11" s="52">
        <f t="shared" si="0"/>
        <v>0</v>
      </c>
      <c r="D11" s="52">
        <f>SUMIFS('Airlines Data'!I:I,'Airlines Data'!B:B,'Q6'!$B$6,'Airlines Data'!D:D,'Q6'!$B11)</f>
        <v>0</v>
      </c>
      <c r="E11" s="14"/>
      <c r="F11" s="14"/>
      <c r="G11" s="14"/>
      <c r="H11" s="4" t="s">
        <v>42</v>
      </c>
      <c r="I11" s="4" t="s">
        <v>24</v>
      </c>
      <c r="J11" s="4" t="s">
        <v>30</v>
      </c>
    </row>
    <row r="12" spans="1:10" x14ac:dyDescent="0.3">
      <c r="A12" s="14"/>
      <c r="B12" s="21" t="s">
        <v>80</v>
      </c>
      <c r="C12" s="52">
        <f t="shared" si="0"/>
        <v>0</v>
      </c>
      <c r="D12" s="52">
        <f>SUMIFS('Airlines Data'!I:I,'Airlines Data'!B:B,'Q6'!$B$6,'Airlines Data'!D:D,'Q6'!$B12)</f>
        <v>0</v>
      </c>
      <c r="E12" s="14"/>
      <c r="F12" s="14"/>
      <c r="G12" s="14"/>
      <c r="H12" s="4" t="s">
        <v>46</v>
      </c>
      <c r="I12" s="4" t="s">
        <v>33</v>
      </c>
      <c r="J12" s="4" t="s">
        <v>35</v>
      </c>
    </row>
    <row r="13" spans="1:10" x14ac:dyDescent="0.3">
      <c r="A13" s="14"/>
      <c r="B13" s="21" t="s">
        <v>358</v>
      </c>
      <c r="C13" s="52">
        <f t="shared" si="0"/>
        <v>0</v>
      </c>
      <c r="D13" s="52">
        <f>SUMIFS('Airlines Data'!I:I,'Airlines Data'!B:B,'Q6'!$B$6,'Airlines Data'!D:D,'Q6'!$B13)</f>
        <v>0</v>
      </c>
      <c r="E13" s="14"/>
      <c r="F13" s="14"/>
      <c r="G13" s="14"/>
      <c r="H13" s="4" t="s">
        <v>55</v>
      </c>
      <c r="I13" s="4" t="s">
        <v>33</v>
      </c>
      <c r="J13" s="4" t="s">
        <v>39</v>
      </c>
    </row>
    <row r="14" spans="1:10" x14ac:dyDescent="0.3">
      <c r="A14" s="14"/>
      <c r="B14" s="21" t="s">
        <v>173</v>
      </c>
      <c r="C14" s="52">
        <f t="shared" si="0"/>
        <v>0</v>
      </c>
      <c r="D14" s="52">
        <f>SUMIFS('Airlines Data'!I:I,'Airlines Data'!B:B,'Q6'!$B$6,'Airlines Data'!D:D,'Q6'!$B14)</f>
        <v>0</v>
      </c>
      <c r="E14" s="14"/>
      <c r="F14" s="14"/>
      <c r="G14" s="14"/>
      <c r="H14" s="4" t="s">
        <v>66</v>
      </c>
      <c r="I14" s="4" t="s">
        <v>42</v>
      </c>
      <c r="J14" s="4" t="s">
        <v>31</v>
      </c>
    </row>
    <row r="15" spans="1:10" x14ac:dyDescent="0.3">
      <c r="A15" s="14"/>
      <c r="B15" s="21" t="s">
        <v>346</v>
      </c>
      <c r="C15" s="52">
        <f t="shared" si="0"/>
        <v>0</v>
      </c>
      <c r="D15" s="52">
        <f>SUMIFS('Airlines Data'!I:I,'Airlines Data'!B:B,'Q6'!$B$6,'Airlines Data'!D:D,'Q6'!$B15)</f>
        <v>0</v>
      </c>
      <c r="E15" s="14"/>
      <c r="F15" s="14"/>
      <c r="G15" s="14"/>
      <c r="H15" s="4" t="s">
        <v>71</v>
      </c>
      <c r="I15" s="4" t="s">
        <v>42</v>
      </c>
      <c r="J15" s="4" t="s">
        <v>40</v>
      </c>
    </row>
    <row r="16" spans="1:10" x14ac:dyDescent="0.3">
      <c r="A16" s="14"/>
      <c r="B16" s="21" t="s">
        <v>22</v>
      </c>
      <c r="C16" s="52">
        <f t="shared" si="0"/>
        <v>2</v>
      </c>
      <c r="D16" s="52">
        <f>SUMIFS('Airlines Data'!I:I,'Airlines Data'!B:B,'Q6'!$B$6,'Airlines Data'!D:D,'Q6'!$B16)</f>
        <v>1046</v>
      </c>
      <c r="E16" s="14"/>
      <c r="F16" s="14"/>
      <c r="G16" s="14"/>
      <c r="H16" s="4" t="s">
        <v>76</v>
      </c>
      <c r="I16" s="4" t="s">
        <v>42</v>
      </c>
      <c r="J16" s="4" t="s">
        <v>13</v>
      </c>
    </row>
    <row r="17" spans="1:10" x14ac:dyDescent="0.3">
      <c r="A17" s="14"/>
      <c r="B17" s="21" t="s">
        <v>208</v>
      </c>
      <c r="C17" s="52">
        <f t="shared" si="0"/>
        <v>0</v>
      </c>
      <c r="D17" s="52">
        <f>SUMIFS('Airlines Data'!I:I,'Airlines Data'!B:B,'Q6'!$B$6,'Airlines Data'!D:D,'Q6'!$B17)</f>
        <v>0</v>
      </c>
      <c r="E17" s="14"/>
      <c r="F17" s="14"/>
      <c r="G17" s="14"/>
      <c r="H17" s="4" t="s">
        <v>77</v>
      </c>
      <c r="I17" s="4" t="s">
        <v>46</v>
      </c>
      <c r="J17" s="4" t="s">
        <v>48</v>
      </c>
    </row>
    <row r="18" spans="1:10" x14ac:dyDescent="0.3">
      <c r="A18" s="14"/>
      <c r="B18" s="21" t="s">
        <v>82</v>
      </c>
      <c r="C18" s="52">
        <f t="shared" si="0"/>
        <v>0</v>
      </c>
      <c r="D18" s="52">
        <f>SUMIFS('Airlines Data'!I:I,'Airlines Data'!B:B,'Q6'!$B$6,'Airlines Data'!D:D,'Q6'!$B18)</f>
        <v>0</v>
      </c>
      <c r="E18" s="14"/>
      <c r="F18" s="14"/>
      <c r="G18" s="14"/>
      <c r="H18" s="4" t="s">
        <v>106</v>
      </c>
      <c r="I18" s="4" t="s">
        <v>46</v>
      </c>
      <c r="J18" s="4" t="s">
        <v>52</v>
      </c>
    </row>
    <row r="19" spans="1:10" x14ac:dyDescent="0.3">
      <c r="A19" s="14"/>
      <c r="B19" s="21" t="s">
        <v>39</v>
      </c>
      <c r="C19" s="52">
        <f t="shared" si="0"/>
        <v>0</v>
      </c>
      <c r="D19" s="52">
        <f>SUMIFS('Airlines Data'!I:I,'Airlines Data'!B:B,'Q6'!$B$6,'Airlines Data'!D:D,'Q6'!$B19)</f>
        <v>0</v>
      </c>
      <c r="E19" s="14"/>
      <c r="F19" s="14"/>
      <c r="G19" s="14"/>
      <c r="H19" s="4" t="s">
        <v>131</v>
      </c>
      <c r="I19" s="4" t="s">
        <v>33</v>
      </c>
      <c r="J19" s="4" t="s">
        <v>31</v>
      </c>
    </row>
    <row r="20" spans="1:10" x14ac:dyDescent="0.3">
      <c r="A20" s="14"/>
      <c r="B20" s="21" t="s">
        <v>35</v>
      </c>
      <c r="C20" s="52">
        <f t="shared" si="0"/>
        <v>0</v>
      </c>
      <c r="D20" s="52">
        <f>SUMIFS('Airlines Data'!I:I,'Airlines Data'!B:B,'Q6'!$B$6,'Airlines Data'!D:D,'Q6'!$B20)</f>
        <v>0</v>
      </c>
      <c r="E20" s="14"/>
      <c r="F20" s="14"/>
      <c r="G20" s="14"/>
      <c r="H20" s="4" t="s">
        <v>146</v>
      </c>
      <c r="I20" s="4" t="s">
        <v>55</v>
      </c>
      <c r="J20" s="4" t="s">
        <v>57</v>
      </c>
    </row>
    <row r="21" spans="1:10" x14ac:dyDescent="0.3">
      <c r="A21" s="14"/>
      <c r="B21" s="14"/>
      <c r="C21" s="14"/>
      <c r="D21" s="14"/>
      <c r="E21" s="14"/>
      <c r="F21" s="14"/>
      <c r="G21" s="14"/>
      <c r="I21" s="4" t="s">
        <v>55</v>
      </c>
      <c r="J21" s="4" t="s">
        <v>61</v>
      </c>
    </row>
    <row r="22" spans="1:10" x14ac:dyDescent="0.3">
      <c r="I22" s="4" t="s">
        <v>55</v>
      </c>
      <c r="J22" s="4" t="s">
        <v>62</v>
      </c>
    </row>
    <row r="23" spans="1:10" x14ac:dyDescent="0.3">
      <c r="I23" s="4" t="s">
        <v>66</v>
      </c>
      <c r="J23" s="4" t="s">
        <v>68</v>
      </c>
    </row>
    <row r="24" spans="1:10" x14ac:dyDescent="0.3">
      <c r="I24" s="4" t="s">
        <v>71</v>
      </c>
      <c r="J24" s="4" t="s">
        <v>73</v>
      </c>
    </row>
    <row r="25" spans="1:10" x14ac:dyDescent="0.3">
      <c r="I25" s="4" t="s">
        <v>71</v>
      </c>
      <c r="J25" s="4" t="s">
        <v>69</v>
      </c>
    </row>
    <row r="26" spans="1:10" x14ac:dyDescent="0.3">
      <c r="I26" s="4" t="s">
        <v>76</v>
      </c>
      <c r="J26" s="4" t="s">
        <v>13</v>
      </c>
    </row>
    <row r="27" spans="1:10" x14ac:dyDescent="0.3">
      <c r="I27" s="4" t="s">
        <v>76</v>
      </c>
      <c r="J27" s="4" t="s">
        <v>62</v>
      </c>
    </row>
    <row r="28" spans="1:10" x14ac:dyDescent="0.3">
      <c r="I28" s="4" t="s">
        <v>77</v>
      </c>
      <c r="J28" s="4" t="s">
        <v>30</v>
      </c>
    </row>
    <row r="29" spans="1:10" x14ac:dyDescent="0.3">
      <c r="I29" s="4" t="s">
        <v>77</v>
      </c>
      <c r="J29" s="4" t="s">
        <v>49</v>
      </c>
    </row>
    <row r="30" spans="1:10" x14ac:dyDescent="0.3">
      <c r="I30" s="4" t="s">
        <v>77</v>
      </c>
      <c r="J30" s="4" t="s">
        <v>79</v>
      </c>
    </row>
    <row r="31" spans="1:10" x14ac:dyDescent="0.3">
      <c r="I31" s="4" t="s">
        <v>77</v>
      </c>
      <c r="J31" s="4" t="s">
        <v>30</v>
      </c>
    </row>
    <row r="32" spans="1:10" x14ac:dyDescent="0.3">
      <c r="I32" s="4" t="s">
        <v>77</v>
      </c>
      <c r="J32" s="4" t="s">
        <v>58</v>
      </c>
    </row>
    <row r="33" spans="9:10" x14ac:dyDescent="0.3">
      <c r="I33" s="4" t="s">
        <v>77</v>
      </c>
      <c r="J33" s="4" t="s">
        <v>48</v>
      </c>
    </row>
    <row r="34" spans="9:10" x14ac:dyDescent="0.3">
      <c r="I34" s="4" t="s">
        <v>77</v>
      </c>
      <c r="J34" s="4" t="s">
        <v>57</v>
      </c>
    </row>
    <row r="35" spans="9:10" x14ac:dyDescent="0.3">
      <c r="I35" s="4" t="s">
        <v>77</v>
      </c>
      <c r="J35" s="4" t="s">
        <v>89</v>
      </c>
    </row>
    <row r="36" spans="9:10" x14ac:dyDescent="0.3">
      <c r="I36" s="4" t="s">
        <v>77</v>
      </c>
      <c r="J36" s="4" t="s">
        <v>90</v>
      </c>
    </row>
    <row r="37" spans="9:10" x14ac:dyDescent="0.3">
      <c r="I37" s="4" t="s">
        <v>77</v>
      </c>
      <c r="J37" s="4" t="s">
        <v>82</v>
      </c>
    </row>
    <row r="38" spans="9:10" x14ac:dyDescent="0.3">
      <c r="I38" s="4" t="s">
        <v>77</v>
      </c>
      <c r="J38" s="4" t="s">
        <v>94</v>
      </c>
    </row>
    <row r="39" spans="9:10" x14ac:dyDescent="0.3">
      <c r="I39" s="4" t="s">
        <v>77</v>
      </c>
      <c r="J39" s="4" t="s">
        <v>49</v>
      </c>
    </row>
    <row r="40" spans="9:10" x14ac:dyDescent="0.3">
      <c r="I40" s="4" t="s">
        <v>55</v>
      </c>
      <c r="J40" s="4" t="s">
        <v>17</v>
      </c>
    </row>
    <row r="41" spans="9:10" x14ac:dyDescent="0.3">
      <c r="I41" s="4" t="s">
        <v>55</v>
      </c>
      <c r="J41" s="4" t="s">
        <v>79</v>
      </c>
    </row>
    <row r="42" spans="9:10" x14ac:dyDescent="0.3">
      <c r="I42" s="4" t="s">
        <v>55</v>
      </c>
      <c r="J42" s="4" t="s">
        <v>103</v>
      </c>
    </row>
    <row r="43" spans="9:10" x14ac:dyDescent="0.3">
      <c r="I43" s="4" t="s">
        <v>66</v>
      </c>
      <c r="J43" s="4" t="s">
        <v>94</v>
      </c>
    </row>
    <row r="44" spans="9:10" x14ac:dyDescent="0.3">
      <c r="I44" s="4" t="s">
        <v>66</v>
      </c>
      <c r="J44" s="4" t="s">
        <v>105</v>
      </c>
    </row>
    <row r="45" spans="9:10" x14ac:dyDescent="0.3">
      <c r="I45" s="4" t="s">
        <v>66</v>
      </c>
      <c r="J45" s="4" t="s">
        <v>68</v>
      </c>
    </row>
    <row r="46" spans="9:10" x14ac:dyDescent="0.3">
      <c r="I46" s="4" t="s">
        <v>71</v>
      </c>
      <c r="J46" s="4" t="s">
        <v>82</v>
      </c>
    </row>
    <row r="47" spans="9:10" x14ac:dyDescent="0.3">
      <c r="I47" s="4" t="s">
        <v>33</v>
      </c>
      <c r="J47" s="4" t="s">
        <v>40</v>
      </c>
    </row>
    <row r="48" spans="9:10" x14ac:dyDescent="0.3">
      <c r="I48" s="4" t="s">
        <v>33</v>
      </c>
      <c r="J48" s="4" t="s">
        <v>36</v>
      </c>
    </row>
    <row r="49" spans="9:10" x14ac:dyDescent="0.3">
      <c r="I49" s="4" t="s">
        <v>33</v>
      </c>
      <c r="J49" s="4" t="s">
        <v>36</v>
      </c>
    </row>
    <row r="50" spans="9:10" x14ac:dyDescent="0.3">
      <c r="I50" s="4" t="s">
        <v>106</v>
      </c>
      <c r="J50" s="4" t="s">
        <v>108</v>
      </c>
    </row>
    <row r="51" spans="9:10" x14ac:dyDescent="0.3">
      <c r="I51" s="4" t="s">
        <v>42</v>
      </c>
      <c r="J51" s="4" t="s">
        <v>62</v>
      </c>
    </row>
    <row r="52" spans="9:10" x14ac:dyDescent="0.3">
      <c r="I52" s="4" t="s">
        <v>42</v>
      </c>
      <c r="J52" s="4" t="s">
        <v>40</v>
      </c>
    </row>
    <row r="53" spans="9:10" x14ac:dyDescent="0.3">
      <c r="I53" s="4" t="s">
        <v>42</v>
      </c>
      <c r="J53" s="4" t="s">
        <v>40</v>
      </c>
    </row>
    <row r="54" spans="9:10" x14ac:dyDescent="0.3">
      <c r="I54" s="4" t="s">
        <v>46</v>
      </c>
      <c r="J54" s="4" t="s">
        <v>36</v>
      </c>
    </row>
    <row r="55" spans="9:10" x14ac:dyDescent="0.3">
      <c r="I55" s="4" t="s">
        <v>46</v>
      </c>
      <c r="J55" s="4" t="s">
        <v>112</v>
      </c>
    </row>
    <row r="56" spans="9:10" x14ac:dyDescent="0.3">
      <c r="I56" s="4" t="s">
        <v>46</v>
      </c>
      <c r="J56" s="4" t="s">
        <v>114</v>
      </c>
    </row>
    <row r="57" spans="9:10" x14ac:dyDescent="0.3">
      <c r="I57" s="4" t="s">
        <v>46</v>
      </c>
      <c r="J57" s="4" t="s">
        <v>40</v>
      </c>
    </row>
    <row r="58" spans="9:10" x14ac:dyDescent="0.3">
      <c r="I58" s="4" t="s">
        <v>46</v>
      </c>
      <c r="J58" s="4" t="s">
        <v>118</v>
      </c>
    </row>
    <row r="59" spans="9:10" x14ac:dyDescent="0.3">
      <c r="I59" s="4" t="s">
        <v>10</v>
      </c>
      <c r="J59" s="4" t="s">
        <v>112</v>
      </c>
    </row>
    <row r="60" spans="9:10" x14ac:dyDescent="0.3">
      <c r="I60" s="4" t="s">
        <v>10</v>
      </c>
      <c r="J60" s="4" t="s">
        <v>79</v>
      </c>
    </row>
    <row r="61" spans="9:10" x14ac:dyDescent="0.3">
      <c r="I61" s="4" t="s">
        <v>10</v>
      </c>
      <c r="J61" s="4" t="s">
        <v>122</v>
      </c>
    </row>
    <row r="62" spans="9:10" x14ac:dyDescent="0.3">
      <c r="I62" s="4" t="s">
        <v>10</v>
      </c>
      <c r="J62" s="4" t="s">
        <v>27</v>
      </c>
    </row>
    <row r="63" spans="9:10" x14ac:dyDescent="0.3">
      <c r="I63" s="4" t="s">
        <v>10</v>
      </c>
      <c r="J63" s="4" t="s">
        <v>17</v>
      </c>
    </row>
    <row r="64" spans="9:10" x14ac:dyDescent="0.3">
      <c r="I64" s="4" t="s">
        <v>10</v>
      </c>
      <c r="J64" s="4" t="s">
        <v>17</v>
      </c>
    </row>
    <row r="65" spans="9:10" x14ac:dyDescent="0.3">
      <c r="I65" s="4" t="s">
        <v>10</v>
      </c>
      <c r="J65" s="4" t="s">
        <v>57</v>
      </c>
    </row>
    <row r="66" spans="9:10" x14ac:dyDescent="0.3">
      <c r="I66" s="4" t="s">
        <v>19</v>
      </c>
      <c r="J66" s="4" t="s">
        <v>114</v>
      </c>
    </row>
    <row r="67" spans="9:10" x14ac:dyDescent="0.3">
      <c r="I67" s="4" t="s">
        <v>131</v>
      </c>
      <c r="J67" s="4" t="s">
        <v>133</v>
      </c>
    </row>
    <row r="68" spans="9:10" x14ac:dyDescent="0.3">
      <c r="I68" s="4" t="s">
        <v>24</v>
      </c>
      <c r="J68" s="4" t="s">
        <v>27</v>
      </c>
    </row>
    <row r="69" spans="9:10" x14ac:dyDescent="0.3">
      <c r="I69" s="4" t="s">
        <v>10</v>
      </c>
      <c r="J69" s="4" t="s">
        <v>13</v>
      </c>
    </row>
    <row r="70" spans="9:10" x14ac:dyDescent="0.3">
      <c r="I70" s="4" t="s">
        <v>10</v>
      </c>
      <c r="J70" s="4" t="s">
        <v>123</v>
      </c>
    </row>
    <row r="71" spans="9:10" x14ac:dyDescent="0.3">
      <c r="I71" s="4" t="s">
        <v>10</v>
      </c>
      <c r="J71" s="4" t="s">
        <v>141</v>
      </c>
    </row>
    <row r="72" spans="9:10" x14ac:dyDescent="0.3">
      <c r="I72" s="4" t="s">
        <v>10</v>
      </c>
      <c r="J72" s="4" t="s">
        <v>17</v>
      </c>
    </row>
    <row r="73" spans="9:10" x14ac:dyDescent="0.3">
      <c r="I73" s="4" t="s">
        <v>10</v>
      </c>
      <c r="J73" s="4" t="s">
        <v>57</v>
      </c>
    </row>
    <row r="74" spans="9:10" x14ac:dyDescent="0.3">
      <c r="I74" s="4" t="s">
        <v>146</v>
      </c>
      <c r="J74" s="4" t="s">
        <v>57</v>
      </c>
    </row>
    <row r="75" spans="9:10" x14ac:dyDescent="0.3">
      <c r="I75" s="4" t="s">
        <v>33</v>
      </c>
      <c r="J75" s="4" t="s">
        <v>27</v>
      </c>
    </row>
    <row r="76" spans="9:10" x14ac:dyDescent="0.3">
      <c r="I76" s="4" t="s">
        <v>106</v>
      </c>
      <c r="J76" s="4" t="s">
        <v>148</v>
      </c>
    </row>
    <row r="77" spans="9:10" x14ac:dyDescent="0.3">
      <c r="I77" s="4" t="s">
        <v>42</v>
      </c>
      <c r="J77" s="4" t="s">
        <v>150</v>
      </c>
    </row>
    <row r="78" spans="9:10" x14ac:dyDescent="0.3">
      <c r="I78" s="4" t="s">
        <v>42</v>
      </c>
      <c r="J78" s="4" t="s">
        <v>48</v>
      </c>
    </row>
    <row r="79" spans="9:10" x14ac:dyDescent="0.3">
      <c r="I79" s="4" t="s">
        <v>46</v>
      </c>
      <c r="J79" s="4" t="s">
        <v>73</v>
      </c>
    </row>
    <row r="80" spans="9:10" x14ac:dyDescent="0.3">
      <c r="I80" s="4" t="s">
        <v>46</v>
      </c>
      <c r="J80" s="4" t="s">
        <v>152</v>
      </c>
    </row>
    <row r="81" spans="9:10" x14ac:dyDescent="0.3">
      <c r="I81" s="4" t="s">
        <v>46</v>
      </c>
      <c r="J81" s="4" t="s">
        <v>17</v>
      </c>
    </row>
    <row r="82" spans="9:10" x14ac:dyDescent="0.3">
      <c r="I82" s="4" t="s">
        <v>46</v>
      </c>
      <c r="J82" s="4" t="s">
        <v>79</v>
      </c>
    </row>
    <row r="83" spans="9:10" x14ac:dyDescent="0.3">
      <c r="I83" s="4" t="s">
        <v>46</v>
      </c>
      <c r="J83" s="4" t="s">
        <v>62</v>
      </c>
    </row>
    <row r="84" spans="9:10" x14ac:dyDescent="0.3">
      <c r="I84" s="4" t="s">
        <v>55</v>
      </c>
      <c r="J84" s="4" t="s">
        <v>17</v>
      </c>
    </row>
    <row r="85" spans="9:10" x14ac:dyDescent="0.3">
      <c r="I85" s="4" t="s">
        <v>55</v>
      </c>
      <c r="J85" s="4" t="s">
        <v>154</v>
      </c>
    </row>
    <row r="86" spans="9:10" x14ac:dyDescent="0.3">
      <c r="I86" s="4" t="s">
        <v>66</v>
      </c>
      <c r="J86" s="4" t="s">
        <v>79</v>
      </c>
    </row>
    <row r="87" spans="9:10" x14ac:dyDescent="0.3">
      <c r="I87" s="4" t="s">
        <v>66</v>
      </c>
      <c r="J87" s="4" t="s">
        <v>68</v>
      </c>
    </row>
    <row r="88" spans="9:10" x14ac:dyDescent="0.3">
      <c r="I88" s="4" t="s">
        <v>66</v>
      </c>
      <c r="J88" s="4" t="s">
        <v>64</v>
      </c>
    </row>
    <row r="89" spans="9:10" x14ac:dyDescent="0.3">
      <c r="I89" s="4" t="s">
        <v>71</v>
      </c>
      <c r="J89" s="4" t="s">
        <v>157</v>
      </c>
    </row>
    <row r="90" spans="9:10" x14ac:dyDescent="0.3">
      <c r="I90" s="4" t="s">
        <v>77</v>
      </c>
      <c r="J90" s="4" t="s">
        <v>159</v>
      </c>
    </row>
    <row r="91" spans="9:10" x14ac:dyDescent="0.3">
      <c r="I91" s="4" t="s">
        <v>77</v>
      </c>
      <c r="J91" s="4" t="s">
        <v>31</v>
      </c>
    </row>
    <row r="92" spans="9:10" x14ac:dyDescent="0.3">
      <c r="I92" s="4" t="s">
        <v>77</v>
      </c>
      <c r="J92" s="4" t="s">
        <v>82</v>
      </c>
    </row>
    <row r="93" spans="9:10" x14ac:dyDescent="0.3">
      <c r="I93" s="4" t="s">
        <v>77</v>
      </c>
      <c r="J93" s="4" t="s">
        <v>90</v>
      </c>
    </row>
    <row r="94" spans="9:10" x14ac:dyDescent="0.3">
      <c r="I94" s="4" t="s">
        <v>77</v>
      </c>
      <c r="J94" s="4" t="s">
        <v>162</v>
      </c>
    </row>
    <row r="95" spans="9:10" x14ac:dyDescent="0.3">
      <c r="I95" s="4" t="s">
        <v>76</v>
      </c>
      <c r="J95" s="4" t="s">
        <v>13</v>
      </c>
    </row>
    <row r="96" spans="9:10" x14ac:dyDescent="0.3">
      <c r="I96" s="4" t="s">
        <v>77</v>
      </c>
      <c r="J96" s="4" t="s">
        <v>165</v>
      </c>
    </row>
    <row r="97" spans="9:10" x14ac:dyDescent="0.3">
      <c r="I97" s="4" t="s">
        <v>77</v>
      </c>
      <c r="J97" s="4" t="s">
        <v>167</v>
      </c>
    </row>
    <row r="98" spans="9:10" x14ac:dyDescent="0.3">
      <c r="I98" s="4" t="s">
        <v>77</v>
      </c>
      <c r="J98" s="4" t="s">
        <v>48</v>
      </c>
    </row>
    <row r="99" spans="9:10" x14ac:dyDescent="0.3">
      <c r="I99" s="4" t="s">
        <v>77</v>
      </c>
      <c r="J99" s="4" t="s">
        <v>169</v>
      </c>
    </row>
    <row r="100" spans="9:10" x14ac:dyDescent="0.3">
      <c r="I100" s="4" t="s">
        <v>77</v>
      </c>
      <c r="J100" s="4" t="s">
        <v>114</v>
      </c>
    </row>
    <row r="101" spans="9:10" x14ac:dyDescent="0.3">
      <c r="I101" s="4" t="s">
        <v>55</v>
      </c>
      <c r="J101" s="4" t="s">
        <v>171</v>
      </c>
    </row>
    <row r="102" spans="9:10" x14ac:dyDescent="0.3">
      <c r="I102" s="4" t="s">
        <v>55</v>
      </c>
      <c r="J102" s="4" t="s">
        <v>173</v>
      </c>
    </row>
    <row r="103" spans="9:10" x14ac:dyDescent="0.3">
      <c r="I103" s="4" t="s">
        <v>55</v>
      </c>
      <c r="J103" s="4" t="s">
        <v>61</v>
      </c>
    </row>
    <row r="104" spans="9:10" x14ac:dyDescent="0.3">
      <c r="I104" s="4" t="s">
        <v>24</v>
      </c>
      <c r="J104" s="4" t="s">
        <v>31</v>
      </c>
    </row>
    <row r="105" spans="9:10" x14ac:dyDescent="0.3">
      <c r="I105" s="4" t="s">
        <v>66</v>
      </c>
      <c r="J105" s="4" t="s">
        <v>148</v>
      </c>
    </row>
    <row r="106" spans="9:10" x14ac:dyDescent="0.3">
      <c r="I106" s="4" t="s">
        <v>66</v>
      </c>
      <c r="J106" s="4" t="s">
        <v>31</v>
      </c>
    </row>
    <row r="107" spans="9:10" x14ac:dyDescent="0.3">
      <c r="I107" s="4" t="s">
        <v>66</v>
      </c>
      <c r="J107" s="4" t="s">
        <v>62</v>
      </c>
    </row>
    <row r="108" spans="9:10" x14ac:dyDescent="0.3">
      <c r="I108" s="4" t="s">
        <v>33</v>
      </c>
      <c r="J108" s="4" t="s">
        <v>36</v>
      </c>
    </row>
    <row r="109" spans="9:10" x14ac:dyDescent="0.3">
      <c r="I109" s="4" t="s">
        <v>33</v>
      </c>
      <c r="J109" s="4" t="s">
        <v>144</v>
      </c>
    </row>
    <row r="110" spans="9:10" x14ac:dyDescent="0.3">
      <c r="I110" s="4" t="s">
        <v>42</v>
      </c>
      <c r="J110" s="4" t="s">
        <v>62</v>
      </c>
    </row>
    <row r="111" spans="9:10" x14ac:dyDescent="0.3">
      <c r="I111" s="4" t="s">
        <v>46</v>
      </c>
      <c r="J111" s="4" t="s">
        <v>21</v>
      </c>
    </row>
    <row r="112" spans="9:10" x14ac:dyDescent="0.3">
      <c r="I112" s="4" t="s">
        <v>46</v>
      </c>
      <c r="J112" s="4" t="s">
        <v>17</v>
      </c>
    </row>
    <row r="113" spans="9:10" x14ac:dyDescent="0.3">
      <c r="I113" s="4" t="s">
        <v>46</v>
      </c>
      <c r="J113" s="4" t="s">
        <v>21</v>
      </c>
    </row>
    <row r="114" spans="9:10" x14ac:dyDescent="0.3">
      <c r="I114" s="4" t="s">
        <v>46</v>
      </c>
      <c r="J114" s="4" t="s">
        <v>180</v>
      </c>
    </row>
    <row r="115" spans="9:10" x14ac:dyDescent="0.3">
      <c r="I115" s="4" t="s">
        <v>46</v>
      </c>
      <c r="J115" s="4" t="s">
        <v>115</v>
      </c>
    </row>
    <row r="116" spans="9:10" x14ac:dyDescent="0.3">
      <c r="I116" s="4" t="s">
        <v>46</v>
      </c>
      <c r="J116" s="4" t="s">
        <v>27</v>
      </c>
    </row>
    <row r="117" spans="9:10" x14ac:dyDescent="0.3">
      <c r="I117" s="4" t="s">
        <v>46</v>
      </c>
      <c r="J117" s="4" t="s">
        <v>26</v>
      </c>
    </row>
    <row r="118" spans="9:10" x14ac:dyDescent="0.3">
      <c r="I118" s="4" t="s">
        <v>33</v>
      </c>
      <c r="J118" s="4" t="s">
        <v>27</v>
      </c>
    </row>
    <row r="119" spans="9:10" x14ac:dyDescent="0.3">
      <c r="I119" s="4" t="s">
        <v>10</v>
      </c>
      <c r="J119" s="4" t="s">
        <v>27</v>
      </c>
    </row>
    <row r="120" spans="9:10" x14ac:dyDescent="0.3">
      <c r="I120" s="4" t="s">
        <v>10</v>
      </c>
      <c r="J120" s="4" t="s">
        <v>79</v>
      </c>
    </row>
    <row r="121" spans="9:10" x14ac:dyDescent="0.3">
      <c r="I121" s="4" t="s">
        <v>10</v>
      </c>
      <c r="J121" s="4" t="s">
        <v>13</v>
      </c>
    </row>
    <row r="122" spans="9:10" x14ac:dyDescent="0.3">
      <c r="I122" s="4" t="s">
        <v>10</v>
      </c>
      <c r="J122" s="4" t="s">
        <v>115</v>
      </c>
    </row>
    <row r="123" spans="9:10" x14ac:dyDescent="0.3">
      <c r="I123" s="4" t="s">
        <v>10</v>
      </c>
      <c r="J123" s="4" t="s">
        <v>69</v>
      </c>
    </row>
    <row r="124" spans="9:10" x14ac:dyDescent="0.3">
      <c r="I124" s="4" t="s">
        <v>10</v>
      </c>
      <c r="J124" s="4" t="s">
        <v>53</v>
      </c>
    </row>
    <row r="125" spans="9:10" x14ac:dyDescent="0.3">
      <c r="I125" s="4" t="s">
        <v>10</v>
      </c>
      <c r="J125" s="4" t="s">
        <v>112</v>
      </c>
    </row>
    <row r="126" spans="9:10" x14ac:dyDescent="0.3">
      <c r="I126" s="4" t="s">
        <v>10</v>
      </c>
      <c r="J126" s="4" t="s">
        <v>188</v>
      </c>
    </row>
    <row r="127" spans="9:10" x14ac:dyDescent="0.3">
      <c r="I127" s="4" t="s">
        <v>10</v>
      </c>
      <c r="J127" s="4" t="s">
        <v>123</v>
      </c>
    </row>
    <row r="128" spans="9:10" x14ac:dyDescent="0.3">
      <c r="I128" s="4" t="s">
        <v>10</v>
      </c>
      <c r="J128" s="4" t="s">
        <v>79</v>
      </c>
    </row>
    <row r="129" spans="9:10" x14ac:dyDescent="0.3">
      <c r="I129" s="4" t="s">
        <v>10</v>
      </c>
      <c r="J129" s="4" t="s">
        <v>17</v>
      </c>
    </row>
    <row r="130" spans="9:10" x14ac:dyDescent="0.3">
      <c r="I130" s="4" t="s">
        <v>146</v>
      </c>
      <c r="J130" s="4" t="s">
        <v>68</v>
      </c>
    </row>
    <row r="131" spans="9:10" x14ac:dyDescent="0.3">
      <c r="I131" s="4" t="s">
        <v>24</v>
      </c>
      <c r="J131" s="4" t="s">
        <v>27</v>
      </c>
    </row>
    <row r="132" spans="9:10" x14ac:dyDescent="0.3">
      <c r="I132" s="4" t="s">
        <v>24</v>
      </c>
      <c r="J132" s="4" t="s">
        <v>196</v>
      </c>
    </row>
    <row r="133" spans="9:10" x14ac:dyDescent="0.3">
      <c r="I133" s="4" t="s">
        <v>24</v>
      </c>
      <c r="J133" s="4" t="s">
        <v>185</v>
      </c>
    </row>
    <row r="134" spans="9:10" x14ac:dyDescent="0.3">
      <c r="I134" s="4" t="s">
        <v>10</v>
      </c>
      <c r="J134" s="4" t="s">
        <v>112</v>
      </c>
    </row>
    <row r="135" spans="9:10" x14ac:dyDescent="0.3">
      <c r="I135" s="4" t="s">
        <v>24</v>
      </c>
      <c r="J135" s="4" t="s">
        <v>79</v>
      </c>
    </row>
    <row r="136" spans="9:10" x14ac:dyDescent="0.3">
      <c r="I136" s="4" t="s">
        <v>24</v>
      </c>
      <c r="J136" s="4" t="s">
        <v>198</v>
      </c>
    </row>
    <row r="137" spans="9:10" x14ac:dyDescent="0.3">
      <c r="I137" s="4" t="s">
        <v>33</v>
      </c>
      <c r="J137" s="4" t="s">
        <v>62</v>
      </c>
    </row>
    <row r="138" spans="9:10" x14ac:dyDescent="0.3">
      <c r="I138" s="4" t="s">
        <v>106</v>
      </c>
      <c r="J138" s="4" t="s">
        <v>90</v>
      </c>
    </row>
    <row r="139" spans="9:10" x14ac:dyDescent="0.3">
      <c r="I139" s="4" t="s">
        <v>46</v>
      </c>
      <c r="J139" s="4" t="s">
        <v>57</v>
      </c>
    </row>
    <row r="140" spans="9:10" x14ac:dyDescent="0.3">
      <c r="I140" s="4" t="s">
        <v>55</v>
      </c>
      <c r="J140" s="4" t="s">
        <v>49</v>
      </c>
    </row>
    <row r="141" spans="9:10" x14ac:dyDescent="0.3">
      <c r="I141" s="4" t="s">
        <v>55</v>
      </c>
      <c r="J141" s="4" t="s">
        <v>90</v>
      </c>
    </row>
    <row r="142" spans="9:10" x14ac:dyDescent="0.3">
      <c r="I142" s="4" t="s">
        <v>55</v>
      </c>
      <c r="J142" s="4" t="s">
        <v>31</v>
      </c>
    </row>
    <row r="143" spans="9:10" x14ac:dyDescent="0.3">
      <c r="I143" s="4" t="s">
        <v>55</v>
      </c>
      <c r="J143" s="4" t="s">
        <v>200</v>
      </c>
    </row>
    <row r="144" spans="9:10" x14ac:dyDescent="0.3">
      <c r="I144" s="4" t="s">
        <v>55</v>
      </c>
      <c r="J144" s="4" t="s">
        <v>202</v>
      </c>
    </row>
    <row r="145" spans="9:10" x14ac:dyDescent="0.3">
      <c r="I145" s="4" t="s">
        <v>71</v>
      </c>
      <c r="J145" s="4" t="s">
        <v>94</v>
      </c>
    </row>
    <row r="146" spans="9:10" x14ac:dyDescent="0.3">
      <c r="I146" s="4" t="s">
        <v>71</v>
      </c>
      <c r="J146" s="4" t="s">
        <v>39</v>
      </c>
    </row>
    <row r="147" spans="9:10" x14ac:dyDescent="0.3">
      <c r="I147" s="4" t="s">
        <v>71</v>
      </c>
      <c r="J147" s="4" t="s">
        <v>73</v>
      </c>
    </row>
    <row r="148" spans="9:10" x14ac:dyDescent="0.3">
      <c r="I148" s="4" t="s">
        <v>76</v>
      </c>
      <c r="J148" s="4" t="s">
        <v>105</v>
      </c>
    </row>
    <row r="149" spans="9:10" x14ac:dyDescent="0.3">
      <c r="I149" s="4" t="s">
        <v>76</v>
      </c>
      <c r="J149" s="4" t="s">
        <v>62</v>
      </c>
    </row>
    <row r="150" spans="9:10" x14ac:dyDescent="0.3">
      <c r="I150" s="4" t="s">
        <v>77</v>
      </c>
      <c r="J150" s="4" t="s">
        <v>30</v>
      </c>
    </row>
    <row r="151" spans="9:10" x14ac:dyDescent="0.3">
      <c r="I151" s="4" t="s">
        <v>77</v>
      </c>
      <c r="J151" s="4" t="s">
        <v>105</v>
      </c>
    </row>
    <row r="152" spans="9:10" x14ac:dyDescent="0.3">
      <c r="I152" s="4" t="s">
        <v>77</v>
      </c>
      <c r="J152" s="4" t="s">
        <v>21</v>
      </c>
    </row>
    <row r="153" spans="9:10" x14ac:dyDescent="0.3">
      <c r="I153" s="4" t="s">
        <v>77</v>
      </c>
      <c r="J153" s="4" t="s">
        <v>208</v>
      </c>
    </row>
    <row r="154" spans="9:10" x14ac:dyDescent="0.3">
      <c r="I154" s="4" t="s">
        <v>77</v>
      </c>
      <c r="J154" s="4" t="s">
        <v>144</v>
      </c>
    </row>
    <row r="155" spans="9:10" x14ac:dyDescent="0.3">
      <c r="I155" s="4" t="s">
        <v>77</v>
      </c>
      <c r="J155" s="4" t="s">
        <v>17</v>
      </c>
    </row>
    <row r="156" spans="9:10" x14ac:dyDescent="0.3">
      <c r="I156" s="4" t="s">
        <v>77</v>
      </c>
      <c r="J156" s="4" t="s">
        <v>109</v>
      </c>
    </row>
    <row r="157" spans="9:10" x14ac:dyDescent="0.3">
      <c r="I157" s="4" t="s">
        <v>77</v>
      </c>
      <c r="J157" s="4" t="s">
        <v>57</v>
      </c>
    </row>
    <row r="158" spans="9:10" x14ac:dyDescent="0.3">
      <c r="I158" s="4" t="s">
        <v>77</v>
      </c>
      <c r="J158" s="4" t="s">
        <v>44</v>
      </c>
    </row>
    <row r="159" spans="9:10" x14ac:dyDescent="0.3">
      <c r="I159" s="4" t="s">
        <v>77</v>
      </c>
      <c r="J159" s="4" t="s">
        <v>94</v>
      </c>
    </row>
    <row r="160" spans="9:10" x14ac:dyDescent="0.3">
      <c r="I160" s="4" t="s">
        <v>77</v>
      </c>
      <c r="J160" s="4" t="s">
        <v>62</v>
      </c>
    </row>
    <row r="161" spans="9:10" x14ac:dyDescent="0.3">
      <c r="I161" s="4" t="s">
        <v>77</v>
      </c>
      <c r="J161" s="4" t="s">
        <v>210</v>
      </c>
    </row>
    <row r="162" spans="9:10" x14ac:dyDescent="0.3">
      <c r="I162" s="4" t="s">
        <v>55</v>
      </c>
      <c r="J162" s="4" t="s">
        <v>68</v>
      </c>
    </row>
    <row r="163" spans="9:10" x14ac:dyDescent="0.3">
      <c r="I163" s="4" t="s">
        <v>55</v>
      </c>
      <c r="J163" s="4" t="s">
        <v>214</v>
      </c>
    </row>
    <row r="164" spans="9:10" x14ac:dyDescent="0.3">
      <c r="I164" s="4" t="s">
        <v>55</v>
      </c>
      <c r="J164" s="4" t="s">
        <v>57</v>
      </c>
    </row>
    <row r="165" spans="9:10" x14ac:dyDescent="0.3">
      <c r="I165" s="4" t="s">
        <v>66</v>
      </c>
      <c r="J165" s="4" t="s">
        <v>35</v>
      </c>
    </row>
    <row r="166" spans="9:10" x14ac:dyDescent="0.3">
      <c r="I166" s="4" t="s">
        <v>66</v>
      </c>
      <c r="J166" s="4" t="s">
        <v>35</v>
      </c>
    </row>
    <row r="167" spans="9:10" x14ac:dyDescent="0.3">
      <c r="I167" s="4" t="s">
        <v>66</v>
      </c>
      <c r="J167" s="4" t="s">
        <v>69</v>
      </c>
    </row>
    <row r="168" spans="9:10" x14ac:dyDescent="0.3">
      <c r="I168" s="4" t="s">
        <v>66</v>
      </c>
      <c r="J168" s="4" t="s">
        <v>105</v>
      </c>
    </row>
    <row r="169" spans="9:10" x14ac:dyDescent="0.3">
      <c r="I169" s="4" t="s">
        <v>71</v>
      </c>
      <c r="J169" s="4" t="s">
        <v>82</v>
      </c>
    </row>
    <row r="170" spans="9:10" x14ac:dyDescent="0.3">
      <c r="I170" s="4" t="s">
        <v>71</v>
      </c>
      <c r="J170" s="4" t="s">
        <v>108</v>
      </c>
    </row>
    <row r="171" spans="9:10" x14ac:dyDescent="0.3">
      <c r="I171" s="4" t="s">
        <v>71</v>
      </c>
      <c r="J171" s="4" t="s">
        <v>40</v>
      </c>
    </row>
    <row r="172" spans="9:10" x14ac:dyDescent="0.3">
      <c r="I172" s="4" t="s">
        <v>33</v>
      </c>
      <c r="J172" s="4" t="s">
        <v>62</v>
      </c>
    </row>
    <row r="173" spans="9:10" x14ac:dyDescent="0.3">
      <c r="I173" s="4" t="s">
        <v>33</v>
      </c>
      <c r="J173" s="4" t="s">
        <v>31</v>
      </c>
    </row>
    <row r="174" spans="9:10" x14ac:dyDescent="0.3">
      <c r="I174" s="4" t="s">
        <v>10</v>
      </c>
      <c r="J174" s="4" t="s">
        <v>123</v>
      </c>
    </row>
    <row r="175" spans="9:10" x14ac:dyDescent="0.3">
      <c r="I175" s="4" t="s">
        <v>46</v>
      </c>
      <c r="J175" s="4" t="s">
        <v>94</v>
      </c>
    </row>
    <row r="176" spans="9:10" x14ac:dyDescent="0.3">
      <c r="I176" s="4" t="s">
        <v>46</v>
      </c>
      <c r="J176" s="4" t="s">
        <v>17</v>
      </c>
    </row>
    <row r="177" spans="9:10" x14ac:dyDescent="0.3">
      <c r="I177" s="4" t="s">
        <v>10</v>
      </c>
      <c r="J177" s="4" t="s">
        <v>17</v>
      </c>
    </row>
    <row r="178" spans="9:10" x14ac:dyDescent="0.3">
      <c r="I178" s="4" t="s">
        <v>10</v>
      </c>
      <c r="J178" s="4" t="s">
        <v>127</v>
      </c>
    </row>
    <row r="179" spans="9:10" x14ac:dyDescent="0.3">
      <c r="I179" s="4" t="s">
        <v>10</v>
      </c>
      <c r="J179" s="4" t="s">
        <v>222</v>
      </c>
    </row>
    <row r="180" spans="9:10" x14ac:dyDescent="0.3">
      <c r="I180" s="4" t="s">
        <v>10</v>
      </c>
      <c r="J180" s="4" t="s">
        <v>17</v>
      </c>
    </row>
    <row r="181" spans="9:10" x14ac:dyDescent="0.3">
      <c r="I181" s="4" t="s">
        <v>24</v>
      </c>
      <c r="J181" s="4" t="s">
        <v>226</v>
      </c>
    </row>
    <row r="182" spans="9:10" x14ac:dyDescent="0.3">
      <c r="I182" s="4" t="s">
        <v>24</v>
      </c>
      <c r="J182" s="4" t="s">
        <v>210</v>
      </c>
    </row>
    <row r="183" spans="9:10" x14ac:dyDescent="0.3">
      <c r="I183" s="4" t="s">
        <v>10</v>
      </c>
      <c r="J183" s="4" t="s">
        <v>115</v>
      </c>
    </row>
    <row r="184" spans="9:10" x14ac:dyDescent="0.3">
      <c r="I184" s="4" t="s">
        <v>10</v>
      </c>
      <c r="J184" s="4" t="s">
        <v>228</v>
      </c>
    </row>
    <row r="185" spans="9:10" x14ac:dyDescent="0.3">
      <c r="I185" s="4" t="s">
        <v>24</v>
      </c>
      <c r="J185" s="4" t="s">
        <v>31</v>
      </c>
    </row>
    <row r="186" spans="9:10" x14ac:dyDescent="0.3">
      <c r="I186" s="4" t="s">
        <v>10</v>
      </c>
      <c r="J186" s="4" t="s">
        <v>181</v>
      </c>
    </row>
    <row r="187" spans="9:10" x14ac:dyDescent="0.3">
      <c r="I187" s="4" t="s">
        <v>33</v>
      </c>
      <c r="J187" s="4" t="s">
        <v>62</v>
      </c>
    </row>
    <row r="188" spans="9:10" x14ac:dyDescent="0.3">
      <c r="I188" s="4" t="s">
        <v>33</v>
      </c>
      <c r="J188" s="4" t="s">
        <v>27</v>
      </c>
    </row>
    <row r="189" spans="9:10" x14ac:dyDescent="0.3">
      <c r="I189" s="4" t="s">
        <v>33</v>
      </c>
      <c r="J189" s="4" t="s">
        <v>94</v>
      </c>
    </row>
    <row r="190" spans="9:10" x14ac:dyDescent="0.3">
      <c r="I190" s="4" t="s">
        <v>46</v>
      </c>
      <c r="J190" s="4" t="s">
        <v>17</v>
      </c>
    </row>
    <row r="191" spans="9:10" x14ac:dyDescent="0.3">
      <c r="I191" s="4" t="s">
        <v>46</v>
      </c>
      <c r="J191" s="4" t="s">
        <v>230</v>
      </c>
    </row>
    <row r="192" spans="9:10" x14ac:dyDescent="0.3">
      <c r="I192" s="4" t="s">
        <v>46</v>
      </c>
      <c r="J192" s="4" t="s">
        <v>150</v>
      </c>
    </row>
    <row r="193" spans="9:10" x14ac:dyDescent="0.3">
      <c r="I193" s="4" t="s">
        <v>46</v>
      </c>
      <c r="J193" s="4" t="s">
        <v>62</v>
      </c>
    </row>
    <row r="194" spans="9:10" x14ac:dyDescent="0.3">
      <c r="I194" s="4" t="s">
        <v>46</v>
      </c>
      <c r="J194" s="4" t="s">
        <v>17</v>
      </c>
    </row>
    <row r="195" spans="9:10" x14ac:dyDescent="0.3">
      <c r="I195" s="4" t="s">
        <v>24</v>
      </c>
      <c r="J195" s="4" t="s">
        <v>40</v>
      </c>
    </row>
    <row r="196" spans="9:10" x14ac:dyDescent="0.3">
      <c r="I196" s="4" t="s">
        <v>55</v>
      </c>
      <c r="J196" s="4" t="s">
        <v>62</v>
      </c>
    </row>
    <row r="197" spans="9:10" x14ac:dyDescent="0.3">
      <c r="I197" s="4" t="s">
        <v>55</v>
      </c>
      <c r="J197" s="4" t="s">
        <v>57</v>
      </c>
    </row>
    <row r="198" spans="9:10" x14ac:dyDescent="0.3">
      <c r="I198" s="4" t="s">
        <v>66</v>
      </c>
      <c r="J198" s="4" t="s">
        <v>217</v>
      </c>
    </row>
    <row r="199" spans="9:10" x14ac:dyDescent="0.3">
      <c r="I199" s="4" t="s">
        <v>66</v>
      </c>
      <c r="J199" s="4" t="s">
        <v>64</v>
      </c>
    </row>
    <row r="200" spans="9:10" x14ac:dyDescent="0.3">
      <c r="I200" s="4" t="s">
        <v>71</v>
      </c>
      <c r="J200" s="4" t="s">
        <v>69</v>
      </c>
    </row>
    <row r="201" spans="9:10" x14ac:dyDescent="0.3">
      <c r="I201" s="4" t="s">
        <v>71</v>
      </c>
      <c r="J201" s="4" t="s">
        <v>31</v>
      </c>
    </row>
    <row r="202" spans="9:10" x14ac:dyDescent="0.3">
      <c r="I202" s="4" t="s">
        <v>71</v>
      </c>
      <c r="J202" s="4" t="s">
        <v>73</v>
      </c>
    </row>
    <row r="203" spans="9:10" x14ac:dyDescent="0.3">
      <c r="I203" s="4" t="s">
        <v>71</v>
      </c>
      <c r="J203" s="4" t="s">
        <v>40</v>
      </c>
    </row>
    <row r="204" spans="9:10" x14ac:dyDescent="0.3">
      <c r="I204" s="4" t="s">
        <v>71</v>
      </c>
      <c r="J204" s="4" t="s">
        <v>148</v>
      </c>
    </row>
    <row r="205" spans="9:10" x14ac:dyDescent="0.3">
      <c r="I205" s="4" t="s">
        <v>76</v>
      </c>
      <c r="J205" s="4" t="s">
        <v>105</v>
      </c>
    </row>
    <row r="206" spans="9:10" x14ac:dyDescent="0.3">
      <c r="I206" s="4" t="s">
        <v>77</v>
      </c>
      <c r="J206" s="4" t="s">
        <v>144</v>
      </c>
    </row>
    <row r="207" spans="9:10" x14ac:dyDescent="0.3">
      <c r="I207" s="4" t="s">
        <v>77</v>
      </c>
      <c r="J207" s="4" t="s">
        <v>94</v>
      </c>
    </row>
    <row r="208" spans="9:10" x14ac:dyDescent="0.3">
      <c r="I208" s="4" t="s">
        <v>77</v>
      </c>
      <c r="J208" s="4" t="s">
        <v>234</v>
      </c>
    </row>
    <row r="209" spans="9:10" x14ac:dyDescent="0.3">
      <c r="I209" s="4" t="s">
        <v>77</v>
      </c>
      <c r="J209" s="4" t="s">
        <v>17</v>
      </c>
    </row>
    <row r="210" spans="9:10" x14ac:dyDescent="0.3">
      <c r="I210" s="4" t="s">
        <v>77</v>
      </c>
      <c r="J210" s="4" t="s">
        <v>48</v>
      </c>
    </row>
    <row r="211" spans="9:10" x14ac:dyDescent="0.3">
      <c r="I211" s="4" t="s">
        <v>77</v>
      </c>
      <c r="J211" s="4" t="s">
        <v>79</v>
      </c>
    </row>
    <row r="212" spans="9:10" x14ac:dyDescent="0.3">
      <c r="I212" s="4" t="s">
        <v>77</v>
      </c>
      <c r="J212" s="4" t="s">
        <v>79</v>
      </c>
    </row>
    <row r="213" spans="9:10" x14ac:dyDescent="0.3">
      <c r="I213" s="4" t="s">
        <v>77</v>
      </c>
      <c r="J213" s="4" t="s">
        <v>90</v>
      </c>
    </row>
    <row r="214" spans="9:10" x14ac:dyDescent="0.3">
      <c r="I214" s="4" t="s">
        <v>77</v>
      </c>
      <c r="J214" s="4" t="s">
        <v>82</v>
      </c>
    </row>
    <row r="215" spans="9:10" x14ac:dyDescent="0.3">
      <c r="I215" s="4" t="s">
        <v>77</v>
      </c>
      <c r="J215" s="4" t="s">
        <v>105</v>
      </c>
    </row>
    <row r="216" spans="9:10" x14ac:dyDescent="0.3">
      <c r="I216" s="4" t="s">
        <v>77</v>
      </c>
      <c r="J216" s="4" t="s">
        <v>57</v>
      </c>
    </row>
    <row r="217" spans="9:10" x14ac:dyDescent="0.3">
      <c r="I217" s="4" t="s">
        <v>24</v>
      </c>
      <c r="J217" s="4" t="s">
        <v>31</v>
      </c>
    </row>
    <row r="218" spans="9:10" x14ac:dyDescent="0.3">
      <c r="I218" s="4" t="s">
        <v>24</v>
      </c>
      <c r="J218" s="4" t="s">
        <v>27</v>
      </c>
    </row>
    <row r="219" spans="9:10" x14ac:dyDescent="0.3">
      <c r="I219" s="4" t="s">
        <v>55</v>
      </c>
      <c r="J219" s="4" t="s">
        <v>157</v>
      </c>
    </row>
    <row r="220" spans="9:10" x14ac:dyDescent="0.3">
      <c r="I220" s="4" t="s">
        <v>55</v>
      </c>
      <c r="J220" s="4" t="s">
        <v>82</v>
      </c>
    </row>
    <row r="221" spans="9:10" x14ac:dyDescent="0.3">
      <c r="I221" s="4" t="s">
        <v>66</v>
      </c>
      <c r="J221" s="4" t="s">
        <v>64</v>
      </c>
    </row>
    <row r="222" spans="9:10" x14ac:dyDescent="0.3">
      <c r="I222" s="4" t="s">
        <v>66</v>
      </c>
      <c r="J222" s="4" t="s">
        <v>31</v>
      </c>
    </row>
    <row r="223" spans="9:10" x14ac:dyDescent="0.3">
      <c r="I223" s="4" t="s">
        <v>66</v>
      </c>
      <c r="J223" s="4" t="s">
        <v>44</v>
      </c>
    </row>
    <row r="224" spans="9:10" x14ac:dyDescent="0.3">
      <c r="I224" s="4" t="s">
        <v>66</v>
      </c>
      <c r="J224" s="4" t="s">
        <v>79</v>
      </c>
    </row>
    <row r="225" spans="9:10" x14ac:dyDescent="0.3">
      <c r="I225" s="4" t="s">
        <v>71</v>
      </c>
      <c r="J225" s="4" t="s">
        <v>17</v>
      </c>
    </row>
    <row r="226" spans="9:10" x14ac:dyDescent="0.3">
      <c r="I226" s="4" t="s">
        <v>71</v>
      </c>
      <c r="J226" s="4" t="s">
        <v>80</v>
      </c>
    </row>
    <row r="227" spans="9:10" x14ac:dyDescent="0.3">
      <c r="I227" s="4" t="s">
        <v>71</v>
      </c>
      <c r="J227" s="4" t="s">
        <v>73</v>
      </c>
    </row>
    <row r="228" spans="9:10" x14ac:dyDescent="0.3">
      <c r="I228" s="4" t="s">
        <v>71</v>
      </c>
      <c r="J228" s="4" t="s">
        <v>35</v>
      </c>
    </row>
    <row r="229" spans="9:10" x14ac:dyDescent="0.3">
      <c r="I229" s="4" t="s">
        <v>10</v>
      </c>
      <c r="J229" s="4" t="s">
        <v>79</v>
      </c>
    </row>
    <row r="230" spans="9:10" x14ac:dyDescent="0.3">
      <c r="I230" s="4" t="s">
        <v>10</v>
      </c>
      <c r="J230" s="4" t="s">
        <v>79</v>
      </c>
    </row>
    <row r="231" spans="9:10" x14ac:dyDescent="0.3">
      <c r="I231" s="4" t="s">
        <v>10</v>
      </c>
      <c r="J231" s="4" t="s">
        <v>17</v>
      </c>
    </row>
    <row r="232" spans="9:10" x14ac:dyDescent="0.3">
      <c r="I232" s="4" t="s">
        <v>10</v>
      </c>
      <c r="J232" s="4" t="s">
        <v>17</v>
      </c>
    </row>
    <row r="233" spans="9:10" x14ac:dyDescent="0.3">
      <c r="I233" s="4" t="s">
        <v>19</v>
      </c>
      <c r="J233" s="4" t="s">
        <v>105</v>
      </c>
    </row>
    <row r="234" spans="9:10" x14ac:dyDescent="0.3">
      <c r="I234" s="4" t="s">
        <v>24</v>
      </c>
      <c r="J234" s="4" t="s">
        <v>31</v>
      </c>
    </row>
    <row r="235" spans="9:10" x14ac:dyDescent="0.3">
      <c r="I235" s="4" t="s">
        <v>24</v>
      </c>
      <c r="J235" s="4" t="s">
        <v>237</v>
      </c>
    </row>
    <row r="236" spans="9:10" x14ac:dyDescent="0.3">
      <c r="I236" s="4" t="s">
        <v>33</v>
      </c>
      <c r="J236" s="4" t="s">
        <v>57</v>
      </c>
    </row>
    <row r="237" spans="9:10" x14ac:dyDescent="0.3">
      <c r="I237" s="4" t="s">
        <v>33</v>
      </c>
      <c r="J237" s="4" t="s">
        <v>57</v>
      </c>
    </row>
    <row r="238" spans="9:10" x14ac:dyDescent="0.3">
      <c r="I238" s="4" t="s">
        <v>33</v>
      </c>
      <c r="J238" s="4" t="s">
        <v>36</v>
      </c>
    </row>
    <row r="239" spans="9:10" x14ac:dyDescent="0.3">
      <c r="I239" s="4" t="s">
        <v>33</v>
      </c>
      <c r="J239" s="4" t="s">
        <v>217</v>
      </c>
    </row>
    <row r="240" spans="9:10" x14ac:dyDescent="0.3">
      <c r="I240" s="4" t="s">
        <v>33</v>
      </c>
      <c r="J240" s="4" t="s">
        <v>90</v>
      </c>
    </row>
    <row r="241" spans="9:10" x14ac:dyDescent="0.3">
      <c r="I241" s="4" t="s">
        <v>106</v>
      </c>
      <c r="J241" s="4" t="s">
        <v>82</v>
      </c>
    </row>
    <row r="242" spans="9:10" x14ac:dyDescent="0.3">
      <c r="I242" s="4" t="s">
        <v>42</v>
      </c>
      <c r="J242" s="4" t="s">
        <v>109</v>
      </c>
    </row>
    <row r="243" spans="9:10" x14ac:dyDescent="0.3">
      <c r="I243" s="4" t="s">
        <v>42</v>
      </c>
      <c r="J243" s="4" t="s">
        <v>109</v>
      </c>
    </row>
    <row r="244" spans="9:10" x14ac:dyDescent="0.3">
      <c r="I244" s="4" t="s">
        <v>42</v>
      </c>
      <c r="J244" s="4" t="s">
        <v>174</v>
      </c>
    </row>
    <row r="245" spans="9:10" x14ac:dyDescent="0.3">
      <c r="I245" s="4" t="s">
        <v>46</v>
      </c>
      <c r="J245" s="4" t="s">
        <v>62</v>
      </c>
    </row>
    <row r="246" spans="9:10" x14ac:dyDescent="0.3">
      <c r="I246" s="4" t="s">
        <v>46</v>
      </c>
      <c r="J246" s="4" t="s">
        <v>17</v>
      </c>
    </row>
    <row r="247" spans="9:10" x14ac:dyDescent="0.3">
      <c r="I247" s="4" t="s">
        <v>46</v>
      </c>
      <c r="J247" s="4" t="s">
        <v>17</v>
      </c>
    </row>
    <row r="248" spans="9:10" x14ac:dyDescent="0.3">
      <c r="I248" s="4" t="s">
        <v>10</v>
      </c>
      <c r="J248" s="4" t="s">
        <v>27</v>
      </c>
    </row>
    <row r="249" spans="9:10" x14ac:dyDescent="0.3">
      <c r="I249" s="4" t="s">
        <v>10</v>
      </c>
      <c r="J249" s="4" t="s">
        <v>169</v>
      </c>
    </row>
    <row r="250" spans="9:10" x14ac:dyDescent="0.3">
      <c r="I250" s="4" t="s">
        <v>10</v>
      </c>
      <c r="J250" s="4" t="s">
        <v>79</v>
      </c>
    </row>
    <row r="251" spans="9:10" x14ac:dyDescent="0.3">
      <c r="I251" s="4" t="s">
        <v>10</v>
      </c>
      <c r="J251" s="4" t="s">
        <v>191</v>
      </c>
    </row>
    <row r="252" spans="9:10" x14ac:dyDescent="0.3">
      <c r="I252" s="4" t="s">
        <v>146</v>
      </c>
      <c r="J252" s="4" t="s">
        <v>57</v>
      </c>
    </row>
    <row r="253" spans="9:10" x14ac:dyDescent="0.3">
      <c r="I253" s="4" t="s">
        <v>33</v>
      </c>
      <c r="J253" s="4" t="s">
        <v>208</v>
      </c>
    </row>
    <row r="254" spans="9:10" x14ac:dyDescent="0.3">
      <c r="I254" s="4" t="s">
        <v>33</v>
      </c>
      <c r="J254" s="4" t="s">
        <v>109</v>
      </c>
    </row>
    <row r="255" spans="9:10" x14ac:dyDescent="0.3">
      <c r="I255" s="4" t="s">
        <v>33</v>
      </c>
      <c r="J255" s="4" t="s">
        <v>64</v>
      </c>
    </row>
    <row r="256" spans="9:10" x14ac:dyDescent="0.3">
      <c r="I256" s="4" t="s">
        <v>106</v>
      </c>
      <c r="J256" s="4" t="s">
        <v>258</v>
      </c>
    </row>
    <row r="257" spans="9:10" x14ac:dyDescent="0.3">
      <c r="I257" s="4" t="s">
        <v>46</v>
      </c>
      <c r="J257" s="4" t="s">
        <v>53</v>
      </c>
    </row>
    <row r="258" spans="9:10" x14ac:dyDescent="0.3">
      <c r="I258" s="4" t="s">
        <v>46</v>
      </c>
      <c r="J258" s="4" t="s">
        <v>17</v>
      </c>
    </row>
    <row r="259" spans="9:10" x14ac:dyDescent="0.3">
      <c r="I259" s="4" t="s">
        <v>46</v>
      </c>
      <c r="J259" s="4" t="s">
        <v>40</v>
      </c>
    </row>
    <row r="260" spans="9:10" x14ac:dyDescent="0.3">
      <c r="I260" s="4" t="s">
        <v>46</v>
      </c>
      <c r="J260" s="4" t="s">
        <v>68</v>
      </c>
    </row>
    <row r="261" spans="9:10" x14ac:dyDescent="0.3">
      <c r="I261" s="4" t="s">
        <v>46</v>
      </c>
      <c r="J261" s="4" t="s">
        <v>260</v>
      </c>
    </row>
    <row r="262" spans="9:10" x14ac:dyDescent="0.3">
      <c r="I262" s="4" t="s">
        <v>24</v>
      </c>
      <c r="J262" s="4" t="s">
        <v>30</v>
      </c>
    </row>
    <row r="263" spans="9:10" x14ac:dyDescent="0.3">
      <c r="I263" s="4" t="s">
        <v>55</v>
      </c>
      <c r="J263" s="4" t="s">
        <v>49</v>
      </c>
    </row>
    <row r="264" spans="9:10" x14ac:dyDescent="0.3">
      <c r="I264" s="4" t="s">
        <v>55</v>
      </c>
      <c r="J264" s="4" t="s">
        <v>148</v>
      </c>
    </row>
    <row r="265" spans="9:10" x14ac:dyDescent="0.3">
      <c r="I265" s="4" t="s">
        <v>24</v>
      </c>
      <c r="J265" s="4" t="s">
        <v>171</v>
      </c>
    </row>
    <row r="266" spans="9:10" x14ac:dyDescent="0.3">
      <c r="I266" s="4" t="s">
        <v>71</v>
      </c>
      <c r="J266" s="4" t="s">
        <v>82</v>
      </c>
    </row>
    <row r="267" spans="9:10" x14ac:dyDescent="0.3">
      <c r="I267" s="4" t="s">
        <v>55</v>
      </c>
      <c r="J267" s="4" t="s">
        <v>57</v>
      </c>
    </row>
    <row r="268" spans="9:10" x14ac:dyDescent="0.3">
      <c r="I268" s="4" t="s">
        <v>66</v>
      </c>
      <c r="J268" s="4" t="s">
        <v>40</v>
      </c>
    </row>
    <row r="269" spans="9:10" x14ac:dyDescent="0.3">
      <c r="I269" s="4" t="s">
        <v>77</v>
      </c>
      <c r="J269" s="4" t="s">
        <v>79</v>
      </c>
    </row>
    <row r="270" spans="9:10" x14ac:dyDescent="0.3">
      <c r="I270" s="4" t="s">
        <v>77</v>
      </c>
      <c r="J270" s="4" t="s">
        <v>245</v>
      </c>
    </row>
    <row r="271" spans="9:10" x14ac:dyDescent="0.3">
      <c r="I271" s="4" t="s">
        <v>77</v>
      </c>
      <c r="J271" s="4" t="s">
        <v>90</v>
      </c>
    </row>
    <row r="272" spans="9:10" x14ac:dyDescent="0.3">
      <c r="I272" s="4" t="s">
        <v>77</v>
      </c>
      <c r="J272" s="4" t="s">
        <v>92</v>
      </c>
    </row>
    <row r="273" spans="9:10" x14ac:dyDescent="0.3">
      <c r="I273" s="4" t="s">
        <v>77</v>
      </c>
      <c r="J273" s="4" t="s">
        <v>30</v>
      </c>
    </row>
    <row r="274" spans="9:10" x14ac:dyDescent="0.3">
      <c r="I274" s="4" t="s">
        <v>77</v>
      </c>
      <c r="J274" s="4" t="s">
        <v>57</v>
      </c>
    </row>
    <row r="275" spans="9:10" x14ac:dyDescent="0.3">
      <c r="I275" s="4" t="s">
        <v>77</v>
      </c>
      <c r="J275" s="4" t="s">
        <v>44</v>
      </c>
    </row>
    <row r="276" spans="9:10" x14ac:dyDescent="0.3">
      <c r="I276" s="4" t="s">
        <v>77</v>
      </c>
      <c r="J276" s="4" t="s">
        <v>79</v>
      </c>
    </row>
    <row r="277" spans="9:10" x14ac:dyDescent="0.3">
      <c r="I277" s="4" t="s">
        <v>77</v>
      </c>
      <c r="J277" s="4" t="s">
        <v>31</v>
      </c>
    </row>
    <row r="278" spans="9:10" x14ac:dyDescent="0.3">
      <c r="I278" s="4" t="s">
        <v>77</v>
      </c>
      <c r="J278" s="4" t="s">
        <v>208</v>
      </c>
    </row>
    <row r="279" spans="9:10" x14ac:dyDescent="0.3">
      <c r="I279" s="4" t="s">
        <v>77</v>
      </c>
      <c r="J279" s="4" t="s">
        <v>79</v>
      </c>
    </row>
    <row r="280" spans="9:10" x14ac:dyDescent="0.3">
      <c r="I280" s="4" t="s">
        <v>77</v>
      </c>
      <c r="J280" s="4" t="s">
        <v>74</v>
      </c>
    </row>
    <row r="281" spans="9:10" x14ac:dyDescent="0.3">
      <c r="I281" s="4" t="s">
        <v>77</v>
      </c>
      <c r="J281" s="4" t="s">
        <v>48</v>
      </c>
    </row>
    <row r="282" spans="9:10" x14ac:dyDescent="0.3">
      <c r="I282" s="4" t="s">
        <v>55</v>
      </c>
      <c r="J282" s="4" t="s">
        <v>68</v>
      </c>
    </row>
    <row r="283" spans="9:10" x14ac:dyDescent="0.3">
      <c r="I283" s="4" t="s">
        <v>55</v>
      </c>
      <c r="J283" s="4" t="s">
        <v>157</v>
      </c>
    </row>
    <row r="284" spans="9:10" x14ac:dyDescent="0.3">
      <c r="I284" s="4" t="s">
        <v>66</v>
      </c>
      <c r="J284" s="4" t="s">
        <v>13</v>
      </c>
    </row>
    <row r="285" spans="9:10" x14ac:dyDescent="0.3">
      <c r="I285" s="4" t="s">
        <v>66</v>
      </c>
      <c r="J285" s="4" t="s">
        <v>62</v>
      </c>
    </row>
    <row r="286" spans="9:10" x14ac:dyDescent="0.3">
      <c r="I286" s="4" t="s">
        <v>66</v>
      </c>
      <c r="J286" s="4" t="s">
        <v>79</v>
      </c>
    </row>
    <row r="287" spans="9:10" x14ac:dyDescent="0.3">
      <c r="I287" s="4" t="s">
        <v>71</v>
      </c>
      <c r="J287" s="4" t="s">
        <v>62</v>
      </c>
    </row>
    <row r="288" spans="9:10" x14ac:dyDescent="0.3">
      <c r="I288" s="4" t="s">
        <v>71</v>
      </c>
      <c r="J288" s="4" t="s">
        <v>40</v>
      </c>
    </row>
    <row r="289" spans="9:10" x14ac:dyDescent="0.3">
      <c r="I289" s="4" t="s">
        <v>71</v>
      </c>
      <c r="J289" s="4" t="s">
        <v>217</v>
      </c>
    </row>
    <row r="290" spans="9:10" x14ac:dyDescent="0.3">
      <c r="I290" s="4" t="s">
        <v>33</v>
      </c>
      <c r="J290" s="4" t="s">
        <v>21</v>
      </c>
    </row>
    <row r="291" spans="9:10" x14ac:dyDescent="0.3">
      <c r="I291" s="4" t="s">
        <v>33</v>
      </c>
      <c r="J291" s="4" t="s">
        <v>31</v>
      </c>
    </row>
    <row r="292" spans="9:10" x14ac:dyDescent="0.3">
      <c r="I292" s="4" t="s">
        <v>33</v>
      </c>
      <c r="J292" s="4" t="s">
        <v>82</v>
      </c>
    </row>
    <row r="293" spans="9:10" x14ac:dyDescent="0.3">
      <c r="I293" s="4" t="s">
        <v>106</v>
      </c>
      <c r="J293" s="4" t="s">
        <v>64</v>
      </c>
    </row>
    <row r="294" spans="9:10" x14ac:dyDescent="0.3">
      <c r="I294" s="4" t="s">
        <v>106</v>
      </c>
      <c r="J294" s="4" t="s">
        <v>176</v>
      </c>
    </row>
    <row r="295" spans="9:10" x14ac:dyDescent="0.3">
      <c r="I295" s="4" t="s">
        <v>42</v>
      </c>
      <c r="J295" s="4" t="s">
        <v>174</v>
      </c>
    </row>
    <row r="296" spans="9:10" x14ac:dyDescent="0.3">
      <c r="I296" s="4" t="s">
        <v>42</v>
      </c>
      <c r="J296" s="4" t="s">
        <v>21</v>
      </c>
    </row>
    <row r="297" spans="9:10" x14ac:dyDescent="0.3">
      <c r="I297" s="4" t="s">
        <v>42</v>
      </c>
      <c r="J297" s="4" t="s">
        <v>40</v>
      </c>
    </row>
    <row r="298" spans="9:10" x14ac:dyDescent="0.3">
      <c r="I298" s="4" t="s">
        <v>42</v>
      </c>
      <c r="J298" s="4" t="s">
        <v>44</v>
      </c>
    </row>
    <row r="299" spans="9:10" x14ac:dyDescent="0.3">
      <c r="I299" s="4" t="s">
        <v>46</v>
      </c>
      <c r="J299" s="4" t="s">
        <v>92</v>
      </c>
    </row>
    <row r="300" spans="9:10" x14ac:dyDescent="0.3">
      <c r="I300" s="4" t="s">
        <v>46</v>
      </c>
      <c r="J300" s="4" t="s">
        <v>109</v>
      </c>
    </row>
    <row r="301" spans="9:10" x14ac:dyDescent="0.3">
      <c r="I301" s="4" t="s">
        <v>46</v>
      </c>
      <c r="J301" s="4" t="s">
        <v>40</v>
      </c>
    </row>
    <row r="302" spans="9:10" x14ac:dyDescent="0.3">
      <c r="I302" s="4" t="s">
        <v>46</v>
      </c>
      <c r="J302" s="4" t="s">
        <v>35</v>
      </c>
    </row>
    <row r="303" spans="9:10" x14ac:dyDescent="0.3">
      <c r="I303" s="4" t="s">
        <v>10</v>
      </c>
      <c r="J303" s="4" t="s">
        <v>31</v>
      </c>
    </row>
    <row r="304" spans="9:10" x14ac:dyDescent="0.3">
      <c r="I304" s="4" t="s">
        <v>19</v>
      </c>
      <c r="J304" s="4" t="s">
        <v>115</v>
      </c>
    </row>
    <row r="305" spans="9:10" x14ac:dyDescent="0.3">
      <c r="I305" s="4" t="s">
        <v>131</v>
      </c>
      <c r="J305" s="4" t="s">
        <v>134</v>
      </c>
    </row>
    <row r="306" spans="9:10" x14ac:dyDescent="0.3">
      <c r="I306" s="4" t="s">
        <v>131</v>
      </c>
      <c r="J306" s="4" t="s">
        <v>267</v>
      </c>
    </row>
    <row r="307" spans="9:10" x14ac:dyDescent="0.3">
      <c r="I307" s="4" t="s">
        <v>24</v>
      </c>
      <c r="J307" s="4" t="s">
        <v>115</v>
      </c>
    </row>
    <row r="308" spans="9:10" x14ac:dyDescent="0.3">
      <c r="I308" s="4" t="s">
        <v>10</v>
      </c>
      <c r="J308" s="4" t="s">
        <v>17</v>
      </c>
    </row>
    <row r="309" spans="9:10" x14ac:dyDescent="0.3">
      <c r="I309" s="4" t="s">
        <v>10</v>
      </c>
      <c r="J309" s="4" t="s">
        <v>162</v>
      </c>
    </row>
    <row r="310" spans="9:10" x14ac:dyDescent="0.3">
      <c r="I310" s="4" t="s">
        <v>10</v>
      </c>
      <c r="J310" s="4" t="s">
        <v>167</v>
      </c>
    </row>
    <row r="311" spans="9:10" x14ac:dyDescent="0.3">
      <c r="I311" s="4" t="s">
        <v>24</v>
      </c>
      <c r="J311" s="4" t="s">
        <v>31</v>
      </c>
    </row>
    <row r="312" spans="9:10" x14ac:dyDescent="0.3">
      <c r="I312" s="4" t="s">
        <v>24</v>
      </c>
      <c r="J312" s="4" t="s">
        <v>142</v>
      </c>
    </row>
    <row r="313" spans="9:10" x14ac:dyDescent="0.3">
      <c r="I313" s="4" t="s">
        <v>33</v>
      </c>
      <c r="J313" s="4" t="s">
        <v>115</v>
      </c>
    </row>
    <row r="314" spans="9:10" x14ac:dyDescent="0.3">
      <c r="I314" s="4" t="s">
        <v>33</v>
      </c>
      <c r="J314" s="4" t="s">
        <v>114</v>
      </c>
    </row>
    <row r="315" spans="9:10" x14ac:dyDescent="0.3">
      <c r="I315" s="4" t="s">
        <v>33</v>
      </c>
      <c r="J315" s="4" t="s">
        <v>62</v>
      </c>
    </row>
    <row r="316" spans="9:10" x14ac:dyDescent="0.3">
      <c r="I316" s="4" t="s">
        <v>106</v>
      </c>
      <c r="J316" s="4" t="s">
        <v>64</v>
      </c>
    </row>
    <row r="317" spans="9:10" x14ac:dyDescent="0.3">
      <c r="I317" s="4" t="s">
        <v>46</v>
      </c>
      <c r="J317" s="4" t="s">
        <v>148</v>
      </c>
    </row>
    <row r="318" spans="9:10" x14ac:dyDescent="0.3">
      <c r="I318" s="4" t="s">
        <v>46</v>
      </c>
      <c r="J318" s="4" t="s">
        <v>17</v>
      </c>
    </row>
    <row r="319" spans="9:10" x14ac:dyDescent="0.3">
      <c r="I319" s="4" t="s">
        <v>46</v>
      </c>
      <c r="J319" s="4" t="s">
        <v>17</v>
      </c>
    </row>
    <row r="320" spans="9:10" x14ac:dyDescent="0.3">
      <c r="I320" s="4" t="s">
        <v>55</v>
      </c>
      <c r="J320" s="4" t="s">
        <v>57</v>
      </c>
    </row>
    <row r="321" spans="9:10" x14ac:dyDescent="0.3">
      <c r="I321" s="4" t="s">
        <v>55</v>
      </c>
      <c r="J321" s="4" t="s">
        <v>52</v>
      </c>
    </row>
    <row r="322" spans="9:10" x14ac:dyDescent="0.3">
      <c r="I322" s="4" t="s">
        <v>55</v>
      </c>
      <c r="J322" s="4" t="s">
        <v>148</v>
      </c>
    </row>
    <row r="323" spans="9:10" x14ac:dyDescent="0.3">
      <c r="I323" s="4" t="s">
        <v>55</v>
      </c>
      <c r="J323" s="4" t="s">
        <v>31</v>
      </c>
    </row>
    <row r="324" spans="9:10" x14ac:dyDescent="0.3">
      <c r="I324" s="4" t="s">
        <v>66</v>
      </c>
      <c r="J324" s="4" t="s">
        <v>31</v>
      </c>
    </row>
    <row r="325" spans="9:10" x14ac:dyDescent="0.3">
      <c r="I325" s="4" t="s">
        <v>71</v>
      </c>
      <c r="J325" s="4" t="s">
        <v>73</v>
      </c>
    </row>
    <row r="326" spans="9:10" x14ac:dyDescent="0.3">
      <c r="I326" s="4" t="s">
        <v>71</v>
      </c>
      <c r="J326" s="4" t="s">
        <v>48</v>
      </c>
    </row>
    <row r="327" spans="9:10" x14ac:dyDescent="0.3">
      <c r="I327" s="4" t="s">
        <v>77</v>
      </c>
      <c r="J327" s="4" t="s">
        <v>44</v>
      </c>
    </row>
    <row r="328" spans="9:10" x14ac:dyDescent="0.3">
      <c r="I328" s="4" t="s">
        <v>77</v>
      </c>
      <c r="J328" s="4" t="s">
        <v>31</v>
      </c>
    </row>
    <row r="329" spans="9:10" x14ac:dyDescent="0.3">
      <c r="I329" s="4" t="s">
        <v>77</v>
      </c>
      <c r="J329" s="4" t="s">
        <v>115</v>
      </c>
    </row>
    <row r="330" spans="9:10" x14ac:dyDescent="0.3">
      <c r="I330" s="4" t="s">
        <v>77</v>
      </c>
      <c r="J330" s="4" t="s">
        <v>208</v>
      </c>
    </row>
    <row r="331" spans="9:10" x14ac:dyDescent="0.3">
      <c r="I331" s="4" t="s">
        <v>55</v>
      </c>
      <c r="J331" s="4" t="s">
        <v>272</v>
      </c>
    </row>
    <row r="332" spans="9:10" x14ac:dyDescent="0.3">
      <c r="I332" s="4" t="s">
        <v>77</v>
      </c>
      <c r="J332" s="4" t="s">
        <v>157</v>
      </c>
    </row>
    <row r="333" spans="9:10" x14ac:dyDescent="0.3">
      <c r="I333" s="4" t="s">
        <v>77</v>
      </c>
      <c r="J333" s="4" t="s">
        <v>82</v>
      </c>
    </row>
    <row r="334" spans="9:10" x14ac:dyDescent="0.3">
      <c r="I334" s="4" t="s">
        <v>77</v>
      </c>
      <c r="J334" s="4" t="s">
        <v>90</v>
      </c>
    </row>
    <row r="335" spans="9:10" x14ac:dyDescent="0.3">
      <c r="I335" s="4" t="s">
        <v>55</v>
      </c>
      <c r="J335" s="4" t="s">
        <v>49</v>
      </c>
    </row>
    <row r="336" spans="9:10" x14ac:dyDescent="0.3">
      <c r="I336" s="4" t="s">
        <v>146</v>
      </c>
      <c r="J336" s="4" t="s">
        <v>89</v>
      </c>
    </row>
    <row r="337" spans="9:10" x14ac:dyDescent="0.3">
      <c r="I337" s="4" t="s">
        <v>55</v>
      </c>
      <c r="J337" s="4" t="s">
        <v>92</v>
      </c>
    </row>
    <row r="338" spans="9:10" x14ac:dyDescent="0.3">
      <c r="I338" s="4" t="s">
        <v>55</v>
      </c>
      <c r="J338" s="4" t="s">
        <v>82</v>
      </c>
    </row>
    <row r="339" spans="9:10" x14ac:dyDescent="0.3">
      <c r="I339" s="4" t="s">
        <v>66</v>
      </c>
      <c r="J339" s="4" t="s">
        <v>109</v>
      </c>
    </row>
    <row r="340" spans="9:10" x14ac:dyDescent="0.3">
      <c r="I340" s="4" t="s">
        <v>66</v>
      </c>
      <c r="J340" s="4" t="s">
        <v>115</v>
      </c>
    </row>
    <row r="341" spans="9:10" x14ac:dyDescent="0.3">
      <c r="I341" s="4" t="s">
        <v>66</v>
      </c>
      <c r="J341" s="4" t="s">
        <v>44</v>
      </c>
    </row>
    <row r="342" spans="9:10" x14ac:dyDescent="0.3">
      <c r="I342" s="4" t="s">
        <v>71</v>
      </c>
      <c r="J342" s="4" t="s">
        <v>105</v>
      </c>
    </row>
    <row r="343" spans="9:10" x14ac:dyDescent="0.3">
      <c r="I343" s="4" t="s">
        <v>33</v>
      </c>
      <c r="J343" s="4" t="s">
        <v>210</v>
      </c>
    </row>
    <row r="344" spans="9:10" x14ac:dyDescent="0.3">
      <c r="I344" s="4" t="s">
        <v>33</v>
      </c>
      <c r="J344" s="4" t="s">
        <v>90</v>
      </c>
    </row>
    <row r="345" spans="9:10" x14ac:dyDescent="0.3">
      <c r="I345" s="4" t="s">
        <v>33</v>
      </c>
      <c r="J345" s="4" t="s">
        <v>27</v>
      </c>
    </row>
    <row r="346" spans="9:10" x14ac:dyDescent="0.3">
      <c r="I346" s="4" t="s">
        <v>33</v>
      </c>
      <c r="J346" s="4" t="s">
        <v>27</v>
      </c>
    </row>
    <row r="347" spans="9:10" x14ac:dyDescent="0.3">
      <c r="I347" s="4" t="s">
        <v>106</v>
      </c>
      <c r="J347" s="4" t="s">
        <v>35</v>
      </c>
    </row>
    <row r="348" spans="9:10" x14ac:dyDescent="0.3">
      <c r="I348" s="4" t="s">
        <v>42</v>
      </c>
      <c r="J348" s="4" t="s">
        <v>114</v>
      </c>
    </row>
    <row r="349" spans="9:10" x14ac:dyDescent="0.3">
      <c r="I349" s="4" t="s">
        <v>42</v>
      </c>
      <c r="J349" s="4" t="s">
        <v>105</v>
      </c>
    </row>
    <row r="350" spans="9:10" x14ac:dyDescent="0.3">
      <c r="I350" s="4" t="s">
        <v>42</v>
      </c>
      <c r="J350" s="4" t="s">
        <v>40</v>
      </c>
    </row>
    <row r="351" spans="9:10" x14ac:dyDescent="0.3">
      <c r="I351" s="4" t="s">
        <v>42</v>
      </c>
      <c r="J351" s="4" t="s">
        <v>48</v>
      </c>
    </row>
    <row r="352" spans="9:10" x14ac:dyDescent="0.3">
      <c r="I352" s="4" t="s">
        <v>46</v>
      </c>
      <c r="J352" s="4" t="s">
        <v>31</v>
      </c>
    </row>
    <row r="353" spans="9:10" x14ac:dyDescent="0.3">
      <c r="I353" s="4" t="s">
        <v>46</v>
      </c>
      <c r="J353" s="4" t="s">
        <v>79</v>
      </c>
    </row>
    <row r="354" spans="9:10" x14ac:dyDescent="0.3">
      <c r="I354" s="4" t="s">
        <v>46</v>
      </c>
      <c r="J354" s="4" t="s">
        <v>17</v>
      </c>
    </row>
    <row r="355" spans="9:10" x14ac:dyDescent="0.3">
      <c r="I355" s="4" t="s">
        <v>46</v>
      </c>
      <c r="J355" s="4" t="s">
        <v>105</v>
      </c>
    </row>
    <row r="356" spans="9:10" x14ac:dyDescent="0.3">
      <c r="I356" s="4" t="s">
        <v>46</v>
      </c>
      <c r="J356" s="4" t="s">
        <v>17</v>
      </c>
    </row>
    <row r="357" spans="9:10" x14ac:dyDescent="0.3">
      <c r="I357" s="4" t="s">
        <v>10</v>
      </c>
      <c r="J357" s="4" t="s">
        <v>276</v>
      </c>
    </row>
    <row r="358" spans="9:10" x14ac:dyDescent="0.3">
      <c r="I358" s="4" t="s">
        <v>10</v>
      </c>
      <c r="J358" s="4" t="s">
        <v>17</v>
      </c>
    </row>
    <row r="359" spans="9:10" x14ac:dyDescent="0.3">
      <c r="I359" s="4" t="s">
        <v>10</v>
      </c>
      <c r="J359" s="4" t="s">
        <v>17</v>
      </c>
    </row>
    <row r="360" spans="9:10" x14ac:dyDescent="0.3">
      <c r="I360" s="4" t="s">
        <v>19</v>
      </c>
      <c r="J360" s="4" t="s">
        <v>17</v>
      </c>
    </row>
    <row r="361" spans="9:10" x14ac:dyDescent="0.3">
      <c r="I361" s="4" t="s">
        <v>131</v>
      </c>
      <c r="J361" s="4" t="s">
        <v>90</v>
      </c>
    </row>
    <row r="362" spans="9:10" x14ac:dyDescent="0.3">
      <c r="I362" s="4" t="s">
        <v>24</v>
      </c>
      <c r="J362" s="4" t="s">
        <v>278</v>
      </c>
    </row>
    <row r="363" spans="9:10" x14ac:dyDescent="0.3">
      <c r="I363" s="4" t="s">
        <v>24</v>
      </c>
      <c r="J363" s="4" t="s">
        <v>144</v>
      </c>
    </row>
    <row r="364" spans="9:10" x14ac:dyDescent="0.3">
      <c r="I364" s="4" t="s">
        <v>10</v>
      </c>
      <c r="J364" s="4" t="s">
        <v>13</v>
      </c>
    </row>
    <row r="365" spans="9:10" x14ac:dyDescent="0.3">
      <c r="I365" s="4" t="s">
        <v>10</v>
      </c>
      <c r="J365" s="4" t="s">
        <v>17</v>
      </c>
    </row>
    <row r="366" spans="9:10" x14ac:dyDescent="0.3">
      <c r="I366" s="4" t="s">
        <v>10</v>
      </c>
      <c r="J366" s="4" t="s">
        <v>280</v>
      </c>
    </row>
    <row r="367" spans="9:10" x14ac:dyDescent="0.3">
      <c r="I367" s="4" t="s">
        <v>19</v>
      </c>
      <c r="J367" s="4" t="s">
        <v>17</v>
      </c>
    </row>
    <row r="368" spans="9:10" x14ac:dyDescent="0.3">
      <c r="I368" s="4" t="s">
        <v>24</v>
      </c>
      <c r="J368" s="4" t="s">
        <v>27</v>
      </c>
    </row>
    <row r="369" spans="9:10" x14ac:dyDescent="0.3">
      <c r="I369" s="4" t="s">
        <v>24</v>
      </c>
      <c r="J369" s="4" t="s">
        <v>100</v>
      </c>
    </row>
    <row r="370" spans="9:10" x14ac:dyDescent="0.3">
      <c r="I370" s="4" t="s">
        <v>33</v>
      </c>
      <c r="J370" s="4" t="s">
        <v>27</v>
      </c>
    </row>
    <row r="371" spans="9:10" x14ac:dyDescent="0.3">
      <c r="I371" s="4" t="s">
        <v>33</v>
      </c>
      <c r="J371" s="4" t="s">
        <v>27</v>
      </c>
    </row>
    <row r="372" spans="9:10" x14ac:dyDescent="0.3">
      <c r="I372" s="4" t="s">
        <v>33</v>
      </c>
      <c r="J372" s="4" t="s">
        <v>21</v>
      </c>
    </row>
    <row r="373" spans="9:10" x14ac:dyDescent="0.3">
      <c r="I373" s="4" t="s">
        <v>33</v>
      </c>
      <c r="J373" s="4" t="s">
        <v>123</v>
      </c>
    </row>
    <row r="374" spans="9:10" x14ac:dyDescent="0.3">
      <c r="I374" s="4" t="s">
        <v>33</v>
      </c>
      <c r="J374" s="4" t="s">
        <v>68</v>
      </c>
    </row>
    <row r="375" spans="9:10" x14ac:dyDescent="0.3">
      <c r="I375" s="4" t="s">
        <v>42</v>
      </c>
      <c r="J375" s="4" t="s">
        <v>74</v>
      </c>
    </row>
    <row r="376" spans="9:10" x14ac:dyDescent="0.3">
      <c r="I376" s="4" t="s">
        <v>42</v>
      </c>
      <c r="J376" s="4" t="s">
        <v>114</v>
      </c>
    </row>
    <row r="377" spans="9:10" x14ac:dyDescent="0.3">
      <c r="I377" s="4" t="s">
        <v>42</v>
      </c>
      <c r="J377" s="4" t="s">
        <v>109</v>
      </c>
    </row>
    <row r="378" spans="9:10" x14ac:dyDescent="0.3">
      <c r="I378" s="4" t="s">
        <v>46</v>
      </c>
      <c r="J378" s="4" t="s">
        <v>53</v>
      </c>
    </row>
    <row r="379" spans="9:10" x14ac:dyDescent="0.3">
      <c r="I379" s="4" t="s">
        <v>46</v>
      </c>
      <c r="J379" s="4" t="s">
        <v>17</v>
      </c>
    </row>
    <row r="380" spans="9:10" x14ac:dyDescent="0.3">
      <c r="I380" s="4" t="s">
        <v>46</v>
      </c>
      <c r="J380" s="4" t="s">
        <v>40</v>
      </c>
    </row>
    <row r="381" spans="9:10" x14ac:dyDescent="0.3">
      <c r="I381" s="4" t="s">
        <v>46</v>
      </c>
      <c r="J381" s="4" t="s">
        <v>282</v>
      </c>
    </row>
    <row r="382" spans="9:10" x14ac:dyDescent="0.3">
      <c r="I382" s="4" t="s">
        <v>46</v>
      </c>
      <c r="J382" s="4" t="s">
        <v>40</v>
      </c>
    </row>
    <row r="383" spans="9:10" x14ac:dyDescent="0.3">
      <c r="I383" s="4" t="s">
        <v>55</v>
      </c>
      <c r="J383" s="4" t="s">
        <v>82</v>
      </c>
    </row>
    <row r="384" spans="9:10" x14ac:dyDescent="0.3">
      <c r="I384" s="4" t="s">
        <v>55</v>
      </c>
      <c r="J384" s="4" t="s">
        <v>62</v>
      </c>
    </row>
    <row r="385" spans="9:10" x14ac:dyDescent="0.3">
      <c r="I385" s="4" t="s">
        <v>55</v>
      </c>
      <c r="J385" s="4" t="s">
        <v>62</v>
      </c>
    </row>
    <row r="386" spans="9:10" x14ac:dyDescent="0.3">
      <c r="I386" s="4" t="s">
        <v>55</v>
      </c>
      <c r="J386" s="4" t="s">
        <v>62</v>
      </c>
    </row>
    <row r="387" spans="9:10" x14ac:dyDescent="0.3">
      <c r="I387" s="4" t="s">
        <v>55</v>
      </c>
      <c r="J387" s="4" t="s">
        <v>49</v>
      </c>
    </row>
    <row r="388" spans="9:10" x14ac:dyDescent="0.3">
      <c r="I388" s="4" t="s">
        <v>66</v>
      </c>
      <c r="J388" s="4" t="s">
        <v>79</v>
      </c>
    </row>
    <row r="389" spans="9:10" x14ac:dyDescent="0.3">
      <c r="I389" s="4" t="s">
        <v>66</v>
      </c>
      <c r="J389" s="4" t="s">
        <v>13</v>
      </c>
    </row>
    <row r="390" spans="9:10" x14ac:dyDescent="0.3">
      <c r="I390" s="4" t="s">
        <v>55</v>
      </c>
      <c r="J390" s="4" t="s">
        <v>288</v>
      </c>
    </row>
    <row r="391" spans="9:10" x14ac:dyDescent="0.3">
      <c r="I391" s="4" t="s">
        <v>71</v>
      </c>
      <c r="J391" s="4" t="s">
        <v>89</v>
      </c>
    </row>
    <row r="392" spans="9:10" x14ac:dyDescent="0.3">
      <c r="I392" s="4" t="s">
        <v>71</v>
      </c>
      <c r="J392" s="4" t="s">
        <v>217</v>
      </c>
    </row>
    <row r="393" spans="9:10" x14ac:dyDescent="0.3">
      <c r="I393" s="4" t="s">
        <v>71</v>
      </c>
      <c r="J393" s="4" t="s">
        <v>69</v>
      </c>
    </row>
    <row r="394" spans="9:10" x14ac:dyDescent="0.3">
      <c r="I394" s="4" t="s">
        <v>71</v>
      </c>
      <c r="J394" s="4" t="s">
        <v>40</v>
      </c>
    </row>
    <row r="395" spans="9:10" x14ac:dyDescent="0.3">
      <c r="I395" s="4" t="s">
        <v>77</v>
      </c>
      <c r="J395" s="4" t="s">
        <v>79</v>
      </c>
    </row>
    <row r="396" spans="9:10" x14ac:dyDescent="0.3">
      <c r="I396" s="4" t="s">
        <v>77</v>
      </c>
      <c r="J396" s="4" t="s">
        <v>62</v>
      </c>
    </row>
    <row r="397" spans="9:10" x14ac:dyDescent="0.3">
      <c r="I397" s="4" t="s">
        <v>77</v>
      </c>
      <c r="J397" s="4" t="s">
        <v>105</v>
      </c>
    </row>
    <row r="398" spans="9:10" x14ac:dyDescent="0.3">
      <c r="I398" s="4" t="s">
        <v>77</v>
      </c>
      <c r="J398" s="4" t="s">
        <v>39</v>
      </c>
    </row>
    <row r="399" spans="9:10" x14ac:dyDescent="0.3">
      <c r="I399" s="4" t="s">
        <v>77</v>
      </c>
      <c r="J399" s="4" t="s">
        <v>109</v>
      </c>
    </row>
    <row r="400" spans="9:10" x14ac:dyDescent="0.3">
      <c r="I400" s="4" t="s">
        <v>77</v>
      </c>
      <c r="J400" s="4" t="s">
        <v>109</v>
      </c>
    </row>
    <row r="401" spans="9:10" x14ac:dyDescent="0.3">
      <c r="I401" s="4" t="s">
        <v>77</v>
      </c>
      <c r="J401" s="4" t="s">
        <v>48</v>
      </c>
    </row>
    <row r="402" spans="9:10" x14ac:dyDescent="0.3">
      <c r="I402" s="4" t="s">
        <v>77</v>
      </c>
      <c r="J402" s="4" t="s">
        <v>90</v>
      </c>
    </row>
    <row r="403" spans="9:10" x14ac:dyDescent="0.3">
      <c r="I403" s="4" t="s">
        <v>77</v>
      </c>
      <c r="J403" s="4" t="s">
        <v>62</v>
      </c>
    </row>
    <row r="404" spans="9:10" x14ac:dyDescent="0.3">
      <c r="I404" s="4" t="s">
        <v>77</v>
      </c>
      <c r="J404" s="4" t="s">
        <v>62</v>
      </c>
    </row>
    <row r="405" spans="9:10" x14ac:dyDescent="0.3">
      <c r="I405" s="4" t="s">
        <v>77</v>
      </c>
      <c r="J405" s="4" t="s">
        <v>40</v>
      </c>
    </row>
    <row r="406" spans="9:10" x14ac:dyDescent="0.3">
      <c r="I406" s="4" t="s">
        <v>24</v>
      </c>
      <c r="J406" s="4" t="s">
        <v>30</v>
      </c>
    </row>
    <row r="407" spans="9:10" x14ac:dyDescent="0.3">
      <c r="I407" s="4" t="s">
        <v>55</v>
      </c>
      <c r="J407" s="4" t="s">
        <v>17</v>
      </c>
    </row>
    <row r="408" spans="9:10" x14ac:dyDescent="0.3">
      <c r="I408" s="4" t="s">
        <v>55</v>
      </c>
      <c r="J408" s="4" t="s">
        <v>31</v>
      </c>
    </row>
    <row r="409" spans="9:10" x14ac:dyDescent="0.3">
      <c r="I409" s="4" t="s">
        <v>66</v>
      </c>
      <c r="J409" s="4" t="s">
        <v>35</v>
      </c>
    </row>
    <row r="410" spans="9:10" x14ac:dyDescent="0.3">
      <c r="I410" s="4" t="s">
        <v>71</v>
      </c>
      <c r="J410" s="4" t="s">
        <v>69</v>
      </c>
    </row>
    <row r="411" spans="9:10" x14ac:dyDescent="0.3">
      <c r="I411" s="4" t="s">
        <v>33</v>
      </c>
      <c r="J411" s="4" t="s">
        <v>27</v>
      </c>
    </row>
    <row r="412" spans="9:10" x14ac:dyDescent="0.3">
      <c r="I412" s="4" t="s">
        <v>106</v>
      </c>
      <c r="J412" s="4" t="s">
        <v>108</v>
      </c>
    </row>
    <row r="413" spans="9:10" x14ac:dyDescent="0.3">
      <c r="I413" s="4" t="s">
        <v>42</v>
      </c>
      <c r="J413" s="4" t="s">
        <v>40</v>
      </c>
    </row>
    <row r="414" spans="9:10" x14ac:dyDescent="0.3">
      <c r="I414" s="4" t="s">
        <v>42</v>
      </c>
      <c r="J414" s="4" t="s">
        <v>44</v>
      </c>
    </row>
    <row r="415" spans="9:10" x14ac:dyDescent="0.3">
      <c r="I415" s="4" t="s">
        <v>46</v>
      </c>
      <c r="J415" s="4" t="s">
        <v>53</v>
      </c>
    </row>
    <row r="416" spans="9:10" x14ac:dyDescent="0.3">
      <c r="I416" s="4" t="s">
        <v>46</v>
      </c>
      <c r="J416" s="4" t="s">
        <v>89</v>
      </c>
    </row>
    <row r="417" spans="9:10" x14ac:dyDescent="0.3">
      <c r="I417" s="4" t="s">
        <v>10</v>
      </c>
      <c r="J417" s="4" t="s">
        <v>13</v>
      </c>
    </row>
    <row r="418" spans="9:10" x14ac:dyDescent="0.3">
      <c r="I418" s="4" t="s">
        <v>10</v>
      </c>
      <c r="J418" s="4" t="s">
        <v>31</v>
      </c>
    </row>
    <row r="419" spans="9:10" x14ac:dyDescent="0.3">
      <c r="I419" s="4" t="s">
        <v>10</v>
      </c>
      <c r="J419" s="4" t="s">
        <v>296</v>
      </c>
    </row>
    <row r="420" spans="9:10" x14ac:dyDescent="0.3">
      <c r="I420" s="4" t="s">
        <v>131</v>
      </c>
      <c r="J420" s="4" t="s">
        <v>134</v>
      </c>
    </row>
    <row r="421" spans="9:10" x14ac:dyDescent="0.3">
      <c r="I421" s="4" t="s">
        <v>19</v>
      </c>
      <c r="J421" s="4" t="s">
        <v>17</v>
      </c>
    </row>
    <row r="422" spans="9:10" x14ac:dyDescent="0.3">
      <c r="I422" s="4" t="s">
        <v>24</v>
      </c>
      <c r="J422" s="4" t="s">
        <v>27</v>
      </c>
    </row>
    <row r="423" spans="9:10" x14ac:dyDescent="0.3">
      <c r="I423" s="4" t="s">
        <v>24</v>
      </c>
      <c r="J423" s="4" t="s">
        <v>298</v>
      </c>
    </row>
    <row r="424" spans="9:10" x14ac:dyDescent="0.3">
      <c r="I424" s="4" t="s">
        <v>10</v>
      </c>
      <c r="J424" s="4" t="s">
        <v>123</v>
      </c>
    </row>
    <row r="425" spans="9:10" x14ac:dyDescent="0.3">
      <c r="I425" s="4" t="s">
        <v>10</v>
      </c>
      <c r="J425" s="4" t="s">
        <v>300</v>
      </c>
    </row>
    <row r="426" spans="9:10" x14ac:dyDescent="0.3">
      <c r="I426" s="4" t="s">
        <v>10</v>
      </c>
      <c r="J426" s="4" t="s">
        <v>237</v>
      </c>
    </row>
    <row r="427" spans="9:10" x14ac:dyDescent="0.3">
      <c r="I427" s="4" t="s">
        <v>46</v>
      </c>
      <c r="J427" s="4" t="s">
        <v>115</v>
      </c>
    </row>
    <row r="428" spans="9:10" x14ac:dyDescent="0.3">
      <c r="I428" s="4" t="s">
        <v>46</v>
      </c>
      <c r="J428" s="4" t="s">
        <v>94</v>
      </c>
    </row>
    <row r="429" spans="9:10" x14ac:dyDescent="0.3">
      <c r="I429" s="4" t="s">
        <v>10</v>
      </c>
      <c r="J429" s="4" t="s">
        <v>296</v>
      </c>
    </row>
    <row r="430" spans="9:10" x14ac:dyDescent="0.3">
      <c r="I430" s="4" t="s">
        <v>19</v>
      </c>
      <c r="J430" s="4" t="s">
        <v>31</v>
      </c>
    </row>
    <row r="431" spans="9:10" x14ac:dyDescent="0.3">
      <c r="I431" s="4" t="s">
        <v>24</v>
      </c>
      <c r="J431" s="4" t="s">
        <v>53</v>
      </c>
    </row>
    <row r="432" spans="9:10" x14ac:dyDescent="0.3">
      <c r="I432" s="4" t="s">
        <v>24</v>
      </c>
      <c r="J432" s="4" t="s">
        <v>27</v>
      </c>
    </row>
    <row r="433" spans="9:10" x14ac:dyDescent="0.3">
      <c r="I433" s="4" t="s">
        <v>33</v>
      </c>
      <c r="J433" s="4" t="s">
        <v>162</v>
      </c>
    </row>
    <row r="434" spans="9:10" x14ac:dyDescent="0.3">
      <c r="I434" s="4" t="s">
        <v>33</v>
      </c>
      <c r="J434" s="4" t="s">
        <v>35</v>
      </c>
    </row>
    <row r="435" spans="9:10" x14ac:dyDescent="0.3">
      <c r="I435" s="4" t="s">
        <v>33</v>
      </c>
      <c r="J435" s="4" t="s">
        <v>27</v>
      </c>
    </row>
    <row r="436" spans="9:10" x14ac:dyDescent="0.3">
      <c r="I436" s="4" t="s">
        <v>46</v>
      </c>
      <c r="J436" s="4" t="s">
        <v>40</v>
      </c>
    </row>
    <row r="437" spans="9:10" x14ac:dyDescent="0.3">
      <c r="I437" s="4" t="s">
        <v>46</v>
      </c>
      <c r="J437" s="4" t="s">
        <v>73</v>
      </c>
    </row>
    <row r="438" spans="9:10" x14ac:dyDescent="0.3">
      <c r="I438" s="4" t="s">
        <v>24</v>
      </c>
      <c r="J438" s="4" t="s">
        <v>36</v>
      </c>
    </row>
    <row r="439" spans="9:10" x14ac:dyDescent="0.3">
      <c r="I439" s="4" t="s">
        <v>55</v>
      </c>
      <c r="J439" s="4" t="s">
        <v>82</v>
      </c>
    </row>
    <row r="440" spans="9:10" x14ac:dyDescent="0.3">
      <c r="I440" s="4" t="s">
        <v>55</v>
      </c>
      <c r="J440" s="4" t="s">
        <v>302</v>
      </c>
    </row>
    <row r="441" spans="9:10" x14ac:dyDescent="0.3">
      <c r="I441" s="4" t="s">
        <v>55</v>
      </c>
      <c r="J441" s="4" t="s">
        <v>62</v>
      </c>
    </row>
    <row r="442" spans="9:10" x14ac:dyDescent="0.3">
      <c r="I442" s="4" t="s">
        <v>55</v>
      </c>
      <c r="J442" s="4" t="s">
        <v>57</v>
      </c>
    </row>
    <row r="443" spans="9:10" x14ac:dyDescent="0.3">
      <c r="I443" s="4" t="s">
        <v>66</v>
      </c>
      <c r="J443" s="4" t="s">
        <v>62</v>
      </c>
    </row>
    <row r="444" spans="9:10" x14ac:dyDescent="0.3">
      <c r="I444" s="4" t="s">
        <v>66</v>
      </c>
      <c r="J444" s="4" t="s">
        <v>109</v>
      </c>
    </row>
    <row r="445" spans="9:10" x14ac:dyDescent="0.3">
      <c r="I445" s="4" t="s">
        <v>66</v>
      </c>
      <c r="J445" s="4" t="s">
        <v>40</v>
      </c>
    </row>
    <row r="446" spans="9:10" x14ac:dyDescent="0.3">
      <c r="I446" s="4" t="s">
        <v>71</v>
      </c>
      <c r="J446" s="4" t="s">
        <v>74</v>
      </c>
    </row>
    <row r="447" spans="9:10" x14ac:dyDescent="0.3">
      <c r="I447" s="4" t="s">
        <v>71</v>
      </c>
      <c r="J447" s="4" t="s">
        <v>148</v>
      </c>
    </row>
    <row r="448" spans="9:10" x14ac:dyDescent="0.3">
      <c r="I448" s="4" t="s">
        <v>71</v>
      </c>
      <c r="J448" s="4" t="s">
        <v>105</v>
      </c>
    </row>
    <row r="449" spans="9:10" x14ac:dyDescent="0.3">
      <c r="I449" s="4" t="s">
        <v>71</v>
      </c>
      <c r="J449" s="4" t="s">
        <v>73</v>
      </c>
    </row>
    <row r="450" spans="9:10" x14ac:dyDescent="0.3">
      <c r="I450" s="4" t="s">
        <v>77</v>
      </c>
      <c r="J450" s="4" t="s">
        <v>31</v>
      </c>
    </row>
    <row r="451" spans="9:10" x14ac:dyDescent="0.3">
      <c r="I451" s="4" t="s">
        <v>77</v>
      </c>
      <c r="J451" s="4" t="s">
        <v>133</v>
      </c>
    </row>
    <row r="452" spans="9:10" x14ac:dyDescent="0.3">
      <c r="I452" s="4" t="s">
        <v>77</v>
      </c>
      <c r="J452" s="4" t="s">
        <v>48</v>
      </c>
    </row>
    <row r="453" spans="9:10" x14ac:dyDescent="0.3">
      <c r="I453" s="4" t="s">
        <v>77</v>
      </c>
      <c r="J453" s="4" t="s">
        <v>48</v>
      </c>
    </row>
    <row r="454" spans="9:10" x14ac:dyDescent="0.3">
      <c r="I454" s="4" t="s">
        <v>77</v>
      </c>
      <c r="J454" s="4" t="s">
        <v>68</v>
      </c>
    </row>
    <row r="455" spans="9:10" x14ac:dyDescent="0.3">
      <c r="I455" s="4" t="s">
        <v>77</v>
      </c>
      <c r="J455" s="4" t="s">
        <v>58</v>
      </c>
    </row>
    <row r="456" spans="9:10" x14ac:dyDescent="0.3">
      <c r="I456" s="4" t="s">
        <v>77</v>
      </c>
      <c r="J456" s="4" t="s">
        <v>205</v>
      </c>
    </row>
    <row r="457" spans="9:10" x14ac:dyDescent="0.3">
      <c r="I457" s="4" t="s">
        <v>77</v>
      </c>
      <c r="J457" s="4" t="s">
        <v>90</v>
      </c>
    </row>
    <row r="458" spans="9:10" x14ac:dyDescent="0.3">
      <c r="I458" s="4" t="s">
        <v>77</v>
      </c>
      <c r="J458" s="4" t="s">
        <v>52</v>
      </c>
    </row>
    <row r="459" spans="9:10" x14ac:dyDescent="0.3">
      <c r="I459" s="4" t="s">
        <v>77</v>
      </c>
      <c r="J459" s="4" t="s">
        <v>144</v>
      </c>
    </row>
    <row r="460" spans="9:10" x14ac:dyDescent="0.3">
      <c r="I460" s="4" t="s">
        <v>24</v>
      </c>
      <c r="J460" s="4" t="s">
        <v>31</v>
      </c>
    </row>
    <row r="461" spans="9:10" x14ac:dyDescent="0.3">
      <c r="I461" s="4" t="s">
        <v>55</v>
      </c>
      <c r="J461" s="4" t="s">
        <v>62</v>
      </c>
    </row>
    <row r="462" spans="9:10" x14ac:dyDescent="0.3">
      <c r="I462" s="4" t="s">
        <v>55</v>
      </c>
      <c r="J462" s="4" t="s">
        <v>64</v>
      </c>
    </row>
    <row r="463" spans="9:10" x14ac:dyDescent="0.3">
      <c r="I463" s="4" t="s">
        <v>66</v>
      </c>
      <c r="J463" s="4" t="s">
        <v>35</v>
      </c>
    </row>
    <row r="464" spans="9:10" x14ac:dyDescent="0.3">
      <c r="I464" s="4" t="s">
        <v>71</v>
      </c>
      <c r="J464" s="4" t="s">
        <v>73</v>
      </c>
    </row>
    <row r="465" spans="9:10" x14ac:dyDescent="0.3">
      <c r="I465" s="4" t="s">
        <v>10</v>
      </c>
      <c r="J465" s="4" t="s">
        <v>27</v>
      </c>
    </row>
    <row r="466" spans="9:10" x14ac:dyDescent="0.3">
      <c r="I466" s="4" t="s">
        <v>10</v>
      </c>
      <c r="J466" s="4" t="s">
        <v>57</v>
      </c>
    </row>
    <row r="467" spans="9:10" x14ac:dyDescent="0.3">
      <c r="I467" s="4" t="s">
        <v>10</v>
      </c>
      <c r="J467" s="4" t="s">
        <v>13</v>
      </c>
    </row>
    <row r="468" spans="9:10" x14ac:dyDescent="0.3">
      <c r="I468" s="4" t="s">
        <v>10</v>
      </c>
      <c r="J468" s="4" t="s">
        <v>31</v>
      </c>
    </row>
    <row r="469" spans="9:10" x14ac:dyDescent="0.3">
      <c r="I469" s="4" t="s">
        <v>10</v>
      </c>
      <c r="J469" s="4" t="s">
        <v>17</v>
      </c>
    </row>
    <row r="470" spans="9:10" x14ac:dyDescent="0.3">
      <c r="I470" s="4" t="s">
        <v>10</v>
      </c>
      <c r="J470" s="4" t="s">
        <v>307</v>
      </c>
    </row>
    <row r="471" spans="9:10" x14ac:dyDescent="0.3">
      <c r="I471" s="4" t="s">
        <v>19</v>
      </c>
      <c r="J471" s="4" t="s">
        <v>31</v>
      </c>
    </row>
    <row r="472" spans="9:10" x14ac:dyDescent="0.3">
      <c r="I472" s="4" t="s">
        <v>24</v>
      </c>
      <c r="J472" s="4" t="s">
        <v>31</v>
      </c>
    </row>
    <row r="473" spans="9:10" x14ac:dyDescent="0.3">
      <c r="I473" s="4" t="s">
        <v>24</v>
      </c>
      <c r="J473" s="4" t="s">
        <v>27</v>
      </c>
    </row>
    <row r="474" spans="9:10" x14ac:dyDescent="0.3">
      <c r="I474" s="4" t="s">
        <v>24</v>
      </c>
      <c r="J474" s="4" t="s">
        <v>31</v>
      </c>
    </row>
    <row r="475" spans="9:10" x14ac:dyDescent="0.3">
      <c r="I475" s="4" t="s">
        <v>24</v>
      </c>
      <c r="J475" s="4" t="s">
        <v>193</v>
      </c>
    </row>
    <row r="476" spans="9:10" x14ac:dyDescent="0.3">
      <c r="I476" s="4" t="s">
        <v>24</v>
      </c>
      <c r="J476" s="4" t="s">
        <v>245</v>
      </c>
    </row>
    <row r="477" spans="9:10" x14ac:dyDescent="0.3">
      <c r="I477" s="4" t="s">
        <v>33</v>
      </c>
      <c r="J477" s="4" t="s">
        <v>27</v>
      </c>
    </row>
    <row r="478" spans="9:10" x14ac:dyDescent="0.3">
      <c r="I478" s="4" t="s">
        <v>33</v>
      </c>
      <c r="J478" s="4" t="s">
        <v>27</v>
      </c>
    </row>
    <row r="479" spans="9:10" x14ac:dyDescent="0.3">
      <c r="I479" s="4" t="s">
        <v>46</v>
      </c>
      <c r="J479" s="4" t="s">
        <v>17</v>
      </c>
    </row>
    <row r="480" spans="9:10" x14ac:dyDescent="0.3">
      <c r="I480" s="4" t="s">
        <v>46</v>
      </c>
      <c r="J480" s="4" t="s">
        <v>31</v>
      </c>
    </row>
    <row r="481" spans="9:10" x14ac:dyDescent="0.3">
      <c r="I481" s="4" t="s">
        <v>46</v>
      </c>
      <c r="J481" s="4" t="s">
        <v>17</v>
      </c>
    </row>
    <row r="482" spans="9:10" x14ac:dyDescent="0.3">
      <c r="I482" s="4" t="s">
        <v>10</v>
      </c>
      <c r="J482" s="4" t="s">
        <v>16</v>
      </c>
    </row>
    <row r="483" spans="9:10" x14ac:dyDescent="0.3">
      <c r="I483" s="4" t="s">
        <v>10</v>
      </c>
      <c r="J483" s="4" t="s">
        <v>17</v>
      </c>
    </row>
    <row r="484" spans="9:10" x14ac:dyDescent="0.3">
      <c r="I484" s="4" t="s">
        <v>33</v>
      </c>
      <c r="J484" s="4" t="s">
        <v>62</v>
      </c>
    </row>
    <row r="485" spans="9:10" x14ac:dyDescent="0.3">
      <c r="I485" s="4" t="s">
        <v>33</v>
      </c>
      <c r="J485" s="4" t="s">
        <v>62</v>
      </c>
    </row>
    <row r="486" spans="9:10" x14ac:dyDescent="0.3">
      <c r="I486" s="4" t="s">
        <v>33</v>
      </c>
      <c r="J486" s="4" t="s">
        <v>31</v>
      </c>
    </row>
    <row r="487" spans="9:10" x14ac:dyDescent="0.3">
      <c r="I487" s="4" t="s">
        <v>33</v>
      </c>
      <c r="J487" s="4" t="s">
        <v>31</v>
      </c>
    </row>
    <row r="488" spans="9:10" x14ac:dyDescent="0.3">
      <c r="I488" s="4" t="s">
        <v>33</v>
      </c>
      <c r="J488" s="4" t="s">
        <v>27</v>
      </c>
    </row>
    <row r="489" spans="9:10" x14ac:dyDescent="0.3">
      <c r="I489" s="4" t="s">
        <v>33</v>
      </c>
      <c r="J489" s="4" t="s">
        <v>114</v>
      </c>
    </row>
    <row r="490" spans="9:10" x14ac:dyDescent="0.3">
      <c r="I490" s="4" t="s">
        <v>33</v>
      </c>
      <c r="J490" s="4" t="s">
        <v>31</v>
      </c>
    </row>
    <row r="491" spans="9:10" x14ac:dyDescent="0.3">
      <c r="I491" s="4" t="s">
        <v>33</v>
      </c>
      <c r="J491" s="4" t="s">
        <v>148</v>
      </c>
    </row>
    <row r="492" spans="9:10" x14ac:dyDescent="0.3">
      <c r="I492" s="4" t="s">
        <v>42</v>
      </c>
      <c r="J492" s="4" t="s">
        <v>40</v>
      </c>
    </row>
    <row r="493" spans="9:10" x14ac:dyDescent="0.3">
      <c r="I493" s="4" t="s">
        <v>46</v>
      </c>
      <c r="J493" s="4" t="s">
        <v>31</v>
      </c>
    </row>
    <row r="494" spans="9:10" x14ac:dyDescent="0.3">
      <c r="I494" s="4" t="s">
        <v>46</v>
      </c>
      <c r="J494" s="4" t="s">
        <v>17</v>
      </c>
    </row>
    <row r="495" spans="9:10" x14ac:dyDescent="0.3">
      <c r="I495" s="4" t="s">
        <v>46</v>
      </c>
      <c r="J495" s="4" t="s">
        <v>64</v>
      </c>
    </row>
    <row r="496" spans="9:10" x14ac:dyDescent="0.3">
      <c r="I496" s="4" t="s">
        <v>46</v>
      </c>
      <c r="J496" s="4" t="s">
        <v>115</v>
      </c>
    </row>
    <row r="497" spans="9:10" x14ac:dyDescent="0.3">
      <c r="I497" s="4" t="s">
        <v>46</v>
      </c>
      <c r="J497" s="4" t="s">
        <v>17</v>
      </c>
    </row>
    <row r="498" spans="9:10" x14ac:dyDescent="0.3">
      <c r="I498" s="4" t="s">
        <v>46</v>
      </c>
      <c r="J498" s="4" t="s">
        <v>17</v>
      </c>
    </row>
    <row r="499" spans="9:10" x14ac:dyDescent="0.3">
      <c r="I499" s="4" t="s">
        <v>131</v>
      </c>
      <c r="J499" s="4" t="s">
        <v>267</v>
      </c>
    </row>
    <row r="500" spans="9:10" x14ac:dyDescent="0.3">
      <c r="I500" s="4" t="s">
        <v>66</v>
      </c>
      <c r="J500" s="4" t="s">
        <v>64</v>
      </c>
    </row>
    <row r="501" spans="9:10" x14ac:dyDescent="0.3">
      <c r="I501" s="4" t="s">
        <v>66</v>
      </c>
      <c r="J501" s="4" t="s">
        <v>13</v>
      </c>
    </row>
    <row r="502" spans="9:10" x14ac:dyDescent="0.3">
      <c r="I502" s="4" t="s">
        <v>66</v>
      </c>
      <c r="J502" s="4" t="s">
        <v>35</v>
      </c>
    </row>
    <row r="503" spans="9:10" x14ac:dyDescent="0.3">
      <c r="I503" s="4" t="s">
        <v>66</v>
      </c>
      <c r="J503" s="4" t="s">
        <v>109</v>
      </c>
    </row>
    <row r="504" spans="9:10" x14ac:dyDescent="0.3">
      <c r="I504" s="4" t="s">
        <v>71</v>
      </c>
      <c r="J504" s="4" t="s">
        <v>73</v>
      </c>
    </row>
    <row r="505" spans="9:10" x14ac:dyDescent="0.3">
      <c r="I505" s="4" t="s">
        <v>71</v>
      </c>
      <c r="J505" s="4" t="s">
        <v>167</v>
      </c>
    </row>
    <row r="506" spans="9:10" x14ac:dyDescent="0.3">
      <c r="I506" s="4" t="s">
        <v>71</v>
      </c>
      <c r="J506" s="4" t="s">
        <v>35</v>
      </c>
    </row>
    <row r="507" spans="9:10" x14ac:dyDescent="0.3">
      <c r="I507" s="4" t="s">
        <v>77</v>
      </c>
      <c r="J507" s="4" t="s">
        <v>22</v>
      </c>
    </row>
    <row r="508" spans="9:10" x14ac:dyDescent="0.3">
      <c r="I508" s="4" t="s">
        <v>77</v>
      </c>
      <c r="J508" s="4" t="s">
        <v>205</v>
      </c>
    </row>
    <row r="509" spans="9:10" x14ac:dyDescent="0.3">
      <c r="I509" s="4" t="s">
        <v>77</v>
      </c>
      <c r="J509" s="4" t="s">
        <v>92</v>
      </c>
    </row>
    <row r="510" spans="9:10" x14ac:dyDescent="0.3">
      <c r="I510" s="4" t="s">
        <v>71</v>
      </c>
      <c r="J510" s="4" t="s">
        <v>40</v>
      </c>
    </row>
    <row r="511" spans="9:10" x14ac:dyDescent="0.3">
      <c r="I511" s="4" t="s">
        <v>77</v>
      </c>
      <c r="J511" s="4" t="s">
        <v>105</v>
      </c>
    </row>
    <row r="512" spans="9:10" x14ac:dyDescent="0.3">
      <c r="I512" s="4" t="s">
        <v>77</v>
      </c>
      <c r="J512" s="4" t="s">
        <v>133</v>
      </c>
    </row>
    <row r="513" spans="9:10" x14ac:dyDescent="0.3">
      <c r="I513" s="4" t="s">
        <v>77</v>
      </c>
      <c r="J513" s="4" t="s">
        <v>307</v>
      </c>
    </row>
    <row r="514" spans="9:10" x14ac:dyDescent="0.3">
      <c r="I514" s="4" t="s">
        <v>77</v>
      </c>
      <c r="J514" s="4" t="s">
        <v>94</v>
      </c>
    </row>
    <row r="515" spans="9:10" x14ac:dyDescent="0.3">
      <c r="I515" s="4" t="s">
        <v>77</v>
      </c>
      <c r="J515" s="4" t="s">
        <v>94</v>
      </c>
    </row>
    <row r="516" spans="9:10" x14ac:dyDescent="0.3">
      <c r="I516" s="4" t="s">
        <v>71</v>
      </c>
      <c r="J516" s="4" t="s">
        <v>73</v>
      </c>
    </row>
    <row r="517" spans="9:10" x14ac:dyDescent="0.3">
      <c r="I517" s="4" t="s">
        <v>71</v>
      </c>
      <c r="J517" s="4" t="s">
        <v>174</v>
      </c>
    </row>
    <row r="518" spans="9:10" x14ac:dyDescent="0.3">
      <c r="I518" s="4" t="s">
        <v>71</v>
      </c>
      <c r="J518" s="4" t="s">
        <v>31</v>
      </c>
    </row>
    <row r="519" spans="9:10" x14ac:dyDescent="0.3">
      <c r="I519" s="4" t="s">
        <v>24</v>
      </c>
      <c r="J519" s="4" t="s">
        <v>74</v>
      </c>
    </row>
    <row r="520" spans="9:10" x14ac:dyDescent="0.3">
      <c r="I520" s="4" t="s">
        <v>55</v>
      </c>
      <c r="J520" s="4" t="s">
        <v>312</v>
      </c>
    </row>
    <row r="521" spans="9:10" x14ac:dyDescent="0.3">
      <c r="I521" s="4" t="s">
        <v>55</v>
      </c>
      <c r="J521" s="4" t="s">
        <v>307</v>
      </c>
    </row>
    <row r="522" spans="9:10" x14ac:dyDescent="0.3">
      <c r="I522" s="4" t="s">
        <v>55</v>
      </c>
      <c r="J522" s="4" t="s">
        <v>31</v>
      </c>
    </row>
    <row r="523" spans="9:10" x14ac:dyDescent="0.3">
      <c r="I523" s="4" t="s">
        <v>24</v>
      </c>
      <c r="J523" s="4" t="s">
        <v>31</v>
      </c>
    </row>
    <row r="524" spans="9:10" x14ac:dyDescent="0.3">
      <c r="I524" s="4" t="s">
        <v>55</v>
      </c>
      <c r="J524" s="4" t="s">
        <v>49</v>
      </c>
    </row>
    <row r="525" spans="9:10" x14ac:dyDescent="0.3">
      <c r="I525" s="4" t="s">
        <v>66</v>
      </c>
      <c r="J525" s="4" t="s">
        <v>79</v>
      </c>
    </row>
    <row r="526" spans="9:10" x14ac:dyDescent="0.3">
      <c r="I526" s="4" t="s">
        <v>66</v>
      </c>
      <c r="J526" s="4" t="s">
        <v>79</v>
      </c>
    </row>
    <row r="527" spans="9:10" x14ac:dyDescent="0.3">
      <c r="I527" s="4" t="s">
        <v>33</v>
      </c>
      <c r="J527" s="4" t="s">
        <v>36</v>
      </c>
    </row>
    <row r="528" spans="9:10" x14ac:dyDescent="0.3">
      <c r="I528" s="4" t="s">
        <v>106</v>
      </c>
      <c r="J528" s="4" t="s">
        <v>108</v>
      </c>
    </row>
    <row r="529" spans="9:10" x14ac:dyDescent="0.3">
      <c r="I529" s="4" t="s">
        <v>106</v>
      </c>
      <c r="J529" s="4" t="s">
        <v>62</v>
      </c>
    </row>
    <row r="530" spans="9:10" x14ac:dyDescent="0.3">
      <c r="I530" s="4" t="s">
        <v>42</v>
      </c>
      <c r="J530" s="4" t="s">
        <v>105</v>
      </c>
    </row>
    <row r="531" spans="9:10" x14ac:dyDescent="0.3">
      <c r="I531" s="4" t="s">
        <v>46</v>
      </c>
      <c r="J531" s="4" t="s">
        <v>40</v>
      </c>
    </row>
    <row r="532" spans="9:10" x14ac:dyDescent="0.3">
      <c r="I532" s="4" t="s">
        <v>46</v>
      </c>
      <c r="J532" s="4" t="s">
        <v>115</v>
      </c>
    </row>
    <row r="533" spans="9:10" x14ac:dyDescent="0.3">
      <c r="I533" s="4" t="s">
        <v>46</v>
      </c>
      <c r="J533" s="4" t="s">
        <v>16</v>
      </c>
    </row>
    <row r="534" spans="9:10" x14ac:dyDescent="0.3">
      <c r="I534" s="4" t="s">
        <v>46</v>
      </c>
      <c r="J534" s="4" t="s">
        <v>53</v>
      </c>
    </row>
    <row r="535" spans="9:10" x14ac:dyDescent="0.3">
      <c r="I535" s="4" t="s">
        <v>46</v>
      </c>
      <c r="J535" s="4" t="s">
        <v>17</v>
      </c>
    </row>
    <row r="536" spans="9:10" x14ac:dyDescent="0.3">
      <c r="I536" s="4" t="s">
        <v>10</v>
      </c>
      <c r="J536" s="4" t="s">
        <v>123</v>
      </c>
    </row>
    <row r="537" spans="9:10" x14ac:dyDescent="0.3">
      <c r="I537" s="4" t="s">
        <v>10</v>
      </c>
      <c r="J537" s="4" t="s">
        <v>22</v>
      </c>
    </row>
    <row r="538" spans="9:10" x14ac:dyDescent="0.3">
      <c r="I538" s="4" t="s">
        <v>10</v>
      </c>
      <c r="J538" s="4" t="s">
        <v>31</v>
      </c>
    </row>
    <row r="539" spans="9:10" x14ac:dyDescent="0.3">
      <c r="I539" s="4" t="s">
        <v>146</v>
      </c>
      <c r="J539" s="4" t="s">
        <v>68</v>
      </c>
    </row>
    <row r="540" spans="9:10" x14ac:dyDescent="0.3">
      <c r="I540" s="4" t="s">
        <v>10</v>
      </c>
      <c r="J540" s="4" t="s">
        <v>320</v>
      </c>
    </row>
    <row r="541" spans="9:10" x14ac:dyDescent="0.3">
      <c r="I541" s="4" t="s">
        <v>10</v>
      </c>
      <c r="J541" s="4" t="s">
        <v>198</v>
      </c>
    </row>
    <row r="542" spans="9:10" x14ac:dyDescent="0.3">
      <c r="I542" s="4" t="s">
        <v>10</v>
      </c>
      <c r="J542" s="4" t="s">
        <v>291</v>
      </c>
    </row>
    <row r="543" spans="9:10" x14ac:dyDescent="0.3">
      <c r="I543" s="4" t="s">
        <v>10</v>
      </c>
      <c r="J543" s="4" t="s">
        <v>31</v>
      </c>
    </row>
    <row r="544" spans="9:10" x14ac:dyDescent="0.3">
      <c r="I544" s="4" t="s">
        <v>146</v>
      </c>
      <c r="J544" s="4" t="s">
        <v>57</v>
      </c>
    </row>
    <row r="545" spans="9:10" x14ac:dyDescent="0.3">
      <c r="I545" s="4" t="s">
        <v>24</v>
      </c>
      <c r="J545" s="4" t="s">
        <v>210</v>
      </c>
    </row>
    <row r="546" spans="9:10" x14ac:dyDescent="0.3">
      <c r="I546" s="4" t="s">
        <v>24</v>
      </c>
      <c r="J546" s="4" t="s">
        <v>27</v>
      </c>
    </row>
    <row r="547" spans="9:10" x14ac:dyDescent="0.3">
      <c r="I547" s="4" t="s">
        <v>24</v>
      </c>
      <c r="J547" s="4" t="s">
        <v>26</v>
      </c>
    </row>
    <row r="548" spans="9:10" x14ac:dyDescent="0.3">
      <c r="I548" s="4" t="s">
        <v>24</v>
      </c>
      <c r="J548" s="4" t="s">
        <v>326</v>
      </c>
    </row>
    <row r="549" spans="9:10" x14ac:dyDescent="0.3">
      <c r="I549" s="4" t="s">
        <v>33</v>
      </c>
      <c r="J549" s="4" t="s">
        <v>134</v>
      </c>
    </row>
    <row r="550" spans="9:10" x14ac:dyDescent="0.3">
      <c r="I550" s="4" t="s">
        <v>33</v>
      </c>
      <c r="J550" s="4" t="s">
        <v>62</v>
      </c>
    </row>
    <row r="551" spans="9:10" x14ac:dyDescent="0.3">
      <c r="I551" s="4" t="s">
        <v>33</v>
      </c>
      <c r="J551" s="4" t="s">
        <v>27</v>
      </c>
    </row>
    <row r="552" spans="9:10" x14ac:dyDescent="0.3">
      <c r="I552" s="4" t="s">
        <v>33</v>
      </c>
      <c r="J552" s="4" t="s">
        <v>27</v>
      </c>
    </row>
    <row r="553" spans="9:10" x14ac:dyDescent="0.3">
      <c r="I553" s="4" t="s">
        <v>33</v>
      </c>
      <c r="J553" s="4" t="s">
        <v>27</v>
      </c>
    </row>
    <row r="554" spans="9:10" x14ac:dyDescent="0.3">
      <c r="I554" s="4" t="s">
        <v>33</v>
      </c>
      <c r="J554" s="4" t="s">
        <v>36</v>
      </c>
    </row>
    <row r="555" spans="9:10" x14ac:dyDescent="0.3">
      <c r="I555" s="4" t="s">
        <v>33</v>
      </c>
      <c r="J555" s="4" t="s">
        <v>27</v>
      </c>
    </row>
    <row r="556" spans="9:10" x14ac:dyDescent="0.3">
      <c r="I556" s="4" t="s">
        <v>106</v>
      </c>
      <c r="J556" s="4" t="s">
        <v>328</v>
      </c>
    </row>
    <row r="557" spans="9:10" x14ac:dyDescent="0.3">
      <c r="I557" s="4" t="s">
        <v>42</v>
      </c>
      <c r="J557" s="4" t="s">
        <v>39</v>
      </c>
    </row>
    <row r="558" spans="9:10" x14ac:dyDescent="0.3">
      <c r="I558" s="4" t="s">
        <v>42</v>
      </c>
      <c r="J558" s="4" t="s">
        <v>40</v>
      </c>
    </row>
    <row r="559" spans="9:10" x14ac:dyDescent="0.3">
      <c r="I559" s="4" t="s">
        <v>42</v>
      </c>
      <c r="J559" s="4" t="s">
        <v>40</v>
      </c>
    </row>
    <row r="560" spans="9:10" x14ac:dyDescent="0.3">
      <c r="I560" s="4" t="s">
        <v>46</v>
      </c>
      <c r="J560" s="4" t="s">
        <v>17</v>
      </c>
    </row>
    <row r="561" spans="9:10" x14ac:dyDescent="0.3">
      <c r="I561" s="4" t="s">
        <v>46</v>
      </c>
      <c r="J561" s="4" t="s">
        <v>53</v>
      </c>
    </row>
    <row r="562" spans="9:10" x14ac:dyDescent="0.3">
      <c r="I562" s="4" t="s">
        <v>46</v>
      </c>
      <c r="J562" s="4" t="s">
        <v>105</v>
      </c>
    </row>
    <row r="563" spans="9:10" x14ac:dyDescent="0.3">
      <c r="I563" s="4" t="s">
        <v>46</v>
      </c>
      <c r="J563" s="4" t="s">
        <v>17</v>
      </c>
    </row>
    <row r="564" spans="9:10" x14ac:dyDescent="0.3">
      <c r="I564" s="4" t="s">
        <v>46</v>
      </c>
      <c r="J564" s="4" t="s">
        <v>90</v>
      </c>
    </row>
    <row r="565" spans="9:10" x14ac:dyDescent="0.3">
      <c r="I565" s="4" t="s">
        <v>46</v>
      </c>
      <c r="J565" s="4" t="s">
        <v>17</v>
      </c>
    </row>
    <row r="566" spans="9:10" x14ac:dyDescent="0.3">
      <c r="I566" s="4" t="s">
        <v>24</v>
      </c>
      <c r="J566" s="4" t="s">
        <v>35</v>
      </c>
    </row>
    <row r="567" spans="9:10" x14ac:dyDescent="0.3">
      <c r="I567" s="4" t="s">
        <v>55</v>
      </c>
      <c r="J567" s="4" t="s">
        <v>283</v>
      </c>
    </row>
    <row r="568" spans="9:10" x14ac:dyDescent="0.3">
      <c r="I568" s="4" t="s">
        <v>55</v>
      </c>
      <c r="J568" s="4" t="s">
        <v>49</v>
      </c>
    </row>
    <row r="569" spans="9:10" x14ac:dyDescent="0.3">
      <c r="I569" s="4" t="s">
        <v>66</v>
      </c>
      <c r="J569" s="4" t="s">
        <v>68</v>
      </c>
    </row>
    <row r="570" spans="9:10" x14ac:dyDescent="0.3">
      <c r="I570" s="4" t="s">
        <v>66</v>
      </c>
      <c r="J570" s="4" t="s">
        <v>31</v>
      </c>
    </row>
    <row r="571" spans="9:10" x14ac:dyDescent="0.3">
      <c r="I571" s="4" t="s">
        <v>66</v>
      </c>
      <c r="J571" s="4" t="s">
        <v>152</v>
      </c>
    </row>
    <row r="572" spans="9:10" x14ac:dyDescent="0.3">
      <c r="I572" s="4" t="s">
        <v>71</v>
      </c>
      <c r="J572" s="4" t="s">
        <v>40</v>
      </c>
    </row>
    <row r="573" spans="9:10" x14ac:dyDescent="0.3">
      <c r="I573" s="4" t="s">
        <v>71</v>
      </c>
      <c r="J573" s="4" t="s">
        <v>82</v>
      </c>
    </row>
    <row r="574" spans="9:10" x14ac:dyDescent="0.3">
      <c r="I574" s="4" t="s">
        <v>71</v>
      </c>
      <c r="J574" s="4" t="s">
        <v>82</v>
      </c>
    </row>
    <row r="575" spans="9:10" x14ac:dyDescent="0.3">
      <c r="I575" s="4" t="s">
        <v>71</v>
      </c>
      <c r="J575" s="4" t="s">
        <v>109</v>
      </c>
    </row>
    <row r="576" spans="9:10" x14ac:dyDescent="0.3">
      <c r="I576" s="4" t="s">
        <v>71</v>
      </c>
      <c r="J576" s="4" t="s">
        <v>90</v>
      </c>
    </row>
    <row r="577" spans="9:10" x14ac:dyDescent="0.3">
      <c r="I577" s="4" t="s">
        <v>77</v>
      </c>
      <c r="J577" s="4" t="s">
        <v>159</v>
      </c>
    </row>
    <row r="578" spans="9:10" x14ac:dyDescent="0.3">
      <c r="I578" s="4" t="s">
        <v>77</v>
      </c>
      <c r="J578" s="4" t="s">
        <v>94</v>
      </c>
    </row>
    <row r="579" spans="9:10" x14ac:dyDescent="0.3">
      <c r="I579" s="4" t="s">
        <v>71</v>
      </c>
      <c r="J579" s="4" t="s">
        <v>35</v>
      </c>
    </row>
    <row r="580" spans="9:10" x14ac:dyDescent="0.3">
      <c r="I580" s="4" t="s">
        <v>77</v>
      </c>
      <c r="J580" s="4" t="s">
        <v>90</v>
      </c>
    </row>
    <row r="581" spans="9:10" x14ac:dyDescent="0.3">
      <c r="I581" s="4" t="s">
        <v>77</v>
      </c>
      <c r="J581" s="4" t="s">
        <v>90</v>
      </c>
    </row>
    <row r="582" spans="9:10" x14ac:dyDescent="0.3">
      <c r="I582" s="4" t="s">
        <v>77</v>
      </c>
      <c r="J582" s="4" t="s">
        <v>90</v>
      </c>
    </row>
    <row r="583" spans="9:10" x14ac:dyDescent="0.3">
      <c r="I583" s="4" t="s">
        <v>77</v>
      </c>
      <c r="J583" s="4" t="s">
        <v>90</v>
      </c>
    </row>
    <row r="584" spans="9:10" x14ac:dyDescent="0.3">
      <c r="I584" s="4" t="s">
        <v>77</v>
      </c>
      <c r="J584" s="4" t="s">
        <v>48</v>
      </c>
    </row>
    <row r="585" spans="9:10" x14ac:dyDescent="0.3">
      <c r="I585" s="4" t="s">
        <v>77</v>
      </c>
      <c r="J585" s="4" t="s">
        <v>73</v>
      </c>
    </row>
    <row r="586" spans="9:10" x14ac:dyDescent="0.3">
      <c r="I586" s="4" t="s">
        <v>77</v>
      </c>
      <c r="J586" s="4" t="s">
        <v>205</v>
      </c>
    </row>
    <row r="587" spans="9:10" x14ac:dyDescent="0.3">
      <c r="I587" s="4" t="s">
        <v>77</v>
      </c>
      <c r="J587" s="4" t="s">
        <v>57</v>
      </c>
    </row>
    <row r="588" spans="9:10" x14ac:dyDescent="0.3">
      <c r="I588" s="4" t="s">
        <v>77</v>
      </c>
      <c r="J588" s="4" t="s">
        <v>92</v>
      </c>
    </row>
    <row r="589" spans="9:10" x14ac:dyDescent="0.3">
      <c r="I589" s="4" t="s">
        <v>55</v>
      </c>
      <c r="J589" s="4" t="s">
        <v>200</v>
      </c>
    </row>
    <row r="590" spans="9:10" x14ac:dyDescent="0.3">
      <c r="I590" s="4" t="s">
        <v>55</v>
      </c>
      <c r="J590" s="4" t="s">
        <v>334</v>
      </c>
    </row>
    <row r="591" spans="9:10" x14ac:dyDescent="0.3">
      <c r="I591" s="4" t="s">
        <v>55</v>
      </c>
      <c r="J591" s="4" t="s">
        <v>49</v>
      </c>
    </row>
    <row r="592" spans="9:10" x14ac:dyDescent="0.3">
      <c r="I592" s="4" t="s">
        <v>33</v>
      </c>
      <c r="J592" s="4" t="s">
        <v>31</v>
      </c>
    </row>
    <row r="593" spans="9:10" x14ac:dyDescent="0.3">
      <c r="I593" s="4" t="s">
        <v>106</v>
      </c>
      <c r="J593" s="4" t="s">
        <v>64</v>
      </c>
    </row>
    <row r="594" spans="9:10" x14ac:dyDescent="0.3">
      <c r="I594" s="4" t="s">
        <v>42</v>
      </c>
      <c r="J594" s="4" t="s">
        <v>68</v>
      </c>
    </row>
    <row r="595" spans="9:10" x14ac:dyDescent="0.3">
      <c r="I595" s="4" t="s">
        <v>46</v>
      </c>
      <c r="J595" s="4" t="s">
        <v>17</v>
      </c>
    </row>
    <row r="596" spans="9:10" x14ac:dyDescent="0.3">
      <c r="I596" s="4" t="s">
        <v>46</v>
      </c>
      <c r="J596" s="4" t="s">
        <v>86</v>
      </c>
    </row>
    <row r="597" spans="9:10" x14ac:dyDescent="0.3">
      <c r="I597" s="4" t="s">
        <v>46</v>
      </c>
      <c r="J597" s="4" t="s">
        <v>48</v>
      </c>
    </row>
    <row r="598" spans="9:10" x14ac:dyDescent="0.3">
      <c r="I598" s="4" t="s">
        <v>46</v>
      </c>
      <c r="J598" s="4" t="s">
        <v>112</v>
      </c>
    </row>
    <row r="599" spans="9:10" x14ac:dyDescent="0.3">
      <c r="I599" s="4" t="s">
        <v>46</v>
      </c>
      <c r="J599" s="4" t="s">
        <v>17</v>
      </c>
    </row>
    <row r="600" spans="9:10" x14ac:dyDescent="0.3">
      <c r="I600" s="4" t="s">
        <v>10</v>
      </c>
      <c r="J600" s="4" t="s">
        <v>276</v>
      </c>
    </row>
    <row r="601" spans="9:10" x14ac:dyDescent="0.3">
      <c r="I601" s="4" t="s">
        <v>10</v>
      </c>
      <c r="J601" s="4" t="s">
        <v>31</v>
      </c>
    </row>
    <row r="602" spans="9:10" x14ac:dyDescent="0.3">
      <c r="I602" s="4" t="s">
        <v>10</v>
      </c>
      <c r="J602" s="4" t="s">
        <v>16</v>
      </c>
    </row>
    <row r="603" spans="9:10" x14ac:dyDescent="0.3">
      <c r="I603" s="4" t="s">
        <v>146</v>
      </c>
      <c r="J603" s="4" t="s">
        <v>57</v>
      </c>
    </row>
    <row r="604" spans="9:10" x14ac:dyDescent="0.3">
      <c r="I604" s="4" t="s">
        <v>146</v>
      </c>
      <c r="J604" s="4" t="s">
        <v>30</v>
      </c>
    </row>
    <row r="605" spans="9:10" x14ac:dyDescent="0.3">
      <c r="I605" s="4" t="s">
        <v>131</v>
      </c>
      <c r="J605" s="4" t="s">
        <v>134</v>
      </c>
    </row>
    <row r="606" spans="9:10" x14ac:dyDescent="0.3">
      <c r="I606" s="4" t="s">
        <v>131</v>
      </c>
      <c r="J606" s="4" t="s">
        <v>134</v>
      </c>
    </row>
    <row r="607" spans="9:10" x14ac:dyDescent="0.3">
      <c r="I607" s="4" t="s">
        <v>24</v>
      </c>
      <c r="J607" s="4" t="s">
        <v>27</v>
      </c>
    </row>
    <row r="608" spans="9:10" x14ac:dyDescent="0.3">
      <c r="I608" s="4" t="s">
        <v>24</v>
      </c>
      <c r="J608" s="4" t="s">
        <v>26</v>
      </c>
    </row>
    <row r="609" spans="9:10" x14ac:dyDescent="0.3">
      <c r="I609" s="4" t="s">
        <v>24</v>
      </c>
      <c r="J609" s="4" t="s">
        <v>36</v>
      </c>
    </row>
    <row r="610" spans="9:10" x14ac:dyDescent="0.3">
      <c r="I610" s="4" t="s">
        <v>10</v>
      </c>
      <c r="J610" s="4" t="s">
        <v>13</v>
      </c>
    </row>
    <row r="611" spans="9:10" x14ac:dyDescent="0.3">
      <c r="I611" s="4" t="s">
        <v>10</v>
      </c>
      <c r="J611" s="4" t="s">
        <v>152</v>
      </c>
    </row>
    <row r="612" spans="9:10" x14ac:dyDescent="0.3">
      <c r="I612" s="4" t="s">
        <v>10</v>
      </c>
      <c r="J612" s="4" t="s">
        <v>342</v>
      </c>
    </row>
    <row r="613" spans="9:10" x14ac:dyDescent="0.3">
      <c r="I613" s="4" t="s">
        <v>10</v>
      </c>
      <c r="J613" s="4" t="s">
        <v>17</v>
      </c>
    </row>
    <row r="614" spans="9:10" x14ac:dyDescent="0.3">
      <c r="I614" s="4" t="s">
        <v>24</v>
      </c>
      <c r="J614" s="4" t="s">
        <v>138</v>
      </c>
    </row>
    <row r="615" spans="9:10" x14ac:dyDescent="0.3">
      <c r="I615" s="4" t="s">
        <v>24</v>
      </c>
      <c r="J615" s="4" t="s">
        <v>165</v>
      </c>
    </row>
    <row r="616" spans="9:10" x14ac:dyDescent="0.3">
      <c r="I616" s="4" t="s">
        <v>24</v>
      </c>
      <c r="J616" s="4" t="s">
        <v>17</v>
      </c>
    </row>
    <row r="617" spans="9:10" x14ac:dyDescent="0.3">
      <c r="I617" s="4" t="s">
        <v>33</v>
      </c>
      <c r="J617" s="4" t="s">
        <v>62</v>
      </c>
    </row>
    <row r="618" spans="9:10" x14ac:dyDescent="0.3">
      <c r="I618" s="4" t="s">
        <v>33</v>
      </c>
      <c r="J618" s="4" t="s">
        <v>40</v>
      </c>
    </row>
    <row r="619" spans="9:10" x14ac:dyDescent="0.3">
      <c r="I619" s="4" t="s">
        <v>33</v>
      </c>
      <c r="J619" s="4" t="s">
        <v>40</v>
      </c>
    </row>
    <row r="620" spans="9:10" x14ac:dyDescent="0.3">
      <c r="I620" s="4" t="s">
        <v>46</v>
      </c>
      <c r="J620" s="4" t="s">
        <v>17</v>
      </c>
    </row>
    <row r="621" spans="9:10" x14ac:dyDescent="0.3">
      <c r="I621" s="4" t="s">
        <v>46</v>
      </c>
      <c r="J621" s="4" t="s">
        <v>115</v>
      </c>
    </row>
    <row r="622" spans="9:10" x14ac:dyDescent="0.3">
      <c r="I622" s="4" t="s">
        <v>46</v>
      </c>
      <c r="J622" s="4" t="s">
        <v>36</v>
      </c>
    </row>
    <row r="623" spans="9:10" x14ac:dyDescent="0.3">
      <c r="I623" s="4" t="s">
        <v>46</v>
      </c>
      <c r="J623" s="4" t="s">
        <v>17</v>
      </c>
    </row>
    <row r="624" spans="9:10" x14ac:dyDescent="0.3">
      <c r="I624" s="4" t="s">
        <v>46</v>
      </c>
      <c r="J624" s="4" t="s">
        <v>17</v>
      </c>
    </row>
    <row r="625" spans="9:10" x14ac:dyDescent="0.3">
      <c r="I625" s="4" t="s">
        <v>46</v>
      </c>
      <c r="J625" s="4" t="s">
        <v>17</v>
      </c>
    </row>
    <row r="626" spans="9:10" x14ac:dyDescent="0.3">
      <c r="I626" s="4" t="s">
        <v>55</v>
      </c>
      <c r="J626" s="4" t="s">
        <v>162</v>
      </c>
    </row>
    <row r="627" spans="9:10" x14ac:dyDescent="0.3">
      <c r="I627" s="4" t="s">
        <v>55</v>
      </c>
      <c r="J627" s="4" t="s">
        <v>346</v>
      </c>
    </row>
    <row r="628" spans="9:10" x14ac:dyDescent="0.3">
      <c r="I628" s="4" t="s">
        <v>55</v>
      </c>
      <c r="J628" s="4" t="s">
        <v>100</v>
      </c>
    </row>
    <row r="629" spans="9:10" x14ac:dyDescent="0.3">
      <c r="I629" s="4" t="s">
        <v>55</v>
      </c>
      <c r="J629" s="4" t="s">
        <v>348</v>
      </c>
    </row>
    <row r="630" spans="9:10" x14ac:dyDescent="0.3">
      <c r="I630" s="4" t="s">
        <v>71</v>
      </c>
      <c r="J630" s="4" t="s">
        <v>82</v>
      </c>
    </row>
    <row r="631" spans="9:10" x14ac:dyDescent="0.3">
      <c r="I631" s="4" t="s">
        <v>71</v>
      </c>
      <c r="J631" s="4" t="s">
        <v>114</v>
      </c>
    </row>
    <row r="632" spans="9:10" x14ac:dyDescent="0.3">
      <c r="I632" s="4" t="s">
        <v>71</v>
      </c>
      <c r="J632" s="4" t="s">
        <v>109</v>
      </c>
    </row>
    <row r="633" spans="9:10" x14ac:dyDescent="0.3">
      <c r="I633" s="4" t="s">
        <v>71</v>
      </c>
      <c r="J633" s="4" t="s">
        <v>35</v>
      </c>
    </row>
    <row r="634" spans="9:10" x14ac:dyDescent="0.3">
      <c r="I634" s="4" t="s">
        <v>77</v>
      </c>
      <c r="J634" s="4" t="s">
        <v>205</v>
      </c>
    </row>
    <row r="635" spans="9:10" x14ac:dyDescent="0.3">
      <c r="I635" s="4" t="s">
        <v>77</v>
      </c>
      <c r="J635" s="4" t="s">
        <v>44</v>
      </c>
    </row>
    <row r="636" spans="9:10" x14ac:dyDescent="0.3">
      <c r="I636" s="4" t="s">
        <v>77</v>
      </c>
      <c r="J636" s="4" t="s">
        <v>35</v>
      </c>
    </row>
    <row r="637" spans="9:10" x14ac:dyDescent="0.3">
      <c r="I637" s="4" t="s">
        <v>77</v>
      </c>
      <c r="J637" s="4" t="s">
        <v>90</v>
      </c>
    </row>
    <row r="638" spans="9:10" x14ac:dyDescent="0.3">
      <c r="I638" s="4" t="s">
        <v>77</v>
      </c>
      <c r="J638" s="4" t="s">
        <v>90</v>
      </c>
    </row>
    <row r="639" spans="9:10" x14ac:dyDescent="0.3">
      <c r="I639" s="4" t="s">
        <v>77</v>
      </c>
      <c r="J639" s="4" t="s">
        <v>90</v>
      </c>
    </row>
    <row r="640" spans="9:10" x14ac:dyDescent="0.3">
      <c r="I640" s="4" t="s">
        <v>71</v>
      </c>
      <c r="J640" s="4" t="s">
        <v>134</v>
      </c>
    </row>
    <row r="641" spans="9:10" x14ac:dyDescent="0.3">
      <c r="I641" s="4" t="s">
        <v>71</v>
      </c>
      <c r="J641" s="4" t="s">
        <v>79</v>
      </c>
    </row>
    <row r="642" spans="9:10" x14ac:dyDescent="0.3">
      <c r="I642" s="4" t="s">
        <v>71</v>
      </c>
      <c r="J642" s="4" t="s">
        <v>73</v>
      </c>
    </row>
    <row r="643" spans="9:10" x14ac:dyDescent="0.3">
      <c r="I643" s="4" t="s">
        <v>66</v>
      </c>
      <c r="J643" s="4" t="s">
        <v>148</v>
      </c>
    </row>
    <row r="644" spans="9:10" x14ac:dyDescent="0.3">
      <c r="I644" s="4" t="s">
        <v>76</v>
      </c>
      <c r="J644" s="4" t="s">
        <v>68</v>
      </c>
    </row>
    <row r="645" spans="9:10" x14ac:dyDescent="0.3">
      <c r="I645" s="4" t="s">
        <v>77</v>
      </c>
      <c r="J645" s="4" t="s">
        <v>62</v>
      </c>
    </row>
    <row r="646" spans="9:10" x14ac:dyDescent="0.3">
      <c r="I646" s="4" t="s">
        <v>77</v>
      </c>
      <c r="J646" s="4" t="s">
        <v>169</v>
      </c>
    </row>
    <row r="647" spans="9:10" x14ac:dyDescent="0.3">
      <c r="I647" s="4" t="s">
        <v>77</v>
      </c>
      <c r="J647" s="4" t="s">
        <v>162</v>
      </c>
    </row>
    <row r="648" spans="9:10" x14ac:dyDescent="0.3">
      <c r="I648" s="4" t="s">
        <v>77</v>
      </c>
      <c r="J648" s="4" t="s">
        <v>230</v>
      </c>
    </row>
    <row r="649" spans="9:10" x14ac:dyDescent="0.3">
      <c r="I649" s="4" t="s">
        <v>24</v>
      </c>
      <c r="J649" s="4" t="s">
        <v>53</v>
      </c>
    </row>
    <row r="650" spans="9:10" x14ac:dyDescent="0.3">
      <c r="I650" s="4" t="s">
        <v>24</v>
      </c>
      <c r="J650" s="4" t="s">
        <v>36</v>
      </c>
    </row>
    <row r="651" spans="9:10" x14ac:dyDescent="0.3">
      <c r="I651" s="4" t="s">
        <v>55</v>
      </c>
      <c r="J651" s="4" t="s">
        <v>62</v>
      </c>
    </row>
    <row r="652" spans="9:10" x14ac:dyDescent="0.3">
      <c r="I652" s="4" t="s">
        <v>66</v>
      </c>
      <c r="J652" s="4" t="s">
        <v>68</v>
      </c>
    </row>
    <row r="653" spans="9:10" x14ac:dyDescent="0.3">
      <c r="I653" s="4" t="s">
        <v>66</v>
      </c>
      <c r="J653" s="4" t="s">
        <v>109</v>
      </c>
    </row>
    <row r="654" spans="9:10" x14ac:dyDescent="0.3">
      <c r="I654" s="4" t="s">
        <v>66</v>
      </c>
      <c r="J654" s="4" t="s">
        <v>49</v>
      </c>
    </row>
    <row r="655" spans="9:10" x14ac:dyDescent="0.3">
      <c r="I655" s="4" t="s">
        <v>33</v>
      </c>
      <c r="J655" s="4" t="s">
        <v>36</v>
      </c>
    </row>
    <row r="656" spans="9:10" x14ac:dyDescent="0.3">
      <c r="I656" s="4" t="s">
        <v>33</v>
      </c>
      <c r="J656" s="4" t="s">
        <v>36</v>
      </c>
    </row>
    <row r="657" spans="9:10" x14ac:dyDescent="0.3">
      <c r="I657" s="4" t="s">
        <v>33</v>
      </c>
      <c r="J657" s="4" t="s">
        <v>115</v>
      </c>
    </row>
    <row r="658" spans="9:10" x14ac:dyDescent="0.3">
      <c r="I658" s="4" t="s">
        <v>42</v>
      </c>
      <c r="J658" s="4" t="s">
        <v>44</v>
      </c>
    </row>
    <row r="659" spans="9:10" x14ac:dyDescent="0.3">
      <c r="I659" s="4" t="s">
        <v>33</v>
      </c>
      <c r="J659" s="4" t="s">
        <v>27</v>
      </c>
    </row>
    <row r="660" spans="9:10" x14ac:dyDescent="0.3">
      <c r="I660" s="4" t="s">
        <v>46</v>
      </c>
      <c r="J660" s="4" t="s">
        <v>53</v>
      </c>
    </row>
    <row r="661" spans="9:10" x14ac:dyDescent="0.3">
      <c r="I661" s="4" t="s">
        <v>46</v>
      </c>
      <c r="J661" s="4" t="s">
        <v>90</v>
      </c>
    </row>
    <row r="662" spans="9:10" x14ac:dyDescent="0.3">
      <c r="I662" s="4" t="s">
        <v>46</v>
      </c>
      <c r="J662" s="4" t="s">
        <v>17</v>
      </c>
    </row>
    <row r="663" spans="9:10" x14ac:dyDescent="0.3">
      <c r="I663" s="4" t="s">
        <v>46</v>
      </c>
      <c r="J663" s="4" t="s">
        <v>53</v>
      </c>
    </row>
    <row r="664" spans="9:10" x14ac:dyDescent="0.3">
      <c r="I664" s="4" t="s">
        <v>46</v>
      </c>
      <c r="J664" s="4" t="s">
        <v>49</v>
      </c>
    </row>
    <row r="665" spans="9:10" x14ac:dyDescent="0.3">
      <c r="I665" s="4" t="s">
        <v>46</v>
      </c>
      <c r="J665" s="4" t="s">
        <v>115</v>
      </c>
    </row>
    <row r="666" spans="9:10" x14ac:dyDescent="0.3">
      <c r="I666" s="4" t="s">
        <v>42</v>
      </c>
      <c r="J666" s="4" t="s">
        <v>354</v>
      </c>
    </row>
    <row r="667" spans="9:10" x14ac:dyDescent="0.3">
      <c r="I667" s="4" t="s">
        <v>10</v>
      </c>
      <c r="J667" s="4" t="s">
        <v>17</v>
      </c>
    </row>
    <row r="668" spans="9:10" x14ac:dyDescent="0.3">
      <c r="I668" s="4" t="s">
        <v>10</v>
      </c>
      <c r="J668" s="4" t="s">
        <v>160</v>
      </c>
    </row>
    <row r="669" spans="9:10" x14ac:dyDescent="0.3">
      <c r="I669" s="4" t="s">
        <v>10</v>
      </c>
      <c r="J669" s="4" t="s">
        <v>237</v>
      </c>
    </row>
    <row r="670" spans="9:10" x14ac:dyDescent="0.3">
      <c r="I670" s="4" t="s">
        <v>19</v>
      </c>
      <c r="J670" s="4" t="s">
        <v>17</v>
      </c>
    </row>
    <row r="671" spans="9:10" x14ac:dyDescent="0.3">
      <c r="I671" s="4" t="s">
        <v>131</v>
      </c>
      <c r="J671" s="4" t="s">
        <v>134</v>
      </c>
    </row>
    <row r="672" spans="9:10" x14ac:dyDescent="0.3">
      <c r="I672" s="4" t="s">
        <v>24</v>
      </c>
      <c r="J672" s="4" t="s">
        <v>52</v>
      </c>
    </row>
    <row r="673" spans="9:10" x14ac:dyDescent="0.3">
      <c r="I673" s="4" t="s">
        <v>24</v>
      </c>
      <c r="J673" s="4" t="s">
        <v>40</v>
      </c>
    </row>
    <row r="674" spans="9:10" x14ac:dyDescent="0.3">
      <c r="I674" s="4" t="s">
        <v>10</v>
      </c>
      <c r="J674" s="4" t="s">
        <v>205</v>
      </c>
    </row>
    <row r="675" spans="9:10" x14ac:dyDescent="0.3">
      <c r="I675" s="4" t="s">
        <v>10</v>
      </c>
      <c r="J675" s="4" t="s">
        <v>79</v>
      </c>
    </row>
    <row r="676" spans="9:10" x14ac:dyDescent="0.3">
      <c r="I676" s="4" t="s">
        <v>146</v>
      </c>
      <c r="J676" s="4" t="s">
        <v>57</v>
      </c>
    </row>
    <row r="677" spans="9:10" x14ac:dyDescent="0.3">
      <c r="I677" s="4" t="s">
        <v>146</v>
      </c>
      <c r="J677" s="4" t="s">
        <v>57</v>
      </c>
    </row>
    <row r="678" spans="9:10" x14ac:dyDescent="0.3">
      <c r="I678" s="4" t="s">
        <v>46</v>
      </c>
      <c r="J678" s="4" t="s">
        <v>17</v>
      </c>
    </row>
    <row r="679" spans="9:10" x14ac:dyDescent="0.3">
      <c r="I679" s="4" t="s">
        <v>46</v>
      </c>
      <c r="J679" s="4" t="s">
        <v>198</v>
      </c>
    </row>
    <row r="680" spans="9:10" x14ac:dyDescent="0.3">
      <c r="I680" s="4" t="s">
        <v>33</v>
      </c>
      <c r="J680" s="4" t="s">
        <v>35</v>
      </c>
    </row>
    <row r="681" spans="9:10" x14ac:dyDescent="0.3">
      <c r="I681" s="4" t="s">
        <v>33</v>
      </c>
      <c r="J681" s="4" t="s">
        <v>27</v>
      </c>
    </row>
    <row r="682" spans="9:10" x14ac:dyDescent="0.3">
      <c r="I682" s="4" t="s">
        <v>46</v>
      </c>
      <c r="J682" s="4" t="s">
        <v>40</v>
      </c>
    </row>
    <row r="683" spans="9:10" x14ac:dyDescent="0.3">
      <c r="I683" s="4" t="s">
        <v>24</v>
      </c>
      <c r="J683" s="4" t="s">
        <v>40</v>
      </c>
    </row>
    <row r="684" spans="9:10" x14ac:dyDescent="0.3">
      <c r="I684" s="4" t="s">
        <v>55</v>
      </c>
      <c r="J684" s="4" t="s">
        <v>49</v>
      </c>
    </row>
    <row r="685" spans="9:10" x14ac:dyDescent="0.3">
      <c r="I685" s="4" t="s">
        <v>66</v>
      </c>
      <c r="J685" s="4" t="s">
        <v>79</v>
      </c>
    </row>
    <row r="686" spans="9:10" x14ac:dyDescent="0.3">
      <c r="I686" s="4" t="s">
        <v>71</v>
      </c>
      <c r="J686" s="4" t="s">
        <v>165</v>
      </c>
    </row>
    <row r="687" spans="9:10" x14ac:dyDescent="0.3">
      <c r="I687" s="4" t="s">
        <v>66</v>
      </c>
      <c r="J687" s="4" t="s">
        <v>90</v>
      </c>
    </row>
    <row r="688" spans="9:10" x14ac:dyDescent="0.3">
      <c r="I688" s="4" t="s">
        <v>77</v>
      </c>
      <c r="J688" s="4" t="s">
        <v>17</v>
      </c>
    </row>
    <row r="689" spans="9:10" x14ac:dyDescent="0.3">
      <c r="I689" s="4" t="s">
        <v>77</v>
      </c>
      <c r="J689" s="4" t="s">
        <v>92</v>
      </c>
    </row>
    <row r="690" spans="9:10" x14ac:dyDescent="0.3">
      <c r="I690" s="4" t="s">
        <v>77</v>
      </c>
      <c r="J690" s="4" t="s">
        <v>48</v>
      </c>
    </row>
    <row r="691" spans="9:10" x14ac:dyDescent="0.3">
      <c r="I691" s="4" t="s">
        <v>77</v>
      </c>
      <c r="J691" s="4" t="s">
        <v>89</v>
      </c>
    </row>
    <row r="692" spans="9:10" x14ac:dyDescent="0.3">
      <c r="I692" s="4" t="s">
        <v>77</v>
      </c>
      <c r="J692" s="4" t="s">
        <v>44</v>
      </c>
    </row>
    <row r="693" spans="9:10" x14ac:dyDescent="0.3">
      <c r="I693" s="4" t="s">
        <v>71</v>
      </c>
      <c r="J693" s="4" t="s">
        <v>82</v>
      </c>
    </row>
    <row r="694" spans="9:10" x14ac:dyDescent="0.3">
      <c r="I694" s="4" t="s">
        <v>71</v>
      </c>
      <c r="J694" s="4" t="s">
        <v>82</v>
      </c>
    </row>
    <row r="695" spans="9:10" x14ac:dyDescent="0.3">
      <c r="I695" s="4" t="s">
        <v>71</v>
      </c>
      <c r="J695" s="4" t="s">
        <v>40</v>
      </c>
    </row>
    <row r="696" spans="9:10" x14ac:dyDescent="0.3">
      <c r="I696" s="4" t="s">
        <v>71</v>
      </c>
      <c r="J696" s="4" t="s">
        <v>35</v>
      </c>
    </row>
    <row r="697" spans="9:10" x14ac:dyDescent="0.3">
      <c r="I697" s="4" t="s">
        <v>77</v>
      </c>
      <c r="J697" s="4" t="s">
        <v>144</v>
      </c>
    </row>
    <row r="698" spans="9:10" x14ac:dyDescent="0.3">
      <c r="I698" s="4" t="s">
        <v>77</v>
      </c>
      <c r="J698" s="4" t="s">
        <v>31</v>
      </c>
    </row>
    <row r="699" spans="9:10" x14ac:dyDescent="0.3">
      <c r="I699" s="4" t="s">
        <v>77</v>
      </c>
      <c r="J699" s="4" t="s">
        <v>90</v>
      </c>
    </row>
    <row r="700" spans="9:10" x14ac:dyDescent="0.3">
      <c r="I700" s="4" t="s">
        <v>77</v>
      </c>
      <c r="J700" s="4" t="s">
        <v>210</v>
      </c>
    </row>
    <row r="701" spans="9:10" x14ac:dyDescent="0.3">
      <c r="I701" s="4" t="s">
        <v>77</v>
      </c>
      <c r="J701" s="4" t="s">
        <v>94</v>
      </c>
    </row>
    <row r="702" spans="9:10" x14ac:dyDescent="0.3">
      <c r="I702" s="4" t="s">
        <v>77</v>
      </c>
      <c r="J702" s="4" t="s">
        <v>58</v>
      </c>
    </row>
    <row r="703" spans="9:10" x14ac:dyDescent="0.3">
      <c r="I703" s="4" t="s">
        <v>24</v>
      </c>
      <c r="J703" s="4" t="s">
        <v>40</v>
      </c>
    </row>
    <row r="704" spans="9:10" x14ac:dyDescent="0.3">
      <c r="I704" s="4" t="s">
        <v>24</v>
      </c>
      <c r="J704" s="4" t="s">
        <v>31</v>
      </c>
    </row>
    <row r="705" spans="9:10" x14ac:dyDescent="0.3">
      <c r="I705" s="4" t="s">
        <v>24</v>
      </c>
      <c r="J705" s="4" t="s">
        <v>27</v>
      </c>
    </row>
    <row r="706" spans="9:10" x14ac:dyDescent="0.3">
      <c r="I706" s="4" t="s">
        <v>55</v>
      </c>
      <c r="J706" s="4" t="s">
        <v>31</v>
      </c>
    </row>
    <row r="707" spans="9:10" x14ac:dyDescent="0.3">
      <c r="I707" s="4" t="s">
        <v>55</v>
      </c>
      <c r="J707" s="4" t="s">
        <v>358</v>
      </c>
    </row>
    <row r="708" spans="9:10" x14ac:dyDescent="0.3">
      <c r="I708" s="4" t="s">
        <v>55</v>
      </c>
      <c r="J708" s="4" t="s">
        <v>52</v>
      </c>
    </row>
    <row r="709" spans="9:10" x14ac:dyDescent="0.3">
      <c r="I709" s="4" t="s">
        <v>55</v>
      </c>
      <c r="J709" s="4" t="s">
        <v>68</v>
      </c>
    </row>
    <row r="710" spans="9:10" x14ac:dyDescent="0.3">
      <c r="I710" s="4" t="s">
        <v>66</v>
      </c>
      <c r="J710" s="4" t="s">
        <v>40</v>
      </c>
    </row>
    <row r="711" spans="9:10" x14ac:dyDescent="0.3">
      <c r="I711" s="4" t="s">
        <v>10</v>
      </c>
      <c r="J711" s="4" t="s">
        <v>79</v>
      </c>
    </row>
    <row r="712" spans="9:10" x14ac:dyDescent="0.3">
      <c r="I712" s="4" t="s">
        <v>10</v>
      </c>
      <c r="J712" s="4" t="s">
        <v>223</v>
      </c>
    </row>
    <row r="713" spans="9:10" x14ac:dyDescent="0.3">
      <c r="I713" s="4" t="s">
        <v>10</v>
      </c>
      <c r="J713" s="4" t="s">
        <v>362</v>
      </c>
    </row>
    <row r="714" spans="9:10" x14ac:dyDescent="0.3">
      <c r="I714" s="4" t="s">
        <v>10</v>
      </c>
      <c r="J714" s="4" t="s">
        <v>364</v>
      </c>
    </row>
    <row r="715" spans="9:10" x14ac:dyDescent="0.3">
      <c r="I715" s="4" t="s">
        <v>10</v>
      </c>
      <c r="J715" s="4" t="s">
        <v>79</v>
      </c>
    </row>
    <row r="716" spans="9:10" x14ac:dyDescent="0.3">
      <c r="I716" s="4" t="s">
        <v>10</v>
      </c>
      <c r="J716" s="4" t="s">
        <v>31</v>
      </c>
    </row>
    <row r="717" spans="9:10" x14ac:dyDescent="0.3">
      <c r="I717" s="4" t="s">
        <v>146</v>
      </c>
      <c r="J717" s="4" t="s">
        <v>112</v>
      </c>
    </row>
    <row r="718" spans="9:10" x14ac:dyDescent="0.3">
      <c r="I718" s="4" t="s">
        <v>19</v>
      </c>
      <c r="J718" s="4" t="s">
        <v>35</v>
      </c>
    </row>
    <row r="719" spans="9:10" x14ac:dyDescent="0.3">
      <c r="I719" s="4" t="s">
        <v>19</v>
      </c>
      <c r="J719" s="4" t="s">
        <v>105</v>
      </c>
    </row>
    <row r="720" spans="9:10" x14ac:dyDescent="0.3">
      <c r="I720" s="4" t="s">
        <v>19</v>
      </c>
      <c r="J720" s="4" t="s">
        <v>57</v>
      </c>
    </row>
    <row r="721" spans="9:10" x14ac:dyDescent="0.3">
      <c r="I721" s="4" t="s">
        <v>131</v>
      </c>
      <c r="J721" s="4" t="s">
        <v>366</v>
      </c>
    </row>
    <row r="722" spans="9:10" x14ac:dyDescent="0.3">
      <c r="I722" s="4" t="s">
        <v>24</v>
      </c>
      <c r="J722" s="4" t="s">
        <v>368</v>
      </c>
    </row>
    <row r="723" spans="9:10" x14ac:dyDescent="0.3">
      <c r="I723" s="4" t="s">
        <v>24</v>
      </c>
      <c r="J723" s="4" t="s">
        <v>255</v>
      </c>
    </row>
    <row r="724" spans="9:10" x14ac:dyDescent="0.3">
      <c r="I724" s="4" t="s">
        <v>24</v>
      </c>
      <c r="J724" s="4" t="s">
        <v>370</v>
      </c>
    </row>
    <row r="725" spans="9:10" x14ac:dyDescent="0.3">
      <c r="I725" s="4" t="s">
        <v>33</v>
      </c>
      <c r="J725" s="4" t="s">
        <v>31</v>
      </c>
    </row>
    <row r="726" spans="9:10" x14ac:dyDescent="0.3">
      <c r="I726" s="4" t="s">
        <v>33</v>
      </c>
      <c r="J726" s="4" t="s">
        <v>27</v>
      </c>
    </row>
    <row r="727" spans="9:10" x14ac:dyDescent="0.3">
      <c r="I727" s="4" t="s">
        <v>33</v>
      </c>
      <c r="J727" s="4" t="s">
        <v>162</v>
      </c>
    </row>
    <row r="728" spans="9:10" x14ac:dyDescent="0.3">
      <c r="I728" s="4" t="s">
        <v>42</v>
      </c>
      <c r="J728" s="4" t="s">
        <v>105</v>
      </c>
    </row>
    <row r="729" spans="9:10" x14ac:dyDescent="0.3">
      <c r="I729" s="4" t="s">
        <v>46</v>
      </c>
      <c r="J729" s="4" t="s">
        <v>17</v>
      </c>
    </row>
    <row r="730" spans="9:10" x14ac:dyDescent="0.3">
      <c r="I730" s="4" t="s">
        <v>46</v>
      </c>
      <c r="J730" s="4" t="s">
        <v>230</v>
      </c>
    </row>
    <row r="731" spans="9:10" x14ac:dyDescent="0.3">
      <c r="I731" s="4" t="s">
        <v>46</v>
      </c>
      <c r="J731" s="4" t="s">
        <v>260</v>
      </c>
    </row>
    <row r="732" spans="9:10" x14ac:dyDescent="0.3">
      <c r="I732" s="4" t="s">
        <v>46</v>
      </c>
      <c r="J732" s="4" t="s">
        <v>40</v>
      </c>
    </row>
    <row r="733" spans="9:10" x14ac:dyDescent="0.3">
      <c r="I733" s="4" t="s">
        <v>46</v>
      </c>
      <c r="J733" s="4" t="s">
        <v>17</v>
      </c>
    </row>
    <row r="734" spans="9:10" x14ac:dyDescent="0.3">
      <c r="I734" s="4" t="s">
        <v>46</v>
      </c>
      <c r="J734" s="4" t="s">
        <v>105</v>
      </c>
    </row>
    <row r="735" spans="9:10" x14ac:dyDescent="0.3">
      <c r="I735" s="4" t="s">
        <v>10</v>
      </c>
      <c r="J735" s="4" t="s">
        <v>159</v>
      </c>
    </row>
    <row r="736" spans="9:10" x14ac:dyDescent="0.3">
      <c r="I736" s="4" t="s">
        <v>33</v>
      </c>
      <c r="J736" s="4" t="s">
        <v>68</v>
      </c>
    </row>
    <row r="737" spans="9:10" x14ac:dyDescent="0.3">
      <c r="I737" s="4" t="s">
        <v>33</v>
      </c>
      <c r="J737" s="4" t="s">
        <v>162</v>
      </c>
    </row>
    <row r="738" spans="9:10" x14ac:dyDescent="0.3">
      <c r="I738" s="4" t="s">
        <v>33</v>
      </c>
      <c r="J738" s="4" t="s">
        <v>105</v>
      </c>
    </row>
    <row r="739" spans="9:10" x14ac:dyDescent="0.3">
      <c r="I739" s="4" t="s">
        <v>42</v>
      </c>
      <c r="J739" s="4" t="s">
        <v>174</v>
      </c>
    </row>
    <row r="740" spans="9:10" x14ac:dyDescent="0.3">
      <c r="I740" s="4" t="s">
        <v>24</v>
      </c>
      <c r="J740" s="4" t="s">
        <v>372</v>
      </c>
    </row>
    <row r="741" spans="9:10" x14ac:dyDescent="0.3">
      <c r="I741" s="4" t="s">
        <v>24</v>
      </c>
      <c r="J741" s="4" t="s">
        <v>31</v>
      </c>
    </row>
    <row r="742" spans="9:10" x14ac:dyDescent="0.3">
      <c r="I742" s="4" t="s">
        <v>24</v>
      </c>
      <c r="J742" s="4" t="s">
        <v>53</v>
      </c>
    </row>
    <row r="743" spans="9:10" x14ac:dyDescent="0.3">
      <c r="I743" s="4" t="s">
        <v>55</v>
      </c>
      <c r="J743" s="4" t="s">
        <v>49</v>
      </c>
    </row>
    <row r="744" spans="9:10" x14ac:dyDescent="0.3">
      <c r="I744" s="4" t="s">
        <v>55</v>
      </c>
      <c r="J744" s="4" t="s">
        <v>79</v>
      </c>
    </row>
    <row r="745" spans="9:10" x14ac:dyDescent="0.3">
      <c r="I745" s="4" t="s">
        <v>55</v>
      </c>
      <c r="J745" s="4" t="s">
        <v>376</v>
      </c>
    </row>
    <row r="746" spans="9:10" x14ac:dyDescent="0.3">
      <c r="I746" s="4" t="s">
        <v>66</v>
      </c>
      <c r="J746" s="4" t="s">
        <v>44</v>
      </c>
    </row>
    <row r="747" spans="9:10" x14ac:dyDescent="0.3">
      <c r="I747" s="4" t="s">
        <v>77</v>
      </c>
      <c r="J747" s="4" t="s">
        <v>378</v>
      </c>
    </row>
    <row r="748" spans="9:10" x14ac:dyDescent="0.3">
      <c r="I748" s="4" t="s">
        <v>77</v>
      </c>
      <c r="J748" s="4" t="s">
        <v>380</v>
      </c>
    </row>
    <row r="749" spans="9:10" x14ac:dyDescent="0.3">
      <c r="I749" s="4" t="s">
        <v>77</v>
      </c>
      <c r="J749" s="4" t="s">
        <v>180</v>
      </c>
    </row>
    <row r="750" spans="9:10" x14ac:dyDescent="0.3">
      <c r="I750" s="4" t="s">
        <v>71</v>
      </c>
      <c r="J750" s="4" t="s">
        <v>69</v>
      </c>
    </row>
    <row r="751" spans="9:10" x14ac:dyDescent="0.3">
      <c r="I751" s="4" t="s">
        <v>71</v>
      </c>
      <c r="J751" s="4" t="s">
        <v>79</v>
      </c>
    </row>
    <row r="752" spans="9:10" x14ac:dyDescent="0.3">
      <c r="I752" s="4" t="s">
        <v>71</v>
      </c>
      <c r="J752" s="4" t="s">
        <v>31</v>
      </c>
    </row>
    <row r="753" spans="9:10" x14ac:dyDescent="0.3">
      <c r="I753" s="4" t="s">
        <v>77</v>
      </c>
      <c r="J753" s="4" t="s">
        <v>205</v>
      </c>
    </row>
    <row r="754" spans="9:10" x14ac:dyDescent="0.3">
      <c r="I754" s="4" t="s">
        <v>77</v>
      </c>
      <c r="J754" s="4" t="s">
        <v>90</v>
      </c>
    </row>
    <row r="755" spans="9:10" x14ac:dyDescent="0.3">
      <c r="I755" s="4" t="s">
        <v>77</v>
      </c>
      <c r="J755" s="4" t="s">
        <v>105</v>
      </c>
    </row>
    <row r="756" spans="9:10" x14ac:dyDescent="0.3">
      <c r="I756" s="4" t="s">
        <v>77</v>
      </c>
      <c r="J756" s="4" t="s">
        <v>82</v>
      </c>
    </row>
    <row r="757" spans="9:10" x14ac:dyDescent="0.3">
      <c r="I757" s="4" t="s">
        <v>77</v>
      </c>
      <c r="J757" s="4" t="s">
        <v>94</v>
      </c>
    </row>
    <row r="758" spans="9:10" x14ac:dyDescent="0.3">
      <c r="I758" s="4" t="s">
        <v>77</v>
      </c>
      <c r="J758" s="4" t="s">
        <v>109</v>
      </c>
    </row>
    <row r="759" spans="9:10" x14ac:dyDescent="0.3">
      <c r="I759" s="4" t="s">
        <v>55</v>
      </c>
      <c r="J759" s="4" t="s">
        <v>148</v>
      </c>
    </row>
    <row r="760" spans="9:10" x14ac:dyDescent="0.3">
      <c r="I760" s="4" t="s">
        <v>55</v>
      </c>
      <c r="J760" s="4" t="s">
        <v>57</v>
      </c>
    </row>
    <row r="761" spans="9:10" x14ac:dyDescent="0.3">
      <c r="I761" s="4" t="s">
        <v>66</v>
      </c>
      <c r="J761" s="4" t="s">
        <v>49</v>
      </c>
    </row>
    <row r="762" spans="9:10" x14ac:dyDescent="0.3">
      <c r="I762" s="4" t="s">
        <v>66</v>
      </c>
      <c r="J762" s="4" t="s">
        <v>69</v>
      </c>
    </row>
    <row r="763" spans="9:10" x14ac:dyDescent="0.3">
      <c r="I763" s="4" t="s">
        <v>66</v>
      </c>
      <c r="J763" s="4" t="s">
        <v>62</v>
      </c>
    </row>
    <row r="764" spans="9:10" x14ac:dyDescent="0.3">
      <c r="I764" s="4" t="s">
        <v>33</v>
      </c>
      <c r="J764" s="4" t="s">
        <v>62</v>
      </c>
    </row>
    <row r="765" spans="9:10" x14ac:dyDescent="0.3">
      <c r="I765" s="4" t="s">
        <v>33</v>
      </c>
      <c r="J765" s="4" t="s">
        <v>90</v>
      </c>
    </row>
    <row r="766" spans="9:10" x14ac:dyDescent="0.3">
      <c r="I766" s="4" t="s">
        <v>33</v>
      </c>
      <c r="J766" s="4" t="s">
        <v>27</v>
      </c>
    </row>
    <row r="767" spans="9:10" x14ac:dyDescent="0.3">
      <c r="I767" s="4" t="s">
        <v>42</v>
      </c>
      <c r="J767" s="4" t="s">
        <v>198</v>
      </c>
    </row>
    <row r="768" spans="9:10" x14ac:dyDescent="0.3">
      <c r="I768" s="4" t="s">
        <v>106</v>
      </c>
      <c r="J768" s="4" t="s">
        <v>82</v>
      </c>
    </row>
    <row r="769" spans="9:10" x14ac:dyDescent="0.3">
      <c r="I769" s="4" t="s">
        <v>46</v>
      </c>
      <c r="J769" s="4" t="s">
        <v>17</v>
      </c>
    </row>
    <row r="770" spans="9:10" x14ac:dyDescent="0.3">
      <c r="I770" s="4" t="s">
        <v>46</v>
      </c>
      <c r="J770" s="4" t="s">
        <v>115</v>
      </c>
    </row>
    <row r="771" spans="9:10" x14ac:dyDescent="0.3">
      <c r="I771" s="4" t="s">
        <v>46</v>
      </c>
      <c r="J771" s="4" t="s">
        <v>115</v>
      </c>
    </row>
    <row r="772" spans="9:10" x14ac:dyDescent="0.3">
      <c r="I772" s="4" t="s">
        <v>46</v>
      </c>
      <c r="J772" s="4" t="s">
        <v>35</v>
      </c>
    </row>
    <row r="773" spans="9:10" x14ac:dyDescent="0.3">
      <c r="I773" s="4" t="s">
        <v>10</v>
      </c>
      <c r="J773" s="4" t="s">
        <v>13</v>
      </c>
    </row>
    <row r="774" spans="9:10" x14ac:dyDescent="0.3">
      <c r="I774" s="4" t="s">
        <v>24</v>
      </c>
      <c r="J774" s="4" t="s">
        <v>382</v>
      </c>
    </row>
    <row r="775" spans="9:10" x14ac:dyDescent="0.3">
      <c r="I775" s="4" t="s">
        <v>106</v>
      </c>
      <c r="J775" s="4" t="s">
        <v>92</v>
      </c>
    </row>
    <row r="776" spans="9:10" x14ac:dyDescent="0.3">
      <c r="I776" s="4" t="s">
        <v>46</v>
      </c>
      <c r="J776" s="4" t="s">
        <v>115</v>
      </c>
    </row>
    <row r="777" spans="9:10" x14ac:dyDescent="0.3">
      <c r="I777" s="4" t="s">
        <v>46</v>
      </c>
      <c r="J777" s="4" t="s">
        <v>82</v>
      </c>
    </row>
    <row r="778" spans="9:10" x14ac:dyDescent="0.3">
      <c r="I778" s="4" t="s">
        <v>46</v>
      </c>
      <c r="J778" s="4" t="s">
        <v>49</v>
      </c>
    </row>
    <row r="779" spans="9:10" x14ac:dyDescent="0.3">
      <c r="I779" s="4" t="s">
        <v>46</v>
      </c>
      <c r="J779" s="4" t="s">
        <v>17</v>
      </c>
    </row>
    <row r="780" spans="9:10" x14ac:dyDescent="0.3">
      <c r="I780" s="4" t="s">
        <v>10</v>
      </c>
      <c r="J780" s="4" t="s">
        <v>13</v>
      </c>
    </row>
    <row r="781" spans="9:10" x14ac:dyDescent="0.3">
      <c r="I781" s="4" t="s">
        <v>10</v>
      </c>
      <c r="J781" s="4" t="s">
        <v>79</v>
      </c>
    </row>
    <row r="782" spans="9:10" x14ac:dyDescent="0.3">
      <c r="I782" s="4" t="s">
        <v>10</v>
      </c>
      <c r="J782" s="4" t="s">
        <v>354</v>
      </c>
    </row>
    <row r="783" spans="9:10" x14ac:dyDescent="0.3">
      <c r="I783" s="4" t="s">
        <v>10</v>
      </c>
      <c r="J783" s="4" t="s">
        <v>22</v>
      </c>
    </row>
    <row r="784" spans="9:10" x14ac:dyDescent="0.3">
      <c r="I784" s="4" t="s">
        <v>10</v>
      </c>
      <c r="J784" s="4" t="s">
        <v>17</v>
      </c>
    </row>
    <row r="785" spans="9:10" x14ac:dyDescent="0.3">
      <c r="I785" s="4" t="s">
        <v>10</v>
      </c>
      <c r="J785" s="4" t="s">
        <v>73</v>
      </c>
    </row>
    <row r="786" spans="9:10" x14ac:dyDescent="0.3">
      <c r="I786" s="4" t="s">
        <v>10</v>
      </c>
      <c r="J786" s="4" t="s">
        <v>260</v>
      </c>
    </row>
    <row r="787" spans="9:10" x14ac:dyDescent="0.3">
      <c r="I787" s="4" t="s">
        <v>10</v>
      </c>
      <c r="J787" s="4" t="s">
        <v>57</v>
      </c>
    </row>
    <row r="788" spans="9:10" x14ac:dyDescent="0.3">
      <c r="I788" s="4" t="s">
        <v>19</v>
      </c>
      <c r="J788" s="4" t="s">
        <v>17</v>
      </c>
    </row>
    <row r="789" spans="9:10" x14ac:dyDescent="0.3">
      <c r="I789" s="4" t="s">
        <v>24</v>
      </c>
      <c r="J789" s="4" t="s">
        <v>31</v>
      </c>
    </row>
    <row r="790" spans="9:10" x14ac:dyDescent="0.3">
      <c r="I790" s="4" t="s">
        <v>42</v>
      </c>
      <c r="J790" s="4" t="s">
        <v>39</v>
      </c>
    </row>
    <row r="791" spans="9:10" x14ac:dyDescent="0.3">
      <c r="I791" s="4" t="s">
        <v>42</v>
      </c>
      <c r="J791" s="4" t="s">
        <v>40</v>
      </c>
    </row>
    <row r="792" spans="9:10" x14ac:dyDescent="0.3">
      <c r="I792" s="4" t="s">
        <v>42</v>
      </c>
      <c r="J792" s="4" t="s">
        <v>109</v>
      </c>
    </row>
    <row r="793" spans="9:10" x14ac:dyDescent="0.3">
      <c r="I793" s="4" t="s">
        <v>66</v>
      </c>
      <c r="J793" s="4" t="s">
        <v>79</v>
      </c>
    </row>
    <row r="794" spans="9:10" x14ac:dyDescent="0.3">
      <c r="I794" s="4" t="s">
        <v>71</v>
      </c>
      <c r="J794" s="4" t="s">
        <v>68</v>
      </c>
    </row>
    <row r="795" spans="9:10" x14ac:dyDescent="0.3">
      <c r="I795" s="4" t="s">
        <v>71</v>
      </c>
      <c r="J795" s="4" t="s">
        <v>73</v>
      </c>
    </row>
    <row r="796" spans="9:10" x14ac:dyDescent="0.3">
      <c r="I796" s="4" t="s">
        <v>71</v>
      </c>
      <c r="J796" s="4" t="s">
        <v>40</v>
      </c>
    </row>
    <row r="797" spans="9:10" x14ac:dyDescent="0.3">
      <c r="I797" s="4" t="s">
        <v>77</v>
      </c>
      <c r="J797" s="4" t="s">
        <v>31</v>
      </c>
    </row>
    <row r="798" spans="9:10" x14ac:dyDescent="0.3">
      <c r="I798" s="4" t="s">
        <v>77</v>
      </c>
      <c r="J798" s="4" t="s">
        <v>115</v>
      </c>
    </row>
    <row r="799" spans="9:10" x14ac:dyDescent="0.3">
      <c r="I799" s="4" t="s">
        <v>77</v>
      </c>
      <c r="J799" s="4" t="s">
        <v>133</v>
      </c>
    </row>
    <row r="800" spans="9:10" x14ac:dyDescent="0.3">
      <c r="I800" s="4" t="s">
        <v>77</v>
      </c>
      <c r="J800" s="4" t="s">
        <v>57</v>
      </c>
    </row>
    <row r="801" spans="9:10" x14ac:dyDescent="0.3">
      <c r="I801" s="4" t="s">
        <v>77</v>
      </c>
      <c r="J801" s="4" t="s">
        <v>57</v>
      </c>
    </row>
    <row r="802" spans="9:10" x14ac:dyDescent="0.3">
      <c r="I802" s="4" t="s">
        <v>77</v>
      </c>
      <c r="J802" s="4" t="s">
        <v>169</v>
      </c>
    </row>
    <row r="803" spans="9:10" x14ac:dyDescent="0.3">
      <c r="I803" s="4" t="s">
        <v>71</v>
      </c>
      <c r="J803" s="4" t="s">
        <v>62</v>
      </c>
    </row>
    <row r="804" spans="9:10" x14ac:dyDescent="0.3">
      <c r="I804" s="4" t="s">
        <v>71</v>
      </c>
      <c r="J804" s="4" t="s">
        <v>82</v>
      </c>
    </row>
    <row r="805" spans="9:10" x14ac:dyDescent="0.3">
      <c r="I805" s="4" t="s">
        <v>71</v>
      </c>
      <c r="J805" s="4" t="s">
        <v>68</v>
      </c>
    </row>
    <row r="806" spans="9:10" x14ac:dyDescent="0.3">
      <c r="I806" s="4" t="s">
        <v>77</v>
      </c>
      <c r="J806" s="4" t="s">
        <v>171</v>
      </c>
    </row>
    <row r="807" spans="9:10" x14ac:dyDescent="0.3">
      <c r="I807" s="4" t="s">
        <v>77</v>
      </c>
      <c r="J807" s="4" t="s">
        <v>62</v>
      </c>
    </row>
    <row r="808" spans="9:10" x14ac:dyDescent="0.3">
      <c r="I808" s="4" t="s">
        <v>77</v>
      </c>
      <c r="J808" s="4" t="s">
        <v>181</v>
      </c>
    </row>
    <row r="809" spans="9:10" x14ac:dyDescent="0.3">
      <c r="I809" s="4" t="s">
        <v>55</v>
      </c>
      <c r="J809" s="4" t="s">
        <v>86</v>
      </c>
    </row>
    <row r="810" spans="9:10" x14ac:dyDescent="0.3">
      <c r="I810" s="4" t="s">
        <v>66</v>
      </c>
      <c r="J810" s="4" t="s">
        <v>90</v>
      </c>
    </row>
    <row r="811" spans="9:10" x14ac:dyDescent="0.3">
      <c r="I811" s="4" t="s">
        <v>33</v>
      </c>
      <c r="J811" s="4" t="s">
        <v>36</v>
      </c>
    </row>
    <row r="812" spans="9:10" x14ac:dyDescent="0.3">
      <c r="I812" s="4" t="s">
        <v>33</v>
      </c>
      <c r="J812" s="4" t="s">
        <v>105</v>
      </c>
    </row>
    <row r="813" spans="9:10" x14ac:dyDescent="0.3">
      <c r="I813" s="4" t="s">
        <v>33</v>
      </c>
      <c r="J813" s="4" t="s">
        <v>82</v>
      </c>
    </row>
    <row r="814" spans="9:10" x14ac:dyDescent="0.3">
      <c r="I814" s="4" t="s">
        <v>106</v>
      </c>
      <c r="J814" s="4" t="s">
        <v>94</v>
      </c>
    </row>
    <row r="815" spans="9:10" x14ac:dyDescent="0.3">
      <c r="I815" s="4" t="s">
        <v>42</v>
      </c>
      <c r="J815" s="4" t="s">
        <v>109</v>
      </c>
    </row>
    <row r="816" spans="9:10" x14ac:dyDescent="0.3">
      <c r="I816" s="4" t="s">
        <v>33</v>
      </c>
      <c r="J816" s="4" t="s">
        <v>27</v>
      </c>
    </row>
    <row r="817" spans="9:10" x14ac:dyDescent="0.3">
      <c r="I817" s="4" t="s">
        <v>46</v>
      </c>
      <c r="J817" s="4" t="s">
        <v>53</v>
      </c>
    </row>
    <row r="818" spans="9:10" x14ac:dyDescent="0.3">
      <c r="I818" s="4" t="s">
        <v>46</v>
      </c>
      <c r="J818" s="4" t="s">
        <v>40</v>
      </c>
    </row>
    <row r="819" spans="9:10" x14ac:dyDescent="0.3">
      <c r="I819" s="4" t="s">
        <v>131</v>
      </c>
      <c r="J819" s="4" t="s">
        <v>366</v>
      </c>
    </row>
    <row r="820" spans="9:10" x14ac:dyDescent="0.3">
      <c r="I820" s="4" t="s">
        <v>24</v>
      </c>
      <c r="J820" s="4" t="s">
        <v>373</v>
      </c>
    </row>
    <row r="821" spans="9:10" x14ac:dyDescent="0.3">
      <c r="I821" s="4" t="s">
        <v>46</v>
      </c>
      <c r="J821" s="4" t="s">
        <v>17</v>
      </c>
    </row>
    <row r="822" spans="9:10" x14ac:dyDescent="0.3">
      <c r="I822" s="4" t="s">
        <v>46</v>
      </c>
      <c r="J822" s="4" t="s">
        <v>21</v>
      </c>
    </row>
    <row r="823" spans="9:10" x14ac:dyDescent="0.3">
      <c r="I823" s="4" t="s">
        <v>10</v>
      </c>
      <c r="J823" s="4" t="s">
        <v>79</v>
      </c>
    </row>
    <row r="824" spans="9:10" x14ac:dyDescent="0.3">
      <c r="I824" s="4" t="s">
        <v>10</v>
      </c>
      <c r="J824" s="4" t="s">
        <v>303</v>
      </c>
    </row>
    <row r="825" spans="9:10" x14ac:dyDescent="0.3">
      <c r="I825" s="4" t="s">
        <v>10</v>
      </c>
      <c r="J825" s="4" t="s">
        <v>386</v>
      </c>
    </row>
    <row r="826" spans="9:10" x14ac:dyDescent="0.3">
      <c r="I826" s="4" t="s">
        <v>10</v>
      </c>
      <c r="J826" s="4" t="s">
        <v>53</v>
      </c>
    </row>
    <row r="827" spans="9:10" x14ac:dyDescent="0.3">
      <c r="I827" s="4" t="s">
        <v>19</v>
      </c>
      <c r="J827" s="4" t="s">
        <v>17</v>
      </c>
    </row>
    <row r="828" spans="9:10" x14ac:dyDescent="0.3">
      <c r="I828" s="4" t="s">
        <v>19</v>
      </c>
      <c r="J828" s="4" t="s">
        <v>74</v>
      </c>
    </row>
    <row r="829" spans="9:10" x14ac:dyDescent="0.3">
      <c r="I829" s="4" t="s">
        <v>131</v>
      </c>
      <c r="J829" s="4" t="s">
        <v>90</v>
      </c>
    </row>
    <row r="830" spans="9:10" x14ac:dyDescent="0.3">
      <c r="I830" s="4" t="s">
        <v>33</v>
      </c>
      <c r="J830" s="4" t="s">
        <v>27</v>
      </c>
    </row>
    <row r="831" spans="9:10" x14ac:dyDescent="0.3">
      <c r="I831" s="4" t="s">
        <v>33</v>
      </c>
      <c r="J831" s="4" t="s">
        <v>134</v>
      </c>
    </row>
    <row r="832" spans="9:10" x14ac:dyDescent="0.3">
      <c r="I832" s="4" t="s">
        <v>33</v>
      </c>
      <c r="J832" s="4" t="s">
        <v>36</v>
      </c>
    </row>
    <row r="833" spans="9:10" x14ac:dyDescent="0.3">
      <c r="I833" s="4" t="s">
        <v>33</v>
      </c>
      <c r="J833" s="4" t="s">
        <v>27</v>
      </c>
    </row>
    <row r="834" spans="9:10" x14ac:dyDescent="0.3">
      <c r="I834" s="4" t="s">
        <v>106</v>
      </c>
      <c r="J834" s="4" t="s">
        <v>388</v>
      </c>
    </row>
    <row r="835" spans="9:10" x14ac:dyDescent="0.3">
      <c r="I835" s="4" t="s">
        <v>42</v>
      </c>
      <c r="J835" s="4" t="s">
        <v>390</v>
      </c>
    </row>
    <row r="836" spans="9:10" x14ac:dyDescent="0.3">
      <c r="I836" s="4" t="s">
        <v>42</v>
      </c>
      <c r="J836" s="4" t="s">
        <v>150</v>
      </c>
    </row>
    <row r="837" spans="9:10" x14ac:dyDescent="0.3">
      <c r="I837" s="4" t="s">
        <v>42</v>
      </c>
      <c r="J837" s="4" t="s">
        <v>133</v>
      </c>
    </row>
    <row r="838" spans="9:10" x14ac:dyDescent="0.3">
      <c r="I838" s="4" t="s">
        <v>55</v>
      </c>
      <c r="J838" s="4" t="s">
        <v>157</v>
      </c>
    </row>
    <row r="839" spans="9:10" x14ac:dyDescent="0.3">
      <c r="I839" s="4" t="s">
        <v>55</v>
      </c>
      <c r="J839" s="4" t="s">
        <v>129</v>
      </c>
    </row>
    <row r="840" spans="9:10" x14ac:dyDescent="0.3">
      <c r="I840" s="4" t="s">
        <v>66</v>
      </c>
      <c r="J840" s="4" t="s">
        <v>79</v>
      </c>
    </row>
    <row r="841" spans="9:10" x14ac:dyDescent="0.3">
      <c r="I841" s="4" t="s">
        <v>66</v>
      </c>
      <c r="J841" s="4" t="s">
        <v>123</v>
      </c>
    </row>
    <row r="842" spans="9:10" x14ac:dyDescent="0.3">
      <c r="I842" s="4" t="s">
        <v>66</v>
      </c>
      <c r="J842" s="4" t="s">
        <v>62</v>
      </c>
    </row>
    <row r="843" spans="9:10" x14ac:dyDescent="0.3">
      <c r="I843" s="4" t="s">
        <v>66</v>
      </c>
      <c r="J843" s="4" t="s">
        <v>57</v>
      </c>
    </row>
    <row r="844" spans="9:10" x14ac:dyDescent="0.3">
      <c r="I844" s="4" t="s">
        <v>66</v>
      </c>
      <c r="J844" s="4" t="s">
        <v>35</v>
      </c>
    </row>
    <row r="845" spans="9:10" x14ac:dyDescent="0.3">
      <c r="I845" s="4" t="s">
        <v>66</v>
      </c>
      <c r="J845" s="4" t="s">
        <v>13</v>
      </c>
    </row>
    <row r="846" spans="9:10" x14ac:dyDescent="0.3">
      <c r="I846" s="4" t="s">
        <v>66</v>
      </c>
      <c r="J846" s="4" t="s">
        <v>62</v>
      </c>
    </row>
    <row r="847" spans="9:10" x14ac:dyDescent="0.3">
      <c r="I847" s="4" t="s">
        <v>55</v>
      </c>
      <c r="J847" s="4" t="s">
        <v>90</v>
      </c>
    </row>
    <row r="848" spans="9:10" x14ac:dyDescent="0.3">
      <c r="I848" s="4" t="s">
        <v>71</v>
      </c>
      <c r="J848" s="4" t="s">
        <v>40</v>
      </c>
    </row>
    <row r="849" spans="9:10" x14ac:dyDescent="0.3">
      <c r="I849" s="4" t="s">
        <v>71</v>
      </c>
      <c r="J849" s="4" t="s">
        <v>27</v>
      </c>
    </row>
    <row r="850" spans="9:10" x14ac:dyDescent="0.3">
      <c r="I850" s="4" t="s">
        <v>71</v>
      </c>
      <c r="J850" s="4" t="s">
        <v>36</v>
      </c>
    </row>
    <row r="851" spans="9:10" x14ac:dyDescent="0.3">
      <c r="I851" s="4" t="s">
        <v>77</v>
      </c>
      <c r="J851" s="4" t="s">
        <v>22</v>
      </c>
    </row>
    <row r="852" spans="9:10" x14ac:dyDescent="0.3">
      <c r="I852" s="4" t="s">
        <v>77</v>
      </c>
      <c r="J852" s="4" t="s">
        <v>82</v>
      </c>
    </row>
    <row r="853" spans="9:10" x14ac:dyDescent="0.3">
      <c r="I853" s="4" t="s">
        <v>77</v>
      </c>
      <c r="J853" s="4" t="s">
        <v>82</v>
      </c>
    </row>
    <row r="854" spans="9:10" x14ac:dyDescent="0.3">
      <c r="I854" s="4" t="s">
        <v>77</v>
      </c>
      <c r="J854" s="4" t="s">
        <v>17</v>
      </c>
    </row>
    <row r="855" spans="9:10" x14ac:dyDescent="0.3">
      <c r="I855" s="4" t="s">
        <v>77</v>
      </c>
      <c r="J855" s="4" t="s">
        <v>165</v>
      </c>
    </row>
    <row r="856" spans="9:10" x14ac:dyDescent="0.3">
      <c r="I856" s="4" t="s">
        <v>71</v>
      </c>
      <c r="J856" s="4" t="s">
        <v>69</v>
      </c>
    </row>
    <row r="857" spans="9:10" x14ac:dyDescent="0.3">
      <c r="I857" s="4" t="s">
        <v>76</v>
      </c>
      <c r="J857" s="4" t="s">
        <v>68</v>
      </c>
    </row>
    <row r="858" spans="9:10" x14ac:dyDescent="0.3">
      <c r="I858" s="4" t="s">
        <v>77</v>
      </c>
      <c r="J858" s="4" t="s">
        <v>22</v>
      </c>
    </row>
    <row r="859" spans="9:10" x14ac:dyDescent="0.3">
      <c r="I859" s="4" t="s">
        <v>77</v>
      </c>
      <c r="J859" s="4" t="s">
        <v>48</v>
      </c>
    </row>
    <row r="860" spans="9:10" x14ac:dyDescent="0.3">
      <c r="I860" s="4" t="s">
        <v>77</v>
      </c>
      <c r="J860" s="4" t="s">
        <v>205</v>
      </c>
    </row>
    <row r="861" spans="9:10" x14ac:dyDescent="0.3">
      <c r="I861" s="4" t="s">
        <v>77</v>
      </c>
      <c r="J861" s="4" t="s">
        <v>57</v>
      </c>
    </row>
    <row r="862" spans="9:10" x14ac:dyDescent="0.3">
      <c r="I862" s="4" t="s">
        <v>77</v>
      </c>
      <c r="J862" s="4" t="s">
        <v>79</v>
      </c>
    </row>
    <row r="863" spans="9:10" x14ac:dyDescent="0.3">
      <c r="I863" s="4" t="s">
        <v>77</v>
      </c>
      <c r="J863" s="4" t="s">
        <v>90</v>
      </c>
    </row>
    <row r="864" spans="9:10" x14ac:dyDescent="0.3">
      <c r="I864" s="4" t="s">
        <v>77</v>
      </c>
      <c r="J864" s="4" t="s">
        <v>68</v>
      </c>
    </row>
    <row r="865" spans="9:10" x14ac:dyDescent="0.3">
      <c r="I865" s="4" t="s">
        <v>77</v>
      </c>
      <c r="J865" s="4" t="s">
        <v>31</v>
      </c>
    </row>
    <row r="866" spans="9:10" x14ac:dyDescent="0.3">
      <c r="I866" s="4" t="s">
        <v>77</v>
      </c>
      <c r="J866" s="4" t="s">
        <v>208</v>
      </c>
    </row>
    <row r="867" spans="9:10" x14ac:dyDescent="0.3">
      <c r="I867" s="4" t="s">
        <v>55</v>
      </c>
      <c r="J867" s="4" t="s">
        <v>86</v>
      </c>
    </row>
    <row r="868" spans="9:10" x14ac:dyDescent="0.3">
      <c r="I868" s="4" t="s">
        <v>55</v>
      </c>
      <c r="J868" s="4" t="s">
        <v>296</v>
      </c>
    </row>
    <row r="869" spans="9:10" x14ac:dyDescent="0.3">
      <c r="I869" s="4" t="s">
        <v>55</v>
      </c>
      <c r="J869" s="4" t="s">
        <v>49</v>
      </c>
    </row>
    <row r="870" spans="9:10" x14ac:dyDescent="0.3">
      <c r="I870" s="4" t="s">
        <v>66</v>
      </c>
      <c r="J870" s="4" t="s">
        <v>109</v>
      </c>
    </row>
    <row r="871" spans="9:10" x14ac:dyDescent="0.3">
      <c r="I871" s="4" t="s">
        <v>55</v>
      </c>
      <c r="J871" s="4" t="s">
        <v>394</v>
      </c>
    </row>
    <row r="872" spans="9:10" x14ac:dyDescent="0.3">
      <c r="I872" s="4" t="s">
        <v>33</v>
      </c>
      <c r="J872" s="4" t="s">
        <v>27</v>
      </c>
    </row>
    <row r="873" spans="9:10" x14ac:dyDescent="0.3">
      <c r="I873" s="4" t="s">
        <v>33</v>
      </c>
      <c r="J873" s="4" t="s">
        <v>36</v>
      </c>
    </row>
    <row r="874" spans="9:10" x14ac:dyDescent="0.3">
      <c r="I874" s="4" t="s">
        <v>33</v>
      </c>
      <c r="J874" s="4" t="s">
        <v>152</v>
      </c>
    </row>
    <row r="875" spans="9:10" x14ac:dyDescent="0.3">
      <c r="I875" s="4" t="s">
        <v>33</v>
      </c>
      <c r="J875" s="4" t="s">
        <v>27</v>
      </c>
    </row>
    <row r="876" spans="9:10" x14ac:dyDescent="0.3">
      <c r="I876" s="4" t="s">
        <v>33</v>
      </c>
      <c r="J876" s="4" t="s">
        <v>82</v>
      </c>
    </row>
    <row r="877" spans="9:10" x14ac:dyDescent="0.3">
      <c r="I877" s="4" t="s">
        <v>106</v>
      </c>
      <c r="J877" s="4" t="s">
        <v>35</v>
      </c>
    </row>
    <row r="878" spans="9:10" x14ac:dyDescent="0.3">
      <c r="I878" s="4" t="s">
        <v>10</v>
      </c>
      <c r="J878" s="4" t="s">
        <v>396</v>
      </c>
    </row>
    <row r="879" spans="9:10" x14ac:dyDescent="0.3">
      <c r="I879" s="4" t="s">
        <v>10</v>
      </c>
      <c r="J879" s="4" t="s">
        <v>79</v>
      </c>
    </row>
    <row r="880" spans="9:10" x14ac:dyDescent="0.3">
      <c r="I880" s="4" t="s">
        <v>10</v>
      </c>
      <c r="J880" s="4" t="s">
        <v>79</v>
      </c>
    </row>
    <row r="881" spans="9:10" x14ac:dyDescent="0.3">
      <c r="I881" s="4" t="s">
        <v>10</v>
      </c>
      <c r="J881" s="4" t="s">
        <v>17</v>
      </c>
    </row>
    <row r="882" spans="9:10" x14ac:dyDescent="0.3">
      <c r="I882" s="4" t="s">
        <v>10</v>
      </c>
      <c r="J882" s="4" t="s">
        <v>276</v>
      </c>
    </row>
    <row r="883" spans="9:10" x14ac:dyDescent="0.3">
      <c r="I883" s="4" t="s">
        <v>24</v>
      </c>
      <c r="J883" s="4" t="s">
        <v>398</v>
      </c>
    </row>
    <row r="884" spans="9:10" x14ac:dyDescent="0.3">
      <c r="I884" s="4" t="s">
        <v>46</v>
      </c>
      <c r="J884" s="4" t="s">
        <v>73</v>
      </c>
    </row>
    <row r="885" spans="9:10" x14ac:dyDescent="0.3">
      <c r="I885" s="4" t="s">
        <v>46</v>
      </c>
      <c r="J885" s="4" t="s">
        <v>17</v>
      </c>
    </row>
    <row r="886" spans="9:10" x14ac:dyDescent="0.3">
      <c r="I886" s="4" t="s">
        <v>46</v>
      </c>
      <c r="J886" s="4" t="s">
        <v>40</v>
      </c>
    </row>
    <row r="887" spans="9:10" x14ac:dyDescent="0.3">
      <c r="I887" s="4" t="s">
        <v>10</v>
      </c>
      <c r="J887" s="4" t="s">
        <v>73</v>
      </c>
    </row>
    <row r="888" spans="9:10" x14ac:dyDescent="0.3">
      <c r="I888" s="4" t="s">
        <v>10</v>
      </c>
      <c r="J888" s="4" t="s">
        <v>79</v>
      </c>
    </row>
    <row r="889" spans="9:10" x14ac:dyDescent="0.3">
      <c r="I889" s="4" t="s">
        <v>146</v>
      </c>
      <c r="J889" s="4" t="s">
        <v>57</v>
      </c>
    </row>
    <row r="890" spans="9:10" x14ac:dyDescent="0.3">
      <c r="I890" s="4" t="s">
        <v>46</v>
      </c>
      <c r="J890" s="4" t="s">
        <v>40</v>
      </c>
    </row>
    <row r="891" spans="9:10" x14ac:dyDescent="0.3">
      <c r="I891" s="4" t="s">
        <v>46</v>
      </c>
      <c r="J891" s="4" t="s">
        <v>53</v>
      </c>
    </row>
    <row r="892" spans="9:10" x14ac:dyDescent="0.3">
      <c r="I892" s="4" t="s">
        <v>19</v>
      </c>
      <c r="J892" s="4" t="s">
        <v>105</v>
      </c>
    </row>
    <row r="893" spans="9:10" x14ac:dyDescent="0.3">
      <c r="I893" s="4" t="s">
        <v>24</v>
      </c>
      <c r="J893" s="4" t="s">
        <v>400</v>
      </c>
    </row>
    <row r="894" spans="9:10" x14ac:dyDescent="0.3">
      <c r="I894" s="4" t="s">
        <v>24</v>
      </c>
      <c r="J894" s="4" t="s">
        <v>31</v>
      </c>
    </row>
    <row r="895" spans="9:10" x14ac:dyDescent="0.3">
      <c r="I895" s="4" t="s">
        <v>24</v>
      </c>
      <c r="J895" s="4" t="s">
        <v>402</v>
      </c>
    </row>
    <row r="896" spans="9:10" x14ac:dyDescent="0.3">
      <c r="I896" s="4" t="s">
        <v>24</v>
      </c>
      <c r="J896" s="4" t="s">
        <v>31</v>
      </c>
    </row>
    <row r="897" spans="9:10" x14ac:dyDescent="0.3">
      <c r="I897" s="4" t="s">
        <v>71</v>
      </c>
      <c r="J897" s="4" t="s">
        <v>73</v>
      </c>
    </row>
    <row r="898" spans="9:10" x14ac:dyDescent="0.3">
      <c r="I898" s="4" t="s">
        <v>71</v>
      </c>
      <c r="J898" s="4" t="s">
        <v>152</v>
      </c>
    </row>
    <row r="899" spans="9:10" x14ac:dyDescent="0.3">
      <c r="I899" s="4" t="s">
        <v>77</v>
      </c>
      <c r="J899" s="4" t="s">
        <v>48</v>
      </c>
    </row>
    <row r="900" spans="9:10" x14ac:dyDescent="0.3">
      <c r="I900" s="4" t="s">
        <v>77</v>
      </c>
      <c r="J900" s="4" t="s">
        <v>198</v>
      </c>
    </row>
    <row r="901" spans="9:10" x14ac:dyDescent="0.3">
      <c r="I901" s="4" t="s">
        <v>77</v>
      </c>
      <c r="J901" s="4" t="s">
        <v>105</v>
      </c>
    </row>
    <row r="902" spans="9:10" x14ac:dyDescent="0.3">
      <c r="I902" s="4" t="s">
        <v>77</v>
      </c>
      <c r="J902" s="4" t="s">
        <v>144</v>
      </c>
    </row>
    <row r="903" spans="9:10" x14ac:dyDescent="0.3">
      <c r="I903" s="4" t="s">
        <v>77</v>
      </c>
      <c r="J903" s="4" t="s">
        <v>82</v>
      </c>
    </row>
    <row r="904" spans="9:10" x14ac:dyDescent="0.3">
      <c r="I904" s="4" t="s">
        <v>77</v>
      </c>
      <c r="J904" s="4" t="s">
        <v>157</v>
      </c>
    </row>
    <row r="905" spans="9:10" x14ac:dyDescent="0.3">
      <c r="I905" s="4" t="s">
        <v>33</v>
      </c>
      <c r="J905" s="4" t="s">
        <v>31</v>
      </c>
    </row>
    <row r="906" spans="9:10" x14ac:dyDescent="0.3">
      <c r="I906" s="4" t="s">
        <v>33</v>
      </c>
      <c r="J906" s="4" t="s">
        <v>40</v>
      </c>
    </row>
    <row r="907" spans="9:10" x14ac:dyDescent="0.3">
      <c r="I907" s="4" t="s">
        <v>42</v>
      </c>
      <c r="J907" s="4" t="s">
        <v>174</v>
      </c>
    </row>
    <row r="908" spans="9:10" x14ac:dyDescent="0.3">
      <c r="I908" s="4" t="s">
        <v>42</v>
      </c>
      <c r="J908" s="4" t="s">
        <v>13</v>
      </c>
    </row>
    <row r="909" spans="9:10" x14ac:dyDescent="0.3">
      <c r="I909" s="4" t="s">
        <v>42</v>
      </c>
      <c r="J909" s="4" t="s">
        <v>44</v>
      </c>
    </row>
    <row r="910" spans="9:10" x14ac:dyDescent="0.3">
      <c r="I910" s="4" t="s">
        <v>55</v>
      </c>
      <c r="J910" s="4" t="s">
        <v>49</v>
      </c>
    </row>
    <row r="911" spans="9:10" x14ac:dyDescent="0.3">
      <c r="I911" s="4" t="s">
        <v>55</v>
      </c>
      <c r="J911" s="4" t="s">
        <v>312</v>
      </c>
    </row>
    <row r="912" spans="9:10" x14ac:dyDescent="0.3">
      <c r="I912" s="4" t="s">
        <v>66</v>
      </c>
      <c r="J912" s="4" t="s">
        <v>123</v>
      </c>
    </row>
    <row r="913" spans="9:10" x14ac:dyDescent="0.3">
      <c r="I913" s="4" t="s">
        <v>66</v>
      </c>
      <c r="J913" s="4" t="s">
        <v>49</v>
      </c>
    </row>
    <row r="914" spans="9:10" x14ac:dyDescent="0.3">
      <c r="I914" s="4" t="s">
        <v>66</v>
      </c>
      <c r="J914" s="4" t="s">
        <v>68</v>
      </c>
    </row>
    <row r="915" spans="9:10" x14ac:dyDescent="0.3">
      <c r="I915" s="4" t="s">
        <v>66</v>
      </c>
      <c r="J915" s="4" t="s">
        <v>44</v>
      </c>
    </row>
  </sheetData>
  <dataValidations count="1">
    <dataValidation type="list" allowBlank="1" showInputMessage="1" showErrorMessage="1" sqref="B6" xr:uid="{35DF0EED-F52B-40AE-8FE5-FC41455458A3}">
      <formula1>$H$7:$H$20</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2BC4-A0FD-4866-B5A3-E036B4473B32}">
  <dimension ref="A2:H10"/>
  <sheetViews>
    <sheetView showGridLines="0" workbookViewId="0">
      <selection activeCell="C13" sqref="C13"/>
    </sheetView>
  </sheetViews>
  <sheetFormatPr defaultColWidth="0" defaultRowHeight="14.4" x14ac:dyDescent="0.3"/>
  <cols>
    <col min="1" max="2" width="9.109375" customWidth="1"/>
    <col min="3" max="3" width="89.44140625" customWidth="1"/>
    <col min="4" max="4" width="22.6640625" customWidth="1"/>
    <col min="5" max="8" width="9.109375" customWidth="1"/>
    <col min="9" max="16384" width="9.109375" hidden="1"/>
  </cols>
  <sheetData>
    <row r="2" spans="1:6" x14ac:dyDescent="0.3">
      <c r="A2" s="11"/>
      <c r="B2" s="6" t="s">
        <v>406</v>
      </c>
      <c r="C2" s="6" t="s">
        <v>425</v>
      </c>
      <c r="D2" s="6"/>
      <c r="E2" s="6"/>
      <c r="F2" s="7"/>
    </row>
    <row r="3" spans="1:6" x14ac:dyDescent="0.3">
      <c r="A3" s="11"/>
      <c r="B3" s="11"/>
      <c r="C3" s="23"/>
      <c r="D3" s="24"/>
      <c r="E3" s="11"/>
      <c r="F3" s="11"/>
    </row>
    <row r="4" spans="1:6" x14ac:dyDescent="0.3">
      <c r="B4" s="25">
        <v>1</v>
      </c>
      <c r="C4" t="s">
        <v>426</v>
      </c>
      <c r="D4" s="13" t="str">
        <f>INDEX('Airlines Data'!D:G,MATCH("Jacksonville, FL",'Airlines Data'!G:G,0),1)</f>
        <v>Houston, TX</v>
      </c>
    </row>
    <row r="5" spans="1:6" x14ac:dyDescent="0.3">
      <c r="B5" s="25"/>
    </row>
    <row r="6" spans="1:6" x14ac:dyDescent="0.3">
      <c r="B6" s="25">
        <v>2</v>
      </c>
      <c r="C6" s="26" t="s">
        <v>427</v>
      </c>
      <c r="D6" s="13" t="str">
        <f>INDEX('Airlines Data'!B:I,MATCH(MIN('Airlines Data'!I:I),'Airlines Data'!I:I,0),1)</f>
        <v>OO</v>
      </c>
    </row>
    <row r="7" spans="1:6" x14ac:dyDescent="0.3">
      <c r="B7" s="25"/>
    </row>
    <row r="8" spans="1:6" x14ac:dyDescent="0.3">
      <c r="B8" s="25">
        <v>3</v>
      </c>
      <c r="C8" s="26" t="s">
        <v>428</v>
      </c>
      <c r="D8" s="13" t="str">
        <f>INDEX('Airlines Data'!B:I,MATCH(LARGE('Airlines Data'!I:I,2),'Airlines Data'!I:I,0),1)</f>
        <v>US</v>
      </c>
    </row>
    <row r="9" spans="1:6" x14ac:dyDescent="0.3">
      <c r="B9" s="25"/>
    </row>
    <row r="10" spans="1:6" ht="15" customHeight="1" x14ac:dyDescent="0.3">
      <c r="B10" s="25">
        <v>4</v>
      </c>
      <c r="C10" s="26" t="s">
        <v>429</v>
      </c>
      <c r="D10" s="19">
        <f>SUMIF('Airlines Data'!B:B,'Q7'!D6,'Airlines Data'!I:I)</f>
        <v>39536</v>
      </c>
    </row>
  </sheetData>
  <sheetProtection algorithmName="SHA-512" hashValue="fBdsGFMa/bNSEvbnRTU9zh2YB10gNUgnL+794pVVp4G7DH7Ixjwa4mpMgh1vWYlngLHhuMCtc6wqFN7oTSOIGQ==" saltValue="sq34ShGWJ2BPPwmHv7RYl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Disclaimer</vt:lpstr>
      <vt:lpstr>Q1</vt:lpstr>
      <vt:lpstr>Q2</vt:lpstr>
      <vt:lpstr>Q3</vt:lpstr>
      <vt:lpstr>Airlines Data</vt:lpstr>
      <vt:lpstr>Q4</vt:lpstr>
      <vt:lpstr>Q5</vt:lpstr>
      <vt:lpstr>Q6</vt: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2018-12-07T12:18:34Z</dcterms:created>
  <dcterms:modified xsi:type="dcterms:W3CDTF">2021-03-11T08:16:23Z</dcterms:modified>
</cp:coreProperties>
</file>