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9720BA96-01B9-4755-8471-3B994EAE53F1}" xr6:coauthVersionLast="44" xr6:coauthVersionMax="44" xr10:uidLastSave="{00000000-0000-0000-0000-000000000000}"/>
  <bookViews>
    <workbookView xWindow="-1275" yWindow="3855" windowWidth="24150" windowHeight="11385" xr2:uid="{00000000-000D-0000-FFFF-FFFF00000000}"/>
  </bookViews>
  <sheets>
    <sheet name="1月" sheetId="3" r:id="rId1"/>
    <sheet name="2月" sheetId="4" r:id="rId2"/>
    <sheet name="3月" sheetId="16" r:id="rId3"/>
    <sheet name="4月" sheetId="17" r:id="rId4"/>
    <sheet name="5月" sheetId="18" r:id="rId5"/>
    <sheet name="6月" sheetId="19" r:id="rId6"/>
    <sheet name="7月" sheetId="20" r:id="rId7"/>
    <sheet name="8月" sheetId="21" r:id="rId8"/>
    <sheet name="9月" sheetId="22" r:id="rId9"/>
    <sheet name="10月" sheetId="23" r:id="rId10"/>
    <sheet name="11月" sheetId="24" r:id="rId11"/>
    <sheet name="12月" sheetId="25" r:id="rId12"/>
    <sheet name="员工版" sheetId="2" r:id="rId13"/>
    <sheet name="制作工资条发放" sheetId="2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" i="25" l="1"/>
  <c r="M5" i="24"/>
  <c r="M5" i="23"/>
  <c r="M5" i="22"/>
  <c r="M5" i="21"/>
  <c r="M5" i="20"/>
  <c r="M5" i="19"/>
  <c r="M5" i="18"/>
  <c r="M5" i="17"/>
  <c r="O17" i="2"/>
  <c r="N17" i="2"/>
  <c r="M17" i="2"/>
  <c r="L17" i="2"/>
  <c r="K17" i="2"/>
  <c r="J17" i="2"/>
  <c r="I17" i="2"/>
  <c r="H17" i="2"/>
  <c r="G17" i="2"/>
  <c r="F17" i="2"/>
  <c r="E17" i="2"/>
  <c r="D17" i="2"/>
  <c r="O11" i="2"/>
  <c r="N11" i="2"/>
  <c r="M11" i="2"/>
  <c r="L11" i="2"/>
  <c r="K11" i="2"/>
  <c r="J11" i="2"/>
  <c r="I11" i="2"/>
  <c r="H11" i="2"/>
  <c r="G11" i="2"/>
  <c r="F11" i="2"/>
  <c r="E11" i="2"/>
  <c r="D11" i="2"/>
  <c r="O6" i="2"/>
  <c r="O22" i="2" s="1"/>
  <c r="N6" i="2"/>
  <c r="N22" i="2" s="1"/>
  <c r="M6" i="2"/>
  <c r="M22" i="2" s="1"/>
  <c r="L6" i="2"/>
  <c r="L22" i="2" s="1"/>
  <c r="K6" i="2"/>
  <c r="K22" i="2" s="1"/>
  <c r="J6" i="2"/>
  <c r="J22" i="2" s="1"/>
  <c r="I6" i="2"/>
  <c r="I22" i="2" s="1"/>
  <c r="H6" i="2"/>
  <c r="H22" i="2" s="1"/>
  <c r="G6" i="2"/>
  <c r="G22" i="2" s="1"/>
  <c r="F6" i="2"/>
  <c r="F22" i="2" s="1"/>
  <c r="E6" i="2"/>
  <c r="E22" i="2" s="1"/>
  <c r="D6" i="2"/>
  <c r="D22" i="2" s="1"/>
  <c r="D23" i="2" s="1"/>
  <c r="V17" i="25"/>
  <c r="U17" i="25"/>
  <c r="T17" i="25"/>
  <c r="R17" i="25"/>
  <c r="Q17" i="25"/>
  <c r="P17" i="25"/>
  <c r="O17" i="25"/>
  <c r="N17" i="25"/>
  <c r="L17" i="25"/>
  <c r="K17" i="25"/>
  <c r="J17" i="25"/>
  <c r="I17" i="25"/>
  <c r="H17" i="25"/>
  <c r="F17" i="25"/>
  <c r="E17" i="25"/>
  <c r="D17" i="25"/>
  <c r="W16" i="25"/>
  <c r="S16" i="25"/>
  <c r="M16" i="25"/>
  <c r="G16" i="25"/>
  <c r="W15" i="25"/>
  <c r="S15" i="25"/>
  <c r="M15" i="25"/>
  <c r="G15" i="25"/>
  <c r="W14" i="25"/>
  <c r="S14" i="25"/>
  <c r="M14" i="25"/>
  <c r="G14" i="25"/>
  <c r="W13" i="25"/>
  <c r="S13" i="25"/>
  <c r="M13" i="25"/>
  <c r="G13" i="25"/>
  <c r="X13" i="25" s="1"/>
  <c r="W12" i="25"/>
  <c r="S12" i="25"/>
  <c r="M12" i="25"/>
  <c r="G12" i="25"/>
  <c r="W11" i="25"/>
  <c r="S11" i="25"/>
  <c r="M11" i="25"/>
  <c r="G11" i="25"/>
  <c r="X11" i="25" s="1"/>
  <c r="W10" i="25"/>
  <c r="S10" i="25"/>
  <c r="M10" i="25"/>
  <c r="G10" i="25"/>
  <c r="X10" i="25" s="1"/>
  <c r="W9" i="25"/>
  <c r="S9" i="25"/>
  <c r="M9" i="25"/>
  <c r="G9" i="25"/>
  <c r="X9" i="25" s="1"/>
  <c r="W8" i="25"/>
  <c r="S8" i="25"/>
  <c r="M8" i="25"/>
  <c r="G8" i="25"/>
  <c r="X8" i="25" s="1"/>
  <c r="W7" i="25"/>
  <c r="S7" i="25"/>
  <c r="M7" i="25"/>
  <c r="G7" i="25"/>
  <c r="X7" i="25" s="1"/>
  <c r="W6" i="25"/>
  <c r="S6" i="25"/>
  <c r="M6" i="25"/>
  <c r="G6" i="25"/>
  <c r="W5" i="25"/>
  <c r="S5" i="25"/>
  <c r="M17" i="25"/>
  <c r="G5" i="25"/>
  <c r="G17" i="25" s="1"/>
  <c r="V17" i="24"/>
  <c r="U17" i="24"/>
  <c r="T17" i="24"/>
  <c r="R17" i="24"/>
  <c r="Q17" i="24"/>
  <c r="P17" i="24"/>
  <c r="O17" i="24"/>
  <c r="N17" i="24"/>
  <c r="L17" i="24"/>
  <c r="K17" i="24"/>
  <c r="J17" i="24"/>
  <c r="I17" i="24"/>
  <c r="H17" i="24"/>
  <c r="F17" i="24"/>
  <c r="E17" i="24"/>
  <c r="D17" i="24"/>
  <c r="W16" i="24"/>
  <c r="S16" i="24"/>
  <c r="M16" i="24"/>
  <c r="G16" i="24"/>
  <c r="X16" i="24" s="1"/>
  <c r="W15" i="24"/>
  <c r="S15" i="24"/>
  <c r="M15" i="24"/>
  <c r="G15" i="24"/>
  <c r="X15" i="24" s="1"/>
  <c r="W14" i="24"/>
  <c r="S14" i="24"/>
  <c r="M14" i="24"/>
  <c r="G14" i="24"/>
  <c r="X14" i="24" s="1"/>
  <c r="W13" i="24"/>
  <c r="S13" i="24"/>
  <c r="M13" i="24"/>
  <c r="G13" i="24"/>
  <c r="X13" i="24" s="1"/>
  <c r="W12" i="24"/>
  <c r="S12" i="24"/>
  <c r="M12" i="24"/>
  <c r="G12" i="24"/>
  <c r="X12" i="24" s="1"/>
  <c r="W11" i="24"/>
  <c r="S11" i="24"/>
  <c r="M11" i="24"/>
  <c r="G11" i="24"/>
  <c r="X11" i="24" s="1"/>
  <c r="W10" i="24"/>
  <c r="S10" i="24"/>
  <c r="M10" i="24"/>
  <c r="G10" i="24"/>
  <c r="X10" i="24" s="1"/>
  <c r="W9" i="24"/>
  <c r="S9" i="24"/>
  <c r="M9" i="24"/>
  <c r="G9" i="24"/>
  <c r="X9" i="24" s="1"/>
  <c r="W8" i="24"/>
  <c r="S8" i="24"/>
  <c r="M8" i="24"/>
  <c r="G8" i="24"/>
  <c r="X8" i="24" s="1"/>
  <c r="W7" i="24"/>
  <c r="S7" i="24"/>
  <c r="M7" i="24"/>
  <c r="G7" i="24"/>
  <c r="W6" i="24"/>
  <c r="S6" i="24"/>
  <c r="M6" i="24"/>
  <c r="G6" i="24"/>
  <c r="X6" i="24" s="1"/>
  <c r="W5" i="24"/>
  <c r="S5" i="24"/>
  <c r="S17" i="24" s="1"/>
  <c r="M17" i="24"/>
  <c r="G5" i="24"/>
  <c r="X5" i="24" s="1"/>
  <c r="V17" i="23"/>
  <c r="U17" i="23"/>
  <c r="T17" i="23"/>
  <c r="R17" i="23"/>
  <c r="Q17" i="23"/>
  <c r="P17" i="23"/>
  <c r="O17" i="23"/>
  <c r="N17" i="23"/>
  <c r="L17" i="23"/>
  <c r="K17" i="23"/>
  <c r="J17" i="23"/>
  <c r="I17" i="23"/>
  <c r="H17" i="23"/>
  <c r="F17" i="23"/>
  <c r="E17" i="23"/>
  <c r="D17" i="23"/>
  <c r="W16" i="23"/>
  <c r="S16" i="23"/>
  <c r="M16" i="23"/>
  <c r="G16" i="23"/>
  <c r="W15" i="23"/>
  <c r="S15" i="23"/>
  <c r="M15" i="23"/>
  <c r="G15" i="23"/>
  <c r="X15" i="23" s="1"/>
  <c r="W14" i="23"/>
  <c r="S14" i="23"/>
  <c r="M14" i="23"/>
  <c r="G14" i="23"/>
  <c r="W13" i="23"/>
  <c r="S13" i="23"/>
  <c r="M13" i="23"/>
  <c r="G13" i="23"/>
  <c r="W12" i="23"/>
  <c r="S12" i="23"/>
  <c r="M12" i="23"/>
  <c r="G12" i="23"/>
  <c r="X12" i="23" s="1"/>
  <c r="W11" i="23"/>
  <c r="S11" i="23"/>
  <c r="M11" i="23"/>
  <c r="G11" i="23"/>
  <c r="X11" i="23" s="1"/>
  <c r="W10" i="23"/>
  <c r="S10" i="23"/>
  <c r="M10" i="23"/>
  <c r="G10" i="23"/>
  <c r="W9" i="23"/>
  <c r="S9" i="23"/>
  <c r="M9" i="23"/>
  <c r="G9" i="23"/>
  <c r="W8" i="23"/>
  <c r="S8" i="23"/>
  <c r="M8" i="23"/>
  <c r="G8" i="23"/>
  <c r="X8" i="23" s="1"/>
  <c r="W7" i="23"/>
  <c r="S7" i="23"/>
  <c r="M7" i="23"/>
  <c r="G7" i="23"/>
  <c r="W6" i="23"/>
  <c r="S6" i="23"/>
  <c r="M6" i="23"/>
  <c r="G6" i="23"/>
  <c r="X6" i="23" s="1"/>
  <c r="W5" i="23"/>
  <c r="S5" i="23"/>
  <c r="M17" i="23"/>
  <c r="G5" i="23"/>
  <c r="V17" i="22"/>
  <c r="U17" i="22"/>
  <c r="T17" i="22"/>
  <c r="R17" i="22"/>
  <c r="Q17" i="22"/>
  <c r="P17" i="22"/>
  <c r="O17" i="22"/>
  <c r="N17" i="22"/>
  <c r="L17" i="22"/>
  <c r="K17" i="22"/>
  <c r="J17" i="22"/>
  <c r="I17" i="22"/>
  <c r="H17" i="22"/>
  <c r="F17" i="22"/>
  <c r="E17" i="22"/>
  <c r="D17" i="22"/>
  <c r="W16" i="22"/>
  <c r="S16" i="22"/>
  <c r="M16" i="22"/>
  <c r="G16" i="22"/>
  <c r="X16" i="22" s="1"/>
  <c r="W15" i="22"/>
  <c r="S15" i="22"/>
  <c r="M15" i="22"/>
  <c r="G15" i="22"/>
  <c r="X15" i="22" s="1"/>
  <c r="W14" i="22"/>
  <c r="S14" i="22"/>
  <c r="M14" i="22"/>
  <c r="G14" i="22"/>
  <c r="W13" i="22"/>
  <c r="S13" i="22"/>
  <c r="M13" i="22"/>
  <c r="G13" i="22"/>
  <c r="W12" i="22"/>
  <c r="S12" i="22"/>
  <c r="M12" i="22"/>
  <c r="G12" i="22"/>
  <c r="X12" i="22" s="1"/>
  <c r="W11" i="22"/>
  <c r="S11" i="22"/>
  <c r="M11" i="22"/>
  <c r="G11" i="22"/>
  <c r="X11" i="22" s="1"/>
  <c r="W10" i="22"/>
  <c r="S10" i="22"/>
  <c r="M10" i="22"/>
  <c r="G10" i="22"/>
  <c r="W9" i="22"/>
  <c r="S9" i="22"/>
  <c r="M9" i="22"/>
  <c r="G9" i="22"/>
  <c r="X9" i="22" s="1"/>
  <c r="W8" i="22"/>
  <c r="S8" i="22"/>
  <c r="M8" i="22"/>
  <c r="G8" i="22"/>
  <c r="X8" i="22" s="1"/>
  <c r="W7" i="22"/>
  <c r="S7" i="22"/>
  <c r="M7" i="22"/>
  <c r="G7" i="22"/>
  <c r="W6" i="22"/>
  <c r="S6" i="22"/>
  <c r="M6" i="22"/>
  <c r="G6" i="22"/>
  <c r="W5" i="22"/>
  <c r="S5" i="22"/>
  <c r="M17" i="22"/>
  <c r="G5" i="22"/>
  <c r="V17" i="21"/>
  <c r="U17" i="21"/>
  <c r="T17" i="21"/>
  <c r="R17" i="21"/>
  <c r="Q17" i="21"/>
  <c r="P17" i="21"/>
  <c r="O17" i="21"/>
  <c r="N17" i="21"/>
  <c r="L17" i="21"/>
  <c r="K17" i="21"/>
  <c r="J17" i="21"/>
  <c r="I17" i="21"/>
  <c r="H17" i="21"/>
  <c r="F17" i="21"/>
  <c r="E17" i="21"/>
  <c r="D17" i="21"/>
  <c r="W16" i="21"/>
  <c r="S16" i="21"/>
  <c r="M16" i="21"/>
  <c r="G16" i="21"/>
  <c r="X16" i="21" s="1"/>
  <c r="W15" i="21"/>
  <c r="S15" i="21"/>
  <c r="M15" i="21"/>
  <c r="G15" i="21"/>
  <c r="W14" i="21"/>
  <c r="S14" i="21"/>
  <c r="M14" i="21"/>
  <c r="G14" i="21"/>
  <c r="X14" i="21" s="1"/>
  <c r="W13" i="21"/>
  <c r="S13" i="21"/>
  <c r="M13" i="21"/>
  <c r="G13" i="21"/>
  <c r="W12" i="21"/>
  <c r="S12" i="21"/>
  <c r="M12" i="21"/>
  <c r="G12" i="21"/>
  <c r="W11" i="21"/>
  <c r="S11" i="21"/>
  <c r="M11" i="21"/>
  <c r="G11" i="21"/>
  <c r="W10" i="21"/>
  <c r="S10" i="21"/>
  <c r="M10" i="21"/>
  <c r="G10" i="21"/>
  <c r="W9" i="21"/>
  <c r="S9" i="21"/>
  <c r="M9" i="21"/>
  <c r="G9" i="21"/>
  <c r="X9" i="21" s="1"/>
  <c r="W8" i="21"/>
  <c r="S8" i="21"/>
  <c r="M8" i="21"/>
  <c r="G8" i="21"/>
  <c r="X8" i="21" s="1"/>
  <c r="W7" i="21"/>
  <c r="S7" i="21"/>
  <c r="M7" i="21"/>
  <c r="G7" i="21"/>
  <c r="W6" i="21"/>
  <c r="S6" i="21"/>
  <c r="M6" i="21"/>
  <c r="G6" i="21"/>
  <c r="W5" i="21"/>
  <c r="S5" i="21"/>
  <c r="G5" i="21"/>
  <c r="V17" i="20"/>
  <c r="U17" i="20"/>
  <c r="T17" i="20"/>
  <c r="R17" i="20"/>
  <c r="Q17" i="20"/>
  <c r="P17" i="20"/>
  <c r="O17" i="20"/>
  <c r="N17" i="20"/>
  <c r="L17" i="20"/>
  <c r="K17" i="20"/>
  <c r="J17" i="20"/>
  <c r="I17" i="20"/>
  <c r="H17" i="20"/>
  <c r="F17" i="20"/>
  <c r="E17" i="20"/>
  <c r="D17" i="20"/>
  <c r="W16" i="20"/>
  <c r="S16" i="20"/>
  <c r="M16" i="20"/>
  <c r="G16" i="20"/>
  <c r="X16" i="20" s="1"/>
  <c r="W15" i="20"/>
  <c r="S15" i="20"/>
  <c r="M15" i="20"/>
  <c r="G15" i="20"/>
  <c r="X15" i="20" s="1"/>
  <c r="W14" i="20"/>
  <c r="S14" i="20"/>
  <c r="M14" i="20"/>
  <c r="G14" i="20"/>
  <c r="W13" i="20"/>
  <c r="S13" i="20"/>
  <c r="M13" i="20"/>
  <c r="G13" i="20"/>
  <c r="X13" i="20" s="1"/>
  <c r="W12" i="20"/>
  <c r="S12" i="20"/>
  <c r="M12" i="20"/>
  <c r="G12" i="20"/>
  <c r="W11" i="20"/>
  <c r="S11" i="20"/>
  <c r="M11" i="20"/>
  <c r="G11" i="20"/>
  <c r="W10" i="20"/>
  <c r="S10" i="20"/>
  <c r="M10" i="20"/>
  <c r="G10" i="20"/>
  <c r="W9" i="20"/>
  <c r="S9" i="20"/>
  <c r="M9" i="20"/>
  <c r="G9" i="20"/>
  <c r="X9" i="20" s="1"/>
  <c r="W8" i="20"/>
  <c r="S8" i="20"/>
  <c r="M8" i="20"/>
  <c r="G8" i="20"/>
  <c r="X8" i="20" s="1"/>
  <c r="W7" i="20"/>
  <c r="S7" i="20"/>
  <c r="M7" i="20"/>
  <c r="G7" i="20"/>
  <c r="W6" i="20"/>
  <c r="S6" i="20"/>
  <c r="M6" i="20"/>
  <c r="G6" i="20"/>
  <c r="X6" i="20" s="1"/>
  <c r="W5" i="20"/>
  <c r="W17" i="20" s="1"/>
  <c r="S5" i="20"/>
  <c r="G5" i="20"/>
  <c r="V17" i="19"/>
  <c r="U17" i="19"/>
  <c r="T17" i="19"/>
  <c r="R17" i="19"/>
  <c r="Q17" i="19"/>
  <c r="P17" i="19"/>
  <c r="O17" i="19"/>
  <c r="N17" i="19"/>
  <c r="L17" i="19"/>
  <c r="K17" i="19"/>
  <c r="J17" i="19"/>
  <c r="I17" i="19"/>
  <c r="H17" i="19"/>
  <c r="F17" i="19"/>
  <c r="E17" i="19"/>
  <c r="D17" i="19"/>
  <c r="W16" i="19"/>
  <c r="S16" i="19"/>
  <c r="M16" i="19"/>
  <c r="G16" i="19"/>
  <c r="X16" i="19" s="1"/>
  <c r="W15" i="19"/>
  <c r="S15" i="19"/>
  <c r="M15" i="19"/>
  <c r="G15" i="19"/>
  <c r="W14" i="19"/>
  <c r="S14" i="19"/>
  <c r="M14" i="19"/>
  <c r="G14" i="19"/>
  <c r="W13" i="19"/>
  <c r="S13" i="19"/>
  <c r="M13" i="19"/>
  <c r="G13" i="19"/>
  <c r="X13" i="19" s="1"/>
  <c r="W12" i="19"/>
  <c r="S12" i="19"/>
  <c r="M12" i="19"/>
  <c r="G12" i="19"/>
  <c r="X12" i="19" s="1"/>
  <c r="W11" i="19"/>
  <c r="W17" i="19" s="1"/>
  <c r="S11" i="19"/>
  <c r="M11" i="19"/>
  <c r="G11" i="19"/>
  <c r="W10" i="19"/>
  <c r="S10" i="19"/>
  <c r="M10" i="19"/>
  <c r="G10" i="19"/>
  <c r="W9" i="19"/>
  <c r="S9" i="19"/>
  <c r="M9" i="19"/>
  <c r="G9" i="19"/>
  <c r="X9" i="19" s="1"/>
  <c r="W8" i="19"/>
  <c r="S8" i="19"/>
  <c r="M8" i="19"/>
  <c r="G8" i="19"/>
  <c r="X8" i="19" s="1"/>
  <c r="W7" i="19"/>
  <c r="S7" i="19"/>
  <c r="M7" i="19"/>
  <c r="G7" i="19"/>
  <c r="X7" i="19" s="1"/>
  <c r="W6" i="19"/>
  <c r="S6" i="19"/>
  <c r="M6" i="19"/>
  <c r="G6" i="19"/>
  <c r="X6" i="19" s="1"/>
  <c r="W5" i="19"/>
  <c r="S5" i="19"/>
  <c r="G5" i="19"/>
  <c r="V17" i="18"/>
  <c r="U17" i="18"/>
  <c r="T17" i="18"/>
  <c r="R17" i="18"/>
  <c r="Q17" i="18"/>
  <c r="P17" i="18"/>
  <c r="O17" i="18"/>
  <c r="N17" i="18"/>
  <c r="L17" i="18"/>
  <c r="K17" i="18"/>
  <c r="J17" i="18"/>
  <c r="I17" i="18"/>
  <c r="H17" i="18"/>
  <c r="F17" i="18"/>
  <c r="E17" i="18"/>
  <c r="D17" i="18"/>
  <c r="W16" i="18"/>
  <c r="S16" i="18"/>
  <c r="M16" i="18"/>
  <c r="G16" i="18"/>
  <c r="X16" i="18" s="1"/>
  <c r="W15" i="18"/>
  <c r="S15" i="18"/>
  <c r="M15" i="18"/>
  <c r="G15" i="18"/>
  <c r="W14" i="18"/>
  <c r="S14" i="18"/>
  <c r="M14" i="18"/>
  <c r="G14" i="18"/>
  <c r="X14" i="18" s="1"/>
  <c r="W13" i="18"/>
  <c r="S13" i="18"/>
  <c r="M13" i="18"/>
  <c r="G13" i="18"/>
  <c r="W12" i="18"/>
  <c r="S12" i="18"/>
  <c r="M12" i="18"/>
  <c r="G12" i="18"/>
  <c r="X12" i="18" s="1"/>
  <c r="W11" i="18"/>
  <c r="S11" i="18"/>
  <c r="M11" i="18"/>
  <c r="G11" i="18"/>
  <c r="W10" i="18"/>
  <c r="S10" i="18"/>
  <c r="M10" i="18"/>
  <c r="G10" i="18"/>
  <c r="X10" i="18" s="1"/>
  <c r="W9" i="18"/>
  <c r="S9" i="18"/>
  <c r="M9" i="18"/>
  <c r="G9" i="18"/>
  <c r="X9" i="18" s="1"/>
  <c r="W8" i="18"/>
  <c r="S8" i="18"/>
  <c r="M8" i="18"/>
  <c r="G8" i="18"/>
  <c r="W7" i="18"/>
  <c r="S7" i="18"/>
  <c r="M7" i="18"/>
  <c r="G7" i="18"/>
  <c r="W6" i="18"/>
  <c r="S6" i="18"/>
  <c r="M6" i="18"/>
  <c r="G6" i="18"/>
  <c r="X6" i="18" s="1"/>
  <c r="W5" i="18"/>
  <c r="S5" i="18"/>
  <c r="M17" i="18"/>
  <c r="G5" i="18"/>
  <c r="V17" i="17"/>
  <c r="U17" i="17"/>
  <c r="T17" i="17"/>
  <c r="R17" i="17"/>
  <c r="Q17" i="17"/>
  <c r="P17" i="17"/>
  <c r="O17" i="17"/>
  <c r="N17" i="17"/>
  <c r="L17" i="17"/>
  <c r="K17" i="17"/>
  <c r="J17" i="17"/>
  <c r="I17" i="17"/>
  <c r="H17" i="17"/>
  <c r="F17" i="17"/>
  <c r="E17" i="17"/>
  <c r="D17" i="17"/>
  <c r="W16" i="17"/>
  <c r="S16" i="17"/>
  <c r="M16" i="17"/>
  <c r="G16" i="17"/>
  <c r="W15" i="17"/>
  <c r="S15" i="17"/>
  <c r="M15" i="17"/>
  <c r="G15" i="17"/>
  <c r="X15" i="17" s="1"/>
  <c r="W14" i="17"/>
  <c r="S14" i="17"/>
  <c r="M14" i="17"/>
  <c r="G14" i="17"/>
  <c r="W13" i="17"/>
  <c r="S13" i="17"/>
  <c r="M13" i="17"/>
  <c r="G13" i="17"/>
  <c r="X13" i="17" s="1"/>
  <c r="W12" i="17"/>
  <c r="S12" i="17"/>
  <c r="M12" i="17"/>
  <c r="G12" i="17"/>
  <c r="X12" i="17" s="1"/>
  <c r="W11" i="17"/>
  <c r="S11" i="17"/>
  <c r="M11" i="17"/>
  <c r="G11" i="17"/>
  <c r="X11" i="17" s="1"/>
  <c r="W10" i="17"/>
  <c r="S10" i="17"/>
  <c r="M10" i="17"/>
  <c r="G10" i="17"/>
  <c r="X10" i="17" s="1"/>
  <c r="W9" i="17"/>
  <c r="S9" i="17"/>
  <c r="M9" i="17"/>
  <c r="G9" i="17"/>
  <c r="X9" i="17" s="1"/>
  <c r="W8" i="17"/>
  <c r="S8" i="17"/>
  <c r="M8" i="17"/>
  <c r="G8" i="17"/>
  <c r="W7" i="17"/>
  <c r="S7" i="17"/>
  <c r="M7" i="17"/>
  <c r="G7" i="17"/>
  <c r="W6" i="17"/>
  <c r="S6" i="17"/>
  <c r="M6" i="17"/>
  <c r="G6" i="17"/>
  <c r="X6" i="17" s="1"/>
  <c r="W5" i="17"/>
  <c r="S5" i="17"/>
  <c r="M17" i="17"/>
  <c r="G5" i="17"/>
  <c r="V17" i="16"/>
  <c r="U17" i="16"/>
  <c r="T17" i="16"/>
  <c r="R17" i="16"/>
  <c r="Q17" i="16"/>
  <c r="P17" i="16"/>
  <c r="O17" i="16"/>
  <c r="N17" i="16"/>
  <c r="L17" i="16"/>
  <c r="K17" i="16"/>
  <c r="J17" i="16"/>
  <c r="I17" i="16"/>
  <c r="H17" i="16"/>
  <c r="F17" i="16"/>
  <c r="E17" i="16"/>
  <c r="D17" i="16"/>
  <c r="W16" i="16"/>
  <c r="S16" i="16"/>
  <c r="M16" i="16"/>
  <c r="G16" i="16"/>
  <c r="X16" i="16" s="1"/>
  <c r="W15" i="16"/>
  <c r="S15" i="16"/>
  <c r="M15" i="16"/>
  <c r="G15" i="16"/>
  <c r="X15" i="16" s="1"/>
  <c r="W14" i="16"/>
  <c r="S14" i="16"/>
  <c r="M14" i="16"/>
  <c r="G14" i="16"/>
  <c r="W13" i="16"/>
  <c r="S13" i="16"/>
  <c r="M13" i="16"/>
  <c r="G13" i="16"/>
  <c r="W12" i="16"/>
  <c r="S12" i="16"/>
  <c r="M12" i="16"/>
  <c r="G12" i="16"/>
  <c r="X12" i="16" s="1"/>
  <c r="W11" i="16"/>
  <c r="S11" i="16"/>
  <c r="M11" i="16"/>
  <c r="G11" i="16"/>
  <c r="X11" i="16" s="1"/>
  <c r="W10" i="16"/>
  <c r="S10" i="16"/>
  <c r="M10" i="16"/>
  <c r="G10" i="16"/>
  <c r="W9" i="16"/>
  <c r="S9" i="16"/>
  <c r="M9" i="16"/>
  <c r="G9" i="16"/>
  <c r="X9" i="16" s="1"/>
  <c r="W8" i="16"/>
  <c r="S8" i="16"/>
  <c r="M8" i="16"/>
  <c r="G8" i="16"/>
  <c r="X8" i="16" s="1"/>
  <c r="W7" i="16"/>
  <c r="S7" i="16"/>
  <c r="M7" i="16"/>
  <c r="G7" i="16"/>
  <c r="X7" i="16" s="1"/>
  <c r="W6" i="16"/>
  <c r="S6" i="16"/>
  <c r="M6" i="16"/>
  <c r="G6" i="16"/>
  <c r="W5" i="16"/>
  <c r="W17" i="16" s="1"/>
  <c r="S5" i="16"/>
  <c r="M5" i="16"/>
  <c r="M17" i="16" s="1"/>
  <c r="G5" i="16"/>
  <c r="V17" i="4"/>
  <c r="U17" i="4"/>
  <c r="T17" i="4"/>
  <c r="R17" i="4"/>
  <c r="Q17" i="4"/>
  <c r="P17" i="4"/>
  <c r="O17" i="4"/>
  <c r="N17" i="4"/>
  <c r="L17" i="4"/>
  <c r="K17" i="4"/>
  <c r="J17" i="4"/>
  <c r="I17" i="4"/>
  <c r="H17" i="4"/>
  <c r="F17" i="4"/>
  <c r="E17" i="4"/>
  <c r="D17" i="4"/>
  <c r="W16" i="4"/>
  <c r="S16" i="4"/>
  <c r="M16" i="4"/>
  <c r="G16" i="4"/>
  <c r="X16" i="4" s="1"/>
  <c r="W15" i="4"/>
  <c r="S15" i="4"/>
  <c r="M15" i="4"/>
  <c r="G15" i="4"/>
  <c r="W14" i="4"/>
  <c r="S14" i="4"/>
  <c r="M14" i="4"/>
  <c r="G14" i="4"/>
  <c r="W13" i="4"/>
  <c r="S13" i="4"/>
  <c r="M13" i="4"/>
  <c r="G13" i="4"/>
  <c r="X13" i="4" s="1"/>
  <c r="W12" i="4"/>
  <c r="S12" i="4"/>
  <c r="M12" i="4"/>
  <c r="G12" i="4"/>
  <c r="W11" i="4"/>
  <c r="S11" i="4"/>
  <c r="M11" i="4"/>
  <c r="G11" i="4"/>
  <c r="W10" i="4"/>
  <c r="S10" i="4"/>
  <c r="M10" i="4"/>
  <c r="G10" i="4"/>
  <c r="X10" i="4" s="1"/>
  <c r="Y10" i="4" s="1"/>
  <c r="Z10" i="4" s="1"/>
  <c r="W9" i="4"/>
  <c r="S9" i="4"/>
  <c r="M9" i="4"/>
  <c r="G9" i="4"/>
  <c r="X9" i="4" s="1"/>
  <c r="Y9" i="4" s="1"/>
  <c r="Z9" i="4" s="1"/>
  <c r="W8" i="4"/>
  <c r="S8" i="4"/>
  <c r="M8" i="4"/>
  <c r="G8" i="4"/>
  <c r="X8" i="4" s="1"/>
  <c r="Y8" i="4" s="1"/>
  <c r="Z8" i="4" s="1"/>
  <c r="W7" i="4"/>
  <c r="S7" i="4"/>
  <c r="M7" i="4"/>
  <c r="G7" i="4"/>
  <c r="X7" i="4" s="1"/>
  <c r="Y7" i="4" s="1"/>
  <c r="Z7" i="4" s="1"/>
  <c r="W6" i="4"/>
  <c r="S6" i="4"/>
  <c r="M6" i="4"/>
  <c r="G6" i="4"/>
  <c r="W5" i="4"/>
  <c r="W17" i="4" s="1"/>
  <c r="S5" i="4"/>
  <c r="M5" i="4"/>
  <c r="G5" i="4"/>
  <c r="AA17" i="3"/>
  <c r="V17" i="3"/>
  <c r="U17" i="3"/>
  <c r="T17" i="3"/>
  <c r="R17" i="3"/>
  <c r="Q17" i="3"/>
  <c r="P17" i="3"/>
  <c r="O17" i="3"/>
  <c r="N17" i="3"/>
  <c r="L17" i="3"/>
  <c r="K17" i="3"/>
  <c r="J17" i="3"/>
  <c r="I17" i="3"/>
  <c r="H17" i="3"/>
  <c r="F17" i="3"/>
  <c r="E17" i="3"/>
  <c r="D17" i="3"/>
  <c r="W16" i="3"/>
  <c r="S16" i="3"/>
  <c r="M16" i="3"/>
  <c r="G16" i="3"/>
  <c r="X16" i="3" s="1"/>
  <c r="Y16" i="3" s="1"/>
  <c r="Z16" i="3" s="1"/>
  <c r="AA16" i="4" s="1"/>
  <c r="W15" i="3"/>
  <c r="S15" i="3"/>
  <c r="M15" i="3"/>
  <c r="G15" i="3"/>
  <c r="X15" i="3" s="1"/>
  <c r="Y15" i="3" s="1"/>
  <c r="Z15" i="3" s="1"/>
  <c r="W14" i="3"/>
  <c r="S14" i="3"/>
  <c r="M14" i="3"/>
  <c r="G14" i="3"/>
  <c r="X14" i="3" s="1"/>
  <c r="Y14" i="3" s="1"/>
  <c r="Z14" i="3" s="1"/>
  <c r="W13" i="3"/>
  <c r="S13" i="3"/>
  <c r="M13" i="3"/>
  <c r="G13" i="3"/>
  <c r="W12" i="3"/>
  <c r="S12" i="3"/>
  <c r="M12" i="3"/>
  <c r="G12" i="3"/>
  <c r="X12" i="3" s="1"/>
  <c r="Y12" i="3" s="1"/>
  <c r="Z12" i="3" s="1"/>
  <c r="AA12" i="4" s="1"/>
  <c r="W11" i="3"/>
  <c r="S11" i="3"/>
  <c r="M11" i="3"/>
  <c r="G11" i="3"/>
  <c r="X11" i="3" s="1"/>
  <c r="Y11" i="3" s="1"/>
  <c r="Z11" i="3" s="1"/>
  <c r="W10" i="3"/>
  <c r="S10" i="3"/>
  <c r="M10" i="3"/>
  <c r="G10" i="3"/>
  <c r="X10" i="3" s="1"/>
  <c r="Y10" i="3" s="1"/>
  <c r="Z10" i="3" s="1"/>
  <c r="W9" i="3"/>
  <c r="S9" i="3"/>
  <c r="M9" i="3"/>
  <c r="G9" i="3"/>
  <c r="X9" i="3" s="1"/>
  <c r="Y9" i="3" s="1"/>
  <c r="Z9" i="3" s="1"/>
  <c r="W8" i="3"/>
  <c r="S8" i="3"/>
  <c r="M8" i="3"/>
  <c r="G8" i="3"/>
  <c r="X8" i="3" s="1"/>
  <c r="Y8" i="3" s="1"/>
  <c r="Z8" i="3" s="1"/>
  <c r="AA8" i="4" s="1"/>
  <c r="W7" i="3"/>
  <c r="S7" i="3"/>
  <c r="M7" i="3"/>
  <c r="G7" i="3"/>
  <c r="X7" i="3" s="1"/>
  <c r="Y7" i="3" s="1"/>
  <c r="Z7" i="3" s="1"/>
  <c r="W6" i="3"/>
  <c r="S6" i="3"/>
  <c r="M6" i="3"/>
  <c r="G6" i="3"/>
  <c r="W5" i="3"/>
  <c r="W17" i="3" s="1"/>
  <c r="S5" i="3"/>
  <c r="S17" i="3" s="1"/>
  <c r="M5" i="3"/>
  <c r="G5" i="3"/>
  <c r="G17" i="22" l="1"/>
  <c r="G17" i="21"/>
  <c r="X5" i="22"/>
  <c r="S17" i="21"/>
  <c r="S17" i="16"/>
  <c r="S17" i="4"/>
  <c r="X5" i="3"/>
  <c r="Y5" i="3" s="1"/>
  <c r="Z5" i="3" s="1"/>
  <c r="G17" i="3"/>
  <c r="AB8" i="4"/>
  <c r="AA8" i="16"/>
  <c r="AB9" i="4"/>
  <c r="AA9" i="16"/>
  <c r="Y7" i="16"/>
  <c r="Z7" i="16" s="1"/>
  <c r="AB9" i="3"/>
  <c r="AA9" i="4"/>
  <c r="AA11" i="4"/>
  <c r="AB11" i="3"/>
  <c r="AA15" i="4"/>
  <c r="AB15" i="3"/>
  <c r="AA7" i="16"/>
  <c r="AA10" i="16"/>
  <c r="Y8" i="16"/>
  <c r="Z8" i="16" s="1"/>
  <c r="AA7" i="4"/>
  <c r="AB7" i="4" s="1"/>
  <c r="AB7" i="3"/>
  <c r="AA10" i="4"/>
  <c r="AB10" i="4" s="1"/>
  <c r="AB10" i="3"/>
  <c r="AB14" i="3"/>
  <c r="AA14" i="4"/>
  <c r="Y13" i="4"/>
  <c r="Z13" i="4" s="1"/>
  <c r="Y9" i="17"/>
  <c r="Z9" i="17" s="1"/>
  <c r="X6" i="3"/>
  <c r="Y6" i="3" s="1"/>
  <c r="Z6" i="3" s="1"/>
  <c r="AB12" i="3"/>
  <c r="AB16" i="3"/>
  <c r="Y9" i="16"/>
  <c r="Z9" i="16" s="1"/>
  <c r="S17" i="20"/>
  <c r="M17" i="3"/>
  <c r="X13" i="3"/>
  <c r="Y13" i="3" s="1"/>
  <c r="Z13" i="3" s="1"/>
  <c r="X7" i="17"/>
  <c r="Y7" i="17" s="1"/>
  <c r="Z7" i="17" s="1"/>
  <c r="M17" i="19"/>
  <c r="Y10" i="17"/>
  <c r="Z10" i="17" s="1"/>
  <c r="X7" i="22"/>
  <c r="AB8" i="3"/>
  <c r="X6" i="4"/>
  <c r="Y6" i="4" s="1"/>
  <c r="Z6" i="4" s="1"/>
  <c r="X11" i="4"/>
  <c r="Y11" i="4" s="1"/>
  <c r="Z11" i="4" s="1"/>
  <c r="X15" i="4"/>
  <c r="Y15" i="4" s="1"/>
  <c r="Z15" i="4" s="1"/>
  <c r="W17" i="17"/>
  <c r="W17" i="18"/>
  <c r="S17" i="18"/>
  <c r="X8" i="18"/>
  <c r="G17" i="20"/>
  <c r="W17" i="21"/>
  <c r="X15" i="21"/>
  <c r="G17" i="4"/>
  <c r="X5" i="4"/>
  <c r="X12" i="4"/>
  <c r="Y12" i="4" s="1"/>
  <c r="Z12" i="4" s="1"/>
  <c r="Y16" i="4"/>
  <c r="Z16" i="4" s="1"/>
  <c r="G17" i="16"/>
  <c r="X6" i="16"/>
  <c r="X10" i="16"/>
  <c r="Y10" i="16" s="1"/>
  <c r="Z10" i="16" s="1"/>
  <c r="X14" i="16"/>
  <c r="Y14" i="16" s="1"/>
  <c r="Z14" i="16" s="1"/>
  <c r="X14" i="17"/>
  <c r="Y14" i="17" s="1"/>
  <c r="Z14" i="17" s="1"/>
  <c r="G17" i="18"/>
  <c r="Y9" i="18"/>
  <c r="Z9" i="18" s="1"/>
  <c r="X13" i="18"/>
  <c r="G17" i="19"/>
  <c r="X5" i="19"/>
  <c r="S17" i="19"/>
  <c r="Y9" i="19"/>
  <c r="Z9" i="19" s="1"/>
  <c r="X14" i="19"/>
  <c r="X7" i="20"/>
  <c r="X6" i="21"/>
  <c r="X5" i="16"/>
  <c r="G17" i="17"/>
  <c r="X5" i="17"/>
  <c r="X8" i="17"/>
  <c r="Y8" i="17" s="1"/>
  <c r="Z8" i="17" s="1"/>
  <c r="X15" i="18"/>
  <c r="X15" i="19"/>
  <c r="X5" i="20"/>
  <c r="X12" i="20"/>
  <c r="X5" i="21"/>
  <c r="X12" i="21"/>
  <c r="X13" i="22"/>
  <c r="X16" i="23"/>
  <c r="M17" i="4"/>
  <c r="X11" i="18"/>
  <c r="M17" i="20"/>
  <c r="X11" i="20"/>
  <c r="M17" i="21"/>
  <c r="X7" i="21"/>
  <c r="X11" i="21"/>
  <c r="X14" i="4"/>
  <c r="Y14" i="4" s="1"/>
  <c r="Z14" i="4" s="1"/>
  <c r="X13" i="16"/>
  <c r="S17" i="17"/>
  <c r="X16" i="17"/>
  <c r="X5" i="18"/>
  <c r="X7" i="18"/>
  <c r="Y7" i="18" s="1"/>
  <c r="Z7" i="18" s="1"/>
  <c r="X10" i="19"/>
  <c r="X10" i="20"/>
  <c r="X10" i="21"/>
  <c r="W17" i="22"/>
  <c r="X14" i="22"/>
  <c r="S17" i="23"/>
  <c r="X13" i="23"/>
  <c r="W17" i="25"/>
  <c r="X11" i="19"/>
  <c r="X14" i="20"/>
  <c r="X13" i="21"/>
  <c r="S17" i="22"/>
  <c r="X10" i="22"/>
  <c r="W17" i="23"/>
  <c r="X9" i="23"/>
  <c r="X5" i="25"/>
  <c r="X14" i="25"/>
  <c r="X12" i="25"/>
  <c r="X15" i="25"/>
  <c r="E23" i="2"/>
  <c r="D24" i="2"/>
  <c r="X6" i="22"/>
  <c r="X5" i="23"/>
  <c r="G17" i="23"/>
  <c r="X7" i="23"/>
  <c r="X10" i="23"/>
  <c r="X14" i="23"/>
  <c r="W17" i="24"/>
  <c r="X7" i="24"/>
  <c r="S17" i="25"/>
  <c r="X6" i="25"/>
  <c r="X16" i="25"/>
  <c r="G17" i="24"/>
  <c r="Y12" i="16" l="1"/>
  <c r="Z12" i="16" s="1"/>
  <c r="AA12" i="17" s="1"/>
  <c r="AA9" i="20"/>
  <c r="AB16" i="4"/>
  <c r="AA16" i="16"/>
  <c r="AB11" i="4"/>
  <c r="AA11" i="16"/>
  <c r="AA6" i="4"/>
  <c r="AB6" i="3"/>
  <c r="E25" i="2"/>
  <c r="D26" i="2"/>
  <c r="AA7" i="19"/>
  <c r="Y13" i="16"/>
  <c r="AA9" i="19"/>
  <c r="AB9" i="19" s="1"/>
  <c r="AA10" i="17"/>
  <c r="AB10" i="16"/>
  <c r="AB12" i="4"/>
  <c r="AA12" i="16"/>
  <c r="X17" i="3"/>
  <c r="Y15" i="16"/>
  <c r="AB13" i="3"/>
  <c r="AA13" i="4"/>
  <c r="Y10" i="18"/>
  <c r="Z10" i="18" s="1"/>
  <c r="AA9" i="17"/>
  <c r="AB9" i="16"/>
  <c r="Y17" i="3"/>
  <c r="Y11" i="16"/>
  <c r="Y12" i="17"/>
  <c r="X17" i="23"/>
  <c r="AA8" i="18"/>
  <c r="X17" i="20"/>
  <c r="X17" i="17"/>
  <c r="AA14" i="17"/>
  <c r="AA6" i="16"/>
  <c r="AB6" i="4"/>
  <c r="AB10" i="17"/>
  <c r="AA10" i="18"/>
  <c r="AB13" i="4"/>
  <c r="AA13" i="16"/>
  <c r="F23" i="2"/>
  <c r="E24" i="2"/>
  <c r="X17" i="25"/>
  <c r="X17" i="24"/>
  <c r="X17" i="18"/>
  <c r="AA14" i="16"/>
  <c r="AB14" i="16" s="1"/>
  <c r="AB14" i="4"/>
  <c r="X17" i="21"/>
  <c r="X17" i="16"/>
  <c r="X17" i="22"/>
  <c r="X17" i="19"/>
  <c r="Y6" i="16"/>
  <c r="Y5" i="4"/>
  <c r="Y5" i="16" s="1"/>
  <c r="X17" i="4"/>
  <c r="Z17" i="3"/>
  <c r="AA5" i="4"/>
  <c r="AA17" i="4" s="1"/>
  <c r="AB5" i="3"/>
  <c r="AB17" i="3" s="1"/>
  <c r="AA8" i="17"/>
  <c r="AB8" i="17" s="1"/>
  <c r="AB8" i="16"/>
  <c r="AA7" i="17"/>
  <c r="AB7" i="16"/>
  <c r="AA14" i="18"/>
  <c r="AB14" i="17"/>
  <c r="Y8" i="18"/>
  <c r="AB15" i="4"/>
  <c r="AA15" i="16"/>
  <c r="Y16" i="16"/>
  <c r="Z16" i="16" s="1"/>
  <c r="Y14" i="18"/>
  <c r="Z14" i="18" s="1"/>
  <c r="AA7" i="18"/>
  <c r="AB7" i="18" s="1"/>
  <c r="AB7" i="17"/>
  <c r="AB9" i="17"/>
  <c r="AA9" i="18"/>
  <c r="AB9" i="18" s="1"/>
  <c r="Y7" i="19"/>
  <c r="Z7" i="19" s="1"/>
  <c r="Y9" i="20"/>
  <c r="AB12" i="16" l="1"/>
  <c r="Z6" i="16"/>
  <c r="Y6" i="17"/>
  <c r="Z11" i="16"/>
  <c r="Y11" i="17"/>
  <c r="AB10" i="18"/>
  <c r="AA10" i="19"/>
  <c r="AA16" i="17"/>
  <c r="AB16" i="16"/>
  <c r="Y17" i="16"/>
  <c r="Z5" i="16"/>
  <c r="F25" i="2"/>
  <c r="E26" i="2"/>
  <c r="Y16" i="17"/>
  <c r="AA7" i="20"/>
  <c r="AB7" i="19"/>
  <c r="F24" i="2"/>
  <c r="G23" i="2"/>
  <c r="Y14" i="19"/>
  <c r="Z13" i="16"/>
  <c r="Y13" i="17"/>
  <c r="Z9" i="20"/>
  <c r="Y9" i="21"/>
  <c r="AA14" i="19"/>
  <c r="AB14" i="18"/>
  <c r="Z8" i="18"/>
  <c r="Y8" i="19"/>
  <c r="Y17" i="4"/>
  <c r="Z5" i="4"/>
  <c r="Y7" i="20"/>
  <c r="Y5" i="17"/>
  <c r="Z12" i="17"/>
  <c r="Y12" i="18"/>
  <c r="Z15" i="16"/>
  <c r="Y15" i="17"/>
  <c r="Y10" i="19"/>
  <c r="Z12" i="18" l="1"/>
  <c r="Y12" i="19"/>
  <c r="AA5" i="16"/>
  <c r="AA17" i="16" s="1"/>
  <c r="Z17" i="4"/>
  <c r="AB5" i="4"/>
  <c r="AB17" i="4" s="1"/>
  <c r="Z13" i="17"/>
  <c r="Y13" i="18"/>
  <c r="G25" i="2"/>
  <c r="F26" i="2"/>
  <c r="Z11" i="17"/>
  <c r="Y11" i="18"/>
  <c r="AA12" i="18"/>
  <c r="AB12" i="17"/>
  <c r="AA13" i="17"/>
  <c r="AB13" i="16"/>
  <c r="AA11" i="17"/>
  <c r="AB11" i="16"/>
  <c r="Z10" i="19"/>
  <c r="Y10" i="20"/>
  <c r="Z15" i="17"/>
  <c r="Y15" i="18"/>
  <c r="Z5" i="17"/>
  <c r="Y17" i="17"/>
  <c r="Y5" i="18"/>
  <c r="Z8" i="19"/>
  <c r="Y8" i="20"/>
  <c r="Z9" i="21"/>
  <c r="Y9" i="22"/>
  <c r="Z14" i="19"/>
  <c r="Y14" i="20"/>
  <c r="AA5" i="17"/>
  <c r="Z17" i="16"/>
  <c r="Z6" i="17"/>
  <c r="Y6" i="18"/>
  <c r="AA15" i="17"/>
  <c r="AB15" i="16"/>
  <c r="Z7" i="20"/>
  <c r="Y7" i="21"/>
  <c r="AA8" i="19"/>
  <c r="AB8" i="18"/>
  <c r="AB9" i="20"/>
  <c r="AA9" i="21"/>
  <c r="H23" i="2"/>
  <c r="G24" i="2"/>
  <c r="Z16" i="17"/>
  <c r="Y16" i="18"/>
  <c r="AA6" i="17"/>
  <c r="AB6" i="16"/>
  <c r="AB5" i="16" l="1"/>
  <c r="AA16" i="18"/>
  <c r="AB16" i="17"/>
  <c r="Z14" i="20"/>
  <c r="Y14" i="21"/>
  <c r="I23" i="2"/>
  <c r="H24" i="2"/>
  <c r="AB17" i="16"/>
  <c r="Z9" i="22"/>
  <c r="Y9" i="23"/>
  <c r="Z5" i="18"/>
  <c r="Y17" i="18"/>
  <c r="Y5" i="19"/>
  <c r="AA15" i="18"/>
  <c r="AB15" i="17"/>
  <c r="AB7" i="20"/>
  <c r="AA7" i="21"/>
  <c r="Z16" i="18"/>
  <c r="Y16" i="19"/>
  <c r="Z7" i="21"/>
  <c r="Y7" i="22"/>
  <c r="Z6" i="18"/>
  <c r="Y6" i="19"/>
  <c r="AA17" i="17"/>
  <c r="AB9" i="21"/>
  <c r="AA9" i="22"/>
  <c r="Z10" i="20"/>
  <c r="Y10" i="21"/>
  <c r="Z11" i="18"/>
  <c r="Y11" i="19"/>
  <c r="Z13" i="18"/>
  <c r="Y13" i="19"/>
  <c r="AA6" i="18"/>
  <c r="AB6" i="17"/>
  <c r="Z8" i="20"/>
  <c r="Y8" i="21"/>
  <c r="AA5" i="18"/>
  <c r="Z17" i="17"/>
  <c r="AB5" i="17"/>
  <c r="AB17" i="17" s="1"/>
  <c r="AA10" i="20"/>
  <c r="AB10" i="19"/>
  <c r="AB11" i="17"/>
  <c r="AA11" i="18"/>
  <c r="AA13" i="18"/>
  <c r="AB13" i="17"/>
  <c r="Z12" i="19"/>
  <c r="Y12" i="20"/>
  <c r="G26" i="2"/>
  <c r="H25" i="2"/>
  <c r="AB14" i="19"/>
  <c r="AA14" i="20"/>
  <c r="AA8" i="20"/>
  <c r="AB8" i="19"/>
  <c r="Z15" i="18"/>
  <c r="Y15" i="19"/>
  <c r="AA12" i="19"/>
  <c r="AB12" i="18"/>
  <c r="AB15" i="18" l="1"/>
  <c r="AA15" i="19"/>
  <c r="AA17" i="18"/>
  <c r="AB11" i="18"/>
  <c r="AA11" i="19"/>
  <c r="Z7" i="22"/>
  <c r="Y7" i="23"/>
  <c r="Y17" i="19"/>
  <c r="Z5" i="19"/>
  <c r="Y5" i="20"/>
  <c r="AB9" i="22"/>
  <c r="AA9" i="23"/>
  <c r="Z14" i="21"/>
  <c r="Y14" i="22"/>
  <c r="Z8" i="21"/>
  <c r="Y8" i="22"/>
  <c r="Z13" i="19"/>
  <c r="Y13" i="20"/>
  <c r="Z10" i="21"/>
  <c r="Y10" i="22"/>
  <c r="AA7" i="22"/>
  <c r="AB7" i="21"/>
  <c r="AA14" i="21"/>
  <c r="AB14" i="20"/>
  <c r="AB8" i="20"/>
  <c r="AA8" i="21"/>
  <c r="AB13" i="18"/>
  <c r="AA13" i="19"/>
  <c r="AA10" i="21"/>
  <c r="AB10" i="20"/>
  <c r="Z6" i="19"/>
  <c r="Y6" i="20"/>
  <c r="Z16" i="19"/>
  <c r="Y16" i="20"/>
  <c r="Z17" i="18"/>
  <c r="AA5" i="19"/>
  <c r="AB5" i="18"/>
  <c r="I25" i="2"/>
  <c r="H26" i="2"/>
  <c r="Z15" i="19"/>
  <c r="Y15" i="20"/>
  <c r="Z12" i="20"/>
  <c r="Y12" i="21"/>
  <c r="AA12" i="20"/>
  <c r="AB12" i="19"/>
  <c r="Z11" i="19"/>
  <c r="Y11" i="20"/>
  <c r="AA6" i="19"/>
  <c r="AB6" i="18"/>
  <c r="AA16" i="19"/>
  <c r="AB16" i="18"/>
  <c r="Z9" i="23"/>
  <c r="Y9" i="24"/>
  <c r="J23" i="2"/>
  <c r="I24" i="2"/>
  <c r="AA9" i="24" l="1"/>
  <c r="AB9" i="23"/>
  <c r="AA15" i="20"/>
  <c r="AB15" i="19"/>
  <c r="AA17" i="19"/>
  <c r="Z6" i="20"/>
  <c r="Y6" i="21"/>
  <c r="Z10" i="22"/>
  <c r="Y10" i="23"/>
  <c r="Z8" i="22"/>
  <c r="Y8" i="23"/>
  <c r="Z12" i="21"/>
  <c r="Y12" i="22"/>
  <c r="AA6" i="20"/>
  <c r="AB6" i="19"/>
  <c r="AA10" i="22"/>
  <c r="AB10" i="21"/>
  <c r="AB8" i="21"/>
  <c r="AA8" i="22"/>
  <c r="Z7" i="23"/>
  <c r="Y7" i="24"/>
  <c r="J25" i="2"/>
  <c r="I26" i="2"/>
  <c r="Z11" i="20"/>
  <c r="Y11" i="21"/>
  <c r="J24" i="2"/>
  <c r="K23" i="2"/>
  <c r="AA11" i="20"/>
  <c r="AB11" i="19"/>
  <c r="AB12" i="20"/>
  <c r="AA12" i="21"/>
  <c r="Z16" i="20"/>
  <c r="Y16" i="21"/>
  <c r="Z13" i="20"/>
  <c r="Y13" i="21"/>
  <c r="Z14" i="22"/>
  <c r="Y14" i="23"/>
  <c r="Y17" i="20"/>
  <c r="Z5" i="20"/>
  <c r="Y5" i="21"/>
  <c r="AA7" i="23"/>
  <c r="AB7" i="22"/>
  <c r="Z9" i="24"/>
  <c r="Y9" i="25"/>
  <c r="Z9" i="25" s="1"/>
  <c r="Z15" i="20"/>
  <c r="Y15" i="21"/>
  <c r="AB17" i="18"/>
  <c r="AA16" i="20"/>
  <c r="AB16" i="19"/>
  <c r="AA13" i="20"/>
  <c r="AB13" i="19"/>
  <c r="AA14" i="22"/>
  <c r="AB14" i="21"/>
  <c r="Z17" i="19"/>
  <c r="AA5" i="20"/>
  <c r="AB5" i="19"/>
  <c r="AB17" i="19" s="1"/>
  <c r="Y17" i="21" l="1"/>
  <c r="Z5" i="21"/>
  <c r="Y5" i="22"/>
  <c r="AA11" i="21"/>
  <c r="AB11" i="20"/>
  <c r="AA7" i="24"/>
  <c r="AB7" i="23"/>
  <c r="AA12" i="22"/>
  <c r="AB12" i="21"/>
  <c r="AA10" i="23"/>
  <c r="AB10" i="22"/>
  <c r="AA17" i="20"/>
  <c r="AA9" i="25"/>
  <c r="AB9" i="25" s="1"/>
  <c r="AB9" i="24"/>
  <c r="AA5" i="21"/>
  <c r="Z17" i="20"/>
  <c r="AB5" i="20"/>
  <c r="Z13" i="21"/>
  <c r="Y13" i="22"/>
  <c r="L23" i="2"/>
  <c r="K24" i="2"/>
  <c r="Z8" i="23"/>
  <c r="Y8" i="24"/>
  <c r="Z6" i="21"/>
  <c r="Y6" i="22"/>
  <c r="AA14" i="23"/>
  <c r="AB14" i="22"/>
  <c r="AB13" i="20"/>
  <c r="AA13" i="21"/>
  <c r="AA8" i="23"/>
  <c r="AB8" i="22"/>
  <c r="AA6" i="21"/>
  <c r="AB6" i="20"/>
  <c r="AB16" i="20"/>
  <c r="AA16" i="21"/>
  <c r="Z15" i="21"/>
  <c r="Y15" i="22"/>
  <c r="K25" i="2"/>
  <c r="J26" i="2"/>
  <c r="AB15" i="20"/>
  <c r="AA15" i="21"/>
  <c r="Z14" i="23"/>
  <c r="Y14" i="24"/>
  <c r="Z16" i="21"/>
  <c r="Y16" i="22"/>
  <c r="Z11" i="21"/>
  <c r="Y11" i="22"/>
  <c r="Z7" i="24"/>
  <c r="Y7" i="25"/>
  <c r="Z7" i="25" s="1"/>
  <c r="Z12" i="22"/>
  <c r="Y12" i="23"/>
  <c r="Z10" i="23"/>
  <c r="Y10" i="24"/>
  <c r="AA10" i="24" l="1"/>
  <c r="AB10" i="23"/>
  <c r="AA16" i="22"/>
  <c r="AB16" i="21"/>
  <c r="Z12" i="23"/>
  <c r="Y12" i="24"/>
  <c r="Z11" i="22"/>
  <c r="Y11" i="23"/>
  <c r="Z14" i="24"/>
  <c r="Y14" i="25"/>
  <c r="Z14" i="25" s="1"/>
  <c r="Z8" i="24"/>
  <c r="Y8" i="25"/>
  <c r="Z8" i="25" s="1"/>
  <c r="Z13" i="22"/>
  <c r="Y13" i="23"/>
  <c r="AA17" i="21"/>
  <c r="Y17" i="22"/>
  <c r="Z5" i="22"/>
  <c r="Y5" i="23"/>
  <c r="AA14" i="24"/>
  <c r="AB14" i="23"/>
  <c r="AA8" i="24"/>
  <c r="AB8" i="23"/>
  <c r="AA13" i="22"/>
  <c r="AB13" i="21"/>
  <c r="Z17" i="21"/>
  <c r="AB5" i="21"/>
  <c r="AA5" i="22"/>
  <c r="AA11" i="22"/>
  <c r="AB11" i="21"/>
  <c r="Z16" i="22"/>
  <c r="Y16" i="23"/>
  <c r="Z15" i="22"/>
  <c r="Y15" i="23"/>
  <c r="Z6" i="22"/>
  <c r="Y6" i="23"/>
  <c r="K26" i="2"/>
  <c r="L25" i="2"/>
  <c r="AB17" i="20"/>
  <c r="AA12" i="23"/>
  <c r="AB12" i="22"/>
  <c r="Z10" i="24"/>
  <c r="Y10" i="25"/>
  <c r="Z10" i="25" s="1"/>
  <c r="AA7" i="25"/>
  <c r="AB7" i="25" s="1"/>
  <c r="AB7" i="24"/>
  <c r="AA15" i="22"/>
  <c r="AB15" i="21"/>
  <c r="AB6" i="21"/>
  <c r="AA6" i="22"/>
  <c r="M23" i="2"/>
  <c r="L24" i="2"/>
  <c r="AA15" i="23" l="1"/>
  <c r="AB15" i="22"/>
  <c r="Z6" i="23"/>
  <c r="Y6" i="24"/>
  <c r="Z16" i="23"/>
  <c r="Y16" i="24"/>
  <c r="Z11" i="23"/>
  <c r="Y11" i="24"/>
  <c r="AA6" i="23"/>
  <c r="AB6" i="22"/>
  <c r="AB16" i="22"/>
  <c r="AA16" i="23"/>
  <c r="AA17" i="22"/>
  <c r="AA8" i="25"/>
  <c r="AB8" i="25" s="1"/>
  <c r="AB8" i="24"/>
  <c r="AA11" i="23"/>
  <c r="AB11" i="22"/>
  <c r="AB10" i="25"/>
  <c r="AB10" i="24"/>
  <c r="AA10" i="25"/>
  <c r="Z15" i="23"/>
  <c r="Y15" i="24"/>
  <c r="AB17" i="21"/>
  <c r="Y17" i="23"/>
  <c r="Z5" i="23"/>
  <c r="Y5" i="24"/>
  <c r="Z13" i="23"/>
  <c r="Y13" i="24"/>
  <c r="Z12" i="24"/>
  <c r="Y12" i="25"/>
  <c r="Z12" i="25" s="1"/>
  <c r="M25" i="2"/>
  <c r="L26" i="2"/>
  <c r="N23" i="2"/>
  <c r="M24" i="2"/>
  <c r="Z17" i="22"/>
  <c r="AB5" i="22"/>
  <c r="AB17" i="22" s="1"/>
  <c r="AA5" i="23"/>
  <c r="AA13" i="23"/>
  <c r="AB13" i="22"/>
  <c r="AA14" i="25"/>
  <c r="AB14" i="25" s="1"/>
  <c r="AB14" i="24"/>
  <c r="AA12" i="24"/>
  <c r="AB12" i="23"/>
  <c r="AA13" i="24" l="1"/>
  <c r="AB13" i="23"/>
  <c r="AB11" i="23"/>
  <c r="AA11" i="24"/>
  <c r="Z6" i="24"/>
  <c r="Y6" i="25"/>
  <c r="Z6" i="25" s="1"/>
  <c r="AA12" i="25"/>
  <c r="AB12" i="25" s="1"/>
  <c r="AB12" i="24"/>
  <c r="Z5" i="24"/>
  <c r="Y17" i="24"/>
  <c r="Y5" i="25"/>
  <c r="Z15" i="24"/>
  <c r="Y15" i="25"/>
  <c r="Z15" i="25" s="1"/>
  <c r="AA6" i="24"/>
  <c r="AB6" i="23"/>
  <c r="N25" i="2"/>
  <c r="M26" i="2"/>
  <c r="N24" i="2"/>
  <c r="O23" i="2"/>
  <c r="O24" i="2" s="1"/>
  <c r="AA15" i="24"/>
  <c r="AB15" i="23"/>
  <c r="Z16" i="24"/>
  <c r="Y16" i="25"/>
  <c r="Z16" i="25" s="1"/>
  <c r="AA17" i="23"/>
  <c r="AA5" i="24"/>
  <c r="AA17" i="24" s="1"/>
  <c r="AB5" i="23"/>
  <c r="AB17" i="23" s="1"/>
  <c r="Z17" i="23"/>
  <c r="Z13" i="24"/>
  <c r="Y13" i="25"/>
  <c r="Z13" i="25" s="1"/>
  <c r="Z11" i="24"/>
  <c r="Y11" i="25"/>
  <c r="Z11" i="25" s="1"/>
  <c r="AA16" i="24"/>
  <c r="AB16" i="23"/>
  <c r="Z5" i="25" l="1"/>
  <c r="Y17" i="25"/>
  <c r="AA11" i="25"/>
  <c r="AB11" i="25" s="1"/>
  <c r="AB11" i="24"/>
  <c r="AA16" i="25"/>
  <c r="AB16" i="25" s="1"/>
  <c r="AB16" i="24"/>
  <c r="O25" i="2"/>
  <c r="O26" i="2" s="1"/>
  <c r="N26" i="2"/>
  <c r="AB6" i="25"/>
  <c r="AA5" i="25"/>
  <c r="AB5" i="24"/>
  <c r="AB17" i="24" s="1"/>
  <c r="Z17" i="24"/>
  <c r="AA6" i="25"/>
  <c r="AB6" i="24"/>
  <c r="AA13" i="25"/>
  <c r="AB13" i="25" s="1"/>
  <c r="AB13" i="24"/>
  <c r="AA15" i="25"/>
  <c r="AB15" i="25" s="1"/>
  <c r="AB15" i="24"/>
  <c r="Z17" i="25" l="1"/>
  <c r="AB5" i="25"/>
  <c r="AB17" i="25" s="1"/>
  <c r="AA17" i="25"/>
</calcChain>
</file>

<file path=xl/sharedStrings.xml><?xml version="1.0" encoding="utf-8"?>
<sst xmlns="http://schemas.openxmlformats.org/spreadsheetml/2006/main" count="792" uniqueCount="118">
  <si>
    <r>
      <rPr>
        <b/>
        <sz val="9"/>
        <color theme="1"/>
        <rFont val="微软雅黑"/>
        <charset val="134"/>
      </rPr>
      <t>姓名</t>
    </r>
  </si>
  <si>
    <r>
      <rPr>
        <b/>
        <sz val="9"/>
        <color theme="1"/>
        <rFont val="微软雅黑"/>
        <charset val="134"/>
      </rPr>
      <t>身份证号</t>
    </r>
  </si>
  <si>
    <r>
      <rPr>
        <b/>
        <sz val="9"/>
        <color theme="1"/>
        <rFont val="微软雅黑"/>
        <charset val="134"/>
      </rPr>
      <t>收入</t>
    </r>
  </si>
  <si>
    <r>
      <rPr>
        <b/>
        <sz val="9"/>
        <color theme="1"/>
        <rFont val="微软雅黑"/>
        <charset val="134"/>
      </rPr>
      <t>费用</t>
    </r>
  </si>
  <si>
    <r>
      <rPr>
        <b/>
        <sz val="9"/>
        <color theme="1"/>
        <rFont val="微软雅黑"/>
        <charset val="134"/>
      </rPr>
      <t>专项扣除</t>
    </r>
  </si>
  <si>
    <r>
      <rPr>
        <b/>
        <sz val="9"/>
        <color theme="1"/>
        <rFont val="微软雅黑"/>
        <charset val="134"/>
      </rPr>
      <t>专项附加扣除</t>
    </r>
  </si>
  <si>
    <r>
      <rPr>
        <b/>
        <sz val="9"/>
        <color theme="1"/>
        <rFont val="微软雅黑"/>
        <charset val="134"/>
      </rPr>
      <t>其他扣除</t>
    </r>
  </si>
  <si>
    <r>
      <rPr>
        <b/>
        <sz val="9"/>
        <color theme="1"/>
        <rFont val="微软雅黑"/>
        <charset val="134"/>
      </rPr>
      <t>税款计算</t>
    </r>
  </si>
  <si>
    <r>
      <rPr>
        <b/>
        <sz val="9"/>
        <color theme="1"/>
        <rFont val="微软雅黑"/>
        <charset val="134"/>
      </rPr>
      <t>固定工资</t>
    </r>
  </si>
  <si>
    <r>
      <rPr>
        <b/>
        <sz val="9"/>
        <color theme="1"/>
        <rFont val="微软雅黑"/>
        <charset val="134"/>
      </rPr>
      <t>补贴</t>
    </r>
  </si>
  <si>
    <r>
      <rPr>
        <b/>
        <sz val="9"/>
        <color theme="1"/>
        <rFont val="微软雅黑"/>
        <charset val="134"/>
      </rPr>
      <t>绩效等</t>
    </r>
  </si>
  <si>
    <r>
      <rPr>
        <b/>
        <sz val="9"/>
        <color theme="1"/>
        <rFont val="微软雅黑"/>
        <charset val="134"/>
      </rPr>
      <t>收入小计</t>
    </r>
  </si>
  <si>
    <r>
      <rPr>
        <b/>
        <sz val="9"/>
        <color theme="1"/>
        <rFont val="微软雅黑"/>
        <charset val="134"/>
      </rPr>
      <t>基本养老保险</t>
    </r>
  </si>
  <si>
    <r>
      <rPr>
        <b/>
        <sz val="9"/>
        <color theme="1"/>
        <rFont val="Arial"/>
        <family val="2"/>
      </rPr>
      <t xml:space="preserve">          </t>
    </r>
    <r>
      <rPr>
        <b/>
        <sz val="9"/>
        <color theme="1"/>
        <rFont val="微软雅黑"/>
        <charset val="134"/>
      </rPr>
      <t>基本医疗保险</t>
    </r>
  </si>
  <si>
    <r>
      <rPr>
        <b/>
        <sz val="9"/>
        <color theme="1"/>
        <rFont val="Arial"/>
        <family val="2"/>
      </rPr>
      <t xml:space="preserve">          </t>
    </r>
    <r>
      <rPr>
        <b/>
        <sz val="9"/>
        <color theme="1"/>
        <rFont val="微软雅黑"/>
        <charset val="134"/>
      </rPr>
      <t>失业保险</t>
    </r>
  </si>
  <si>
    <r>
      <rPr>
        <b/>
        <sz val="9"/>
        <color theme="1"/>
        <rFont val="Arial"/>
        <family val="2"/>
      </rPr>
      <t xml:space="preserve">         </t>
    </r>
    <r>
      <rPr>
        <b/>
        <sz val="9"/>
        <color theme="1"/>
        <rFont val="微软雅黑"/>
        <charset val="134"/>
      </rPr>
      <t>住房公积金</t>
    </r>
  </si>
  <si>
    <r>
      <rPr>
        <b/>
        <sz val="9"/>
        <color theme="1"/>
        <rFont val="微软雅黑"/>
        <charset val="134"/>
      </rPr>
      <t>专项扣除小计</t>
    </r>
  </si>
  <si>
    <r>
      <rPr>
        <b/>
        <sz val="9"/>
        <color theme="1"/>
        <rFont val="微软雅黑"/>
        <charset val="134"/>
      </rPr>
      <t>赡养老人</t>
    </r>
  </si>
  <si>
    <r>
      <rPr>
        <b/>
        <sz val="9"/>
        <color theme="1"/>
        <rFont val="Arial"/>
        <family val="2"/>
      </rPr>
      <t xml:space="preserve">         </t>
    </r>
    <r>
      <rPr>
        <b/>
        <sz val="9"/>
        <color theme="1"/>
        <rFont val="微软雅黑"/>
        <charset val="134"/>
      </rPr>
      <t>子女教育</t>
    </r>
  </si>
  <si>
    <r>
      <rPr>
        <b/>
        <sz val="9"/>
        <color theme="1"/>
        <rFont val="Arial"/>
        <family val="2"/>
      </rPr>
      <t xml:space="preserve">         </t>
    </r>
    <r>
      <rPr>
        <b/>
        <sz val="9"/>
        <color theme="1"/>
        <rFont val="微软雅黑"/>
        <charset val="134"/>
      </rPr>
      <t>继续教育</t>
    </r>
  </si>
  <si>
    <r>
      <rPr>
        <b/>
        <sz val="9"/>
        <color theme="1"/>
        <rFont val="Arial"/>
        <family val="2"/>
      </rPr>
      <t xml:space="preserve">         </t>
    </r>
    <r>
      <rPr>
        <b/>
        <sz val="9"/>
        <color theme="1"/>
        <rFont val="微软雅黑"/>
        <charset val="134"/>
      </rPr>
      <t>住房租金</t>
    </r>
  </si>
  <si>
    <r>
      <rPr>
        <b/>
        <sz val="9"/>
        <color theme="1"/>
        <rFont val="Arial"/>
        <family val="2"/>
      </rPr>
      <t xml:space="preserve">         </t>
    </r>
    <r>
      <rPr>
        <b/>
        <sz val="9"/>
        <color theme="1"/>
        <rFont val="微软雅黑"/>
        <charset val="134"/>
      </rPr>
      <t>住房贷款利息</t>
    </r>
  </si>
  <si>
    <r>
      <rPr>
        <b/>
        <sz val="9"/>
        <color theme="1"/>
        <rFont val="微软雅黑"/>
        <charset val="134"/>
      </rPr>
      <t>专项附加小计</t>
    </r>
  </si>
  <si>
    <r>
      <rPr>
        <b/>
        <sz val="9"/>
        <color theme="1"/>
        <rFont val="微软雅黑"/>
        <charset val="134"/>
      </rPr>
      <t>年金</t>
    </r>
  </si>
  <si>
    <r>
      <rPr>
        <b/>
        <sz val="9"/>
        <color theme="1"/>
        <rFont val="Arial"/>
        <family val="2"/>
      </rPr>
      <t xml:space="preserve">         </t>
    </r>
    <r>
      <rPr>
        <b/>
        <sz val="9"/>
        <color theme="1"/>
        <rFont val="微软雅黑"/>
        <charset val="134"/>
      </rPr>
      <t>商业健康保险</t>
    </r>
  </si>
  <si>
    <r>
      <rPr>
        <b/>
        <sz val="9"/>
        <color theme="1"/>
        <rFont val="Arial"/>
        <family val="2"/>
      </rPr>
      <t xml:space="preserve">        </t>
    </r>
    <r>
      <rPr>
        <b/>
        <sz val="9"/>
        <color theme="1"/>
        <rFont val="微软雅黑"/>
        <charset val="134"/>
      </rPr>
      <t>税延养老保险</t>
    </r>
  </si>
  <si>
    <r>
      <rPr>
        <b/>
        <sz val="9"/>
        <color theme="1"/>
        <rFont val="微软雅黑"/>
        <charset val="134"/>
      </rPr>
      <t>其他扣除小计</t>
    </r>
  </si>
  <si>
    <r>
      <rPr>
        <b/>
        <sz val="9"/>
        <color theme="1"/>
        <rFont val="微软雅黑"/>
        <charset val="134"/>
      </rPr>
      <t>当月应纳税所得额</t>
    </r>
  </si>
  <si>
    <r>
      <rPr>
        <b/>
        <sz val="9"/>
        <color theme="1"/>
        <rFont val="微软雅黑"/>
        <charset val="134"/>
      </rPr>
      <t>累计应纳税所得额</t>
    </r>
  </si>
  <si>
    <r>
      <rPr>
        <b/>
        <sz val="9"/>
        <color theme="1"/>
        <rFont val="微软雅黑"/>
        <charset val="134"/>
      </rPr>
      <t>累计应纳税额</t>
    </r>
  </si>
  <si>
    <r>
      <rPr>
        <b/>
        <sz val="9"/>
        <color theme="1"/>
        <rFont val="微软雅黑"/>
        <charset val="134"/>
      </rPr>
      <t>前期累计已缴税额</t>
    </r>
  </si>
  <si>
    <r>
      <rPr>
        <b/>
        <sz val="9"/>
        <color theme="1"/>
        <rFont val="微软雅黑"/>
        <charset val="134"/>
      </rPr>
      <t>本月应补税额</t>
    </r>
  </si>
  <si>
    <t>2</t>
  </si>
  <si>
    <t>6=3+4+5</t>
  </si>
  <si>
    <t>12=8+9+10+11</t>
  </si>
  <si>
    <t>18=13+14+15+16+17</t>
  </si>
  <si>
    <t>22=20+21</t>
  </si>
  <si>
    <t>23=6-7-12-18-22</t>
  </si>
  <si>
    <r>
      <rPr>
        <b/>
        <sz val="9"/>
        <color rgb="FFFF0000"/>
        <rFont val="Arial"/>
        <family val="2"/>
      </rPr>
      <t>24=23+</t>
    </r>
    <r>
      <rPr>
        <b/>
        <sz val="9"/>
        <color rgb="FFFF0000"/>
        <rFont val="宋体"/>
        <charset val="134"/>
      </rPr>
      <t>上月</t>
    </r>
    <r>
      <rPr>
        <b/>
        <sz val="9"/>
        <color rgb="FFFF0000"/>
        <rFont val="Arial"/>
        <family val="2"/>
      </rPr>
      <t>24</t>
    </r>
    <r>
      <rPr>
        <b/>
        <sz val="9"/>
        <color rgb="FFFF0000"/>
        <rFont val="宋体"/>
        <charset val="134"/>
      </rPr>
      <t>列，</t>
    </r>
    <r>
      <rPr>
        <b/>
        <sz val="9"/>
        <color rgb="FFFF0000"/>
        <rFont val="Arial"/>
        <family val="2"/>
      </rPr>
      <t>1</t>
    </r>
    <r>
      <rPr>
        <b/>
        <sz val="9"/>
        <color rgb="FFFF0000"/>
        <rFont val="宋体"/>
        <charset val="134"/>
      </rPr>
      <t>月本列等于</t>
    </r>
    <r>
      <rPr>
        <b/>
        <sz val="9"/>
        <color rgb="FFFF0000"/>
        <rFont val="Arial"/>
        <family val="2"/>
      </rPr>
      <t>23</t>
    </r>
    <r>
      <rPr>
        <b/>
        <sz val="9"/>
        <color rgb="FFFF0000"/>
        <rFont val="宋体"/>
        <charset val="134"/>
      </rPr>
      <t>列</t>
    </r>
  </si>
  <si>
    <r>
      <rPr>
        <b/>
        <sz val="9"/>
        <color theme="1"/>
        <rFont val="Arial"/>
        <family val="2"/>
      </rPr>
      <t>25=24*</t>
    </r>
    <r>
      <rPr>
        <b/>
        <sz val="9"/>
        <color theme="1"/>
        <rFont val="宋体"/>
        <charset val="134"/>
      </rPr>
      <t>预扣税率</t>
    </r>
    <r>
      <rPr>
        <b/>
        <sz val="9"/>
        <color theme="1"/>
        <rFont val="Arial"/>
        <family val="2"/>
      </rPr>
      <t>-</t>
    </r>
    <r>
      <rPr>
        <b/>
        <sz val="9"/>
        <color theme="1"/>
        <rFont val="宋体"/>
        <charset val="134"/>
      </rPr>
      <t>速算扣除数</t>
    </r>
  </si>
  <si>
    <r>
      <rPr>
        <b/>
        <sz val="9"/>
        <color rgb="FFFF0000"/>
        <rFont val="Arial"/>
        <family val="2"/>
      </rPr>
      <t>26=</t>
    </r>
    <r>
      <rPr>
        <b/>
        <sz val="9"/>
        <color rgb="FFFF0000"/>
        <rFont val="宋体"/>
        <charset val="134"/>
      </rPr>
      <t>上月</t>
    </r>
    <r>
      <rPr>
        <b/>
        <sz val="9"/>
        <color rgb="FFFF0000"/>
        <rFont val="Arial"/>
        <family val="2"/>
      </rPr>
      <t>25</t>
    </r>
    <r>
      <rPr>
        <b/>
        <sz val="9"/>
        <color rgb="FFFF0000"/>
        <rFont val="宋体"/>
        <charset val="134"/>
      </rPr>
      <t>列，</t>
    </r>
    <r>
      <rPr>
        <b/>
        <sz val="9"/>
        <color rgb="FFFF0000"/>
        <rFont val="Arial"/>
        <family val="2"/>
      </rPr>
      <t>1</t>
    </r>
    <r>
      <rPr>
        <b/>
        <sz val="9"/>
        <color rgb="FFFF0000"/>
        <rFont val="宋体"/>
        <charset val="134"/>
      </rPr>
      <t>月本列为零</t>
    </r>
  </si>
  <si>
    <t>27=25-26</t>
  </si>
  <si>
    <r>
      <t>小蚂蚁</t>
    </r>
    <r>
      <rPr>
        <sz val="9"/>
        <color theme="1"/>
        <rFont val="Arial"/>
        <family val="2"/>
      </rPr>
      <t>1</t>
    </r>
  </si>
  <si>
    <r>
      <t>小蚂蚁</t>
    </r>
    <r>
      <rPr>
        <sz val="9"/>
        <color theme="1"/>
        <rFont val="Arial"/>
        <family val="2"/>
      </rPr>
      <t>2</t>
    </r>
  </si>
  <si>
    <r>
      <t>小蚂蚁</t>
    </r>
    <r>
      <rPr>
        <sz val="9"/>
        <color theme="1"/>
        <rFont val="Arial"/>
        <family val="2"/>
      </rPr>
      <t>3</t>
    </r>
  </si>
  <si>
    <r>
      <t>小蚂蚁</t>
    </r>
    <r>
      <rPr>
        <sz val="9"/>
        <color theme="1"/>
        <rFont val="Arial"/>
        <family val="2"/>
      </rPr>
      <t>4</t>
    </r>
  </si>
  <si>
    <r>
      <t>小蚂蚁</t>
    </r>
    <r>
      <rPr>
        <sz val="9"/>
        <color theme="1"/>
        <rFont val="Arial"/>
        <family val="2"/>
      </rPr>
      <t>5</t>
    </r>
  </si>
  <si>
    <r>
      <t>小蚂蚁</t>
    </r>
    <r>
      <rPr>
        <sz val="9"/>
        <color theme="1"/>
        <rFont val="Arial"/>
        <family val="2"/>
      </rPr>
      <t>6</t>
    </r>
  </si>
  <si>
    <r>
      <t>小蚂蚁</t>
    </r>
    <r>
      <rPr>
        <sz val="9"/>
        <color theme="1"/>
        <rFont val="Arial"/>
        <family val="2"/>
      </rPr>
      <t>7</t>
    </r>
  </si>
  <si>
    <r>
      <t>小蚂蚁</t>
    </r>
    <r>
      <rPr>
        <sz val="9"/>
        <color theme="1"/>
        <rFont val="Arial"/>
        <family val="2"/>
      </rPr>
      <t>8</t>
    </r>
  </si>
  <si>
    <r>
      <t>小蚂蚁</t>
    </r>
    <r>
      <rPr>
        <sz val="9"/>
        <color theme="1"/>
        <rFont val="Arial"/>
        <family val="2"/>
      </rPr>
      <t>9</t>
    </r>
  </si>
  <si>
    <r>
      <t>小蚂蚁</t>
    </r>
    <r>
      <rPr>
        <sz val="9"/>
        <color theme="1"/>
        <rFont val="Arial"/>
        <family val="2"/>
      </rPr>
      <t>10</t>
    </r>
  </si>
  <si>
    <r>
      <t>小蚂蚁</t>
    </r>
    <r>
      <rPr>
        <sz val="9"/>
        <color theme="1"/>
        <rFont val="Arial"/>
        <family val="2"/>
      </rPr>
      <t>11</t>
    </r>
  </si>
  <si>
    <r>
      <t>小蚂蚁</t>
    </r>
    <r>
      <rPr>
        <sz val="9"/>
        <color theme="1"/>
        <rFont val="Arial"/>
        <family val="2"/>
      </rPr>
      <t>12</t>
    </r>
  </si>
  <si>
    <r>
      <rPr>
        <sz val="9"/>
        <color theme="1"/>
        <rFont val="微软雅黑"/>
        <charset val="134"/>
      </rPr>
      <t>合计</t>
    </r>
  </si>
  <si>
    <t>蚂蚁工资条提醒</t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</si>
  <si>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charset val="134"/>
      </rPr>
      <t>、本表适用于每月单位支付工资时扣缴税款的计算；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</si>
  <si>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charset val="134"/>
      </rPr>
      <t>、本表未考虑非居民个人的工资计算；</t>
    </r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</si>
  <si>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charset val="134"/>
      </rPr>
      <t>、本表未考虑各种免税收入、捐赠扣除、减免税的计算；</t>
    </r>
  </si>
  <si>
    <t>工资条群发：</t>
  </si>
  <si>
    <t>https://gzt.mayihr.com/index/index_new?from=gzt_mubanzw</t>
  </si>
  <si>
    <t>新个人所得税每月税款计算器</t>
  </si>
  <si>
    <t>项目</t>
  </si>
  <si>
    <t>序号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</si>
  <si>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</si>
  <si>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</si>
  <si>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</si>
  <si>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</si>
  <si>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</si>
  <si>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</si>
  <si>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</si>
  <si>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</si>
  <si>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</si>
  <si>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</si>
  <si>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</si>
  <si>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</si>
  <si>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备注</t>
  </si>
  <si>
    <t>收入</t>
  </si>
  <si>
    <t>减：费用（固定5千）</t>
  </si>
  <si>
    <t>新个人所得税法</t>
  </si>
  <si>
    <t>减：专项扣除小计</t>
  </si>
  <si>
    <t>3=4+5+6+7</t>
  </si>
  <si>
    <t>其中：基本养老保险</t>
  </si>
  <si>
    <t>财税[2006]10号</t>
  </si>
  <si>
    <t xml:space="preserve">          基本医疗保险</t>
  </si>
  <si>
    <t xml:space="preserve">          失业保险</t>
  </si>
  <si>
    <t xml:space="preserve">         住房公积金</t>
  </si>
  <si>
    <t>减：专项附加扣除小计</t>
  </si>
  <si>
    <t>8=9+10+11+12+13</t>
  </si>
  <si>
    <t>其中：赡养老人</t>
  </si>
  <si>
    <t xml:space="preserve">         子女教育</t>
  </si>
  <si>
    <t xml:space="preserve">         继续教育</t>
  </si>
  <si>
    <t xml:space="preserve">         住房租金</t>
  </si>
  <si>
    <t xml:space="preserve">         住房贷款利息</t>
  </si>
  <si>
    <t>减：其他扣除</t>
  </si>
  <si>
    <t>15=16+17+18+19</t>
  </si>
  <si>
    <t>其中：年金</t>
  </si>
  <si>
    <t>财税[2013]103号</t>
  </si>
  <si>
    <t xml:space="preserve">         商业健康保险</t>
  </si>
  <si>
    <t>财税[2017]39号、国家税务总局公告2017年17号</t>
  </si>
  <si>
    <t xml:space="preserve">        税延养老保险</t>
  </si>
  <si>
    <t>财税[2018]22号、国家税务总局公告2018年21号</t>
  </si>
  <si>
    <t xml:space="preserve">        其它</t>
  </si>
  <si>
    <t>当月应纳税所得额</t>
  </si>
  <si>
    <t>20=1-2-3-8-15</t>
  </si>
  <si>
    <t>累计应纳税所得额</t>
  </si>
  <si>
    <t>21=截止本月累计</t>
  </si>
  <si>
    <t>累计应纳税额</t>
  </si>
  <si>
    <t>22=21*预扣率-速算扣除数</t>
  </si>
  <si>
    <t>国家税务总局公告2018年56号</t>
  </si>
  <si>
    <t>减：前期累计已缴税额</t>
  </si>
  <si>
    <t>23=上月22行数</t>
  </si>
  <si>
    <t>本期应缴税额</t>
  </si>
  <si>
    <t>24=22-23</t>
  </si>
  <si>
    <t>注：1、上表为简表，省略了免税收入、可扣除捐赠支出、减免税额三项内容，同时提醒汇算清缴时方可扣除大病医疗费用</t>
  </si>
  <si>
    <t xml:space="preserve"> 2、可下载附件带公式的EXECEL文件，以方便员工进行测算。</t>
  </si>
  <si>
    <t>蚂蚁工资条—工资条1分钟群发，工资明细，井井有条</t>
  </si>
  <si>
    <t>了解更多：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</si>
</sst>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8" formatCode="#,##0.00_ "/>
  </numFmts>
  <fonts count="26" x14ac:knownFonts="1">
    <font>
      <sz val="11"/>
      <color theme="1"/>
      <name val="宋体"/>
      <charset val="134"/>
      <scheme val="minor"/>
    </font>
    <font>
      <sz val="11"/>
      <color rgb="FF008000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b/>
      <sz val="14"/>
      <color rgb="FF333333"/>
      <name val="微软雅黑"/>
      <charset val="134"/>
    </font>
    <font>
      <u/>
      <sz val="14"/>
      <color rgb="FF008000"/>
      <name val="Times New Roman"/>
    </font>
    <font>
      <b/>
      <sz val="14"/>
      <color rgb="FF008000"/>
      <name val="Times New Roman"/>
    </font>
    <font>
      <b/>
      <sz val="14"/>
      <color rgb="FF339966"/>
      <name val="微软雅黑"/>
      <charset val="134"/>
    </font>
    <font>
      <u/>
      <sz val="14"/>
      <color theme="9" tint="-0.249977111117893"/>
      <name val="Times New Roman"/>
    </font>
    <font>
      <b/>
      <sz val="14"/>
      <color theme="9" tint="-0.249977111117893"/>
      <name val="Times New Roman"/>
    </font>
    <font>
      <sz val="9"/>
      <color theme="1"/>
      <name val="微软雅黑"/>
      <charset val="134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rgb="FFFF0000"/>
      <name val="宋体"/>
      <charset val="134"/>
    </font>
    <font>
      <sz val="9"/>
      <color theme="1"/>
      <name val="宋体"/>
      <charset val="134"/>
    </font>
    <font>
      <u/>
      <sz val="11"/>
      <color rgb="FFFF0000"/>
      <name val="宋体"/>
      <charset val="134"/>
      <scheme val="minor"/>
    </font>
    <font>
      <b/>
      <sz val="9"/>
      <color rgb="FFFF0000"/>
      <name val="Arial"/>
      <family val="2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2"/>
      <name val="宋体"/>
      <charset val="134"/>
    </font>
    <font>
      <u/>
      <sz val="11"/>
      <color theme="10"/>
      <name val="宋体"/>
      <charset val="134"/>
    </font>
    <font>
      <b/>
      <sz val="9"/>
      <color theme="1"/>
      <name val="微软雅黑"/>
      <charset val="134"/>
    </font>
    <font>
      <b/>
      <sz val="9"/>
      <color rgb="FFFF0000"/>
      <name val="宋体"/>
      <charset val="134"/>
    </font>
    <font>
      <b/>
      <sz val="9"/>
      <color theme="1"/>
      <name val="宋体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top"/>
    </xf>
    <xf numFmtId="0" fontId="5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7" fillId="0" borderId="0" xfId="0" applyFont="1" applyFill="1" applyAlignment="1">
      <alignment vertical="top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/>
    </xf>
    <xf numFmtId="43" fontId="10" fillId="0" borderId="0" xfId="1" applyFont="1" applyAlignment="1"/>
    <xf numFmtId="43" fontId="10" fillId="2" borderId="0" xfId="1" applyFont="1" applyFill="1" applyAlignment="1"/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178" fontId="12" fillId="0" borderId="0" xfId="0" applyNumberFormat="1" applyFont="1" applyAlignment="1">
      <alignment horizontal="right" vertical="center" wrapText="1"/>
    </xf>
    <xf numFmtId="0" fontId="12" fillId="3" borderId="0" xfId="0" applyFont="1" applyFill="1" applyAlignment="1">
      <alignment horizontal="left" vertical="center" wrapText="1"/>
    </xf>
    <xf numFmtId="49" fontId="12" fillId="3" borderId="0" xfId="0" applyNumberFormat="1" applyFont="1" applyFill="1" applyAlignment="1">
      <alignment horizontal="center" vertical="center" wrapText="1"/>
    </xf>
    <xf numFmtId="178" fontId="12" fillId="3" borderId="0" xfId="0" applyNumberFormat="1" applyFont="1" applyFill="1" applyAlignment="1">
      <alignment horizontal="right" vertical="center" wrapText="1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4" borderId="0" xfId="0" applyFont="1" applyFill="1" applyAlignment="1">
      <alignment horizontal="left" vertical="center"/>
    </xf>
    <xf numFmtId="0" fontId="16" fillId="0" borderId="0" xfId="2" applyFont="1" applyAlignment="1">
      <alignment horizontal="left" vertical="center"/>
    </xf>
    <xf numFmtId="0" fontId="17" fillId="0" borderId="0" xfId="0" applyFont="1" applyAlignment="1">
      <alignment horizontal="center" vertical="center" wrapText="1"/>
    </xf>
    <xf numFmtId="43" fontId="12" fillId="0" borderId="0" xfId="1" applyFont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43" fontId="12" fillId="3" borderId="0" xfId="1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8" fillId="0" borderId="0" xfId="4" applyFont="1" applyAlignment="1" applyProtection="1">
      <alignment horizontal="left" vertical="top"/>
    </xf>
    <xf numFmtId="0" fontId="9" fillId="0" borderId="0" xfId="3" applyFont="1" applyFill="1" applyBorder="1" applyAlignment="1">
      <alignment horizontal="left" vertical="top"/>
    </xf>
  </cellXfs>
  <cellStyles count="5">
    <cellStyle name="常规" xfId="0" builtinId="0"/>
    <cellStyle name="常规 2" xfId="3" xr:uid="{00000000-0005-0000-0000-000031000000}"/>
    <cellStyle name="超链接" xfId="2" builtinId="8"/>
    <cellStyle name="超链接 2" xfId="4" xr:uid="{00000000-0005-0000-0000-000032000000}"/>
    <cellStyle name="千位分隔" xfId="1" builtinId="3"/>
  </cellStyles>
  <dxfs count="0"/>
  <tableStyles count="0" defaultTableStyle="TableStyleMedium2" defaultPivotStyle="PivotStyleMedium9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8185</xdr:colOff>
      <xdr:row>45</xdr:row>
      <xdr:rowOff>49857</xdr:rowOff>
    </xdr:from>
    <xdr:ext cx="6260405" cy="4317801"/>
    <xdr:pic>
      <xdr:nvPicPr>
        <xdr:cNvPr id="2" name="Picture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" y="8412480"/>
          <a:ext cx="6260465" cy="43180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65</xdr:row>
      <xdr:rowOff>49857</xdr:rowOff>
    </xdr:from>
    <xdr:ext cx="6259847" cy="4173983"/>
    <xdr:pic>
      <xdr:nvPicPr>
        <xdr:cNvPr id="3" name="Pictur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t="3306"/>
        <a:stretch>
          <a:fillRect/>
        </a:stretch>
      </xdr:blipFill>
      <xdr:spPr>
        <a:xfrm>
          <a:off x="0" y="12031980"/>
          <a:ext cx="6259830" cy="417385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84</xdr:row>
      <xdr:rowOff>130224</xdr:rowOff>
    </xdr:from>
    <xdr:ext cx="6243525" cy="4277617"/>
    <xdr:pic>
      <xdr:nvPicPr>
        <xdr:cNvPr id="4" name="Picture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265"/>
        <a:stretch>
          <a:fillRect/>
        </a:stretch>
      </xdr:blipFill>
      <xdr:spPr>
        <a:xfrm>
          <a:off x="0" y="15551150"/>
          <a:ext cx="6243320" cy="4277360"/>
        </a:xfrm>
        <a:prstGeom prst="rect">
          <a:avLst/>
        </a:prstGeom>
      </xdr:spPr>
    </xdr:pic>
    <xdr:clientData/>
  </xdr:oneCellAnchor>
  <xdr:oneCellAnchor>
    <xdr:from>
      <xdr:col>0</xdr:col>
      <xdr:colOff>8185</xdr:colOff>
      <xdr:row>106</xdr:row>
      <xdr:rowOff>49857</xdr:rowOff>
    </xdr:from>
    <xdr:ext cx="6251661" cy="3072209"/>
    <xdr:pic>
      <xdr:nvPicPr>
        <xdr:cNvPr id="5" name="Picture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 t="6694" b="21278"/>
        <a:stretch>
          <a:fillRect/>
        </a:stretch>
      </xdr:blipFill>
      <xdr:spPr>
        <a:xfrm>
          <a:off x="7620" y="19451955"/>
          <a:ext cx="6252210" cy="3072130"/>
        </a:xfrm>
        <a:prstGeom prst="rect">
          <a:avLst/>
        </a:prstGeom>
      </xdr:spPr>
    </xdr:pic>
    <xdr:clientData/>
  </xdr:oneCellAnchor>
  <xdr:oneCellAnchor>
    <xdr:from>
      <xdr:col>0</xdr:col>
      <xdr:colOff>8185</xdr:colOff>
      <xdr:row>121</xdr:row>
      <xdr:rowOff>80367</xdr:rowOff>
    </xdr:from>
    <xdr:ext cx="6260405" cy="1906240"/>
    <xdr:pic>
      <xdr:nvPicPr>
        <xdr:cNvPr id="6" name="Picture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 t="31210" b="24301"/>
        <a:stretch>
          <a:fillRect/>
        </a:stretch>
      </xdr:blipFill>
      <xdr:spPr>
        <a:xfrm>
          <a:off x="7620" y="22197060"/>
          <a:ext cx="6260465" cy="190627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130</xdr:row>
      <xdr:rowOff>150316</xdr:rowOff>
    </xdr:from>
    <xdr:ext cx="6259847" cy="2183457"/>
    <xdr:pic>
      <xdr:nvPicPr>
        <xdr:cNvPr id="7" name="Pictur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 t="28329" b="20407"/>
        <a:stretch>
          <a:fillRect/>
        </a:stretch>
      </xdr:blipFill>
      <xdr:spPr>
        <a:xfrm>
          <a:off x="0" y="23895685"/>
          <a:ext cx="6259830" cy="218376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142</xdr:row>
      <xdr:rowOff>9673</xdr:rowOff>
    </xdr:from>
    <xdr:ext cx="6259847" cy="4244677"/>
    <xdr:pic>
      <xdr:nvPicPr>
        <xdr:cNvPr id="8" name="Picture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5927050"/>
          <a:ext cx="6259830" cy="424434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163</xdr:row>
      <xdr:rowOff>20091</xdr:rowOff>
    </xdr:from>
    <xdr:ext cx="6259847" cy="3980308"/>
    <xdr:pic>
      <xdr:nvPicPr>
        <xdr:cNvPr id="9" name="Pictur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 b="6016"/>
        <a:stretch>
          <a:fillRect/>
        </a:stretch>
      </xdr:blipFill>
      <xdr:spPr>
        <a:xfrm>
          <a:off x="0" y="29737685"/>
          <a:ext cx="6259830" cy="398018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</xdr:row>
      <xdr:rowOff>0</xdr:rowOff>
    </xdr:from>
    <xdr:ext cx="6259847" cy="4333974"/>
    <xdr:pic>
      <xdr:nvPicPr>
        <xdr:cNvPr id="10" name="Picture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762000"/>
          <a:ext cx="6259830" cy="433387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22</xdr:row>
      <xdr:rowOff>130224</xdr:rowOff>
    </xdr:from>
    <xdr:ext cx="6235365" cy="4327475"/>
    <xdr:pic>
      <xdr:nvPicPr>
        <xdr:cNvPr id="11" name="Picture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 r="396"/>
        <a:stretch>
          <a:fillRect/>
        </a:stretch>
      </xdr:blipFill>
      <xdr:spPr>
        <a:xfrm>
          <a:off x="0" y="4330700"/>
          <a:ext cx="6235065" cy="4326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zt.mayihr.com/index/index_new?from=gzt_mubanzw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gzt.mayihr.com/index/index_new?from=gzt_mubanzw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gzt.mayihr.com/index/index_new?from=gzt_mubanzw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gzt.mayihr.com/index/index_new?from=gzt_mubanzw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zt.mayihr.com/index/index_new?from=gzt_mubanzw" TargetMode="External"/><Relationship Id="rId1" Type="http://schemas.openxmlformats.org/officeDocument/2006/relationships/hyperlink" Target="https://gzt.mayihr.com/index/index_new?from=gzt_mubanz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zt.mayihr.com/index/index_new?from=gzt_mubanz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zt.mayihr.com/index/index_new?from=gzt_mubanzw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zt.mayihr.com/index/index_new?from=gzt_mubanzw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zt.mayihr.com/index/index_new?from=gzt_mubanzw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gzt.mayihr.com/index/index_new?from=gzt_mubanzw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gzt.mayihr.com/index/index_new?from=gzt_mubanzw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gzt.mayihr.com/index/index_new?from=gzt_mubanzw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gzt.mayihr.com/index/index_new?from=gzt_mubanz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23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D5" sqref="D5"/>
    </sheetView>
  </sheetViews>
  <sheetFormatPr defaultColWidth="9" defaultRowHeight="12" x14ac:dyDescent="0.15"/>
  <cols>
    <col min="1" max="1" width="5.375" style="17" customWidth="1"/>
    <col min="2" max="2" width="9" style="17"/>
    <col min="3" max="3" width="9" style="18"/>
    <col min="4" max="4" width="10.75" style="17" customWidth="1"/>
    <col min="5" max="5" width="6.125" style="17" customWidth="1"/>
    <col min="6" max="6" width="8.625" style="17" customWidth="1"/>
    <col min="7" max="7" width="11.125" style="17" customWidth="1"/>
    <col min="8" max="8" width="11.625" style="17" customWidth="1"/>
    <col min="9" max="9" width="15.5" style="17" customWidth="1"/>
    <col min="10" max="10" width="16.125" style="17" customWidth="1"/>
    <col min="11" max="11" width="12.75" style="17" customWidth="1"/>
    <col min="12" max="13" width="13.875" style="17" customWidth="1"/>
    <col min="14" max="17" width="12.25" style="17" customWidth="1"/>
    <col min="18" max="19" width="15.5" style="17" customWidth="1"/>
    <col min="20" max="20" width="9" style="17"/>
    <col min="21" max="21" width="15.5" style="17" customWidth="1"/>
    <col min="22" max="22" width="15" style="17" customWidth="1"/>
    <col min="23" max="23" width="11.625" style="17" customWidth="1"/>
    <col min="24" max="25" width="13.875" style="17" customWidth="1"/>
    <col min="26" max="26" width="10.5" style="17" customWidth="1"/>
    <col min="27" max="27" width="11" style="17" customWidth="1"/>
    <col min="28" max="28" width="10.5" style="17" customWidth="1"/>
    <col min="29" max="16384" width="9" style="17"/>
  </cols>
  <sheetData>
    <row r="2" spans="2:28" s="15" customFormat="1" ht="18.75" customHeight="1" x14ac:dyDescent="0.15">
      <c r="B2" s="32" t="s">
        <v>0</v>
      </c>
      <c r="C2" s="33" t="s">
        <v>1</v>
      </c>
      <c r="D2" s="32" t="s">
        <v>2</v>
      </c>
      <c r="E2" s="32"/>
      <c r="F2" s="32"/>
      <c r="G2" s="32"/>
      <c r="H2" s="32" t="s">
        <v>3</v>
      </c>
      <c r="I2" s="32" t="s">
        <v>4</v>
      </c>
      <c r="J2" s="32"/>
      <c r="K2" s="32"/>
      <c r="L2" s="32"/>
      <c r="M2" s="32"/>
      <c r="N2" s="32" t="s">
        <v>5</v>
      </c>
      <c r="O2" s="32"/>
      <c r="P2" s="32"/>
      <c r="Q2" s="32"/>
      <c r="R2" s="32"/>
      <c r="S2" s="32"/>
      <c r="T2" s="32" t="s">
        <v>6</v>
      </c>
      <c r="U2" s="32"/>
      <c r="V2" s="32"/>
      <c r="W2" s="32"/>
      <c r="X2" s="32" t="s">
        <v>7</v>
      </c>
      <c r="Y2" s="32"/>
      <c r="Z2" s="32"/>
      <c r="AA2" s="32"/>
      <c r="AB2" s="32"/>
    </row>
    <row r="3" spans="2:28" s="15" customFormat="1" ht="14.1" customHeight="1" x14ac:dyDescent="0.15">
      <c r="B3" s="32"/>
      <c r="C3" s="33"/>
      <c r="D3" s="15" t="s">
        <v>8</v>
      </c>
      <c r="E3" s="15" t="s">
        <v>9</v>
      </c>
      <c r="F3" s="15" t="s">
        <v>10</v>
      </c>
      <c r="G3" s="15" t="s">
        <v>11</v>
      </c>
      <c r="H3" s="32"/>
      <c r="I3" s="15" t="s">
        <v>12</v>
      </c>
      <c r="J3" s="15" t="s">
        <v>13</v>
      </c>
      <c r="K3" s="15" t="s">
        <v>14</v>
      </c>
      <c r="L3" s="15" t="s">
        <v>15</v>
      </c>
      <c r="M3" s="15" t="s">
        <v>16</v>
      </c>
      <c r="N3" s="15" t="s">
        <v>17</v>
      </c>
      <c r="O3" s="15" t="s">
        <v>18</v>
      </c>
      <c r="P3" s="15" t="s">
        <v>19</v>
      </c>
      <c r="Q3" s="15" t="s">
        <v>20</v>
      </c>
      <c r="R3" s="15" t="s">
        <v>21</v>
      </c>
      <c r="S3" s="15" t="s">
        <v>22</v>
      </c>
      <c r="T3" s="15" t="s">
        <v>23</v>
      </c>
      <c r="U3" s="15" t="s">
        <v>24</v>
      </c>
      <c r="V3" s="15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</row>
    <row r="4" spans="2:28" s="15" customFormat="1" ht="21" customHeight="1" x14ac:dyDescent="0.15">
      <c r="B4" s="15">
        <v>1</v>
      </c>
      <c r="C4" s="19" t="s">
        <v>32</v>
      </c>
      <c r="D4" s="15">
        <v>3</v>
      </c>
      <c r="E4" s="15">
        <v>4</v>
      </c>
      <c r="F4" s="15">
        <v>5</v>
      </c>
      <c r="G4" s="15" t="s">
        <v>33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 t="s">
        <v>34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 t="s">
        <v>35</v>
      </c>
      <c r="T4" s="15">
        <v>19</v>
      </c>
      <c r="U4" s="15">
        <v>20</v>
      </c>
      <c r="V4" s="15">
        <v>21</v>
      </c>
      <c r="W4" s="15" t="s">
        <v>36</v>
      </c>
      <c r="X4" s="15" t="s">
        <v>37</v>
      </c>
      <c r="Y4" s="28" t="s">
        <v>38</v>
      </c>
      <c r="Z4" s="15" t="s">
        <v>39</v>
      </c>
      <c r="AA4" s="28" t="s">
        <v>40</v>
      </c>
      <c r="AB4" s="15" t="s">
        <v>41</v>
      </c>
    </row>
    <row r="5" spans="2:28" ht="21.95" customHeight="1" x14ac:dyDescent="0.15">
      <c r="B5" s="10" t="s">
        <v>42</v>
      </c>
      <c r="D5" s="29">
        <v>17000</v>
      </c>
      <c r="E5" s="29"/>
      <c r="F5" s="29"/>
      <c r="G5" s="29">
        <f>SUM(D5:F5)</f>
        <v>17000</v>
      </c>
      <c r="H5" s="29">
        <v>5000</v>
      </c>
      <c r="I5" s="29">
        <v>800</v>
      </c>
      <c r="J5" s="29">
        <v>200</v>
      </c>
      <c r="K5" s="29">
        <v>50</v>
      </c>
      <c r="L5" s="29">
        <v>700</v>
      </c>
      <c r="M5" s="29">
        <f>SUM(I5:L5)</f>
        <v>1750</v>
      </c>
      <c r="N5" s="29"/>
      <c r="O5" s="29"/>
      <c r="P5" s="29"/>
      <c r="Q5" s="29">
        <v>1500</v>
      </c>
      <c r="R5" s="29"/>
      <c r="S5" s="29">
        <f>SUM(N5:R5)</f>
        <v>1500</v>
      </c>
      <c r="T5" s="29"/>
      <c r="U5" s="29"/>
      <c r="V5" s="29"/>
      <c r="W5" s="29">
        <f>SUM(T5:V5)</f>
        <v>0</v>
      </c>
      <c r="X5" s="29">
        <f>G5-H5-M5-S5-W5</f>
        <v>8750</v>
      </c>
      <c r="Y5" s="29">
        <f>X5</f>
        <v>8750</v>
      </c>
      <c r="Z5" s="29">
        <f>MAX(Y5*{3,10,20,25,30,35,45}%-{0,2520,16920,31920,52920,85920,181920},0)</f>
        <v>262.5</v>
      </c>
      <c r="AA5" s="29"/>
      <c r="AB5" s="29">
        <f>Z5-AA5</f>
        <v>262.5</v>
      </c>
    </row>
    <row r="6" spans="2:28" ht="21.95" customHeight="1" x14ac:dyDescent="0.15">
      <c r="B6" s="10" t="s">
        <v>43</v>
      </c>
      <c r="D6" s="29">
        <v>30000</v>
      </c>
      <c r="E6" s="29"/>
      <c r="F6" s="29"/>
      <c r="G6" s="29">
        <f t="shared" ref="G6:G16" si="0">SUM(D6:F6)</f>
        <v>30000</v>
      </c>
      <c r="H6" s="29">
        <v>5000</v>
      </c>
      <c r="I6" s="29">
        <v>4500</v>
      </c>
      <c r="J6" s="29"/>
      <c r="K6" s="29"/>
      <c r="L6" s="29"/>
      <c r="M6" s="29">
        <f t="shared" ref="M6:M16" si="1">SUM(I6:L6)</f>
        <v>4500</v>
      </c>
      <c r="N6" s="29">
        <v>2000</v>
      </c>
      <c r="O6" s="29"/>
      <c r="P6" s="29"/>
      <c r="Q6" s="29"/>
      <c r="R6" s="29"/>
      <c r="S6" s="29">
        <f t="shared" ref="S6:S16" si="2">SUM(N6:R6)</f>
        <v>2000</v>
      </c>
      <c r="T6" s="29"/>
      <c r="U6" s="29"/>
      <c r="V6" s="29"/>
      <c r="W6" s="29">
        <f t="shared" ref="W6:W16" si="3">SUM(T6:V6)</f>
        <v>0</v>
      </c>
      <c r="X6" s="29">
        <f t="shared" ref="X6:X16" si="4">G6-H6-M6-S6-W6</f>
        <v>18500</v>
      </c>
      <c r="Y6" s="29">
        <f t="shared" ref="Y6:Y16" si="5">X6</f>
        <v>18500</v>
      </c>
      <c r="Z6" s="29">
        <f>MAX(Y6*{3,10,20,25,30,35,45}%-{0,2520,16920,31920,52920,85920,181920},0)</f>
        <v>555</v>
      </c>
      <c r="AA6" s="29"/>
      <c r="AB6" s="29">
        <f t="shared" ref="AB6:AB16" si="6">Z6-AA6</f>
        <v>555</v>
      </c>
    </row>
    <row r="7" spans="2:28" ht="21.95" customHeight="1" x14ac:dyDescent="0.15">
      <c r="B7" s="10" t="s">
        <v>44</v>
      </c>
      <c r="D7" s="29">
        <v>30000</v>
      </c>
      <c r="E7" s="29"/>
      <c r="F7" s="29"/>
      <c r="G7" s="29">
        <f t="shared" si="0"/>
        <v>30000</v>
      </c>
      <c r="H7" s="29">
        <v>5000</v>
      </c>
      <c r="I7" s="29">
        <v>4500</v>
      </c>
      <c r="J7" s="29"/>
      <c r="K7" s="29"/>
      <c r="L7" s="29"/>
      <c r="M7" s="29">
        <f t="shared" si="1"/>
        <v>4500</v>
      </c>
      <c r="N7" s="29">
        <v>2000</v>
      </c>
      <c r="O7" s="29"/>
      <c r="P7" s="29"/>
      <c r="Q7" s="29"/>
      <c r="R7" s="29"/>
      <c r="S7" s="29">
        <f t="shared" si="2"/>
        <v>2000</v>
      </c>
      <c r="T7" s="29"/>
      <c r="U7" s="29"/>
      <c r="V7" s="29"/>
      <c r="W7" s="29">
        <f t="shared" si="3"/>
        <v>0</v>
      </c>
      <c r="X7" s="29">
        <f t="shared" si="4"/>
        <v>18500</v>
      </c>
      <c r="Y7" s="29">
        <f t="shared" si="5"/>
        <v>18500</v>
      </c>
      <c r="Z7" s="29">
        <f>MAX(Y7*{3,10,20,25,30,35,45}%-{0,2520,16920,31920,52920,85920,181920},0)</f>
        <v>555</v>
      </c>
      <c r="AA7" s="29"/>
      <c r="AB7" s="29">
        <f t="shared" si="6"/>
        <v>555</v>
      </c>
    </row>
    <row r="8" spans="2:28" ht="21.95" customHeight="1" x14ac:dyDescent="0.15">
      <c r="B8" s="10" t="s">
        <v>45</v>
      </c>
      <c r="D8" s="29">
        <v>30000</v>
      </c>
      <c r="E8" s="29"/>
      <c r="F8" s="29"/>
      <c r="G8" s="29">
        <f t="shared" si="0"/>
        <v>30000</v>
      </c>
      <c r="H8" s="29">
        <v>5000</v>
      </c>
      <c r="I8" s="29">
        <v>4500</v>
      </c>
      <c r="J8" s="29"/>
      <c r="K8" s="29"/>
      <c r="L8" s="29"/>
      <c r="M8" s="29">
        <f t="shared" si="1"/>
        <v>4500</v>
      </c>
      <c r="N8" s="29">
        <v>2000</v>
      </c>
      <c r="O8" s="29"/>
      <c r="P8" s="29"/>
      <c r="Q8" s="29"/>
      <c r="R8" s="29"/>
      <c r="S8" s="29">
        <f t="shared" si="2"/>
        <v>2000</v>
      </c>
      <c r="T8" s="29"/>
      <c r="U8" s="29"/>
      <c r="V8" s="29"/>
      <c r="W8" s="29">
        <f t="shared" si="3"/>
        <v>0</v>
      </c>
      <c r="X8" s="29">
        <f t="shared" si="4"/>
        <v>18500</v>
      </c>
      <c r="Y8" s="29">
        <f t="shared" si="5"/>
        <v>18500</v>
      </c>
      <c r="Z8" s="29">
        <f>MAX(Y8*{3,10,20,25,30,35,45}%-{0,2520,16920,31920,52920,85920,181920},0)</f>
        <v>555</v>
      </c>
      <c r="AA8" s="29"/>
      <c r="AB8" s="29">
        <f t="shared" si="6"/>
        <v>555</v>
      </c>
    </row>
    <row r="9" spans="2:28" ht="21.95" customHeight="1" x14ac:dyDescent="0.15">
      <c r="B9" s="10" t="s">
        <v>46</v>
      </c>
      <c r="D9" s="29">
        <v>30000</v>
      </c>
      <c r="E9" s="29"/>
      <c r="F9" s="29"/>
      <c r="G9" s="29">
        <f t="shared" si="0"/>
        <v>30000</v>
      </c>
      <c r="H9" s="29">
        <v>5000</v>
      </c>
      <c r="I9" s="29">
        <v>4500</v>
      </c>
      <c r="J9" s="29"/>
      <c r="K9" s="29"/>
      <c r="L9" s="29"/>
      <c r="M9" s="29">
        <f t="shared" si="1"/>
        <v>4500</v>
      </c>
      <c r="N9" s="29">
        <v>2000</v>
      </c>
      <c r="O9" s="29"/>
      <c r="P9" s="29"/>
      <c r="Q9" s="29"/>
      <c r="R9" s="29"/>
      <c r="S9" s="29">
        <f t="shared" si="2"/>
        <v>2000</v>
      </c>
      <c r="T9" s="29"/>
      <c r="U9" s="29"/>
      <c r="V9" s="29"/>
      <c r="W9" s="29">
        <f t="shared" si="3"/>
        <v>0</v>
      </c>
      <c r="X9" s="29">
        <f t="shared" si="4"/>
        <v>18500</v>
      </c>
      <c r="Y9" s="29">
        <f t="shared" si="5"/>
        <v>18500</v>
      </c>
      <c r="Z9" s="29">
        <f>MAX(Y9*{3,10,20,25,30,35,45}%-{0,2520,16920,31920,52920,85920,181920},0)</f>
        <v>555</v>
      </c>
      <c r="AA9" s="29"/>
      <c r="AB9" s="29">
        <f t="shared" si="6"/>
        <v>555</v>
      </c>
    </row>
    <row r="10" spans="2:28" ht="21.95" customHeight="1" x14ac:dyDescent="0.15">
      <c r="B10" s="10" t="s">
        <v>47</v>
      </c>
      <c r="D10" s="29">
        <v>30000</v>
      </c>
      <c r="E10" s="29"/>
      <c r="F10" s="29"/>
      <c r="G10" s="29">
        <f t="shared" si="0"/>
        <v>30000</v>
      </c>
      <c r="H10" s="29">
        <v>5000</v>
      </c>
      <c r="I10" s="29">
        <v>4500</v>
      </c>
      <c r="J10" s="29"/>
      <c r="K10" s="29"/>
      <c r="L10" s="29"/>
      <c r="M10" s="29">
        <f t="shared" si="1"/>
        <v>4500</v>
      </c>
      <c r="N10" s="29">
        <v>2000</v>
      </c>
      <c r="O10" s="29"/>
      <c r="P10" s="29"/>
      <c r="Q10" s="29"/>
      <c r="R10" s="29"/>
      <c r="S10" s="29">
        <f t="shared" si="2"/>
        <v>2000</v>
      </c>
      <c r="T10" s="29"/>
      <c r="U10" s="29"/>
      <c r="V10" s="29"/>
      <c r="W10" s="29">
        <f t="shared" si="3"/>
        <v>0</v>
      </c>
      <c r="X10" s="29">
        <f t="shared" si="4"/>
        <v>18500</v>
      </c>
      <c r="Y10" s="29">
        <f t="shared" si="5"/>
        <v>18500</v>
      </c>
      <c r="Z10" s="29">
        <f>MAX(Y10*{3,10,20,25,30,35,45}%-{0,2520,16920,31920,52920,85920,181920},0)</f>
        <v>555</v>
      </c>
      <c r="AA10" s="29"/>
      <c r="AB10" s="29">
        <f t="shared" si="6"/>
        <v>555</v>
      </c>
    </row>
    <row r="11" spans="2:28" ht="21.95" customHeight="1" x14ac:dyDescent="0.15">
      <c r="B11" s="10" t="s">
        <v>48</v>
      </c>
      <c r="D11" s="29">
        <v>30000</v>
      </c>
      <c r="E11" s="29"/>
      <c r="F11" s="29"/>
      <c r="G11" s="29">
        <f t="shared" si="0"/>
        <v>30000</v>
      </c>
      <c r="H11" s="29">
        <v>5000</v>
      </c>
      <c r="I11" s="29">
        <v>4500</v>
      </c>
      <c r="J11" s="29"/>
      <c r="K11" s="29"/>
      <c r="L11" s="29"/>
      <c r="M11" s="29">
        <f t="shared" si="1"/>
        <v>4500</v>
      </c>
      <c r="N11" s="29">
        <v>2000</v>
      </c>
      <c r="O11" s="29"/>
      <c r="P11" s="29"/>
      <c r="Q11" s="29"/>
      <c r="R11" s="29"/>
      <c r="S11" s="29">
        <f t="shared" si="2"/>
        <v>2000</v>
      </c>
      <c r="T11" s="29"/>
      <c r="U11" s="29"/>
      <c r="V11" s="29"/>
      <c r="W11" s="29">
        <f t="shared" si="3"/>
        <v>0</v>
      </c>
      <c r="X11" s="29">
        <f t="shared" si="4"/>
        <v>18500</v>
      </c>
      <c r="Y11" s="29">
        <f t="shared" si="5"/>
        <v>18500</v>
      </c>
      <c r="Z11" s="29">
        <f>MAX(Y11*{3,10,20,25,30,35,45}%-{0,2520,16920,31920,52920,85920,181920},0)</f>
        <v>555</v>
      </c>
      <c r="AA11" s="29"/>
      <c r="AB11" s="29">
        <f t="shared" si="6"/>
        <v>555</v>
      </c>
    </row>
    <row r="12" spans="2:28" ht="21.95" customHeight="1" x14ac:dyDescent="0.15">
      <c r="B12" s="10" t="s">
        <v>49</v>
      </c>
      <c r="D12" s="29">
        <v>30000</v>
      </c>
      <c r="E12" s="29"/>
      <c r="F12" s="29"/>
      <c r="G12" s="29">
        <f t="shared" si="0"/>
        <v>30000</v>
      </c>
      <c r="H12" s="29">
        <v>5000</v>
      </c>
      <c r="I12" s="29">
        <v>4500</v>
      </c>
      <c r="J12" s="29"/>
      <c r="K12" s="29"/>
      <c r="L12" s="29"/>
      <c r="M12" s="29">
        <f t="shared" si="1"/>
        <v>4500</v>
      </c>
      <c r="N12" s="29">
        <v>2000</v>
      </c>
      <c r="O12" s="29"/>
      <c r="P12" s="29"/>
      <c r="Q12" s="29"/>
      <c r="R12" s="29"/>
      <c r="S12" s="29">
        <f t="shared" si="2"/>
        <v>2000</v>
      </c>
      <c r="T12" s="29"/>
      <c r="U12" s="29"/>
      <c r="V12" s="29"/>
      <c r="W12" s="29">
        <f t="shared" si="3"/>
        <v>0</v>
      </c>
      <c r="X12" s="29">
        <f t="shared" si="4"/>
        <v>18500</v>
      </c>
      <c r="Y12" s="29">
        <f t="shared" si="5"/>
        <v>18500</v>
      </c>
      <c r="Z12" s="29">
        <f>MAX(Y12*{3,10,20,25,30,35,45}%-{0,2520,16920,31920,52920,85920,181920},0)</f>
        <v>555</v>
      </c>
      <c r="AA12" s="29"/>
      <c r="AB12" s="29">
        <f t="shared" si="6"/>
        <v>555</v>
      </c>
    </row>
    <row r="13" spans="2:28" ht="21.95" customHeight="1" x14ac:dyDescent="0.15">
      <c r="B13" s="10" t="s">
        <v>50</v>
      </c>
      <c r="D13" s="29">
        <v>30000</v>
      </c>
      <c r="E13" s="29"/>
      <c r="F13" s="29"/>
      <c r="G13" s="29">
        <f t="shared" si="0"/>
        <v>30000</v>
      </c>
      <c r="H13" s="29">
        <v>5000</v>
      </c>
      <c r="I13" s="29">
        <v>4500</v>
      </c>
      <c r="J13" s="29"/>
      <c r="K13" s="29"/>
      <c r="L13" s="29"/>
      <c r="M13" s="29">
        <f t="shared" si="1"/>
        <v>4500</v>
      </c>
      <c r="N13" s="29">
        <v>2000</v>
      </c>
      <c r="O13" s="29"/>
      <c r="P13" s="29"/>
      <c r="Q13" s="29"/>
      <c r="R13" s="29"/>
      <c r="S13" s="29">
        <f t="shared" si="2"/>
        <v>2000</v>
      </c>
      <c r="T13" s="29"/>
      <c r="U13" s="29"/>
      <c r="V13" s="29"/>
      <c r="W13" s="29">
        <f t="shared" si="3"/>
        <v>0</v>
      </c>
      <c r="X13" s="29">
        <f t="shared" si="4"/>
        <v>18500</v>
      </c>
      <c r="Y13" s="29">
        <f t="shared" si="5"/>
        <v>18500</v>
      </c>
      <c r="Z13" s="29">
        <f>MAX(Y13*{3,10,20,25,30,35,45}%-{0,2520,16920,31920,52920,85920,181920},0)</f>
        <v>555</v>
      </c>
      <c r="AA13" s="29"/>
      <c r="AB13" s="29">
        <f t="shared" si="6"/>
        <v>555</v>
      </c>
    </row>
    <row r="14" spans="2:28" ht="21.95" customHeight="1" x14ac:dyDescent="0.15">
      <c r="B14" s="10" t="s">
        <v>51</v>
      </c>
      <c r="D14" s="29">
        <v>30000</v>
      </c>
      <c r="E14" s="29"/>
      <c r="F14" s="29"/>
      <c r="G14" s="29">
        <f t="shared" si="0"/>
        <v>30000</v>
      </c>
      <c r="H14" s="29">
        <v>5000</v>
      </c>
      <c r="I14" s="29">
        <v>4500</v>
      </c>
      <c r="J14" s="29"/>
      <c r="K14" s="29"/>
      <c r="L14" s="29"/>
      <c r="M14" s="29">
        <f t="shared" si="1"/>
        <v>4500</v>
      </c>
      <c r="N14" s="29">
        <v>2000</v>
      </c>
      <c r="O14" s="29"/>
      <c r="P14" s="29"/>
      <c r="Q14" s="29"/>
      <c r="R14" s="29"/>
      <c r="S14" s="29">
        <f t="shared" si="2"/>
        <v>2000</v>
      </c>
      <c r="T14" s="29"/>
      <c r="U14" s="29"/>
      <c r="V14" s="29"/>
      <c r="W14" s="29">
        <f t="shared" si="3"/>
        <v>0</v>
      </c>
      <c r="X14" s="29">
        <f t="shared" si="4"/>
        <v>18500</v>
      </c>
      <c r="Y14" s="29">
        <f t="shared" si="5"/>
        <v>18500</v>
      </c>
      <c r="Z14" s="29">
        <f>MAX(Y14*{3,10,20,25,30,35,45}%-{0,2520,16920,31920,52920,85920,181920},0)</f>
        <v>555</v>
      </c>
      <c r="AA14" s="29"/>
      <c r="AB14" s="29">
        <f t="shared" si="6"/>
        <v>555</v>
      </c>
    </row>
    <row r="15" spans="2:28" ht="21.95" customHeight="1" x14ac:dyDescent="0.15">
      <c r="B15" s="10" t="s">
        <v>52</v>
      </c>
      <c r="D15" s="29">
        <v>30000</v>
      </c>
      <c r="E15" s="29"/>
      <c r="F15" s="29"/>
      <c r="G15" s="29">
        <f t="shared" si="0"/>
        <v>30000</v>
      </c>
      <c r="H15" s="29">
        <v>5000</v>
      </c>
      <c r="I15" s="29">
        <v>4500</v>
      </c>
      <c r="J15" s="29"/>
      <c r="K15" s="29"/>
      <c r="L15" s="29"/>
      <c r="M15" s="29">
        <f t="shared" si="1"/>
        <v>4500</v>
      </c>
      <c r="N15" s="29">
        <v>2000</v>
      </c>
      <c r="O15" s="29"/>
      <c r="P15" s="29"/>
      <c r="Q15" s="29"/>
      <c r="R15" s="29"/>
      <c r="S15" s="29">
        <f t="shared" si="2"/>
        <v>2000</v>
      </c>
      <c r="T15" s="29"/>
      <c r="U15" s="29"/>
      <c r="V15" s="29"/>
      <c r="W15" s="29">
        <f t="shared" si="3"/>
        <v>0</v>
      </c>
      <c r="X15" s="29">
        <f t="shared" si="4"/>
        <v>18500</v>
      </c>
      <c r="Y15" s="29">
        <f t="shared" si="5"/>
        <v>18500</v>
      </c>
      <c r="Z15" s="29">
        <f>MAX(Y15*{3,10,20,25,30,35,45}%-{0,2520,16920,31920,52920,85920,181920},0)</f>
        <v>555</v>
      </c>
      <c r="AA15" s="29"/>
      <c r="AB15" s="29">
        <f t="shared" si="6"/>
        <v>555</v>
      </c>
    </row>
    <row r="16" spans="2:28" ht="21.95" customHeight="1" x14ac:dyDescent="0.15">
      <c r="B16" s="10" t="s">
        <v>53</v>
      </c>
      <c r="D16" s="29">
        <v>30000</v>
      </c>
      <c r="E16" s="29"/>
      <c r="F16" s="29"/>
      <c r="G16" s="29">
        <f t="shared" si="0"/>
        <v>30000</v>
      </c>
      <c r="H16" s="29">
        <v>5000</v>
      </c>
      <c r="I16" s="29">
        <v>4500</v>
      </c>
      <c r="J16" s="29"/>
      <c r="K16" s="29"/>
      <c r="L16" s="29"/>
      <c r="M16" s="29">
        <f t="shared" si="1"/>
        <v>4500</v>
      </c>
      <c r="N16" s="29">
        <v>2000</v>
      </c>
      <c r="O16" s="29"/>
      <c r="P16" s="29"/>
      <c r="Q16" s="29"/>
      <c r="R16" s="29"/>
      <c r="S16" s="29">
        <f t="shared" si="2"/>
        <v>2000</v>
      </c>
      <c r="T16" s="29"/>
      <c r="U16" s="29"/>
      <c r="V16" s="29"/>
      <c r="W16" s="29">
        <f t="shared" si="3"/>
        <v>0</v>
      </c>
      <c r="X16" s="29">
        <f t="shared" si="4"/>
        <v>18500</v>
      </c>
      <c r="Y16" s="29">
        <f t="shared" si="5"/>
        <v>18500</v>
      </c>
      <c r="Z16" s="29">
        <f>MAX(Y16*{3,10,20,25,30,35,45}%-{0,2520,16920,31920,52920,85920,181920},0)</f>
        <v>555</v>
      </c>
      <c r="AA16" s="29"/>
      <c r="AB16" s="29">
        <f t="shared" si="6"/>
        <v>555</v>
      </c>
    </row>
    <row r="17" spans="2:28" ht="21.95" customHeight="1" x14ac:dyDescent="0.15">
      <c r="B17" s="30" t="s">
        <v>54</v>
      </c>
      <c r="C17" s="22"/>
      <c r="D17" s="31">
        <f>SUM(D5:D16)</f>
        <v>347000</v>
      </c>
      <c r="E17" s="31">
        <f t="shared" ref="E17:AB17" si="7">SUM(E5:E16)</f>
        <v>0</v>
      </c>
      <c r="F17" s="31">
        <f t="shared" si="7"/>
        <v>0</v>
      </c>
      <c r="G17" s="31">
        <f t="shared" si="7"/>
        <v>347000</v>
      </c>
      <c r="H17" s="31">
        <f t="shared" si="7"/>
        <v>60000</v>
      </c>
      <c r="I17" s="31">
        <f t="shared" si="7"/>
        <v>50300</v>
      </c>
      <c r="J17" s="31">
        <f t="shared" si="7"/>
        <v>200</v>
      </c>
      <c r="K17" s="31">
        <f t="shared" si="7"/>
        <v>50</v>
      </c>
      <c r="L17" s="31">
        <f t="shared" si="7"/>
        <v>700</v>
      </c>
      <c r="M17" s="31">
        <f t="shared" si="7"/>
        <v>51250</v>
      </c>
      <c r="N17" s="31">
        <f t="shared" si="7"/>
        <v>22000</v>
      </c>
      <c r="O17" s="31">
        <f t="shared" si="7"/>
        <v>0</v>
      </c>
      <c r="P17" s="31">
        <f t="shared" si="7"/>
        <v>0</v>
      </c>
      <c r="Q17" s="31">
        <f t="shared" si="7"/>
        <v>1500</v>
      </c>
      <c r="R17" s="31">
        <f t="shared" si="7"/>
        <v>0</v>
      </c>
      <c r="S17" s="31">
        <f t="shared" si="7"/>
        <v>23500</v>
      </c>
      <c r="T17" s="31">
        <f t="shared" si="7"/>
        <v>0</v>
      </c>
      <c r="U17" s="31">
        <f t="shared" si="7"/>
        <v>0</v>
      </c>
      <c r="V17" s="31">
        <f t="shared" si="7"/>
        <v>0</v>
      </c>
      <c r="W17" s="31">
        <f t="shared" si="7"/>
        <v>0</v>
      </c>
      <c r="X17" s="31">
        <f t="shared" si="7"/>
        <v>212250</v>
      </c>
      <c r="Y17" s="31">
        <f t="shared" si="7"/>
        <v>212250</v>
      </c>
      <c r="Z17" s="31">
        <f t="shared" si="7"/>
        <v>6367.5</v>
      </c>
      <c r="AA17" s="31">
        <f t="shared" si="7"/>
        <v>0</v>
      </c>
      <c r="AB17" s="31">
        <f t="shared" si="7"/>
        <v>6367.5</v>
      </c>
    </row>
    <row r="18" spans="2:28" ht="21.95" customHeight="1" x14ac:dyDescent="0.15"/>
    <row r="19" spans="2:28" s="16" customFormat="1" ht="18" customHeight="1" x14ac:dyDescent="0.15">
      <c r="B19" s="24"/>
      <c r="C19" s="25" t="s">
        <v>55</v>
      </c>
    </row>
    <row r="20" spans="2:28" s="16" customFormat="1" ht="18" customHeight="1" x14ac:dyDescent="0.15">
      <c r="C20" s="16" t="s">
        <v>56</v>
      </c>
    </row>
    <row r="21" spans="2:28" s="16" customFormat="1" ht="18" customHeight="1" x14ac:dyDescent="0.15">
      <c r="C21" s="16" t="s">
        <v>57</v>
      </c>
    </row>
    <row r="22" spans="2:28" s="16" customFormat="1" ht="18" customHeight="1" x14ac:dyDescent="0.15">
      <c r="C22" s="16" t="s">
        <v>58</v>
      </c>
    </row>
    <row r="23" spans="2:28" s="16" customFormat="1" ht="18" customHeight="1" x14ac:dyDescent="0.15">
      <c r="C23" s="26" t="s">
        <v>59</v>
      </c>
      <c r="D23" s="27" t="s">
        <v>60</v>
      </c>
    </row>
  </sheetData>
  <mergeCells count="8">
    <mergeCell ref="B2:B3"/>
    <mergeCell ref="C2:C3"/>
    <mergeCell ref="H2:H3"/>
    <mergeCell ref="D2:G2"/>
    <mergeCell ref="I2:M2"/>
    <mergeCell ref="N2:S2"/>
    <mergeCell ref="T2:W2"/>
    <mergeCell ref="X2:AB2"/>
  </mergeCells>
  <phoneticPr fontId="25" type="noConversion"/>
  <hyperlinks>
    <hyperlink ref="D23" r:id="rId1" xr:uid="{00000000-0004-0000-0000-000000000000}"/>
  </hyperlinks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AB30"/>
  <sheetViews>
    <sheetView workbookViewId="0">
      <selection activeCell="D5" sqref="D5"/>
    </sheetView>
  </sheetViews>
  <sheetFormatPr defaultColWidth="9" defaultRowHeight="12" x14ac:dyDescent="0.15"/>
  <cols>
    <col min="1" max="1" width="5.375" style="17" customWidth="1"/>
    <col min="2" max="2" width="9" style="17"/>
    <col min="3" max="3" width="9" style="18"/>
    <col min="4" max="4" width="9.375" style="17" customWidth="1"/>
    <col min="5" max="5" width="8.375" style="17" customWidth="1"/>
    <col min="6" max="6" width="8.625" style="17" customWidth="1"/>
    <col min="7" max="7" width="10.125" style="17" customWidth="1"/>
    <col min="8" max="8" width="9.375" style="17" customWidth="1"/>
    <col min="9" max="9" width="15.5" style="17" customWidth="1"/>
    <col min="10" max="10" width="16.125" style="17" customWidth="1"/>
    <col min="11" max="11" width="12.75" style="17" customWidth="1"/>
    <col min="12" max="13" width="13.875" style="17" customWidth="1"/>
    <col min="14" max="17" width="12.25" style="17" customWidth="1"/>
    <col min="18" max="19" width="15.5" style="17" customWidth="1"/>
    <col min="20" max="20" width="9" style="17"/>
    <col min="21" max="21" width="15.5" style="17" customWidth="1"/>
    <col min="22" max="22" width="15" style="17" customWidth="1"/>
    <col min="23" max="23" width="11.625" style="17" customWidth="1"/>
    <col min="24" max="24" width="13.875" style="17" customWidth="1"/>
    <col min="25" max="25" width="17.25" style="17" customWidth="1"/>
    <col min="26" max="26" width="14.875" style="17" customWidth="1"/>
    <col min="27" max="27" width="13.125" style="17" customWidth="1"/>
    <col min="28" max="28" width="10.5" style="17" customWidth="1"/>
    <col min="29" max="16384" width="9" style="17"/>
  </cols>
  <sheetData>
    <row r="2" spans="2:28" s="15" customFormat="1" ht="18.75" customHeight="1" x14ac:dyDescent="0.15">
      <c r="B2" s="32" t="s">
        <v>0</v>
      </c>
      <c r="C2" s="33" t="s">
        <v>1</v>
      </c>
      <c r="D2" s="32" t="s">
        <v>2</v>
      </c>
      <c r="E2" s="32"/>
      <c r="F2" s="32"/>
      <c r="G2" s="32"/>
      <c r="H2" s="32" t="s">
        <v>3</v>
      </c>
      <c r="I2" s="32" t="s">
        <v>4</v>
      </c>
      <c r="J2" s="32"/>
      <c r="K2" s="32"/>
      <c r="L2" s="32"/>
      <c r="M2" s="32"/>
      <c r="N2" s="32" t="s">
        <v>5</v>
      </c>
      <c r="O2" s="32"/>
      <c r="P2" s="32"/>
      <c r="Q2" s="32"/>
      <c r="R2" s="32"/>
      <c r="S2" s="32"/>
      <c r="T2" s="32" t="s">
        <v>6</v>
      </c>
      <c r="U2" s="32"/>
      <c r="V2" s="32"/>
      <c r="W2" s="32"/>
      <c r="X2" s="32" t="s">
        <v>7</v>
      </c>
      <c r="Y2" s="32"/>
      <c r="Z2" s="32"/>
      <c r="AA2" s="32"/>
      <c r="AB2" s="32"/>
    </row>
    <row r="3" spans="2:28" s="15" customFormat="1" ht="14.25" x14ac:dyDescent="0.15">
      <c r="B3" s="32"/>
      <c r="C3" s="33"/>
      <c r="D3" s="15" t="s">
        <v>8</v>
      </c>
      <c r="E3" s="15" t="s">
        <v>9</v>
      </c>
      <c r="F3" s="15" t="s">
        <v>10</v>
      </c>
      <c r="G3" s="15" t="s">
        <v>11</v>
      </c>
      <c r="H3" s="32"/>
      <c r="I3" s="15" t="s">
        <v>12</v>
      </c>
      <c r="J3" s="15" t="s">
        <v>13</v>
      </c>
      <c r="K3" s="15" t="s">
        <v>14</v>
      </c>
      <c r="L3" s="15" t="s">
        <v>15</v>
      </c>
      <c r="M3" s="15" t="s">
        <v>16</v>
      </c>
      <c r="N3" s="15" t="s">
        <v>17</v>
      </c>
      <c r="O3" s="15" t="s">
        <v>18</v>
      </c>
      <c r="P3" s="15" t="s">
        <v>19</v>
      </c>
      <c r="Q3" s="15" t="s">
        <v>20</v>
      </c>
      <c r="R3" s="15" t="s">
        <v>21</v>
      </c>
      <c r="S3" s="15" t="s">
        <v>22</v>
      </c>
      <c r="T3" s="15" t="s">
        <v>23</v>
      </c>
      <c r="U3" s="15" t="s">
        <v>24</v>
      </c>
      <c r="V3" s="15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</row>
    <row r="4" spans="2:28" s="15" customFormat="1" ht="24" x14ac:dyDescent="0.15">
      <c r="B4" s="15">
        <v>1</v>
      </c>
      <c r="C4" s="19" t="s">
        <v>32</v>
      </c>
      <c r="D4" s="15">
        <v>3</v>
      </c>
      <c r="E4" s="15">
        <v>4</v>
      </c>
      <c r="F4" s="15">
        <v>5</v>
      </c>
      <c r="G4" s="15" t="s">
        <v>33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 t="s">
        <v>34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 t="s">
        <v>35</v>
      </c>
      <c r="T4" s="15">
        <v>19</v>
      </c>
      <c r="U4" s="15">
        <v>20</v>
      </c>
      <c r="V4" s="15">
        <v>21</v>
      </c>
      <c r="W4" s="15" t="s">
        <v>36</v>
      </c>
      <c r="X4" s="15" t="s">
        <v>37</v>
      </c>
      <c r="Y4" s="28" t="s">
        <v>38</v>
      </c>
      <c r="Z4" s="15" t="s">
        <v>39</v>
      </c>
      <c r="AA4" s="28" t="s">
        <v>40</v>
      </c>
      <c r="AB4" s="15" t="s">
        <v>41</v>
      </c>
    </row>
    <row r="5" spans="2:28" ht="21.95" customHeight="1" x14ac:dyDescent="0.15">
      <c r="B5" s="10" t="s">
        <v>42</v>
      </c>
      <c r="D5" s="20">
        <v>18000</v>
      </c>
      <c r="E5" s="20"/>
      <c r="F5" s="20"/>
      <c r="G5" s="20">
        <f>SUM(D5:F5)</f>
        <v>18000</v>
      </c>
      <c r="H5" s="20">
        <v>5000</v>
      </c>
      <c r="I5" s="29">
        <v>800</v>
      </c>
      <c r="J5" s="29">
        <v>200</v>
      </c>
      <c r="K5" s="29">
        <v>50</v>
      </c>
      <c r="L5" s="29">
        <v>700</v>
      </c>
      <c r="M5" s="20">
        <f>SUM(I5:L5)</f>
        <v>1750</v>
      </c>
      <c r="N5" s="20"/>
      <c r="O5" s="20"/>
      <c r="P5" s="20"/>
      <c r="Q5" s="20">
        <v>1500</v>
      </c>
      <c r="R5" s="20"/>
      <c r="S5" s="20">
        <f>SUM(N5:R5)</f>
        <v>1500</v>
      </c>
      <c r="T5" s="20"/>
      <c r="U5" s="20"/>
      <c r="V5" s="20"/>
      <c r="W5" s="20">
        <f>SUM(T5:V5)</f>
        <v>0</v>
      </c>
      <c r="X5" s="20">
        <f>G5-H5-M5-S5-W5</f>
        <v>9750</v>
      </c>
      <c r="Y5" s="20">
        <f>X5+'9月'!Y5</f>
        <v>112700</v>
      </c>
      <c r="Z5" s="20">
        <f>MAX(Y5*{3,10,20,25,30,35,45}%-{0,2520,16920,31920,52920,85920,181920},0)</f>
        <v>8750</v>
      </c>
      <c r="AA5" s="20">
        <f>'9月'!Z5</f>
        <v>7775</v>
      </c>
      <c r="AB5" s="20">
        <f>Z5-AA5</f>
        <v>975</v>
      </c>
    </row>
    <row r="6" spans="2:28" ht="21.95" customHeight="1" x14ac:dyDescent="0.15">
      <c r="B6" s="10" t="s">
        <v>43</v>
      </c>
      <c r="D6" s="20">
        <v>30000</v>
      </c>
      <c r="E6" s="20"/>
      <c r="F6" s="20"/>
      <c r="G6" s="20">
        <f t="shared" ref="G6:G16" si="0">SUM(D6:F6)</f>
        <v>30000</v>
      </c>
      <c r="H6" s="20">
        <v>5000</v>
      </c>
      <c r="I6" s="20">
        <v>4500</v>
      </c>
      <c r="J6" s="20"/>
      <c r="K6" s="20"/>
      <c r="L6" s="20"/>
      <c r="M6" s="20">
        <f t="shared" ref="M6:M16" si="1">SUM(I6:L6)</f>
        <v>4500</v>
      </c>
      <c r="N6" s="20">
        <v>2000</v>
      </c>
      <c r="O6" s="20"/>
      <c r="P6" s="20"/>
      <c r="Q6" s="20"/>
      <c r="R6" s="20"/>
      <c r="S6" s="20">
        <f t="shared" ref="S6:S16" si="2">SUM(N6:R6)</f>
        <v>2000</v>
      </c>
      <c r="T6" s="20"/>
      <c r="U6" s="20"/>
      <c r="V6" s="20"/>
      <c r="W6" s="20">
        <f t="shared" ref="W6:W16" si="3">SUM(T6:V6)</f>
        <v>0</v>
      </c>
      <c r="X6" s="20">
        <f t="shared" ref="X6:X16" si="4">G6-H6-M6-S6-W6</f>
        <v>18500</v>
      </c>
      <c r="Y6" s="20">
        <f>X6+'9月'!Y6</f>
        <v>185000</v>
      </c>
      <c r="Z6" s="20">
        <f>MAX(Y6*{3,10,20,25,30,35,45}%-{0,2520,16920,31920,52920,85920,181920},0)</f>
        <v>20080</v>
      </c>
      <c r="AA6" s="20">
        <f>'9月'!Z6</f>
        <v>16380</v>
      </c>
      <c r="AB6" s="20">
        <f t="shared" ref="AB6:AB16" si="5">Z6-AA6</f>
        <v>3700</v>
      </c>
    </row>
    <row r="7" spans="2:28" ht="21.95" customHeight="1" x14ac:dyDescent="0.15">
      <c r="B7" s="10" t="s">
        <v>44</v>
      </c>
      <c r="D7" s="20">
        <v>30000</v>
      </c>
      <c r="E7" s="20"/>
      <c r="F7" s="20"/>
      <c r="G7" s="20">
        <f t="shared" si="0"/>
        <v>30000</v>
      </c>
      <c r="H7" s="20">
        <v>5000</v>
      </c>
      <c r="I7" s="20">
        <v>4500</v>
      </c>
      <c r="J7" s="20"/>
      <c r="K7" s="20"/>
      <c r="L7" s="20"/>
      <c r="M7" s="20">
        <f t="shared" si="1"/>
        <v>4500</v>
      </c>
      <c r="N7" s="20">
        <v>2000</v>
      </c>
      <c r="O7" s="20"/>
      <c r="P7" s="20"/>
      <c r="Q7" s="20"/>
      <c r="R7" s="20"/>
      <c r="S7" s="20">
        <f t="shared" si="2"/>
        <v>2000</v>
      </c>
      <c r="T7" s="20"/>
      <c r="U7" s="20"/>
      <c r="V7" s="20"/>
      <c r="W7" s="20">
        <f t="shared" si="3"/>
        <v>0</v>
      </c>
      <c r="X7" s="20">
        <f t="shared" si="4"/>
        <v>18500</v>
      </c>
      <c r="Y7" s="20">
        <f>X7+'9月'!Y7</f>
        <v>185000</v>
      </c>
      <c r="Z7" s="20">
        <f>MAX(Y7*{3,10,20,25,30,35,45}%-{0,2520,16920,31920,52920,85920,181920},0)</f>
        <v>20080</v>
      </c>
      <c r="AA7" s="20">
        <f>'9月'!Z7</f>
        <v>16380</v>
      </c>
      <c r="AB7" s="20">
        <f t="shared" si="5"/>
        <v>3700</v>
      </c>
    </row>
    <row r="8" spans="2:28" ht="21.95" customHeight="1" x14ac:dyDescent="0.15">
      <c r="B8" s="10" t="s">
        <v>45</v>
      </c>
      <c r="D8" s="20">
        <v>30000</v>
      </c>
      <c r="E8" s="20"/>
      <c r="F8" s="20"/>
      <c r="G8" s="20">
        <f t="shared" si="0"/>
        <v>30000</v>
      </c>
      <c r="H8" s="20">
        <v>5000</v>
      </c>
      <c r="I8" s="20">
        <v>4500</v>
      </c>
      <c r="J8" s="20"/>
      <c r="K8" s="20"/>
      <c r="L8" s="20"/>
      <c r="M8" s="20">
        <f t="shared" si="1"/>
        <v>4500</v>
      </c>
      <c r="N8" s="20">
        <v>2000</v>
      </c>
      <c r="O8" s="20"/>
      <c r="P8" s="20"/>
      <c r="Q8" s="20"/>
      <c r="R8" s="20"/>
      <c r="S8" s="20">
        <f t="shared" si="2"/>
        <v>2000</v>
      </c>
      <c r="T8" s="20"/>
      <c r="U8" s="20"/>
      <c r="V8" s="20"/>
      <c r="W8" s="20">
        <f t="shared" si="3"/>
        <v>0</v>
      </c>
      <c r="X8" s="20">
        <f t="shared" si="4"/>
        <v>18500</v>
      </c>
      <c r="Y8" s="20">
        <f>X8+'9月'!Y8</f>
        <v>185000</v>
      </c>
      <c r="Z8" s="20">
        <f>MAX(Y8*{3,10,20,25,30,35,45}%-{0,2520,16920,31920,52920,85920,181920},0)</f>
        <v>20080</v>
      </c>
      <c r="AA8" s="20">
        <f>'9月'!Z8</f>
        <v>16380</v>
      </c>
      <c r="AB8" s="20">
        <f t="shared" si="5"/>
        <v>3700</v>
      </c>
    </row>
    <row r="9" spans="2:28" ht="21.95" customHeight="1" x14ac:dyDescent="0.15">
      <c r="B9" s="10" t="s">
        <v>46</v>
      </c>
      <c r="D9" s="20">
        <v>30000</v>
      </c>
      <c r="E9" s="20"/>
      <c r="F9" s="20"/>
      <c r="G9" s="20">
        <f t="shared" si="0"/>
        <v>30000</v>
      </c>
      <c r="H9" s="20">
        <v>5000</v>
      </c>
      <c r="I9" s="20">
        <v>4500</v>
      </c>
      <c r="J9" s="20"/>
      <c r="K9" s="20"/>
      <c r="L9" s="20"/>
      <c r="M9" s="20">
        <f t="shared" si="1"/>
        <v>4500</v>
      </c>
      <c r="N9" s="20">
        <v>2000</v>
      </c>
      <c r="O9" s="20"/>
      <c r="P9" s="20"/>
      <c r="Q9" s="20"/>
      <c r="R9" s="20"/>
      <c r="S9" s="20">
        <f t="shared" si="2"/>
        <v>2000</v>
      </c>
      <c r="T9" s="20"/>
      <c r="U9" s="20"/>
      <c r="V9" s="20"/>
      <c r="W9" s="20">
        <f t="shared" si="3"/>
        <v>0</v>
      </c>
      <c r="X9" s="20">
        <f t="shared" si="4"/>
        <v>18500</v>
      </c>
      <c r="Y9" s="20">
        <f>X9+'9月'!Y9</f>
        <v>185000</v>
      </c>
      <c r="Z9" s="20">
        <f>MAX(Y9*{3,10,20,25,30,35,45}%-{0,2520,16920,31920,52920,85920,181920},0)</f>
        <v>20080</v>
      </c>
      <c r="AA9" s="20">
        <f>'9月'!Z9</f>
        <v>16380</v>
      </c>
      <c r="AB9" s="20">
        <f t="shared" si="5"/>
        <v>3700</v>
      </c>
    </row>
    <row r="10" spans="2:28" ht="21.95" customHeight="1" x14ac:dyDescent="0.15">
      <c r="B10" s="10" t="s">
        <v>47</v>
      </c>
      <c r="D10" s="20">
        <v>30000</v>
      </c>
      <c r="E10" s="20"/>
      <c r="F10" s="20"/>
      <c r="G10" s="20">
        <f t="shared" si="0"/>
        <v>30000</v>
      </c>
      <c r="H10" s="20">
        <v>5000</v>
      </c>
      <c r="I10" s="20">
        <v>4500</v>
      </c>
      <c r="J10" s="20"/>
      <c r="K10" s="20"/>
      <c r="L10" s="20"/>
      <c r="M10" s="20">
        <f t="shared" si="1"/>
        <v>4500</v>
      </c>
      <c r="N10" s="20">
        <v>2000</v>
      </c>
      <c r="O10" s="20"/>
      <c r="P10" s="20"/>
      <c r="Q10" s="20"/>
      <c r="R10" s="20"/>
      <c r="S10" s="20">
        <f t="shared" si="2"/>
        <v>2000</v>
      </c>
      <c r="T10" s="20"/>
      <c r="U10" s="20"/>
      <c r="V10" s="20"/>
      <c r="W10" s="20">
        <f t="shared" si="3"/>
        <v>0</v>
      </c>
      <c r="X10" s="20">
        <f t="shared" si="4"/>
        <v>18500</v>
      </c>
      <c r="Y10" s="20">
        <f>X10+'9月'!Y10</f>
        <v>185000</v>
      </c>
      <c r="Z10" s="20">
        <f>MAX(Y10*{3,10,20,25,30,35,45}%-{0,2520,16920,31920,52920,85920,181920},0)</f>
        <v>20080</v>
      </c>
      <c r="AA10" s="20">
        <f>'9月'!Z10</f>
        <v>16380</v>
      </c>
      <c r="AB10" s="20">
        <f t="shared" si="5"/>
        <v>3700</v>
      </c>
    </row>
    <row r="11" spans="2:28" ht="21.95" customHeight="1" x14ac:dyDescent="0.15">
      <c r="B11" s="10" t="s">
        <v>48</v>
      </c>
      <c r="D11" s="20">
        <v>30000</v>
      </c>
      <c r="E11" s="20"/>
      <c r="F11" s="20"/>
      <c r="G11" s="20">
        <f t="shared" si="0"/>
        <v>30000</v>
      </c>
      <c r="H11" s="20">
        <v>5000</v>
      </c>
      <c r="I11" s="20">
        <v>4500</v>
      </c>
      <c r="J11" s="20"/>
      <c r="K11" s="20"/>
      <c r="L11" s="20"/>
      <c r="M11" s="20">
        <f t="shared" si="1"/>
        <v>4500</v>
      </c>
      <c r="N11" s="20">
        <v>2000</v>
      </c>
      <c r="O11" s="20"/>
      <c r="P11" s="20"/>
      <c r="Q11" s="20"/>
      <c r="R11" s="20"/>
      <c r="S11" s="20">
        <f t="shared" si="2"/>
        <v>2000</v>
      </c>
      <c r="T11" s="20"/>
      <c r="U11" s="20"/>
      <c r="V11" s="20"/>
      <c r="W11" s="20">
        <f t="shared" si="3"/>
        <v>0</v>
      </c>
      <c r="X11" s="20">
        <f t="shared" si="4"/>
        <v>18500</v>
      </c>
      <c r="Y11" s="20">
        <f>X11+'9月'!Y11</f>
        <v>185000</v>
      </c>
      <c r="Z11" s="20">
        <f>MAX(Y11*{3,10,20,25,30,35,45}%-{0,2520,16920,31920,52920,85920,181920},0)</f>
        <v>20080</v>
      </c>
      <c r="AA11" s="20">
        <f>'9月'!Z11</f>
        <v>16380</v>
      </c>
      <c r="AB11" s="20">
        <f t="shared" si="5"/>
        <v>3700</v>
      </c>
    </row>
    <row r="12" spans="2:28" ht="21.95" customHeight="1" x14ac:dyDescent="0.15">
      <c r="B12" s="10" t="s">
        <v>49</v>
      </c>
      <c r="D12" s="20">
        <v>30000</v>
      </c>
      <c r="E12" s="20"/>
      <c r="F12" s="20"/>
      <c r="G12" s="20">
        <f t="shared" si="0"/>
        <v>30000</v>
      </c>
      <c r="H12" s="20">
        <v>5000</v>
      </c>
      <c r="I12" s="20">
        <v>4500</v>
      </c>
      <c r="J12" s="20"/>
      <c r="K12" s="20"/>
      <c r="L12" s="20"/>
      <c r="M12" s="20">
        <f t="shared" si="1"/>
        <v>4500</v>
      </c>
      <c r="N12" s="20">
        <v>2000</v>
      </c>
      <c r="O12" s="20"/>
      <c r="P12" s="20"/>
      <c r="Q12" s="20"/>
      <c r="R12" s="20"/>
      <c r="S12" s="20">
        <f t="shared" si="2"/>
        <v>2000</v>
      </c>
      <c r="T12" s="20"/>
      <c r="U12" s="20"/>
      <c r="V12" s="20"/>
      <c r="W12" s="20">
        <f t="shared" si="3"/>
        <v>0</v>
      </c>
      <c r="X12" s="20">
        <f t="shared" si="4"/>
        <v>18500</v>
      </c>
      <c r="Y12" s="20">
        <f>X12+'9月'!Y12</f>
        <v>185000</v>
      </c>
      <c r="Z12" s="20">
        <f>MAX(Y12*{3,10,20,25,30,35,45}%-{0,2520,16920,31920,52920,85920,181920},0)</f>
        <v>20080</v>
      </c>
      <c r="AA12" s="20">
        <f>'9月'!Z12</f>
        <v>16380</v>
      </c>
      <c r="AB12" s="20">
        <f t="shared" si="5"/>
        <v>3700</v>
      </c>
    </row>
    <row r="13" spans="2:28" ht="21.95" customHeight="1" x14ac:dyDescent="0.15">
      <c r="B13" s="10" t="s">
        <v>50</v>
      </c>
      <c r="D13" s="20">
        <v>30000</v>
      </c>
      <c r="E13" s="20"/>
      <c r="F13" s="20"/>
      <c r="G13" s="20">
        <f t="shared" si="0"/>
        <v>30000</v>
      </c>
      <c r="H13" s="20">
        <v>5000</v>
      </c>
      <c r="I13" s="20">
        <v>4500</v>
      </c>
      <c r="J13" s="20"/>
      <c r="K13" s="20"/>
      <c r="L13" s="20"/>
      <c r="M13" s="20">
        <f t="shared" si="1"/>
        <v>4500</v>
      </c>
      <c r="N13" s="20">
        <v>2000</v>
      </c>
      <c r="O13" s="20"/>
      <c r="P13" s="20"/>
      <c r="Q13" s="20"/>
      <c r="R13" s="20"/>
      <c r="S13" s="20">
        <f t="shared" si="2"/>
        <v>2000</v>
      </c>
      <c r="T13" s="20"/>
      <c r="U13" s="20"/>
      <c r="V13" s="20"/>
      <c r="W13" s="20">
        <f t="shared" si="3"/>
        <v>0</v>
      </c>
      <c r="X13" s="20">
        <f t="shared" si="4"/>
        <v>18500</v>
      </c>
      <c r="Y13" s="20">
        <f>X13+'9月'!Y13</f>
        <v>185000</v>
      </c>
      <c r="Z13" s="20">
        <f>MAX(Y13*{3,10,20,25,30,35,45}%-{0,2520,16920,31920,52920,85920,181920},0)</f>
        <v>20080</v>
      </c>
      <c r="AA13" s="20">
        <f>'9月'!Z13</f>
        <v>16380</v>
      </c>
      <c r="AB13" s="20">
        <f t="shared" si="5"/>
        <v>3700</v>
      </c>
    </row>
    <row r="14" spans="2:28" ht="21.95" customHeight="1" x14ac:dyDescent="0.15">
      <c r="B14" s="10" t="s">
        <v>51</v>
      </c>
      <c r="D14" s="20">
        <v>30000</v>
      </c>
      <c r="E14" s="20"/>
      <c r="F14" s="20"/>
      <c r="G14" s="20">
        <f t="shared" si="0"/>
        <v>30000</v>
      </c>
      <c r="H14" s="20">
        <v>5000</v>
      </c>
      <c r="I14" s="20">
        <v>4500</v>
      </c>
      <c r="J14" s="20"/>
      <c r="K14" s="20"/>
      <c r="L14" s="20"/>
      <c r="M14" s="20">
        <f t="shared" si="1"/>
        <v>4500</v>
      </c>
      <c r="N14" s="20">
        <v>2000</v>
      </c>
      <c r="O14" s="20"/>
      <c r="P14" s="20"/>
      <c r="Q14" s="20"/>
      <c r="R14" s="20"/>
      <c r="S14" s="20">
        <f t="shared" si="2"/>
        <v>2000</v>
      </c>
      <c r="T14" s="20"/>
      <c r="U14" s="20"/>
      <c r="V14" s="20"/>
      <c r="W14" s="20">
        <f t="shared" si="3"/>
        <v>0</v>
      </c>
      <c r="X14" s="20">
        <f t="shared" si="4"/>
        <v>18500</v>
      </c>
      <c r="Y14" s="20">
        <f>X14+'9月'!Y14</f>
        <v>185000</v>
      </c>
      <c r="Z14" s="20">
        <f>MAX(Y14*{3,10,20,25,30,35,45}%-{0,2520,16920,31920,52920,85920,181920},0)</f>
        <v>20080</v>
      </c>
      <c r="AA14" s="20">
        <f>'9月'!Z14</f>
        <v>16380</v>
      </c>
      <c r="AB14" s="20">
        <f t="shared" si="5"/>
        <v>3700</v>
      </c>
    </row>
    <row r="15" spans="2:28" ht="21.95" customHeight="1" x14ac:dyDescent="0.15">
      <c r="B15" s="10" t="s">
        <v>52</v>
      </c>
      <c r="D15" s="20">
        <v>30000</v>
      </c>
      <c r="E15" s="20"/>
      <c r="F15" s="20"/>
      <c r="G15" s="20">
        <f t="shared" si="0"/>
        <v>30000</v>
      </c>
      <c r="H15" s="20">
        <v>5000</v>
      </c>
      <c r="I15" s="20">
        <v>4500</v>
      </c>
      <c r="J15" s="20"/>
      <c r="K15" s="20"/>
      <c r="L15" s="20"/>
      <c r="M15" s="20">
        <f t="shared" si="1"/>
        <v>4500</v>
      </c>
      <c r="N15" s="20">
        <v>2000</v>
      </c>
      <c r="O15" s="20"/>
      <c r="P15" s="20"/>
      <c r="Q15" s="20"/>
      <c r="R15" s="20"/>
      <c r="S15" s="20">
        <f t="shared" si="2"/>
        <v>2000</v>
      </c>
      <c r="T15" s="20"/>
      <c r="U15" s="20"/>
      <c r="V15" s="20"/>
      <c r="W15" s="20">
        <f t="shared" si="3"/>
        <v>0</v>
      </c>
      <c r="X15" s="20">
        <f t="shared" si="4"/>
        <v>18500</v>
      </c>
      <c r="Y15" s="20">
        <f>X15+'9月'!Y15</f>
        <v>185000</v>
      </c>
      <c r="Z15" s="20">
        <f>MAX(Y15*{3,10,20,25,30,35,45}%-{0,2520,16920,31920,52920,85920,181920},0)</f>
        <v>20080</v>
      </c>
      <c r="AA15" s="20">
        <f>'9月'!Z15</f>
        <v>16380</v>
      </c>
      <c r="AB15" s="20">
        <f t="shared" si="5"/>
        <v>3700</v>
      </c>
    </row>
    <row r="16" spans="2:28" ht="21.95" customHeight="1" x14ac:dyDescent="0.15">
      <c r="B16" s="10" t="s">
        <v>53</v>
      </c>
      <c r="D16" s="20">
        <v>30000</v>
      </c>
      <c r="E16" s="20"/>
      <c r="F16" s="20"/>
      <c r="G16" s="20">
        <f t="shared" si="0"/>
        <v>30000</v>
      </c>
      <c r="H16" s="20">
        <v>5000</v>
      </c>
      <c r="I16" s="20">
        <v>4500</v>
      </c>
      <c r="J16" s="20"/>
      <c r="K16" s="20"/>
      <c r="L16" s="20"/>
      <c r="M16" s="20">
        <f t="shared" si="1"/>
        <v>4500</v>
      </c>
      <c r="N16" s="20">
        <v>2000</v>
      </c>
      <c r="O16" s="20"/>
      <c r="P16" s="20"/>
      <c r="Q16" s="20"/>
      <c r="R16" s="20"/>
      <c r="S16" s="20">
        <f t="shared" si="2"/>
        <v>2000</v>
      </c>
      <c r="T16" s="20"/>
      <c r="U16" s="20"/>
      <c r="V16" s="20"/>
      <c r="W16" s="20">
        <f t="shared" si="3"/>
        <v>0</v>
      </c>
      <c r="X16" s="20">
        <f t="shared" si="4"/>
        <v>18500</v>
      </c>
      <c r="Y16" s="20">
        <f>X16+'9月'!Y16</f>
        <v>185000</v>
      </c>
      <c r="Z16" s="20">
        <f>MAX(Y16*{3,10,20,25,30,35,45}%-{0,2520,16920,31920,52920,85920,181920},0)</f>
        <v>20080</v>
      </c>
      <c r="AA16" s="20">
        <f>'9月'!Z16</f>
        <v>16380</v>
      </c>
      <c r="AB16" s="20">
        <f t="shared" si="5"/>
        <v>3700</v>
      </c>
    </row>
    <row r="17" spans="2:28" ht="21.95" customHeight="1" x14ac:dyDescent="0.15">
      <c r="B17" s="21" t="s">
        <v>54</v>
      </c>
      <c r="C17" s="22"/>
      <c r="D17" s="23">
        <f>SUM(D5:D16)</f>
        <v>348000</v>
      </c>
      <c r="E17" s="23">
        <f t="shared" ref="E17:AB17" si="6">SUM(E5:E16)</f>
        <v>0</v>
      </c>
      <c r="F17" s="23">
        <f t="shared" si="6"/>
        <v>0</v>
      </c>
      <c r="G17" s="23">
        <f t="shared" si="6"/>
        <v>348000</v>
      </c>
      <c r="H17" s="23">
        <f t="shared" si="6"/>
        <v>60000</v>
      </c>
      <c r="I17" s="23">
        <f t="shared" si="6"/>
        <v>50300</v>
      </c>
      <c r="J17" s="23">
        <f t="shared" si="6"/>
        <v>200</v>
      </c>
      <c r="K17" s="23">
        <f t="shared" si="6"/>
        <v>50</v>
      </c>
      <c r="L17" s="23">
        <f t="shared" si="6"/>
        <v>700</v>
      </c>
      <c r="M17" s="23">
        <f t="shared" si="6"/>
        <v>51250</v>
      </c>
      <c r="N17" s="23">
        <f t="shared" si="6"/>
        <v>22000</v>
      </c>
      <c r="O17" s="23">
        <f t="shared" si="6"/>
        <v>0</v>
      </c>
      <c r="P17" s="23">
        <f t="shared" si="6"/>
        <v>0</v>
      </c>
      <c r="Q17" s="23">
        <f t="shared" si="6"/>
        <v>1500</v>
      </c>
      <c r="R17" s="23">
        <f t="shared" si="6"/>
        <v>0</v>
      </c>
      <c r="S17" s="23">
        <f t="shared" si="6"/>
        <v>23500</v>
      </c>
      <c r="T17" s="23">
        <f t="shared" si="6"/>
        <v>0</v>
      </c>
      <c r="U17" s="23">
        <f t="shared" si="6"/>
        <v>0</v>
      </c>
      <c r="V17" s="23">
        <f t="shared" si="6"/>
        <v>0</v>
      </c>
      <c r="W17" s="23">
        <f t="shared" si="6"/>
        <v>0</v>
      </c>
      <c r="X17" s="23">
        <f t="shared" si="6"/>
        <v>213250</v>
      </c>
      <c r="Y17" s="23">
        <f t="shared" si="6"/>
        <v>2147700</v>
      </c>
      <c r="Z17" s="23">
        <f t="shared" si="6"/>
        <v>229630</v>
      </c>
      <c r="AA17" s="23">
        <f t="shared" si="6"/>
        <v>187955</v>
      </c>
      <c r="AB17" s="23">
        <f t="shared" si="6"/>
        <v>41675</v>
      </c>
    </row>
    <row r="18" spans="2:28" ht="21.95" customHeight="1" x14ac:dyDescent="0.15"/>
    <row r="19" spans="2:28" s="16" customFormat="1" ht="18" customHeight="1" x14ac:dyDescent="0.15">
      <c r="B19" s="25" t="s">
        <v>55</v>
      </c>
    </row>
    <row r="20" spans="2:28" s="16" customFormat="1" ht="18" customHeight="1" x14ac:dyDescent="0.15">
      <c r="B20" s="16" t="s">
        <v>56</v>
      </c>
    </row>
    <row r="21" spans="2:28" s="16" customFormat="1" ht="18" customHeight="1" x14ac:dyDescent="0.15">
      <c r="B21" s="16" t="s">
        <v>57</v>
      </c>
    </row>
    <row r="22" spans="2:28" s="16" customFormat="1" ht="18" customHeight="1" x14ac:dyDescent="0.15">
      <c r="B22" s="16" t="s">
        <v>58</v>
      </c>
    </row>
    <row r="23" spans="2:28" s="16" customFormat="1" ht="18" customHeight="1" x14ac:dyDescent="0.15">
      <c r="B23" s="26" t="s">
        <v>59</v>
      </c>
      <c r="C23" s="27" t="s">
        <v>60</v>
      </c>
    </row>
    <row r="24" spans="2:28" ht="21.95" customHeight="1" x14ac:dyDescent="0.15"/>
    <row r="25" spans="2:28" ht="21.95" customHeight="1" x14ac:dyDescent="0.15"/>
    <row r="26" spans="2:28" ht="21.95" customHeight="1" x14ac:dyDescent="0.15"/>
    <row r="27" spans="2:28" ht="21.95" customHeight="1" x14ac:dyDescent="0.15"/>
    <row r="28" spans="2:28" ht="21.95" customHeight="1" x14ac:dyDescent="0.15"/>
    <row r="29" spans="2:28" ht="21.95" customHeight="1" x14ac:dyDescent="0.15"/>
    <row r="30" spans="2:28" ht="21.95" customHeight="1" x14ac:dyDescent="0.15"/>
  </sheetData>
  <mergeCells count="8">
    <mergeCell ref="B2:B3"/>
    <mergeCell ref="C2:C3"/>
    <mergeCell ref="H2:H3"/>
    <mergeCell ref="D2:G2"/>
    <mergeCell ref="I2:M2"/>
    <mergeCell ref="N2:S2"/>
    <mergeCell ref="T2:W2"/>
    <mergeCell ref="X2:AB2"/>
  </mergeCells>
  <phoneticPr fontId="25" type="noConversion"/>
  <hyperlinks>
    <hyperlink ref="C23" r:id="rId1" xr:uid="{00000000-0004-0000-0900-000000000000}"/>
  </hyperlink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AB30"/>
  <sheetViews>
    <sheetView workbookViewId="0">
      <selection activeCell="D5" sqref="D5"/>
    </sheetView>
  </sheetViews>
  <sheetFormatPr defaultColWidth="9" defaultRowHeight="12" x14ac:dyDescent="0.15"/>
  <cols>
    <col min="1" max="1" width="5.375" style="17" customWidth="1"/>
    <col min="2" max="2" width="9" style="17"/>
    <col min="3" max="3" width="9" style="18"/>
    <col min="4" max="4" width="9.375" style="17" customWidth="1"/>
    <col min="5" max="5" width="8.375" style="17" customWidth="1"/>
    <col min="6" max="6" width="8.625" style="17" customWidth="1"/>
    <col min="7" max="7" width="10.125" style="17" customWidth="1"/>
    <col min="8" max="8" width="9.375" style="17" customWidth="1"/>
    <col min="9" max="9" width="15.5" style="17" customWidth="1"/>
    <col min="10" max="10" width="16.125" style="17" customWidth="1"/>
    <col min="11" max="11" width="12.75" style="17" customWidth="1"/>
    <col min="12" max="13" width="13.875" style="17" customWidth="1"/>
    <col min="14" max="17" width="12.25" style="17" customWidth="1"/>
    <col min="18" max="19" width="15.5" style="17" customWidth="1"/>
    <col min="20" max="20" width="9" style="17"/>
    <col min="21" max="21" width="15.5" style="17" customWidth="1"/>
    <col min="22" max="22" width="15" style="17" customWidth="1"/>
    <col min="23" max="23" width="11.625" style="17" customWidth="1"/>
    <col min="24" max="24" width="13.875" style="17" customWidth="1"/>
    <col min="25" max="25" width="17.25" style="17" customWidth="1"/>
    <col min="26" max="26" width="14.875" style="17" customWidth="1"/>
    <col min="27" max="27" width="13.125" style="17" customWidth="1"/>
    <col min="28" max="28" width="10.5" style="17" customWidth="1"/>
    <col min="29" max="16384" width="9" style="17"/>
  </cols>
  <sheetData>
    <row r="2" spans="2:28" s="15" customFormat="1" ht="18.75" customHeight="1" x14ac:dyDescent="0.15">
      <c r="B2" s="32" t="s">
        <v>0</v>
      </c>
      <c r="C2" s="33" t="s">
        <v>1</v>
      </c>
      <c r="D2" s="32" t="s">
        <v>2</v>
      </c>
      <c r="E2" s="32"/>
      <c r="F2" s="32"/>
      <c r="G2" s="32"/>
      <c r="H2" s="32" t="s">
        <v>3</v>
      </c>
      <c r="I2" s="32" t="s">
        <v>4</v>
      </c>
      <c r="J2" s="32"/>
      <c r="K2" s="32"/>
      <c r="L2" s="32"/>
      <c r="M2" s="32"/>
      <c r="N2" s="32" t="s">
        <v>5</v>
      </c>
      <c r="O2" s="32"/>
      <c r="P2" s="32"/>
      <c r="Q2" s="32"/>
      <c r="R2" s="32"/>
      <c r="S2" s="32"/>
      <c r="T2" s="32" t="s">
        <v>6</v>
      </c>
      <c r="U2" s="32"/>
      <c r="V2" s="32"/>
      <c r="W2" s="32"/>
      <c r="X2" s="32" t="s">
        <v>7</v>
      </c>
      <c r="Y2" s="32"/>
      <c r="Z2" s="32"/>
      <c r="AA2" s="32"/>
      <c r="AB2" s="32"/>
    </row>
    <row r="3" spans="2:28" s="15" customFormat="1" ht="14.25" x14ac:dyDescent="0.15">
      <c r="B3" s="32"/>
      <c r="C3" s="33"/>
      <c r="D3" s="15" t="s">
        <v>8</v>
      </c>
      <c r="E3" s="15" t="s">
        <v>9</v>
      </c>
      <c r="F3" s="15" t="s">
        <v>10</v>
      </c>
      <c r="G3" s="15" t="s">
        <v>11</v>
      </c>
      <c r="H3" s="32"/>
      <c r="I3" s="15" t="s">
        <v>12</v>
      </c>
      <c r="J3" s="15" t="s">
        <v>13</v>
      </c>
      <c r="K3" s="15" t="s">
        <v>14</v>
      </c>
      <c r="L3" s="15" t="s">
        <v>15</v>
      </c>
      <c r="M3" s="15" t="s">
        <v>16</v>
      </c>
      <c r="N3" s="15" t="s">
        <v>17</v>
      </c>
      <c r="O3" s="15" t="s">
        <v>18</v>
      </c>
      <c r="P3" s="15" t="s">
        <v>19</v>
      </c>
      <c r="Q3" s="15" t="s">
        <v>20</v>
      </c>
      <c r="R3" s="15" t="s">
        <v>21</v>
      </c>
      <c r="S3" s="15" t="s">
        <v>22</v>
      </c>
      <c r="T3" s="15" t="s">
        <v>23</v>
      </c>
      <c r="U3" s="15" t="s">
        <v>24</v>
      </c>
      <c r="V3" s="15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</row>
    <row r="4" spans="2:28" s="15" customFormat="1" ht="24" x14ac:dyDescent="0.15">
      <c r="B4" s="15">
        <v>1</v>
      </c>
      <c r="C4" s="19" t="s">
        <v>32</v>
      </c>
      <c r="D4" s="15">
        <v>3</v>
      </c>
      <c r="E4" s="15">
        <v>4</v>
      </c>
      <c r="F4" s="15">
        <v>5</v>
      </c>
      <c r="G4" s="15" t="s">
        <v>33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 t="s">
        <v>34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 t="s">
        <v>35</v>
      </c>
      <c r="T4" s="15">
        <v>19</v>
      </c>
      <c r="U4" s="15">
        <v>20</v>
      </c>
      <c r="V4" s="15">
        <v>21</v>
      </c>
      <c r="W4" s="15" t="s">
        <v>36</v>
      </c>
      <c r="X4" s="15" t="s">
        <v>37</v>
      </c>
      <c r="Y4" s="28" t="s">
        <v>38</v>
      </c>
      <c r="Z4" s="15" t="s">
        <v>39</v>
      </c>
      <c r="AA4" s="28" t="s">
        <v>40</v>
      </c>
      <c r="AB4" s="15" t="s">
        <v>41</v>
      </c>
    </row>
    <row r="5" spans="2:28" ht="21.95" customHeight="1" x14ac:dyDescent="0.15">
      <c r="B5" s="10" t="s">
        <v>42</v>
      </c>
      <c r="D5" s="20">
        <v>18000</v>
      </c>
      <c r="E5" s="20"/>
      <c r="F5" s="20"/>
      <c r="G5" s="20">
        <f>SUM(D5:F5)</f>
        <v>18000</v>
      </c>
      <c r="H5" s="20">
        <v>5000</v>
      </c>
      <c r="I5" s="29">
        <v>800</v>
      </c>
      <c r="J5" s="29">
        <v>200</v>
      </c>
      <c r="K5" s="29">
        <v>50</v>
      </c>
      <c r="L5" s="29">
        <v>700</v>
      </c>
      <c r="M5" s="20">
        <f>SUM(I5:L5)</f>
        <v>1750</v>
      </c>
      <c r="N5" s="20"/>
      <c r="O5" s="20"/>
      <c r="P5" s="20"/>
      <c r="Q5" s="20">
        <v>1500</v>
      </c>
      <c r="R5" s="20"/>
      <c r="S5" s="20">
        <f>SUM(N5:R5)</f>
        <v>1500</v>
      </c>
      <c r="T5" s="20"/>
      <c r="U5" s="20"/>
      <c r="V5" s="20"/>
      <c r="W5" s="20">
        <f>SUM(T5:V5)</f>
        <v>0</v>
      </c>
      <c r="X5" s="20">
        <f>G5-H5-M5-S5-W5</f>
        <v>9750</v>
      </c>
      <c r="Y5" s="20">
        <f>X5+'10月'!Y5</f>
        <v>122450</v>
      </c>
      <c r="Z5" s="20">
        <f>MAX(Y5*{3,10,20,25,30,35,45}%-{0,2520,16920,31920,52920,85920,181920},0)</f>
        <v>9725</v>
      </c>
      <c r="AA5" s="20">
        <f>'10月'!Z5</f>
        <v>8750</v>
      </c>
      <c r="AB5" s="20">
        <f>Z5-AA5</f>
        <v>975</v>
      </c>
    </row>
    <row r="6" spans="2:28" ht="21.95" customHeight="1" x14ac:dyDescent="0.15">
      <c r="B6" s="10" t="s">
        <v>43</v>
      </c>
      <c r="D6" s="20">
        <v>30000</v>
      </c>
      <c r="E6" s="20"/>
      <c r="F6" s="20"/>
      <c r="G6" s="20">
        <f t="shared" ref="G6:G16" si="0">SUM(D6:F6)</f>
        <v>30000</v>
      </c>
      <c r="H6" s="20">
        <v>5000</v>
      </c>
      <c r="I6" s="20">
        <v>4500</v>
      </c>
      <c r="J6" s="20"/>
      <c r="K6" s="20"/>
      <c r="L6" s="20"/>
      <c r="M6" s="20">
        <f t="shared" ref="M6:M16" si="1">SUM(I6:L6)</f>
        <v>4500</v>
      </c>
      <c r="N6" s="20">
        <v>2000</v>
      </c>
      <c r="O6" s="20"/>
      <c r="P6" s="20"/>
      <c r="Q6" s="20"/>
      <c r="R6" s="20"/>
      <c r="S6" s="20">
        <f t="shared" ref="S6:S16" si="2">SUM(N6:R6)</f>
        <v>2000</v>
      </c>
      <c r="T6" s="20"/>
      <c r="U6" s="20"/>
      <c r="V6" s="20"/>
      <c r="W6" s="20">
        <f t="shared" ref="W6:W16" si="3">SUM(T6:V6)</f>
        <v>0</v>
      </c>
      <c r="X6" s="20">
        <f t="shared" ref="X6:X16" si="4">G6-H6-M6-S6-W6</f>
        <v>18500</v>
      </c>
      <c r="Y6" s="20">
        <f>X6+'10月'!Y6</f>
        <v>203500</v>
      </c>
      <c r="Z6" s="20">
        <f>MAX(Y6*{3,10,20,25,30,35,45}%-{0,2520,16920,31920,52920,85920,181920},0)</f>
        <v>23780</v>
      </c>
      <c r="AA6" s="20">
        <f>'10月'!Z6</f>
        <v>20080</v>
      </c>
      <c r="AB6" s="20">
        <f t="shared" ref="AB6:AB16" si="5">Z6-AA6</f>
        <v>3700</v>
      </c>
    </row>
    <row r="7" spans="2:28" ht="21.95" customHeight="1" x14ac:dyDescent="0.15">
      <c r="B7" s="10" t="s">
        <v>44</v>
      </c>
      <c r="D7" s="20">
        <v>30000</v>
      </c>
      <c r="E7" s="20"/>
      <c r="F7" s="20"/>
      <c r="G7" s="20">
        <f t="shared" si="0"/>
        <v>30000</v>
      </c>
      <c r="H7" s="20">
        <v>5000</v>
      </c>
      <c r="I7" s="20">
        <v>4500</v>
      </c>
      <c r="J7" s="20"/>
      <c r="K7" s="20"/>
      <c r="L7" s="20"/>
      <c r="M7" s="20">
        <f t="shared" si="1"/>
        <v>4500</v>
      </c>
      <c r="N7" s="20">
        <v>2000</v>
      </c>
      <c r="O7" s="20"/>
      <c r="P7" s="20"/>
      <c r="Q7" s="20"/>
      <c r="R7" s="20"/>
      <c r="S7" s="20">
        <f t="shared" si="2"/>
        <v>2000</v>
      </c>
      <c r="T7" s="20"/>
      <c r="U7" s="20"/>
      <c r="V7" s="20"/>
      <c r="W7" s="20">
        <f t="shared" si="3"/>
        <v>0</v>
      </c>
      <c r="X7" s="20">
        <f t="shared" si="4"/>
        <v>18500</v>
      </c>
      <c r="Y7" s="20">
        <f>X7+'10月'!Y7</f>
        <v>203500</v>
      </c>
      <c r="Z7" s="20">
        <f>MAX(Y7*{3,10,20,25,30,35,45}%-{0,2520,16920,31920,52920,85920,181920},0)</f>
        <v>23780</v>
      </c>
      <c r="AA7" s="20">
        <f>'10月'!Z7</f>
        <v>20080</v>
      </c>
      <c r="AB7" s="20">
        <f t="shared" si="5"/>
        <v>3700</v>
      </c>
    </row>
    <row r="8" spans="2:28" ht="21.95" customHeight="1" x14ac:dyDescent="0.15">
      <c r="B8" s="10" t="s">
        <v>45</v>
      </c>
      <c r="D8" s="20">
        <v>30000</v>
      </c>
      <c r="E8" s="20"/>
      <c r="F8" s="20"/>
      <c r="G8" s="20">
        <f t="shared" si="0"/>
        <v>30000</v>
      </c>
      <c r="H8" s="20">
        <v>5000</v>
      </c>
      <c r="I8" s="20">
        <v>4500</v>
      </c>
      <c r="J8" s="20"/>
      <c r="K8" s="20"/>
      <c r="L8" s="20"/>
      <c r="M8" s="20">
        <f t="shared" si="1"/>
        <v>4500</v>
      </c>
      <c r="N8" s="20">
        <v>2000</v>
      </c>
      <c r="O8" s="20"/>
      <c r="P8" s="20"/>
      <c r="Q8" s="20"/>
      <c r="R8" s="20"/>
      <c r="S8" s="20">
        <f t="shared" si="2"/>
        <v>2000</v>
      </c>
      <c r="T8" s="20"/>
      <c r="U8" s="20"/>
      <c r="V8" s="20"/>
      <c r="W8" s="20">
        <f t="shared" si="3"/>
        <v>0</v>
      </c>
      <c r="X8" s="20">
        <f t="shared" si="4"/>
        <v>18500</v>
      </c>
      <c r="Y8" s="20">
        <f>X8+'10月'!Y8</f>
        <v>203500</v>
      </c>
      <c r="Z8" s="20">
        <f>MAX(Y8*{3,10,20,25,30,35,45}%-{0,2520,16920,31920,52920,85920,181920},0)</f>
        <v>23780</v>
      </c>
      <c r="AA8" s="20">
        <f>'10月'!Z8</f>
        <v>20080</v>
      </c>
      <c r="AB8" s="20">
        <f t="shared" si="5"/>
        <v>3700</v>
      </c>
    </row>
    <row r="9" spans="2:28" ht="21.95" customHeight="1" x14ac:dyDescent="0.15">
      <c r="B9" s="10" t="s">
        <v>46</v>
      </c>
      <c r="D9" s="20">
        <v>30000</v>
      </c>
      <c r="E9" s="20"/>
      <c r="F9" s="20"/>
      <c r="G9" s="20">
        <f t="shared" si="0"/>
        <v>30000</v>
      </c>
      <c r="H9" s="20">
        <v>5000</v>
      </c>
      <c r="I9" s="20">
        <v>4500</v>
      </c>
      <c r="J9" s="20"/>
      <c r="K9" s="20"/>
      <c r="L9" s="20"/>
      <c r="M9" s="20">
        <f t="shared" si="1"/>
        <v>4500</v>
      </c>
      <c r="N9" s="20">
        <v>2000</v>
      </c>
      <c r="O9" s="20"/>
      <c r="P9" s="20"/>
      <c r="Q9" s="20"/>
      <c r="R9" s="20"/>
      <c r="S9" s="20">
        <f t="shared" si="2"/>
        <v>2000</v>
      </c>
      <c r="T9" s="20"/>
      <c r="U9" s="20"/>
      <c r="V9" s="20"/>
      <c r="W9" s="20">
        <f t="shared" si="3"/>
        <v>0</v>
      </c>
      <c r="X9" s="20">
        <f t="shared" si="4"/>
        <v>18500</v>
      </c>
      <c r="Y9" s="20">
        <f>X9+'10月'!Y9</f>
        <v>203500</v>
      </c>
      <c r="Z9" s="20">
        <f>MAX(Y9*{3,10,20,25,30,35,45}%-{0,2520,16920,31920,52920,85920,181920},0)</f>
        <v>23780</v>
      </c>
      <c r="AA9" s="20">
        <f>'10月'!Z9</f>
        <v>20080</v>
      </c>
      <c r="AB9" s="20">
        <f t="shared" si="5"/>
        <v>3700</v>
      </c>
    </row>
    <row r="10" spans="2:28" ht="21.95" customHeight="1" x14ac:dyDescent="0.15">
      <c r="B10" s="10" t="s">
        <v>47</v>
      </c>
      <c r="D10" s="20">
        <v>30000</v>
      </c>
      <c r="E10" s="20"/>
      <c r="F10" s="20"/>
      <c r="G10" s="20">
        <f t="shared" si="0"/>
        <v>30000</v>
      </c>
      <c r="H10" s="20">
        <v>5000</v>
      </c>
      <c r="I10" s="20">
        <v>4500</v>
      </c>
      <c r="J10" s="20"/>
      <c r="K10" s="20"/>
      <c r="L10" s="20"/>
      <c r="M10" s="20">
        <f t="shared" si="1"/>
        <v>4500</v>
      </c>
      <c r="N10" s="20">
        <v>2000</v>
      </c>
      <c r="O10" s="20"/>
      <c r="P10" s="20"/>
      <c r="Q10" s="20"/>
      <c r="R10" s="20"/>
      <c r="S10" s="20">
        <f t="shared" si="2"/>
        <v>2000</v>
      </c>
      <c r="T10" s="20"/>
      <c r="U10" s="20"/>
      <c r="V10" s="20"/>
      <c r="W10" s="20">
        <f t="shared" si="3"/>
        <v>0</v>
      </c>
      <c r="X10" s="20">
        <f t="shared" si="4"/>
        <v>18500</v>
      </c>
      <c r="Y10" s="20">
        <f>X10+'10月'!Y10</f>
        <v>203500</v>
      </c>
      <c r="Z10" s="20">
        <f>MAX(Y10*{3,10,20,25,30,35,45}%-{0,2520,16920,31920,52920,85920,181920},0)</f>
        <v>23780</v>
      </c>
      <c r="AA10" s="20">
        <f>'10月'!Z10</f>
        <v>20080</v>
      </c>
      <c r="AB10" s="20">
        <f t="shared" si="5"/>
        <v>3700</v>
      </c>
    </row>
    <row r="11" spans="2:28" ht="21.95" customHeight="1" x14ac:dyDescent="0.15">
      <c r="B11" s="10" t="s">
        <v>48</v>
      </c>
      <c r="D11" s="20">
        <v>30000</v>
      </c>
      <c r="E11" s="20"/>
      <c r="F11" s="20"/>
      <c r="G11" s="20">
        <f t="shared" si="0"/>
        <v>30000</v>
      </c>
      <c r="H11" s="20">
        <v>5000</v>
      </c>
      <c r="I11" s="20">
        <v>4500</v>
      </c>
      <c r="J11" s="20"/>
      <c r="K11" s="20"/>
      <c r="L11" s="20"/>
      <c r="M11" s="20">
        <f t="shared" si="1"/>
        <v>4500</v>
      </c>
      <c r="N11" s="20">
        <v>2000</v>
      </c>
      <c r="O11" s="20"/>
      <c r="P11" s="20"/>
      <c r="Q11" s="20"/>
      <c r="R11" s="20"/>
      <c r="S11" s="20">
        <f t="shared" si="2"/>
        <v>2000</v>
      </c>
      <c r="T11" s="20"/>
      <c r="U11" s="20"/>
      <c r="V11" s="20"/>
      <c r="W11" s="20">
        <f t="shared" si="3"/>
        <v>0</v>
      </c>
      <c r="X11" s="20">
        <f t="shared" si="4"/>
        <v>18500</v>
      </c>
      <c r="Y11" s="20">
        <f>X11+'10月'!Y11</f>
        <v>203500</v>
      </c>
      <c r="Z11" s="20">
        <f>MAX(Y11*{3,10,20,25,30,35,45}%-{0,2520,16920,31920,52920,85920,181920},0)</f>
        <v>23780</v>
      </c>
      <c r="AA11" s="20">
        <f>'10月'!Z11</f>
        <v>20080</v>
      </c>
      <c r="AB11" s="20">
        <f t="shared" si="5"/>
        <v>3700</v>
      </c>
    </row>
    <row r="12" spans="2:28" ht="21.95" customHeight="1" x14ac:dyDescent="0.15">
      <c r="B12" s="10" t="s">
        <v>49</v>
      </c>
      <c r="D12" s="20">
        <v>30000</v>
      </c>
      <c r="E12" s="20"/>
      <c r="F12" s="20"/>
      <c r="G12" s="20">
        <f t="shared" si="0"/>
        <v>30000</v>
      </c>
      <c r="H12" s="20">
        <v>5000</v>
      </c>
      <c r="I12" s="20">
        <v>4500</v>
      </c>
      <c r="J12" s="20"/>
      <c r="K12" s="20"/>
      <c r="L12" s="20"/>
      <c r="M12" s="20">
        <f t="shared" si="1"/>
        <v>4500</v>
      </c>
      <c r="N12" s="20">
        <v>2000</v>
      </c>
      <c r="O12" s="20"/>
      <c r="P12" s="20"/>
      <c r="Q12" s="20"/>
      <c r="R12" s="20"/>
      <c r="S12" s="20">
        <f t="shared" si="2"/>
        <v>2000</v>
      </c>
      <c r="T12" s="20"/>
      <c r="U12" s="20"/>
      <c r="V12" s="20"/>
      <c r="W12" s="20">
        <f t="shared" si="3"/>
        <v>0</v>
      </c>
      <c r="X12" s="20">
        <f t="shared" si="4"/>
        <v>18500</v>
      </c>
      <c r="Y12" s="20">
        <f>X12+'10月'!Y12</f>
        <v>203500</v>
      </c>
      <c r="Z12" s="20">
        <f>MAX(Y12*{3,10,20,25,30,35,45}%-{0,2520,16920,31920,52920,85920,181920},0)</f>
        <v>23780</v>
      </c>
      <c r="AA12" s="20">
        <f>'10月'!Z12</f>
        <v>20080</v>
      </c>
      <c r="AB12" s="20">
        <f t="shared" si="5"/>
        <v>3700</v>
      </c>
    </row>
    <row r="13" spans="2:28" ht="21.95" customHeight="1" x14ac:dyDescent="0.15">
      <c r="B13" s="10" t="s">
        <v>50</v>
      </c>
      <c r="D13" s="20">
        <v>30000</v>
      </c>
      <c r="E13" s="20"/>
      <c r="F13" s="20"/>
      <c r="G13" s="20">
        <f t="shared" si="0"/>
        <v>30000</v>
      </c>
      <c r="H13" s="20">
        <v>5000</v>
      </c>
      <c r="I13" s="20">
        <v>4500</v>
      </c>
      <c r="J13" s="20"/>
      <c r="K13" s="20"/>
      <c r="L13" s="20"/>
      <c r="M13" s="20">
        <f t="shared" si="1"/>
        <v>4500</v>
      </c>
      <c r="N13" s="20">
        <v>2000</v>
      </c>
      <c r="O13" s="20"/>
      <c r="P13" s="20"/>
      <c r="Q13" s="20"/>
      <c r="R13" s="20"/>
      <c r="S13" s="20">
        <f t="shared" si="2"/>
        <v>2000</v>
      </c>
      <c r="T13" s="20"/>
      <c r="U13" s="20"/>
      <c r="V13" s="20"/>
      <c r="W13" s="20">
        <f t="shared" si="3"/>
        <v>0</v>
      </c>
      <c r="X13" s="20">
        <f t="shared" si="4"/>
        <v>18500</v>
      </c>
      <c r="Y13" s="20">
        <f>X13+'10月'!Y13</f>
        <v>203500</v>
      </c>
      <c r="Z13" s="20">
        <f>MAX(Y13*{3,10,20,25,30,35,45}%-{0,2520,16920,31920,52920,85920,181920},0)</f>
        <v>23780</v>
      </c>
      <c r="AA13" s="20">
        <f>'10月'!Z13</f>
        <v>20080</v>
      </c>
      <c r="AB13" s="20">
        <f t="shared" si="5"/>
        <v>3700</v>
      </c>
    </row>
    <row r="14" spans="2:28" ht="21.95" customHeight="1" x14ac:dyDescent="0.15">
      <c r="B14" s="10" t="s">
        <v>51</v>
      </c>
      <c r="D14" s="20">
        <v>30000</v>
      </c>
      <c r="E14" s="20"/>
      <c r="F14" s="20"/>
      <c r="G14" s="20">
        <f t="shared" si="0"/>
        <v>30000</v>
      </c>
      <c r="H14" s="20">
        <v>5000</v>
      </c>
      <c r="I14" s="20">
        <v>4500</v>
      </c>
      <c r="J14" s="20"/>
      <c r="K14" s="20"/>
      <c r="L14" s="20"/>
      <c r="M14" s="20">
        <f t="shared" si="1"/>
        <v>4500</v>
      </c>
      <c r="N14" s="20">
        <v>2000</v>
      </c>
      <c r="O14" s="20"/>
      <c r="P14" s="20"/>
      <c r="Q14" s="20"/>
      <c r="R14" s="20"/>
      <c r="S14" s="20">
        <f t="shared" si="2"/>
        <v>2000</v>
      </c>
      <c r="T14" s="20"/>
      <c r="U14" s="20"/>
      <c r="V14" s="20"/>
      <c r="W14" s="20">
        <f t="shared" si="3"/>
        <v>0</v>
      </c>
      <c r="X14" s="20">
        <f t="shared" si="4"/>
        <v>18500</v>
      </c>
      <c r="Y14" s="20">
        <f>X14+'10月'!Y14</f>
        <v>203500</v>
      </c>
      <c r="Z14" s="20">
        <f>MAX(Y14*{3,10,20,25,30,35,45}%-{0,2520,16920,31920,52920,85920,181920},0)</f>
        <v>23780</v>
      </c>
      <c r="AA14" s="20">
        <f>'10月'!Z14</f>
        <v>20080</v>
      </c>
      <c r="AB14" s="20">
        <f t="shared" si="5"/>
        <v>3700</v>
      </c>
    </row>
    <row r="15" spans="2:28" ht="21.95" customHeight="1" x14ac:dyDescent="0.15">
      <c r="B15" s="10" t="s">
        <v>52</v>
      </c>
      <c r="D15" s="20">
        <v>30000</v>
      </c>
      <c r="E15" s="20"/>
      <c r="F15" s="20"/>
      <c r="G15" s="20">
        <f t="shared" si="0"/>
        <v>30000</v>
      </c>
      <c r="H15" s="20">
        <v>5000</v>
      </c>
      <c r="I15" s="20">
        <v>4500</v>
      </c>
      <c r="J15" s="20"/>
      <c r="K15" s="20"/>
      <c r="L15" s="20"/>
      <c r="M15" s="20">
        <f t="shared" si="1"/>
        <v>4500</v>
      </c>
      <c r="N15" s="20">
        <v>2000</v>
      </c>
      <c r="O15" s="20"/>
      <c r="P15" s="20"/>
      <c r="Q15" s="20"/>
      <c r="R15" s="20"/>
      <c r="S15" s="20">
        <f t="shared" si="2"/>
        <v>2000</v>
      </c>
      <c r="T15" s="20"/>
      <c r="U15" s="20"/>
      <c r="V15" s="20"/>
      <c r="W15" s="20">
        <f t="shared" si="3"/>
        <v>0</v>
      </c>
      <c r="X15" s="20">
        <f t="shared" si="4"/>
        <v>18500</v>
      </c>
      <c r="Y15" s="20">
        <f>X15+'10月'!Y15</f>
        <v>203500</v>
      </c>
      <c r="Z15" s="20">
        <f>MAX(Y15*{3,10,20,25,30,35,45}%-{0,2520,16920,31920,52920,85920,181920},0)</f>
        <v>23780</v>
      </c>
      <c r="AA15" s="20">
        <f>'10月'!Z15</f>
        <v>20080</v>
      </c>
      <c r="AB15" s="20">
        <f t="shared" si="5"/>
        <v>3700</v>
      </c>
    </row>
    <row r="16" spans="2:28" ht="21.95" customHeight="1" x14ac:dyDescent="0.15">
      <c r="B16" s="10" t="s">
        <v>53</v>
      </c>
      <c r="D16" s="20">
        <v>30000</v>
      </c>
      <c r="E16" s="20"/>
      <c r="F16" s="20"/>
      <c r="G16" s="20">
        <f t="shared" si="0"/>
        <v>30000</v>
      </c>
      <c r="H16" s="20">
        <v>5000</v>
      </c>
      <c r="I16" s="20">
        <v>4500</v>
      </c>
      <c r="J16" s="20"/>
      <c r="K16" s="20"/>
      <c r="L16" s="20"/>
      <c r="M16" s="20">
        <f t="shared" si="1"/>
        <v>4500</v>
      </c>
      <c r="N16" s="20">
        <v>2000</v>
      </c>
      <c r="O16" s="20"/>
      <c r="P16" s="20"/>
      <c r="Q16" s="20"/>
      <c r="R16" s="20"/>
      <c r="S16" s="20">
        <f t="shared" si="2"/>
        <v>2000</v>
      </c>
      <c r="T16" s="20"/>
      <c r="U16" s="20"/>
      <c r="V16" s="20"/>
      <c r="W16" s="20">
        <f t="shared" si="3"/>
        <v>0</v>
      </c>
      <c r="X16" s="20">
        <f t="shared" si="4"/>
        <v>18500</v>
      </c>
      <c r="Y16" s="20">
        <f>X16+'10月'!Y16</f>
        <v>203500</v>
      </c>
      <c r="Z16" s="20">
        <f>MAX(Y16*{3,10,20,25,30,35,45}%-{0,2520,16920,31920,52920,85920,181920},0)</f>
        <v>23780</v>
      </c>
      <c r="AA16" s="20">
        <f>'10月'!Z16</f>
        <v>20080</v>
      </c>
      <c r="AB16" s="20">
        <f t="shared" si="5"/>
        <v>3700</v>
      </c>
    </row>
    <row r="17" spans="2:28" ht="21.95" customHeight="1" x14ac:dyDescent="0.15">
      <c r="B17" s="21" t="s">
        <v>54</v>
      </c>
      <c r="C17" s="22"/>
      <c r="D17" s="23">
        <f>SUM(D5:D16)</f>
        <v>348000</v>
      </c>
      <c r="E17" s="23">
        <f t="shared" ref="E17:AB17" si="6">SUM(E5:E16)</f>
        <v>0</v>
      </c>
      <c r="F17" s="23">
        <f t="shared" si="6"/>
        <v>0</v>
      </c>
      <c r="G17" s="23">
        <f t="shared" si="6"/>
        <v>348000</v>
      </c>
      <c r="H17" s="23">
        <f t="shared" si="6"/>
        <v>60000</v>
      </c>
      <c r="I17" s="23">
        <f t="shared" si="6"/>
        <v>50300</v>
      </c>
      <c r="J17" s="23">
        <f t="shared" si="6"/>
        <v>200</v>
      </c>
      <c r="K17" s="23">
        <f t="shared" si="6"/>
        <v>50</v>
      </c>
      <c r="L17" s="23">
        <f t="shared" si="6"/>
        <v>700</v>
      </c>
      <c r="M17" s="23">
        <f t="shared" si="6"/>
        <v>51250</v>
      </c>
      <c r="N17" s="23">
        <f t="shared" si="6"/>
        <v>22000</v>
      </c>
      <c r="O17" s="23">
        <f t="shared" si="6"/>
        <v>0</v>
      </c>
      <c r="P17" s="23">
        <f t="shared" si="6"/>
        <v>0</v>
      </c>
      <c r="Q17" s="23">
        <f t="shared" si="6"/>
        <v>1500</v>
      </c>
      <c r="R17" s="23">
        <f t="shared" si="6"/>
        <v>0</v>
      </c>
      <c r="S17" s="23">
        <f t="shared" si="6"/>
        <v>23500</v>
      </c>
      <c r="T17" s="23">
        <f t="shared" si="6"/>
        <v>0</v>
      </c>
      <c r="U17" s="23">
        <f t="shared" si="6"/>
        <v>0</v>
      </c>
      <c r="V17" s="23">
        <f t="shared" si="6"/>
        <v>0</v>
      </c>
      <c r="W17" s="23">
        <f t="shared" si="6"/>
        <v>0</v>
      </c>
      <c r="X17" s="23">
        <f t="shared" si="6"/>
        <v>213250</v>
      </c>
      <c r="Y17" s="23">
        <f t="shared" si="6"/>
        <v>2360950</v>
      </c>
      <c r="Z17" s="23">
        <f t="shared" si="6"/>
        <v>271305</v>
      </c>
      <c r="AA17" s="23">
        <f t="shared" si="6"/>
        <v>229630</v>
      </c>
      <c r="AB17" s="23">
        <f t="shared" si="6"/>
        <v>41675</v>
      </c>
    </row>
    <row r="18" spans="2:28" ht="21.95" customHeight="1" x14ac:dyDescent="0.15"/>
    <row r="19" spans="2:28" s="16" customFormat="1" ht="18" customHeight="1" x14ac:dyDescent="0.15">
      <c r="B19" s="25" t="s">
        <v>55</v>
      </c>
    </row>
    <row r="20" spans="2:28" s="16" customFormat="1" ht="18" customHeight="1" x14ac:dyDescent="0.15">
      <c r="B20" s="16" t="s">
        <v>56</v>
      </c>
    </row>
    <row r="21" spans="2:28" s="16" customFormat="1" ht="18" customHeight="1" x14ac:dyDescent="0.15">
      <c r="B21" s="16" t="s">
        <v>57</v>
      </c>
    </row>
    <row r="22" spans="2:28" s="16" customFormat="1" ht="18" customHeight="1" x14ac:dyDescent="0.15">
      <c r="B22" s="16" t="s">
        <v>58</v>
      </c>
    </row>
    <row r="23" spans="2:28" s="16" customFormat="1" ht="18" customHeight="1" x14ac:dyDescent="0.15">
      <c r="B23" s="26" t="s">
        <v>59</v>
      </c>
      <c r="C23" s="27" t="s">
        <v>60</v>
      </c>
    </row>
    <row r="24" spans="2:28" ht="21.95" customHeight="1" x14ac:dyDescent="0.15"/>
    <row r="25" spans="2:28" ht="21.95" customHeight="1" x14ac:dyDescent="0.15"/>
    <row r="26" spans="2:28" ht="21.95" customHeight="1" x14ac:dyDescent="0.15"/>
    <row r="27" spans="2:28" ht="21.95" customHeight="1" x14ac:dyDescent="0.15"/>
    <row r="28" spans="2:28" ht="21.95" customHeight="1" x14ac:dyDescent="0.15"/>
    <row r="29" spans="2:28" ht="21.95" customHeight="1" x14ac:dyDescent="0.15"/>
    <row r="30" spans="2:28" ht="21.95" customHeight="1" x14ac:dyDescent="0.15"/>
  </sheetData>
  <mergeCells count="8">
    <mergeCell ref="B2:B3"/>
    <mergeCell ref="C2:C3"/>
    <mergeCell ref="H2:H3"/>
    <mergeCell ref="D2:G2"/>
    <mergeCell ref="I2:M2"/>
    <mergeCell ref="N2:S2"/>
    <mergeCell ref="T2:W2"/>
    <mergeCell ref="X2:AB2"/>
  </mergeCells>
  <phoneticPr fontId="25" type="noConversion"/>
  <hyperlinks>
    <hyperlink ref="C23" r:id="rId1" xr:uid="{00000000-0004-0000-0A00-000000000000}"/>
  </hyperlink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AB30"/>
  <sheetViews>
    <sheetView workbookViewId="0">
      <pane xSplit="2" ySplit="4" topLeftCell="C5" activePane="bottomRight" state="frozen"/>
      <selection pane="topRight"/>
      <selection pane="bottomLeft"/>
      <selection pane="bottomRight" activeCell="D5" sqref="D5"/>
    </sheetView>
  </sheetViews>
  <sheetFormatPr defaultColWidth="9" defaultRowHeight="12" x14ac:dyDescent="0.15"/>
  <cols>
    <col min="1" max="1" width="5.375" style="17" customWidth="1"/>
    <col min="2" max="2" width="9" style="17"/>
    <col min="3" max="3" width="9" style="18"/>
    <col min="4" max="4" width="9.375" style="17" customWidth="1"/>
    <col min="5" max="5" width="8.375" style="17" customWidth="1"/>
    <col min="6" max="6" width="8.625" style="17" customWidth="1"/>
    <col min="7" max="7" width="10.125" style="17" customWidth="1"/>
    <col min="8" max="8" width="9.375" style="17" customWidth="1"/>
    <col min="9" max="9" width="15.5" style="17" customWidth="1"/>
    <col min="10" max="10" width="16.125" style="17" customWidth="1"/>
    <col min="11" max="11" width="12.75" style="17" customWidth="1"/>
    <col min="12" max="13" width="13.875" style="17" customWidth="1"/>
    <col min="14" max="17" width="12.25" style="17" customWidth="1"/>
    <col min="18" max="19" width="15.5" style="17" customWidth="1"/>
    <col min="20" max="20" width="9" style="17"/>
    <col min="21" max="21" width="15.5" style="17" customWidth="1"/>
    <col min="22" max="22" width="15" style="17" customWidth="1"/>
    <col min="23" max="23" width="11.625" style="17" customWidth="1"/>
    <col min="24" max="24" width="13.875" style="17" customWidth="1"/>
    <col min="25" max="25" width="17.25" style="17" customWidth="1"/>
    <col min="26" max="26" width="14.875" style="17" customWidth="1"/>
    <col min="27" max="27" width="13.125" style="17" customWidth="1"/>
    <col min="28" max="28" width="10.5" style="17" customWidth="1"/>
    <col min="29" max="16384" width="9" style="17"/>
  </cols>
  <sheetData>
    <row r="2" spans="2:28" s="15" customFormat="1" ht="18.75" customHeight="1" x14ac:dyDescent="0.15">
      <c r="B2" s="32" t="s">
        <v>0</v>
      </c>
      <c r="C2" s="33" t="s">
        <v>1</v>
      </c>
      <c r="D2" s="32" t="s">
        <v>2</v>
      </c>
      <c r="E2" s="32"/>
      <c r="F2" s="32"/>
      <c r="G2" s="32"/>
      <c r="H2" s="32" t="s">
        <v>3</v>
      </c>
      <c r="I2" s="32" t="s">
        <v>4</v>
      </c>
      <c r="J2" s="32"/>
      <c r="K2" s="32"/>
      <c r="L2" s="32"/>
      <c r="M2" s="32"/>
      <c r="N2" s="32" t="s">
        <v>5</v>
      </c>
      <c r="O2" s="32"/>
      <c r="P2" s="32"/>
      <c r="Q2" s="32"/>
      <c r="R2" s="32"/>
      <c r="S2" s="32"/>
      <c r="T2" s="32" t="s">
        <v>6</v>
      </c>
      <c r="U2" s="32"/>
      <c r="V2" s="32"/>
      <c r="W2" s="32"/>
      <c r="X2" s="32" t="s">
        <v>7</v>
      </c>
      <c r="Y2" s="32"/>
      <c r="Z2" s="32"/>
      <c r="AA2" s="32"/>
      <c r="AB2" s="32"/>
    </row>
    <row r="3" spans="2:28" s="15" customFormat="1" ht="14.25" x14ac:dyDescent="0.15">
      <c r="B3" s="32"/>
      <c r="C3" s="33"/>
      <c r="D3" s="15" t="s">
        <v>8</v>
      </c>
      <c r="E3" s="15" t="s">
        <v>9</v>
      </c>
      <c r="F3" s="15" t="s">
        <v>10</v>
      </c>
      <c r="G3" s="15" t="s">
        <v>11</v>
      </c>
      <c r="H3" s="32"/>
      <c r="I3" s="15" t="s">
        <v>12</v>
      </c>
      <c r="J3" s="15" t="s">
        <v>13</v>
      </c>
      <c r="K3" s="15" t="s">
        <v>14</v>
      </c>
      <c r="L3" s="15" t="s">
        <v>15</v>
      </c>
      <c r="M3" s="15" t="s">
        <v>16</v>
      </c>
      <c r="N3" s="15" t="s">
        <v>17</v>
      </c>
      <c r="O3" s="15" t="s">
        <v>18</v>
      </c>
      <c r="P3" s="15" t="s">
        <v>19</v>
      </c>
      <c r="Q3" s="15" t="s">
        <v>20</v>
      </c>
      <c r="R3" s="15" t="s">
        <v>21</v>
      </c>
      <c r="S3" s="15" t="s">
        <v>22</v>
      </c>
      <c r="T3" s="15" t="s">
        <v>23</v>
      </c>
      <c r="U3" s="15" t="s">
        <v>24</v>
      </c>
      <c r="V3" s="15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</row>
    <row r="4" spans="2:28" s="15" customFormat="1" ht="24" x14ac:dyDescent="0.15">
      <c r="B4" s="15">
        <v>1</v>
      </c>
      <c r="C4" s="19" t="s">
        <v>32</v>
      </c>
      <c r="D4" s="15">
        <v>3</v>
      </c>
      <c r="E4" s="15">
        <v>4</v>
      </c>
      <c r="F4" s="15">
        <v>5</v>
      </c>
      <c r="G4" s="15" t="s">
        <v>33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 t="s">
        <v>34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 t="s">
        <v>35</v>
      </c>
      <c r="T4" s="15">
        <v>19</v>
      </c>
      <c r="U4" s="15">
        <v>20</v>
      </c>
      <c r="V4" s="15">
        <v>21</v>
      </c>
      <c r="W4" s="15" t="s">
        <v>36</v>
      </c>
      <c r="X4" s="15" t="s">
        <v>37</v>
      </c>
      <c r="Y4" s="28" t="s">
        <v>38</v>
      </c>
      <c r="Z4" s="15" t="s">
        <v>39</v>
      </c>
      <c r="AA4" s="28" t="s">
        <v>40</v>
      </c>
      <c r="AB4" s="15" t="s">
        <v>41</v>
      </c>
    </row>
    <row r="5" spans="2:28" ht="21.95" customHeight="1" x14ac:dyDescent="0.15">
      <c r="B5" s="10" t="s">
        <v>42</v>
      </c>
      <c r="D5" s="20">
        <v>40000</v>
      </c>
      <c r="E5" s="20"/>
      <c r="F5" s="20"/>
      <c r="G5" s="20">
        <f>SUM(D5:F5)</f>
        <v>40000</v>
      </c>
      <c r="H5" s="20">
        <v>5000</v>
      </c>
      <c r="I5" s="29">
        <v>800</v>
      </c>
      <c r="J5" s="29">
        <v>200</v>
      </c>
      <c r="K5" s="29">
        <v>50</v>
      </c>
      <c r="L5" s="29">
        <v>700</v>
      </c>
      <c r="M5" s="20">
        <f>SUM(I5:L5)</f>
        <v>1750</v>
      </c>
      <c r="N5" s="20"/>
      <c r="O5" s="20"/>
      <c r="P5" s="20"/>
      <c r="Q5" s="20">
        <v>1500</v>
      </c>
      <c r="R5" s="20"/>
      <c r="S5" s="20">
        <f>SUM(N5:R5)</f>
        <v>1500</v>
      </c>
      <c r="T5" s="20"/>
      <c r="U5" s="20"/>
      <c r="V5" s="20"/>
      <c r="W5" s="20">
        <f>SUM(T5:V5)</f>
        <v>0</v>
      </c>
      <c r="X5" s="20">
        <f>G5-H5-M5-S5-W5</f>
        <v>31750</v>
      </c>
      <c r="Y5" s="20">
        <f>X5+'11月'!Y5</f>
        <v>154200</v>
      </c>
      <c r="Z5" s="20">
        <f>MAX(Y5*{3,10,20,25,30,35,45}%-{0,2520,16920,31920,52920,85920,181920},0)</f>
        <v>13920</v>
      </c>
      <c r="AA5" s="20">
        <f>'11月'!Z5</f>
        <v>9725</v>
      </c>
      <c r="AB5" s="20">
        <f>Z5-AA5</f>
        <v>4195</v>
      </c>
    </row>
    <row r="6" spans="2:28" ht="21.95" customHeight="1" x14ac:dyDescent="0.15">
      <c r="B6" s="10" t="s">
        <v>43</v>
      </c>
      <c r="D6" s="20">
        <v>30000</v>
      </c>
      <c r="E6" s="20"/>
      <c r="F6" s="20"/>
      <c r="G6" s="20">
        <f t="shared" ref="G6:G16" si="0">SUM(D6:F6)</f>
        <v>30000</v>
      </c>
      <c r="H6" s="20">
        <v>5000</v>
      </c>
      <c r="I6" s="20">
        <v>4500</v>
      </c>
      <c r="J6" s="20"/>
      <c r="K6" s="20"/>
      <c r="L6" s="20"/>
      <c r="M6" s="20">
        <f t="shared" ref="M6:M16" si="1">SUM(I6:L6)</f>
        <v>4500</v>
      </c>
      <c r="N6" s="20">
        <v>2000</v>
      </c>
      <c r="O6" s="20"/>
      <c r="P6" s="20"/>
      <c r="Q6" s="20"/>
      <c r="R6" s="20"/>
      <c r="S6" s="20">
        <f t="shared" ref="S6:S16" si="2">SUM(N6:R6)</f>
        <v>2000</v>
      </c>
      <c r="T6" s="20"/>
      <c r="U6" s="20"/>
      <c r="V6" s="20"/>
      <c r="W6" s="20">
        <f t="shared" ref="W6:W16" si="3">SUM(T6:V6)</f>
        <v>0</v>
      </c>
      <c r="X6" s="20">
        <f t="shared" ref="X6:X16" si="4">G6-H6-M6-S6-W6</f>
        <v>18500</v>
      </c>
      <c r="Y6" s="20">
        <f>X6+'11月'!Y6</f>
        <v>222000</v>
      </c>
      <c r="Z6" s="20">
        <f>MAX(Y6*{3,10,20,25,30,35,45}%-{0,2520,16920,31920,52920,85920,181920},0)</f>
        <v>27480</v>
      </c>
      <c r="AA6" s="20">
        <f>'11月'!Z6</f>
        <v>23780</v>
      </c>
      <c r="AB6" s="20">
        <f t="shared" ref="AB6:AB16" si="5">Z6-AA6</f>
        <v>3700</v>
      </c>
    </row>
    <row r="7" spans="2:28" ht="21.95" customHeight="1" x14ac:dyDescent="0.15">
      <c r="B7" s="10" t="s">
        <v>44</v>
      </c>
      <c r="D7" s="20">
        <v>30000</v>
      </c>
      <c r="E7" s="20"/>
      <c r="F7" s="20"/>
      <c r="G7" s="20">
        <f t="shared" si="0"/>
        <v>30000</v>
      </c>
      <c r="H7" s="20">
        <v>5000</v>
      </c>
      <c r="I7" s="20">
        <v>4500</v>
      </c>
      <c r="J7" s="20"/>
      <c r="K7" s="20"/>
      <c r="L7" s="20"/>
      <c r="M7" s="20">
        <f t="shared" si="1"/>
        <v>4500</v>
      </c>
      <c r="N7" s="20">
        <v>2000</v>
      </c>
      <c r="O7" s="20"/>
      <c r="P7" s="20"/>
      <c r="Q7" s="20"/>
      <c r="R7" s="20"/>
      <c r="S7" s="20">
        <f t="shared" si="2"/>
        <v>2000</v>
      </c>
      <c r="T7" s="20"/>
      <c r="U7" s="20"/>
      <c r="V7" s="20"/>
      <c r="W7" s="20">
        <f t="shared" si="3"/>
        <v>0</v>
      </c>
      <c r="X7" s="20">
        <f t="shared" si="4"/>
        <v>18500</v>
      </c>
      <c r="Y7" s="20">
        <f>X7+'11月'!Y7</f>
        <v>222000</v>
      </c>
      <c r="Z7" s="20">
        <f>MAX(Y7*{3,10,20,25,30,35,45}%-{0,2520,16920,31920,52920,85920,181920},0)</f>
        <v>27480</v>
      </c>
      <c r="AA7" s="20">
        <f>'11月'!Z7</f>
        <v>23780</v>
      </c>
      <c r="AB7" s="20">
        <f t="shared" si="5"/>
        <v>3700</v>
      </c>
    </row>
    <row r="8" spans="2:28" ht="21.95" customHeight="1" x14ac:dyDescent="0.15">
      <c r="B8" s="10" t="s">
        <v>45</v>
      </c>
      <c r="D8" s="20">
        <v>30000</v>
      </c>
      <c r="E8" s="20"/>
      <c r="F8" s="20"/>
      <c r="G8" s="20">
        <f t="shared" si="0"/>
        <v>30000</v>
      </c>
      <c r="H8" s="20">
        <v>5000</v>
      </c>
      <c r="I8" s="20">
        <v>4500</v>
      </c>
      <c r="J8" s="20"/>
      <c r="K8" s="20"/>
      <c r="L8" s="20"/>
      <c r="M8" s="20">
        <f t="shared" si="1"/>
        <v>4500</v>
      </c>
      <c r="N8" s="20">
        <v>2000</v>
      </c>
      <c r="O8" s="20"/>
      <c r="P8" s="20"/>
      <c r="Q8" s="20"/>
      <c r="R8" s="20"/>
      <c r="S8" s="20">
        <f t="shared" si="2"/>
        <v>2000</v>
      </c>
      <c r="T8" s="20"/>
      <c r="U8" s="20"/>
      <c r="V8" s="20"/>
      <c r="W8" s="20">
        <f t="shared" si="3"/>
        <v>0</v>
      </c>
      <c r="X8" s="20">
        <f t="shared" si="4"/>
        <v>18500</v>
      </c>
      <c r="Y8" s="20">
        <f>X8+'11月'!Y8</f>
        <v>222000</v>
      </c>
      <c r="Z8" s="20">
        <f>MAX(Y8*{3,10,20,25,30,35,45}%-{0,2520,16920,31920,52920,85920,181920},0)</f>
        <v>27480</v>
      </c>
      <c r="AA8" s="20">
        <f>'11月'!Z8</f>
        <v>23780</v>
      </c>
      <c r="AB8" s="20">
        <f t="shared" si="5"/>
        <v>3700</v>
      </c>
    </row>
    <row r="9" spans="2:28" ht="21.95" customHeight="1" x14ac:dyDescent="0.15">
      <c r="B9" s="10" t="s">
        <v>46</v>
      </c>
      <c r="D9" s="20">
        <v>30000</v>
      </c>
      <c r="E9" s="20"/>
      <c r="F9" s="20"/>
      <c r="G9" s="20">
        <f t="shared" si="0"/>
        <v>30000</v>
      </c>
      <c r="H9" s="20">
        <v>5000</v>
      </c>
      <c r="I9" s="20">
        <v>4500</v>
      </c>
      <c r="J9" s="20"/>
      <c r="K9" s="20"/>
      <c r="L9" s="20"/>
      <c r="M9" s="20">
        <f t="shared" si="1"/>
        <v>4500</v>
      </c>
      <c r="N9" s="20">
        <v>2000</v>
      </c>
      <c r="O9" s="20"/>
      <c r="P9" s="20"/>
      <c r="Q9" s="20"/>
      <c r="R9" s="20"/>
      <c r="S9" s="20">
        <f t="shared" si="2"/>
        <v>2000</v>
      </c>
      <c r="T9" s="20"/>
      <c r="U9" s="20"/>
      <c r="V9" s="20"/>
      <c r="W9" s="20">
        <f t="shared" si="3"/>
        <v>0</v>
      </c>
      <c r="X9" s="20">
        <f t="shared" si="4"/>
        <v>18500</v>
      </c>
      <c r="Y9" s="20">
        <f>X9+'11月'!Y9</f>
        <v>222000</v>
      </c>
      <c r="Z9" s="20">
        <f>MAX(Y9*{3,10,20,25,30,35,45}%-{0,2520,16920,31920,52920,85920,181920},0)</f>
        <v>27480</v>
      </c>
      <c r="AA9" s="20">
        <f>'11月'!Z9</f>
        <v>23780</v>
      </c>
      <c r="AB9" s="20">
        <f t="shared" si="5"/>
        <v>3700</v>
      </c>
    </row>
    <row r="10" spans="2:28" ht="21.95" customHeight="1" x14ac:dyDescent="0.15">
      <c r="B10" s="10" t="s">
        <v>47</v>
      </c>
      <c r="D10" s="20">
        <v>30000</v>
      </c>
      <c r="E10" s="20"/>
      <c r="F10" s="20"/>
      <c r="G10" s="20">
        <f t="shared" si="0"/>
        <v>30000</v>
      </c>
      <c r="H10" s="20">
        <v>5000</v>
      </c>
      <c r="I10" s="20">
        <v>4500</v>
      </c>
      <c r="J10" s="20"/>
      <c r="K10" s="20"/>
      <c r="L10" s="20"/>
      <c r="M10" s="20">
        <f t="shared" si="1"/>
        <v>4500</v>
      </c>
      <c r="N10" s="20">
        <v>2000</v>
      </c>
      <c r="O10" s="20"/>
      <c r="P10" s="20"/>
      <c r="Q10" s="20"/>
      <c r="R10" s="20"/>
      <c r="S10" s="20">
        <f t="shared" si="2"/>
        <v>2000</v>
      </c>
      <c r="T10" s="20"/>
      <c r="U10" s="20"/>
      <c r="V10" s="20"/>
      <c r="W10" s="20">
        <f t="shared" si="3"/>
        <v>0</v>
      </c>
      <c r="X10" s="20">
        <f t="shared" si="4"/>
        <v>18500</v>
      </c>
      <c r="Y10" s="20">
        <f>X10+'11月'!Y10</f>
        <v>222000</v>
      </c>
      <c r="Z10" s="20">
        <f>MAX(Y10*{3,10,20,25,30,35,45}%-{0,2520,16920,31920,52920,85920,181920},0)</f>
        <v>27480</v>
      </c>
      <c r="AA10" s="20">
        <f>'11月'!Z10</f>
        <v>23780</v>
      </c>
      <c r="AB10" s="20">
        <f t="shared" si="5"/>
        <v>3700</v>
      </c>
    </row>
    <row r="11" spans="2:28" ht="21.95" customHeight="1" x14ac:dyDescent="0.15">
      <c r="B11" s="10" t="s">
        <v>48</v>
      </c>
      <c r="D11" s="20">
        <v>30000</v>
      </c>
      <c r="E11" s="20"/>
      <c r="F11" s="20"/>
      <c r="G11" s="20">
        <f t="shared" si="0"/>
        <v>30000</v>
      </c>
      <c r="H11" s="20">
        <v>5000</v>
      </c>
      <c r="I11" s="20">
        <v>4500</v>
      </c>
      <c r="J11" s="20"/>
      <c r="K11" s="20"/>
      <c r="L11" s="20"/>
      <c r="M11" s="20">
        <f t="shared" si="1"/>
        <v>4500</v>
      </c>
      <c r="N11" s="20">
        <v>2000</v>
      </c>
      <c r="O11" s="20"/>
      <c r="P11" s="20"/>
      <c r="Q11" s="20"/>
      <c r="R11" s="20"/>
      <c r="S11" s="20">
        <f t="shared" si="2"/>
        <v>2000</v>
      </c>
      <c r="T11" s="20"/>
      <c r="U11" s="20"/>
      <c r="V11" s="20"/>
      <c r="W11" s="20">
        <f t="shared" si="3"/>
        <v>0</v>
      </c>
      <c r="X11" s="20">
        <f t="shared" si="4"/>
        <v>18500</v>
      </c>
      <c r="Y11" s="20">
        <f>X11+'11月'!Y11</f>
        <v>222000</v>
      </c>
      <c r="Z11" s="20">
        <f>MAX(Y11*{3,10,20,25,30,35,45}%-{0,2520,16920,31920,52920,85920,181920},0)</f>
        <v>27480</v>
      </c>
      <c r="AA11" s="20">
        <f>'11月'!Z11</f>
        <v>23780</v>
      </c>
      <c r="AB11" s="20">
        <f t="shared" si="5"/>
        <v>3700</v>
      </c>
    </row>
    <row r="12" spans="2:28" ht="21.95" customHeight="1" x14ac:dyDescent="0.15">
      <c r="B12" s="10" t="s">
        <v>49</v>
      </c>
      <c r="D12" s="20">
        <v>30000</v>
      </c>
      <c r="E12" s="20"/>
      <c r="F12" s="20"/>
      <c r="G12" s="20">
        <f t="shared" si="0"/>
        <v>30000</v>
      </c>
      <c r="H12" s="20">
        <v>5000</v>
      </c>
      <c r="I12" s="20">
        <v>4500</v>
      </c>
      <c r="J12" s="20"/>
      <c r="K12" s="20"/>
      <c r="L12" s="20"/>
      <c r="M12" s="20">
        <f t="shared" si="1"/>
        <v>4500</v>
      </c>
      <c r="N12" s="20">
        <v>2000</v>
      </c>
      <c r="O12" s="20"/>
      <c r="P12" s="20"/>
      <c r="Q12" s="20"/>
      <c r="R12" s="20"/>
      <c r="S12" s="20">
        <f t="shared" si="2"/>
        <v>2000</v>
      </c>
      <c r="T12" s="20"/>
      <c r="U12" s="20"/>
      <c r="V12" s="20"/>
      <c r="W12" s="20">
        <f t="shared" si="3"/>
        <v>0</v>
      </c>
      <c r="X12" s="20">
        <f t="shared" si="4"/>
        <v>18500</v>
      </c>
      <c r="Y12" s="20">
        <f>X12+'11月'!Y12</f>
        <v>222000</v>
      </c>
      <c r="Z12" s="20">
        <f>MAX(Y12*{3,10,20,25,30,35,45}%-{0,2520,16920,31920,52920,85920,181920},0)</f>
        <v>27480</v>
      </c>
      <c r="AA12" s="20">
        <f>'11月'!Z12</f>
        <v>23780</v>
      </c>
      <c r="AB12" s="20">
        <f t="shared" si="5"/>
        <v>3700</v>
      </c>
    </row>
    <row r="13" spans="2:28" ht="21.95" customHeight="1" x14ac:dyDescent="0.15">
      <c r="B13" s="10" t="s">
        <v>50</v>
      </c>
      <c r="D13" s="20">
        <v>30000</v>
      </c>
      <c r="E13" s="20"/>
      <c r="F13" s="20"/>
      <c r="G13" s="20">
        <f t="shared" si="0"/>
        <v>30000</v>
      </c>
      <c r="H13" s="20">
        <v>5000</v>
      </c>
      <c r="I13" s="20">
        <v>4500</v>
      </c>
      <c r="J13" s="20"/>
      <c r="K13" s="20"/>
      <c r="L13" s="20"/>
      <c r="M13" s="20">
        <f t="shared" si="1"/>
        <v>4500</v>
      </c>
      <c r="N13" s="20">
        <v>2000</v>
      </c>
      <c r="O13" s="20"/>
      <c r="P13" s="20"/>
      <c r="Q13" s="20"/>
      <c r="R13" s="20"/>
      <c r="S13" s="20">
        <f t="shared" si="2"/>
        <v>2000</v>
      </c>
      <c r="T13" s="20"/>
      <c r="U13" s="20"/>
      <c r="V13" s="20"/>
      <c r="W13" s="20">
        <f t="shared" si="3"/>
        <v>0</v>
      </c>
      <c r="X13" s="20">
        <f t="shared" si="4"/>
        <v>18500</v>
      </c>
      <c r="Y13" s="20">
        <f>X13+'11月'!Y13</f>
        <v>222000</v>
      </c>
      <c r="Z13" s="20">
        <f>MAX(Y13*{3,10,20,25,30,35,45}%-{0,2520,16920,31920,52920,85920,181920},0)</f>
        <v>27480</v>
      </c>
      <c r="AA13" s="20">
        <f>'11月'!Z13</f>
        <v>23780</v>
      </c>
      <c r="AB13" s="20">
        <f t="shared" si="5"/>
        <v>3700</v>
      </c>
    </row>
    <row r="14" spans="2:28" ht="21.95" customHeight="1" x14ac:dyDescent="0.15">
      <c r="B14" s="10" t="s">
        <v>51</v>
      </c>
      <c r="D14" s="20">
        <v>30000</v>
      </c>
      <c r="E14" s="20"/>
      <c r="F14" s="20"/>
      <c r="G14" s="20">
        <f t="shared" si="0"/>
        <v>30000</v>
      </c>
      <c r="H14" s="20">
        <v>5000</v>
      </c>
      <c r="I14" s="20">
        <v>4500</v>
      </c>
      <c r="J14" s="20"/>
      <c r="K14" s="20"/>
      <c r="L14" s="20"/>
      <c r="M14" s="20">
        <f t="shared" si="1"/>
        <v>4500</v>
      </c>
      <c r="N14" s="20">
        <v>2000</v>
      </c>
      <c r="O14" s="20"/>
      <c r="P14" s="20"/>
      <c r="Q14" s="20"/>
      <c r="R14" s="20"/>
      <c r="S14" s="20">
        <f t="shared" si="2"/>
        <v>2000</v>
      </c>
      <c r="T14" s="20"/>
      <c r="U14" s="20"/>
      <c r="V14" s="20"/>
      <c r="W14" s="20">
        <f t="shared" si="3"/>
        <v>0</v>
      </c>
      <c r="X14" s="20">
        <f t="shared" si="4"/>
        <v>18500</v>
      </c>
      <c r="Y14" s="20">
        <f>X14+'11月'!Y14</f>
        <v>222000</v>
      </c>
      <c r="Z14" s="20">
        <f>MAX(Y14*{3,10,20,25,30,35,45}%-{0,2520,16920,31920,52920,85920,181920},0)</f>
        <v>27480</v>
      </c>
      <c r="AA14" s="20">
        <f>'11月'!Z14</f>
        <v>23780</v>
      </c>
      <c r="AB14" s="20">
        <f t="shared" si="5"/>
        <v>3700</v>
      </c>
    </row>
    <row r="15" spans="2:28" ht="21.95" customHeight="1" x14ac:dyDescent="0.15">
      <c r="B15" s="10" t="s">
        <v>52</v>
      </c>
      <c r="D15" s="20">
        <v>30000</v>
      </c>
      <c r="E15" s="20"/>
      <c r="F15" s="20"/>
      <c r="G15" s="20">
        <f t="shared" si="0"/>
        <v>30000</v>
      </c>
      <c r="H15" s="20">
        <v>5000</v>
      </c>
      <c r="I15" s="20">
        <v>4500</v>
      </c>
      <c r="J15" s="20"/>
      <c r="K15" s="20"/>
      <c r="L15" s="20"/>
      <c r="M15" s="20">
        <f t="shared" si="1"/>
        <v>4500</v>
      </c>
      <c r="N15" s="20">
        <v>2000</v>
      </c>
      <c r="O15" s="20"/>
      <c r="P15" s="20"/>
      <c r="Q15" s="20"/>
      <c r="R15" s="20"/>
      <c r="S15" s="20">
        <f t="shared" si="2"/>
        <v>2000</v>
      </c>
      <c r="T15" s="20"/>
      <c r="U15" s="20"/>
      <c r="V15" s="20"/>
      <c r="W15" s="20">
        <f t="shared" si="3"/>
        <v>0</v>
      </c>
      <c r="X15" s="20">
        <f t="shared" si="4"/>
        <v>18500</v>
      </c>
      <c r="Y15" s="20">
        <f>X15+'11月'!Y15</f>
        <v>222000</v>
      </c>
      <c r="Z15" s="20">
        <f>MAX(Y15*{3,10,20,25,30,35,45}%-{0,2520,16920,31920,52920,85920,181920},0)</f>
        <v>27480</v>
      </c>
      <c r="AA15" s="20">
        <f>'11月'!Z15</f>
        <v>23780</v>
      </c>
      <c r="AB15" s="20">
        <f t="shared" si="5"/>
        <v>3700</v>
      </c>
    </row>
    <row r="16" spans="2:28" ht="21.95" customHeight="1" x14ac:dyDescent="0.15">
      <c r="B16" s="10" t="s">
        <v>53</v>
      </c>
      <c r="D16" s="20">
        <v>30000</v>
      </c>
      <c r="E16" s="20"/>
      <c r="F16" s="20"/>
      <c r="G16" s="20">
        <f t="shared" si="0"/>
        <v>30000</v>
      </c>
      <c r="H16" s="20">
        <v>5000</v>
      </c>
      <c r="I16" s="20">
        <v>4500</v>
      </c>
      <c r="J16" s="20"/>
      <c r="K16" s="20"/>
      <c r="L16" s="20"/>
      <c r="M16" s="20">
        <f t="shared" si="1"/>
        <v>4500</v>
      </c>
      <c r="N16" s="20">
        <v>2000</v>
      </c>
      <c r="O16" s="20"/>
      <c r="P16" s="20"/>
      <c r="Q16" s="20"/>
      <c r="R16" s="20"/>
      <c r="S16" s="20">
        <f t="shared" si="2"/>
        <v>2000</v>
      </c>
      <c r="T16" s="20"/>
      <c r="U16" s="20"/>
      <c r="V16" s="20"/>
      <c r="W16" s="20">
        <f t="shared" si="3"/>
        <v>0</v>
      </c>
      <c r="X16" s="20">
        <f t="shared" si="4"/>
        <v>18500</v>
      </c>
      <c r="Y16" s="20">
        <f>X16+'11月'!Y16</f>
        <v>222000</v>
      </c>
      <c r="Z16" s="20">
        <f>MAX(Y16*{3,10,20,25,30,35,45}%-{0,2520,16920,31920,52920,85920,181920},0)</f>
        <v>27480</v>
      </c>
      <c r="AA16" s="20">
        <f>'11月'!Z16</f>
        <v>23780</v>
      </c>
      <c r="AB16" s="20">
        <f t="shared" si="5"/>
        <v>3700</v>
      </c>
    </row>
    <row r="17" spans="2:28" ht="21.95" customHeight="1" x14ac:dyDescent="0.15">
      <c r="B17" s="21" t="s">
        <v>54</v>
      </c>
      <c r="C17" s="22"/>
      <c r="D17" s="23">
        <f>SUM(D5:D16)</f>
        <v>370000</v>
      </c>
      <c r="E17" s="23">
        <f t="shared" ref="E17:AB17" si="6">SUM(E5:E16)</f>
        <v>0</v>
      </c>
      <c r="F17" s="23">
        <f t="shared" si="6"/>
        <v>0</v>
      </c>
      <c r="G17" s="23">
        <f t="shared" si="6"/>
        <v>370000</v>
      </c>
      <c r="H17" s="23">
        <f t="shared" si="6"/>
        <v>60000</v>
      </c>
      <c r="I17" s="23">
        <f t="shared" si="6"/>
        <v>50300</v>
      </c>
      <c r="J17" s="23">
        <f t="shared" si="6"/>
        <v>200</v>
      </c>
      <c r="K17" s="23">
        <f t="shared" si="6"/>
        <v>50</v>
      </c>
      <c r="L17" s="23">
        <f t="shared" si="6"/>
        <v>700</v>
      </c>
      <c r="M17" s="23">
        <f t="shared" si="6"/>
        <v>51250</v>
      </c>
      <c r="N17" s="23">
        <f t="shared" si="6"/>
        <v>22000</v>
      </c>
      <c r="O17" s="23">
        <f t="shared" si="6"/>
        <v>0</v>
      </c>
      <c r="P17" s="23">
        <f t="shared" si="6"/>
        <v>0</v>
      </c>
      <c r="Q17" s="23">
        <f t="shared" si="6"/>
        <v>1500</v>
      </c>
      <c r="R17" s="23">
        <f t="shared" si="6"/>
        <v>0</v>
      </c>
      <c r="S17" s="23">
        <f t="shared" si="6"/>
        <v>23500</v>
      </c>
      <c r="T17" s="23">
        <f t="shared" si="6"/>
        <v>0</v>
      </c>
      <c r="U17" s="23">
        <f t="shared" si="6"/>
        <v>0</v>
      </c>
      <c r="V17" s="23">
        <f t="shared" si="6"/>
        <v>0</v>
      </c>
      <c r="W17" s="23">
        <f t="shared" si="6"/>
        <v>0</v>
      </c>
      <c r="X17" s="23">
        <f t="shared" si="6"/>
        <v>235250</v>
      </c>
      <c r="Y17" s="23">
        <f t="shared" si="6"/>
        <v>2596200</v>
      </c>
      <c r="Z17" s="23">
        <f t="shared" si="6"/>
        <v>316200</v>
      </c>
      <c r="AA17" s="23">
        <f t="shared" si="6"/>
        <v>271305</v>
      </c>
      <c r="AB17" s="23">
        <f t="shared" si="6"/>
        <v>44895</v>
      </c>
    </row>
    <row r="18" spans="2:28" ht="21.95" customHeight="1" x14ac:dyDescent="0.15"/>
    <row r="19" spans="2:28" s="16" customFormat="1" ht="18" customHeight="1" x14ac:dyDescent="0.15">
      <c r="B19" s="24"/>
      <c r="C19" s="25" t="s">
        <v>55</v>
      </c>
    </row>
    <row r="20" spans="2:28" s="16" customFormat="1" ht="18" customHeight="1" x14ac:dyDescent="0.15">
      <c r="C20" s="16" t="s">
        <v>56</v>
      </c>
    </row>
    <row r="21" spans="2:28" s="16" customFormat="1" ht="18" customHeight="1" x14ac:dyDescent="0.15">
      <c r="C21" s="16" t="s">
        <v>57</v>
      </c>
    </row>
    <row r="22" spans="2:28" s="16" customFormat="1" ht="18" customHeight="1" x14ac:dyDescent="0.15">
      <c r="C22" s="16" t="s">
        <v>58</v>
      </c>
    </row>
    <row r="23" spans="2:28" s="16" customFormat="1" ht="18" customHeight="1" x14ac:dyDescent="0.15">
      <c r="C23" s="26" t="s">
        <v>59</v>
      </c>
      <c r="D23" s="27" t="s">
        <v>60</v>
      </c>
    </row>
    <row r="24" spans="2:28" ht="21.95" customHeight="1" x14ac:dyDescent="0.15"/>
    <row r="25" spans="2:28" ht="21.95" customHeight="1" x14ac:dyDescent="0.15"/>
    <row r="26" spans="2:28" ht="21.95" customHeight="1" x14ac:dyDescent="0.15"/>
    <row r="27" spans="2:28" ht="21.95" customHeight="1" x14ac:dyDescent="0.15"/>
    <row r="28" spans="2:28" ht="21.95" customHeight="1" x14ac:dyDescent="0.15"/>
    <row r="29" spans="2:28" ht="21.95" customHeight="1" x14ac:dyDescent="0.15"/>
    <row r="30" spans="2:28" ht="21.95" customHeight="1" x14ac:dyDescent="0.15"/>
  </sheetData>
  <mergeCells count="8">
    <mergeCell ref="B2:B3"/>
    <mergeCell ref="C2:C3"/>
    <mergeCell ref="H2:H3"/>
    <mergeCell ref="D2:G2"/>
    <mergeCell ref="I2:M2"/>
    <mergeCell ref="N2:S2"/>
    <mergeCell ref="T2:W2"/>
    <mergeCell ref="X2:AB2"/>
  </mergeCells>
  <phoneticPr fontId="25" type="noConversion"/>
  <hyperlinks>
    <hyperlink ref="D23" r:id="rId1" xr:uid="{00000000-0004-0000-0B00-000000000000}"/>
  </hyperlink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P28"/>
  <sheetViews>
    <sheetView workbookViewId="0">
      <selection activeCell="S11" sqref="S11"/>
    </sheetView>
  </sheetViews>
  <sheetFormatPr defaultColWidth="9" defaultRowHeight="14.25" x14ac:dyDescent="0.3"/>
  <cols>
    <col min="1" max="1" width="9" style="9"/>
    <col min="2" max="2" width="19.75" style="9" customWidth="1"/>
    <col min="3" max="3" width="21.25" style="9" customWidth="1"/>
    <col min="4" max="15" width="4.875" style="9" customWidth="1"/>
    <col min="16" max="16" width="38.875" style="10" customWidth="1"/>
    <col min="17" max="16384" width="9" style="9"/>
  </cols>
  <sheetData>
    <row r="2" spans="2:16" x14ac:dyDescent="0.3">
      <c r="B2" s="9" t="s">
        <v>61</v>
      </c>
    </row>
    <row r="3" spans="2:16" s="8" customFormat="1" x14ac:dyDescent="0.3">
      <c r="B3" s="8" t="s">
        <v>62</v>
      </c>
      <c r="C3" s="8" t="s">
        <v>63</v>
      </c>
      <c r="D3" s="8" t="s">
        <v>64</v>
      </c>
      <c r="E3" s="8" t="s">
        <v>65</v>
      </c>
      <c r="F3" s="8" t="s">
        <v>66</v>
      </c>
      <c r="G3" s="8" t="s">
        <v>67</v>
      </c>
      <c r="H3" s="8" t="s">
        <v>68</v>
      </c>
      <c r="I3" s="8" t="s">
        <v>69</v>
      </c>
      <c r="J3" s="8" t="s">
        <v>70</v>
      </c>
      <c r="K3" s="8" t="s">
        <v>71</v>
      </c>
      <c r="L3" s="8" t="s">
        <v>72</v>
      </c>
      <c r="M3" s="8" t="s">
        <v>73</v>
      </c>
      <c r="N3" s="8" t="s">
        <v>74</v>
      </c>
      <c r="O3" s="8" t="s">
        <v>75</v>
      </c>
      <c r="P3" s="14" t="s">
        <v>76</v>
      </c>
    </row>
    <row r="4" spans="2:16" x14ac:dyDescent="0.3">
      <c r="B4" s="9" t="s">
        <v>77</v>
      </c>
      <c r="C4" s="11">
        <v>1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2:16" x14ac:dyDescent="0.3">
      <c r="B5" s="9" t="s">
        <v>78</v>
      </c>
      <c r="C5" s="11">
        <v>2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0" t="s">
        <v>79</v>
      </c>
    </row>
    <row r="6" spans="2:16" x14ac:dyDescent="0.3">
      <c r="B6" s="9" t="s">
        <v>80</v>
      </c>
      <c r="C6" s="11" t="s">
        <v>81</v>
      </c>
      <c r="D6" s="13">
        <f>SUM(D7:D10)</f>
        <v>0</v>
      </c>
      <c r="E6" s="13">
        <f t="shared" ref="E6:O6" si="0">SUM(E7:E10)</f>
        <v>0</v>
      </c>
      <c r="F6" s="13">
        <f t="shared" si="0"/>
        <v>0</v>
      </c>
      <c r="G6" s="13">
        <f t="shared" si="0"/>
        <v>0</v>
      </c>
      <c r="H6" s="13">
        <f t="shared" si="0"/>
        <v>0</v>
      </c>
      <c r="I6" s="13">
        <f t="shared" si="0"/>
        <v>0</v>
      </c>
      <c r="J6" s="13">
        <f t="shared" si="0"/>
        <v>0</v>
      </c>
      <c r="K6" s="13">
        <f t="shared" si="0"/>
        <v>0</v>
      </c>
      <c r="L6" s="13">
        <f t="shared" si="0"/>
        <v>0</v>
      </c>
      <c r="M6" s="13">
        <f t="shared" si="0"/>
        <v>0</v>
      </c>
      <c r="N6" s="13">
        <f t="shared" si="0"/>
        <v>0</v>
      </c>
      <c r="O6" s="13">
        <f t="shared" si="0"/>
        <v>0</v>
      </c>
    </row>
    <row r="7" spans="2:16" x14ac:dyDescent="0.3">
      <c r="B7" s="9" t="s">
        <v>82</v>
      </c>
      <c r="C7" s="11">
        <v>4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34" t="s">
        <v>83</v>
      </c>
    </row>
    <row r="8" spans="2:16" x14ac:dyDescent="0.3">
      <c r="B8" s="9" t="s">
        <v>84</v>
      </c>
      <c r="C8" s="11">
        <v>5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34"/>
    </row>
    <row r="9" spans="2:16" x14ac:dyDescent="0.3">
      <c r="B9" s="9" t="s">
        <v>85</v>
      </c>
      <c r="C9" s="11">
        <v>6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34"/>
    </row>
    <row r="10" spans="2:16" x14ac:dyDescent="0.3">
      <c r="B10" s="9" t="s">
        <v>86</v>
      </c>
      <c r="C10" s="11">
        <v>7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34"/>
    </row>
    <row r="11" spans="2:16" x14ac:dyDescent="0.3">
      <c r="B11" s="9" t="s">
        <v>87</v>
      </c>
      <c r="C11" s="11" t="s">
        <v>88</v>
      </c>
      <c r="D11" s="13">
        <f>SUM(D12:D16)</f>
        <v>0</v>
      </c>
      <c r="E11" s="13">
        <f t="shared" ref="E11:O11" si="1">SUM(E12:E16)</f>
        <v>0</v>
      </c>
      <c r="F11" s="13">
        <f t="shared" si="1"/>
        <v>0</v>
      </c>
      <c r="G11" s="13">
        <f t="shared" si="1"/>
        <v>0</v>
      </c>
      <c r="H11" s="13">
        <f t="shared" si="1"/>
        <v>0</v>
      </c>
      <c r="I11" s="13">
        <f t="shared" si="1"/>
        <v>0</v>
      </c>
      <c r="J11" s="13">
        <f t="shared" si="1"/>
        <v>0</v>
      </c>
      <c r="K11" s="13">
        <f t="shared" si="1"/>
        <v>0</v>
      </c>
      <c r="L11" s="13">
        <f t="shared" si="1"/>
        <v>0</v>
      </c>
      <c r="M11" s="13">
        <f t="shared" si="1"/>
        <v>0</v>
      </c>
      <c r="N11" s="13">
        <f t="shared" si="1"/>
        <v>0</v>
      </c>
      <c r="O11" s="13">
        <f t="shared" si="1"/>
        <v>0</v>
      </c>
    </row>
    <row r="12" spans="2:16" x14ac:dyDescent="0.3">
      <c r="B12" s="9" t="s">
        <v>89</v>
      </c>
      <c r="C12" s="11">
        <v>9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2:16" x14ac:dyDescent="0.3">
      <c r="B13" s="9" t="s">
        <v>90</v>
      </c>
      <c r="C13" s="11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2:16" x14ac:dyDescent="0.3">
      <c r="B14" s="9" t="s">
        <v>91</v>
      </c>
      <c r="C14" s="11">
        <v>11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2:16" x14ac:dyDescent="0.3">
      <c r="B15" s="9" t="s">
        <v>92</v>
      </c>
      <c r="C15" s="11">
        <v>12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2:16" x14ac:dyDescent="0.3">
      <c r="B16" s="9" t="s">
        <v>93</v>
      </c>
      <c r="C16" s="11">
        <v>13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2:16" x14ac:dyDescent="0.3">
      <c r="B17" s="9" t="s">
        <v>94</v>
      </c>
      <c r="C17" s="11" t="s">
        <v>95</v>
      </c>
      <c r="D17" s="13">
        <f>SUM(D18:D21)</f>
        <v>0</v>
      </c>
      <c r="E17" s="13">
        <f t="shared" ref="E17:O17" si="2">SUM(E18:E21)</f>
        <v>0</v>
      </c>
      <c r="F17" s="13">
        <f t="shared" si="2"/>
        <v>0</v>
      </c>
      <c r="G17" s="13">
        <f t="shared" si="2"/>
        <v>0</v>
      </c>
      <c r="H17" s="13">
        <f t="shared" si="2"/>
        <v>0</v>
      </c>
      <c r="I17" s="13">
        <f t="shared" si="2"/>
        <v>0</v>
      </c>
      <c r="J17" s="13">
        <f t="shared" si="2"/>
        <v>0</v>
      </c>
      <c r="K17" s="13">
        <f t="shared" si="2"/>
        <v>0</v>
      </c>
      <c r="L17" s="13">
        <f t="shared" si="2"/>
        <v>0</v>
      </c>
      <c r="M17" s="13">
        <f t="shared" si="2"/>
        <v>0</v>
      </c>
      <c r="N17" s="13">
        <f t="shared" si="2"/>
        <v>0</v>
      </c>
      <c r="O17" s="13">
        <f t="shared" si="2"/>
        <v>0</v>
      </c>
    </row>
    <row r="18" spans="2:16" x14ac:dyDescent="0.3">
      <c r="B18" s="9" t="s">
        <v>96</v>
      </c>
      <c r="C18" s="11">
        <v>16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0" t="s">
        <v>97</v>
      </c>
    </row>
    <row r="19" spans="2:16" x14ac:dyDescent="0.3">
      <c r="B19" s="9" t="s">
        <v>98</v>
      </c>
      <c r="C19" s="11">
        <v>17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0" t="s">
        <v>99</v>
      </c>
    </row>
    <row r="20" spans="2:16" x14ac:dyDescent="0.3">
      <c r="B20" s="9" t="s">
        <v>100</v>
      </c>
      <c r="C20" s="11">
        <v>18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0" t="s">
        <v>101</v>
      </c>
    </row>
    <row r="21" spans="2:16" x14ac:dyDescent="0.3">
      <c r="B21" s="9" t="s">
        <v>102</v>
      </c>
      <c r="C21" s="11">
        <v>19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2:16" x14ac:dyDescent="0.3">
      <c r="B22" s="9" t="s">
        <v>103</v>
      </c>
      <c r="C22" s="11" t="s">
        <v>104</v>
      </c>
      <c r="D22" s="13">
        <f t="shared" ref="D22:O22" si="3">D4-D5-D6-D11-D17</f>
        <v>0</v>
      </c>
      <c r="E22" s="13">
        <f t="shared" si="3"/>
        <v>0</v>
      </c>
      <c r="F22" s="13">
        <f t="shared" si="3"/>
        <v>0</v>
      </c>
      <c r="G22" s="13">
        <f t="shared" si="3"/>
        <v>0</v>
      </c>
      <c r="H22" s="13">
        <f t="shared" si="3"/>
        <v>0</v>
      </c>
      <c r="I22" s="13">
        <f t="shared" si="3"/>
        <v>0</v>
      </c>
      <c r="J22" s="13">
        <f t="shared" si="3"/>
        <v>0</v>
      </c>
      <c r="K22" s="13">
        <f t="shared" si="3"/>
        <v>0</v>
      </c>
      <c r="L22" s="13">
        <f t="shared" si="3"/>
        <v>0</v>
      </c>
      <c r="M22" s="13">
        <f t="shared" si="3"/>
        <v>0</v>
      </c>
      <c r="N22" s="13">
        <f t="shared" si="3"/>
        <v>0</v>
      </c>
      <c r="O22" s="13">
        <f t="shared" si="3"/>
        <v>0</v>
      </c>
    </row>
    <row r="23" spans="2:16" x14ac:dyDescent="0.3">
      <c r="B23" s="9" t="s">
        <v>105</v>
      </c>
      <c r="C23" s="11" t="s">
        <v>106</v>
      </c>
      <c r="D23" s="13">
        <f>D22</f>
        <v>0</v>
      </c>
      <c r="E23" s="13">
        <f>D23+E22</f>
        <v>0</v>
      </c>
      <c r="F23" s="13">
        <f t="shared" ref="F23:O23" si="4">E23+F22</f>
        <v>0</v>
      </c>
      <c r="G23" s="13">
        <f t="shared" si="4"/>
        <v>0</v>
      </c>
      <c r="H23" s="13">
        <f t="shared" si="4"/>
        <v>0</v>
      </c>
      <c r="I23" s="13">
        <f t="shared" si="4"/>
        <v>0</v>
      </c>
      <c r="J23" s="13">
        <f t="shared" si="4"/>
        <v>0</v>
      </c>
      <c r="K23" s="13">
        <f t="shared" si="4"/>
        <v>0</v>
      </c>
      <c r="L23" s="13">
        <f t="shared" si="4"/>
        <v>0</v>
      </c>
      <c r="M23" s="13">
        <f t="shared" si="4"/>
        <v>0</v>
      </c>
      <c r="N23" s="13">
        <f t="shared" si="4"/>
        <v>0</v>
      </c>
      <c r="O23" s="13">
        <f t="shared" si="4"/>
        <v>0</v>
      </c>
    </row>
    <row r="24" spans="2:16" x14ac:dyDescent="0.3">
      <c r="B24" s="9" t="s">
        <v>107</v>
      </c>
      <c r="C24" s="11" t="s">
        <v>108</v>
      </c>
      <c r="D24" s="13">
        <f>MAX(D23*{3,10,20,25,30,35,45}%-{0,2520,16920,31920,52920,85920,181920},0)</f>
        <v>0</v>
      </c>
      <c r="E24" s="13">
        <f>MAX(E23*{3,10,20,25,30,35,45}%-{0,2520,16920,31920,52920,85920,181920},0)</f>
        <v>0</v>
      </c>
      <c r="F24" s="13">
        <f>MAX(F23*{3,10,20,25,30,35,45}%-{0,2520,16920,31920,52920,85920,181920},0)</f>
        <v>0</v>
      </c>
      <c r="G24" s="13">
        <f>MAX(G23*{3,10,20,25,30,35,45}%-{0,2520,16920,31920,52920,85920,181920},0)</f>
        <v>0</v>
      </c>
      <c r="H24" s="13">
        <f>MAX(H23*{3,10,20,25,30,35,45}%-{0,2520,16920,31920,52920,85920,181920},0)</f>
        <v>0</v>
      </c>
      <c r="I24" s="13">
        <f>MAX(I23*{3,10,20,25,30,35,45}%-{0,2520,16920,31920,52920,85920,181920},0)</f>
        <v>0</v>
      </c>
      <c r="J24" s="13">
        <f>MAX(J23*{3,10,20,25,30,35,45}%-{0,2520,16920,31920,52920,85920,181920},0)</f>
        <v>0</v>
      </c>
      <c r="K24" s="13">
        <f>MAX(K23*{3,10,20,25,30,35,45}%-{0,2520,16920,31920,52920,85920,181920},0)</f>
        <v>0</v>
      </c>
      <c r="L24" s="13">
        <f>MAX(L23*{3,10,20,25,30,35,45}%-{0,2520,16920,31920,52920,85920,181920},0)</f>
        <v>0</v>
      </c>
      <c r="M24" s="13">
        <f>MAX(M23*{3,10,20,25,30,35,45}%-{0,2520,16920,31920,52920,85920,181920},0)</f>
        <v>0</v>
      </c>
      <c r="N24" s="13">
        <f>MAX(N23*{3,10,20,25,30,35,45}%-{0,2520,16920,31920,52920,85920,181920},0)</f>
        <v>0</v>
      </c>
      <c r="O24" s="13">
        <f>MAX(O23*{3,10,20,25,30,35,45}%-{0,2520,16920,31920,52920,85920,181920},0)</f>
        <v>0</v>
      </c>
      <c r="P24" s="10" t="s">
        <v>109</v>
      </c>
    </row>
    <row r="25" spans="2:16" x14ac:dyDescent="0.3">
      <c r="B25" s="9" t="s">
        <v>110</v>
      </c>
      <c r="C25" s="11" t="s">
        <v>111</v>
      </c>
      <c r="D25" s="13"/>
      <c r="E25" s="13">
        <f>D24</f>
        <v>0</v>
      </c>
      <c r="F25" s="13">
        <f>E24</f>
        <v>0</v>
      </c>
      <c r="G25" s="13">
        <f t="shared" ref="G25:O25" si="5">F24</f>
        <v>0</v>
      </c>
      <c r="H25" s="13">
        <f t="shared" si="5"/>
        <v>0</v>
      </c>
      <c r="I25" s="13">
        <f t="shared" si="5"/>
        <v>0</v>
      </c>
      <c r="J25" s="13">
        <f t="shared" si="5"/>
        <v>0</v>
      </c>
      <c r="K25" s="13">
        <f t="shared" si="5"/>
        <v>0</v>
      </c>
      <c r="L25" s="13">
        <f t="shared" si="5"/>
        <v>0</v>
      </c>
      <c r="M25" s="13">
        <f t="shared" si="5"/>
        <v>0</v>
      </c>
      <c r="N25" s="13">
        <f t="shared" si="5"/>
        <v>0</v>
      </c>
      <c r="O25" s="13">
        <f t="shared" si="5"/>
        <v>0</v>
      </c>
    </row>
    <row r="26" spans="2:16" x14ac:dyDescent="0.3">
      <c r="B26" s="9" t="s">
        <v>112</v>
      </c>
      <c r="C26" s="11" t="s">
        <v>113</v>
      </c>
      <c r="D26" s="13">
        <f>D24-D25</f>
        <v>0</v>
      </c>
      <c r="E26" s="13">
        <f t="shared" ref="E26:O26" si="6">E24-E25</f>
        <v>0</v>
      </c>
      <c r="F26" s="13">
        <f t="shared" si="6"/>
        <v>0</v>
      </c>
      <c r="G26" s="13">
        <f t="shared" si="6"/>
        <v>0</v>
      </c>
      <c r="H26" s="13">
        <f t="shared" si="6"/>
        <v>0</v>
      </c>
      <c r="I26" s="13">
        <f t="shared" si="6"/>
        <v>0</v>
      </c>
      <c r="J26" s="13">
        <f t="shared" si="6"/>
        <v>0</v>
      </c>
      <c r="K26" s="13">
        <f t="shared" si="6"/>
        <v>0</v>
      </c>
      <c r="L26" s="13">
        <f t="shared" si="6"/>
        <v>0</v>
      </c>
      <c r="M26" s="13">
        <f t="shared" si="6"/>
        <v>0</v>
      </c>
      <c r="N26" s="13">
        <f t="shared" si="6"/>
        <v>0</v>
      </c>
      <c r="O26" s="13">
        <f t="shared" si="6"/>
        <v>0</v>
      </c>
    </row>
    <row r="27" spans="2:16" x14ac:dyDescent="0.3">
      <c r="B27" s="9" t="s">
        <v>114</v>
      </c>
    </row>
    <row r="28" spans="2:16" x14ac:dyDescent="0.3">
      <c r="B28" s="9" t="s">
        <v>115</v>
      </c>
    </row>
  </sheetData>
  <mergeCells count="1">
    <mergeCell ref="P7:P10"/>
  </mergeCells>
  <phoneticPr fontId="2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W186"/>
  <sheetViews>
    <sheetView showGridLines="0" topLeftCell="A151" workbookViewId="0">
      <selection activeCell="K20" sqref="K20"/>
    </sheetView>
  </sheetViews>
  <sheetFormatPr defaultColWidth="9" defaultRowHeight="14.25" x14ac:dyDescent="0.15"/>
  <cols>
    <col min="1" max="1" width="12.75" style="2" customWidth="1"/>
    <col min="2" max="257" width="9" style="2" customWidth="1"/>
    <col min="258" max="16384" width="9" style="3"/>
  </cols>
  <sheetData>
    <row r="1" spans="1:9" s="1" customFormat="1" ht="24.75" customHeight="1" x14ac:dyDescent="0.15">
      <c r="A1" s="4" t="s">
        <v>116</v>
      </c>
      <c r="B1" s="5"/>
      <c r="C1" s="6"/>
      <c r="D1" s="6"/>
      <c r="E1" s="6"/>
      <c r="F1" s="6"/>
      <c r="G1" s="6"/>
      <c r="H1" s="6"/>
      <c r="I1" s="6"/>
    </row>
    <row r="2" spans="1:9" ht="21" x14ac:dyDescent="0.15">
      <c r="A2" s="7" t="s">
        <v>117</v>
      </c>
      <c r="B2" s="35" t="s">
        <v>60</v>
      </c>
      <c r="C2" s="36"/>
      <c r="D2" s="36"/>
      <c r="E2" s="36"/>
      <c r="F2" s="36"/>
      <c r="G2" s="36"/>
      <c r="H2" s="36"/>
      <c r="I2" s="36"/>
    </row>
    <row r="186" spans="1:9" ht="21" x14ac:dyDescent="0.15">
      <c r="A186" s="7" t="s">
        <v>117</v>
      </c>
      <c r="B186" s="35" t="s">
        <v>60</v>
      </c>
      <c r="C186" s="36"/>
      <c r="D186" s="36"/>
      <c r="E186" s="36"/>
      <c r="F186" s="36"/>
      <c r="G186" s="36"/>
      <c r="H186" s="36"/>
      <c r="I186" s="36"/>
    </row>
  </sheetData>
  <mergeCells count="2">
    <mergeCell ref="B2:I2"/>
    <mergeCell ref="B186:I186"/>
  </mergeCells>
  <phoneticPr fontId="25" type="noConversion"/>
  <hyperlinks>
    <hyperlink ref="B2" r:id="rId1" tooltip="https://gzt.mayihr.com/index/index_new?from=gzt_mubanzw" xr:uid="{00000000-0004-0000-0D00-000000000000}"/>
    <hyperlink ref="B186" r:id="rId2" tooltip="https://gzt.mayihr.com/index/index_new?from=gzt_mubanzw" xr:uid="{00000000-0004-0000-0D00-000001000000}"/>
  </hyperlinks>
  <pageMargins left="0.75" right="0.75" top="1" bottom="1" header="0.5" footer="0.5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B30"/>
  <sheetViews>
    <sheetView workbookViewId="0">
      <pane xSplit="2" ySplit="4" topLeftCell="H5" activePane="bottomRight" state="frozen"/>
      <selection pane="topRight"/>
      <selection pane="bottomLeft"/>
      <selection pane="bottomRight" activeCell="I5" sqref="I5:R5"/>
    </sheetView>
  </sheetViews>
  <sheetFormatPr defaultColWidth="9" defaultRowHeight="12" x14ac:dyDescent="0.15"/>
  <cols>
    <col min="1" max="1" width="5.375" style="17" customWidth="1"/>
    <col min="2" max="2" width="9" style="17"/>
    <col min="3" max="3" width="9" style="18"/>
    <col min="4" max="4" width="9.375" style="17" customWidth="1"/>
    <col min="5" max="5" width="8.375" style="17" customWidth="1"/>
    <col min="6" max="6" width="8.625" style="17" customWidth="1"/>
    <col min="7" max="7" width="10.125" style="17" customWidth="1"/>
    <col min="8" max="8" width="9.375" style="17" customWidth="1"/>
    <col min="9" max="9" width="15.5" style="17" customWidth="1"/>
    <col min="10" max="10" width="16.125" style="17" customWidth="1"/>
    <col min="11" max="11" width="12.75" style="17" customWidth="1"/>
    <col min="12" max="13" width="13.875" style="17" customWidth="1"/>
    <col min="14" max="17" width="12.25" style="17" customWidth="1"/>
    <col min="18" max="19" width="15.5" style="17" customWidth="1"/>
    <col min="20" max="20" width="9" style="17"/>
    <col min="21" max="21" width="15.5" style="17" customWidth="1"/>
    <col min="22" max="22" width="15" style="17" customWidth="1"/>
    <col min="23" max="23" width="11.625" style="17" customWidth="1"/>
    <col min="24" max="24" width="13.875" style="17" customWidth="1"/>
    <col min="25" max="25" width="17.25" style="17" customWidth="1"/>
    <col min="26" max="26" width="14.875" style="17" customWidth="1"/>
    <col min="27" max="27" width="13.125" style="17" customWidth="1"/>
    <col min="28" max="28" width="10.5" style="17" customWidth="1"/>
    <col min="29" max="16384" width="9" style="17"/>
  </cols>
  <sheetData>
    <row r="2" spans="2:28" s="15" customFormat="1" ht="18.75" customHeight="1" x14ac:dyDescent="0.15">
      <c r="B2" s="32" t="s">
        <v>0</v>
      </c>
      <c r="C2" s="33" t="s">
        <v>1</v>
      </c>
      <c r="D2" s="32" t="s">
        <v>2</v>
      </c>
      <c r="E2" s="32"/>
      <c r="F2" s="32"/>
      <c r="G2" s="32"/>
      <c r="H2" s="32" t="s">
        <v>3</v>
      </c>
      <c r="I2" s="32" t="s">
        <v>4</v>
      </c>
      <c r="J2" s="32"/>
      <c r="K2" s="32"/>
      <c r="L2" s="32"/>
      <c r="M2" s="32"/>
      <c r="N2" s="32" t="s">
        <v>5</v>
      </c>
      <c r="O2" s="32"/>
      <c r="P2" s="32"/>
      <c r="Q2" s="32"/>
      <c r="R2" s="32"/>
      <c r="S2" s="32"/>
      <c r="T2" s="32" t="s">
        <v>6</v>
      </c>
      <c r="U2" s="32"/>
      <c r="V2" s="32"/>
      <c r="W2" s="32"/>
      <c r="X2" s="32" t="s">
        <v>7</v>
      </c>
      <c r="Y2" s="32"/>
      <c r="Z2" s="32"/>
      <c r="AA2" s="32"/>
      <c r="AB2" s="32"/>
    </row>
    <row r="3" spans="2:28" s="15" customFormat="1" ht="14.25" x14ac:dyDescent="0.15">
      <c r="B3" s="32"/>
      <c r="C3" s="33"/>
      <c r="D3" s="15" t="s">
        <v>8</v>
      </c>
      <c r="E3" s="15" t="s">
        <v>9</v>
      </c>
      <c r="F3" s="15" t="s">
        <v>10</v>
      </c>
      <c r="G3" s="15" t="s">
        <v>11</v>
      </c>
      <c r="H3" s="32"/>
      <c r="I3" s="15" t="s">
        <v>12</v>
      </c>
      <c r="J3" s="15" t="s">
        <v>13</v>
      </c>
      <c r="K3" s="15" t="s">
        <v>14</v>
      </c>
      <c r="L3" s="15" t="s">
        <v>15</v>
      </c>
      <c r="M3" s="15" t="s">
        <v>16</v>
      </c>
      <c r="N3" s="15" t="s">
        <v>17</v>
      </c>
      <c r="O3" s="15" t="s">
        <v>18</v>
      </c>
      <c r="P3" s="15" t="s">
        <v>19</v>
      </c>
      <c r="Q3" s="15" t="s">
        <v>20</v>
      </c>
      <c r="R3" s="15" t="s">
        <v>21</v>
      </c>
      <c r="S3" s="15" t="s">
        <v>22</v>
      </c>
      <c r="T3" s="15" t="s">
        <v>23</v>
      </c>
      <c r="U3" s="15" t="s">
        <v>24</v>
      </c>
      <c r="V3" s="15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</row>
    <row r="4" spans="2:28" s="15" customFormat="1" ht="24" x14ac:dyDescent="0.15">
      <c r="B4" s="15">
        <v>1</v>
      </c>
      <c r="C4" s="19" t="s">
        <v>32</v>
      </c>
      <c r="D4" s="15">
        <v>3</v>
      </c>
      <c r="E4" s="15">
        <v>4</v>
      </c>
      <c r="F4" s="15">
        <v>5</v>
      </c>
      <c r="G4" s="15" t="s">
        <v>33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 t="s">
        <v>34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 t="s">
        <v>35</v>
      </c>
      <c r="T4" s="15">
        <v>19</v>
      </c>
      <c r="U4" s="15">
        <v>20</v>
      </c>
      <c r="V4" s="15">
        <v>21</v>
      </c>
      <c r="W4" s="15" t="s">
        <v>36</v>
      </c>
      <c r="X4" s="15" t="s">
        <v>37</v>
      </c>
      <c r="Y4" s="28" t="s">
        <v>38</v>
      </c>
      <c r="Z4" s="15" t="s">
        <v>39</v>
      </c>
      <c r="AA4" s="28" t="s">
        <v>40</v>
      </c>
      <c r="AB4" s="15" t="s">
        <v>41</v>
      </c>
    </row>
    <row r="5" spans="2:28" ht="21.95" customHeight="1" x14ac:dyDescent="0.15">
      <c r="B5" s="10" t="s">
        <v>42</v>
      </c>
      <c r="D5" s="20">
        <v>34200</v>
      </c>
      <c r="E5" s="20"/>
      <c r="F5" s="20"/>
      <c r="G5" s="20">
        <f>SUM(D5:F5)</f>
        <v>34200</v>
      </c>
      <c r="H5" s="20">
        <v>5000</v>
      </c>
      <c r="I5" s="29">
        <v>800</v>
      </c>
      <c r="J5" s="29">
        <v>200</v>
      </c>
      <c r="K5" s="29">
        <v>50</v>
      </c>
      <c r="L5" s="29">
        <v>700</v>
      </c>
      <c r="M5" s="20">
        <f>SUM(I5:L5)</f>
        <v>1750</v>
      </c>
      <c r="N5" s="20"/>
      <c r="O5" s="20"/>
      <c r="P5" s="20"/>
      <c r="Q5" s="20">
        <v>1500</v>
      </c>
      <c r="R5" s="20"/>
      <c r="S5" s="20">
        <f>SUM(N5:R5)</f>
        <v>1500</v>
      </c>
      <c r="T5" s="20"/>
      <c r="U5" s="20"/>
      <c r="V5" s="20"/>
      <c r="W5" s="20">
        <f>SUM(T5:V5)</f>
        <v>0</v>
      </c>
      <c r="X5" s="20">
        <f>G5-H5-M5-S5-W5</f>
        <v>25950</v>
      </c>
      <c r="Y5" s="20">
        <f>X5+'1月'!Y5</f>
        <v>34700</v>
      </c>
      <c r="Z5" s="20">
        <f>MAX(Y5*{3,10,20,25,30,35,45}%-{0,2520,16920,31920,52920,85920,181920},0)</f>
        <v>1041</v>
      </c>
      <c r="AA5" s="20">
        <f>'1月'!Z5</f>
        <v>262.5</v>
      </c>
      <c r="AB5" s="20">
        <f>Z5-AA5</f>
        <v>778.5</v>
      </c>
    </row>
    <row r="6" spans="2:28" ht="21.95" customHeight="1" x14ac:dyDescent="0.15">
      <c r="B6" s="10" t="s">
        <v>43</v>
      </c>
      <c r="D6" s="20">
        <v>30000</v>
      </c>
      <c r="E6" s="20"/>
      <c r="F6" s="20"/>
      <c r="G6" s="20">
        <f t="shared" ref="G6:G16" si="0">SUM(D6:F6)</f>
        <v>30000</v>
      </c>
      <c r="H6" s="20">
        <v>5000</v>
      </c>
      <c r="I6" s="20">
        <v>4500</v>
      </c>
      <c r="J6" s="20"/>
      <c r="K6" s="20"/>
      <c r="L6" s="20"/>
      <c r="M6" s="20">
        <f t="shared" ref="M6:M16" si="1">SUM(I6:L6)</f>
        <v>4500</v>
      </c>
      <c r="N6" s="20">
        <v>2000</v>
      </c>
      <c r="O6" s="20"/>
      <c r="P6" s="20"/>
      <c r="Q6" s="20"/>
      <c r="R6" s="20"/>
      <c r="S6" s="20">
        <f t="shared" ref="S6:S16" si="2">SUM(N6:R6)</f>
        <v>2000</v>
      </c>
      <c r="T6" s="20"/>
      <c r="U6" s="20"/>
      <c r="V6" s="20"/>
      <c r="W6" s="20">
        <f t="shared" ref="W6:W16" si="3">SUM(T6:V6)</f>
        <v>0</v>
      </c>
      <c r="X6" s="20">
        <f t="shared" ref="X6:X16" si="4">G6-H6-M6-S6-W6</f>
        <v>18500</v>
      </c>
      <c r="Y6" s="20">
        <f>X6+'1月'!Y6</f>
        <v>37000</v>
      </c>
      <c r="Z6" s="20">
        <f>MAX(Y6*{3,10,20,25,30,35,45}%-{0,2520,16920,31920,52920,85920,181920},0)</f>
        <v>1180</v>
      </c>
      <c r="AA6" s="20">
        <f>'1月'!Z6</f>
        <v>555</v>
      </c>
      <c r="AB6" s="20">
        <f t="shared" ref="AB6:AB16" si="5">Z6-AA6</f>
        <v>625</v>
      </c>
    </row>
    <row r="7" spans="2:28" ht="21.95" customHeight="1" x14ac:dyDescent="0.15">
      <c r="B7" s="10" t="s">
        <v>44</v>
      </c>
      <c r="D7" s="20">
        <v>30000</v>
      </c>
      <c r="E7" s="20"/>
      <c r="F7" s="20"/>
      <c r="G7" s="20">
        <f t="shared" si="0"/>
        <v>30000</v>
      </c>
      <c r="H7" s="20">
        <v>5000</v>
      </c>
      <c r="I7" s="20">
        <v>4500</v>
      </c>
      <c r="J7" s="20"/>
      <c r="K7" s="20"/>
      <c r="L7" s="20"/>
      <c r="M7" s="20">
        <f t="shared" si="1"/>
        <v>4500</v>
      </c>
      <c r="N7" s="20">
        <v>2000</v>
      </c>
      <c r="O7" s="20"/>
      <c r="P7" s="20"/>
      <c r="Q7" s="20"/>
      <c r="R7" s="20"/>
      <c r="S7" s="20">
        <f t="shared" si="2"/>
        <v>2000</v>
      </c>
      <c r="T7" s="20"/>
      <c r="U7" s="20"/>
      <c r="V7" s="20"/>
      <c r="W7" s="20">
        <f t="shared" si="3"/>
        <v>0</v>
      </c>
      <c r="X7" s="20">
        <f t="shared" si="4"/>
        <v>18500</v>
      </c>
      <c r="Y7" s="20">
        <f>X7+'1月'!Y7</f>
        <v>37000</v>
      </c>
      <c r="Z7" s="20">
        <f>MAX(Y7*{3,10,20,25,30,35,45}%-{0,2520,16920,31920,52920,85920,181920},0)</f>
        <v>1180</v>
      </c>
      <c r="AA7" s="20">
        <f>'1月'!Z7</f>
        <v>555</v>
      </c>
      <c r="AB7" s="20">
        <f t="shared" si="5"/>
        <v>625</v>
      </c>
    </row>
    <row r="8" spans="2:28" ht="21.95" customHeight="1" x14ac:dyDescent="0.15">
      <c r="B8" s="10" t="s">
        <v>45</v>
      </c>
      <c r="D8" s="20">
        <v>30000</v>
      </c>
      <c r="E8" s="20"/>
      <c r="F8" s="20"/>
      <c r="G8" s="20">
        <f t="shared" si="0"/>
        <v>30000</v>
      </c>
      <c r="H8" s="20">
        <v>5000</v>
      </c>
      <c r="I8" s="20">
        <v>4500</v>
      </c>
      <c r="J8" s="20"/>
      <c r="K8" s="20"/>
      <c r="L8" s="20"/>
      <c r="M8" s="20">
        <f t="shared" si="1"/>
        <v>4500</v>
      </c>
      <c r="N8" s="20">
        <v>2000</v>
      </c>
      <c r="O8" s="20"/>
      <c r="P8" s="20"/>
      <c r="Q8" s="20"/>
      <c r="R8" s="20"/>
      <c r="S8" s="20">
        <f t="shared" si="2"/>
        <v>2000</v>
      </c>
      <c r="T8" s="20"/>
      <c r="U8" s="20"/>
      <c r="V8" s="20"/>
      <c r="W8" s="20">
        <f t="shared" si="3"/>
        <v>0</v>
      </c>
      <c r="X8" s="20">
        <f t="shared" si="4"/>
        <v>18500</v>
      </c>
      <c r="Y8" s="20">
        <f>X8+'1月'!Y8</f>
        <v>37000</v>
      </c>
      <c r="Z8" s="20">
        <f>MAX(Y8*{3,10,20,25,30,35,45}%-{0,2520,16920,31920,52920,85920,181920},0)</f>
        <v>1180</v>
      </c>
      <c r="AA8" s="20">
        <f>'1月'!Z8</f>
        <v>555</v>
      </c>
      <c r="AB8" s="20">
        <f t="shared" si="5"/>
        <v>625</v>
      </c>
    </row>
    <row r="9" spans="2:28" ht="21.95" customHeight="1" x14ac:dyDescent="0.15">
      <c r="B9" s="10" t="s">
        <v>46</v>
      </c>
      <c r="D9" s="20">
        <v>30000</v>
      </c>
      <c r="E9" s="20"/>
      <c r="F9" s="20"/>
      <c r="G9" s="20">
        <f t="shared" si="0"/>
        <v>30000</v>
      </c>
      <c r="H9" s="20">
        <v>5000</v>
      </c>
      <c r="I9" s="20">
        <v>4500</v>
      </c>
      <c r="J9" s="20"/>
      <c r="K9" s="20"/>
      <c r="L9" s="20"/>
      <c r="M9" s="20">
        <f t="shared" si="1"/>
        <v>4500</v>
      </c>
      <c r="N9" s="20">
        <v>2000</v>
      </c>
      <c r="O9" s="20"/>
      <c r="P9" s="20"/>
      <c r="Q9" s="20"/>
      <c r="R9" s="20"/>
      <c r="S9" s="20">
        <f t="shared" si="2"/>
        <v>2000</v>
      </c>
      <c r="T9" s="20"/>
      <c r="U9" s="20"/>
      <c r="V9" s="20"/>
      <c r="W9" s="20">
        <f t="shared" si="3"/>
        <v>0</v>
      </c>
      <c r="X9" s="20">
        <f t="shared" si="4"/>
        <v>18500</v>
      </c>
      <c r="Y9" s="20">
        <f>X9+'1月'!Y9</f>
        <v>37000</v>
      </c>
      <c r="Z9" s="20">
        <f>MAX(Y9*{3,10,20,25,30,35,45}%-{0,2520,16920,31920,52920,85920,181920},0)</f>
        <v>1180</v>
      </c>
      <c r="AA9" s="20">
        <f>'1月'!Z9</f>
        <v>555</v>
      </c>
      <c r="AB9" s="20">
        <f t="shared" si="5"/>
        <v>625</v>
      </c>
    </row>
    <row r="10" spans="2:28" ht="21.95" customHeight="1" x14ac:dyDescent="0.15">
      <c r="B10" s="10" t="s">
        <v>47</v>
      </c>
      <c r="D10" s="20">
        <v>30000</v>
      </c>
      <c r="E10" s="20"/>
      <c r="F10" s="20"/>
      <c r="G10" s="20">
        <f t="shared" si="0"/>
        <v>30000</v>
      </c>
      <c r="H10" s="20">
        <v>5000</v>
      </c>
      <c r="I10" s="20">
        <v>4500</v>
      </c>
      <c r="J10" s="20"/>
      <c r="K10" s="20"/>
      <c r="L10" s="20"/>
      <c r="M10" s="20">
        <f t="shared" si="1"/>
        <v>4500</v>
      </c>
      <c r="N10" s="20">
        <v>2000</v>
      </c>
      <c r="O10" s="20"/>
      <c r="P10" s="20"/>
      <c r="Q10" s="20"/>
      <c r="R10" s="20"/>
      <c r="S10" s="20">
        <f t="shared" si="2"/>
        <v>2000</v>
      </c>
      <c r="T10" s="20"/>
      <c r="U10" s="20"/>
      <c r="V10" s="20"/>
      <c r="W10" s="20">
        <f t="shared" si="3"/>
        <v>0</v>
      </c>
      <c r="X10" s="20">
        <f t="shared" si="4"/>
        <v>18500</v>
      </c>
      <c r="Y10" s="20">
        <f>X10+'1月'!Y10</f>
        <v>37000</v>
      </c>
      <c r="Z10" s="20">
        <f>MAX(Y10*{3,10,20,25,30,35,45}%-{0,2520,16920,31920,52920,85920,181920},0)</f>
        <v>1180</v>
      </c>
      <c r="AA10" s="20">
        <f>'1月'!Z10</f>
        <v>555</v>
      </c>
      <c r="AB10" s="20">
        <f t="shared" si="5"/>
        <v>625</v>
      </c>
    </row>
    <row r="11" spans="2:28" ht="21.95" customHeight="1" x14ac:dyDescent="0.15">
      <c r="B11" s="10" t="s">
        <v>48</v>
      </c>
      <c r="D11" s="20">
        <v>30000</v>
      </c>
      <c r="E11" s="20"/>
      <c r="F11" s="20"/>
      <c r="G11" s="20">
        <f t="shared" si="0"/>
        <v>30000</v>
      </c>
      <c r="H11" s="20">
        <v>5000</v>
      </c>
      <c r="I11" s="20">
        <v>4500</v>
      </c>
      <c r="J11" s="20"/>
      <c r="K11" s="20"/>
      <c r="L11" s="20"/>
      <c r="M11" s="20">
        <f t="shared" si="1"/>
        <v>4500</v>
      </c>
      <c r="N11" s="20">
        <v>2000</v>
      </c>
      <c r="O11" s="20"/>
      <c r="P11" s="20"/>
      <c r="Q11" s="20"/>
      <c r="R11" s="20"/>
      <c r="S11" s="20">
        <f t="shared" si="2"/>
        <v>2000</v>
      </c>
      <c r="T11" s="20"/>
      <c r="U11" s="20"/>
      <c r="V11" s="20"/>
      <c r="W11" s="20">
        <f t="shared" si="3"/>
        <v>0</v>
      </c>
      <c r="X11" s="20">
        <f t="shared" si="4"/>
        <v>18500</v>
      </c>
      <c r="Y11" s="20">
        <f>X11+'1月'!Y11</f>
        <v>37000</v>
      </c>
      <c r="Z11" s="20">
        <f>MAX(Y11*{3,10,20,25,30,35,45}%-{0,2520,16920,31920,52920,85920,181920},0)</f>
        <v>1180</v>
      </c>
      <c r="AA11" s="20">
        <f>'1月'!Z11</f>
        <v>555</v>
      </c>
      <c r="AB11" s="20">
        <f t="shared" si="5"/>
        <v>625</v>
      </c>
    </row>
    <row r="12" spans="2:28" ht="21.95" customHeight="1" x14ac:dyDescent="0.15">
      <c r="B12" s="10" t="s">
        <v>49</v>
      </c>
      <c r="D12" s="20">
        <v>30000</v>
      </c>
      <c r="E12" s="20"/>
      <c r="F12" s="20"/>
      <c r="G12" s="20">
        <f t="shared" si="0"/>
        <v>30000</v>
      </c>
      <c r="H12" s="20">
        <v>5000</v>
      </c>
      <c r="I12" s="20">
        <v>4500</v>
      </c>
      <c r="J12" s="20"/>
      <c r="K12" s="20"/>
      <c r="L12" s="20"/>
      <c r="M12" s="20">
        <f t="shared" si="1"/>
        <v>4500</v>
      </c>
      <c r="N12" s="20">
        <v>2000</v>
      </c>
      <c r="O12" s="20"/>
      <c r="P12" s="20"/>
      <c r="Q12" s="20"/>
      <c r="R12" s="20"/>
      <c r="S12" s="20">
        <f t="shared" si="2"/>
        <v>2000</v>
      </c>
      <c r="T12" s="20"/>
      <c r="U12" s="20"/>
      <c r="V12" s="20"/>
      <c r="W12" s="20">
        <f t="shared" si="3"/>
        <v>0</v>
      </c>
      <c r="X12" s="20">
        <f t="shared" si="4"/>
        <v>18500</v>
      </c>
      <c r="Y12" s="20">
        <f>X12+'1月'!Y12</f>
        <v>37000</v>
      </c>
      <c r="Z12" s="20">
        <f>MAX(Y12*{3,10,20,25,30,35,45}%-{0,2520,16920,31920,52920,85920,181920},0)</f>
        <v>1180</v>
      </c>
      <c r="AA12" s="20">
        <f>'1月'!Z12</f>
        <v>555</v>
      </c>
      <c r="AB12" s="20">
        <f t="shared" si="5"/>
        <v>625</v>
      </c>
    </row>
    <row r="13" spans="2:28" ht="21.95" customHeight="1" x14ac:dyDescent="0.15">
      <c r="B13" s="10" t="s">
        <v>50</v>
      </c>
      <c r="D13" s="20">
        <v>30000</v>
      </c>
      <c r="E13" s="20"/>
      <c r="F13" s="20"/>
      <c r="G13" s="20">
        <f t="shared" si="0"/>
        <v>30000</v>
      </c>
      <c r="H13" s="20">
        <v>5000</v>
      </c>
      <c r="I13" s="20">
        <v>4500</v>
      </c>
      <c r="J13" s="20"/>
      <c r="K13" s="20"/>
      <c r="L13" s="20"/>
      <c r="M13" s="20">
        <f t="shared" si="1"/>
        <v>4500</v>
      </c>
      <c r="N13" s="20">
        <v>2000</v>
      </c>
      <c r="O13" s="20"/>
      <c r="P13" s="20"/>
      <c r="Q13" s="20"/>
      <c r="R13" s="20"/>
      <c r="S13" s="20">
        <f t="shared" si="2"/>
        <v>2000</v>
      </c>
      <c r="T13" s="20"/>
      <c r="U13" s="20"/>
      <c r="V13" s="20"/>
      <c r="W13" s="20">
        <f t="shared" si="3"/>
        <v>0</v>
      </c>
      <c r="X13" s="20">
        <f t="shared" si="4"/>
        <v>18500</v>
      </c>
      <c r="Y13" s="20">
        <f>X13+'1月'!Y13</f>
        <v>37000</v>
      </c>
      <c r="Z13" s="20">
        <f>MAX(Y13*{3,10,20,25,30,35,45}%-{0,2520,16920,31920,52920,85920,181920},0)</f>
        <v>1180</v>
      </c>
      <c r="AA13" s="20">
        <f>'1月'!Z13</f>
        <v>555</v>
      </c>
      <c r="AB13" s="20">
        <f t="shared" si="5"/>
        <v>625</v>
      </c>
    </row>
    <row r="14" spans="2:28" ht="21.95" customHeight="1" x14ac:dyDescent="0.15">
      <c r="B14" s="10" t="s">
        <v>51</v>
      </c>
      <c r="D14" s="20">
        <v>30000</v>
      </c>
      <c r="E14" s="20"/>
      <c r="F14" s="20"/>
      <c r="G14" s="20">
        <f t="shared" si="0"/>
        <v>30000</v>
      </c>
      <c r="H14" s="20">
        <v>5000</v>
      </c>
      <c r="I14" s="20">
        <v>4500</v>
      </c>
      <c r="J14" s="20"/>
      <c r="K14" s="20"/>
      <c r="L14" s="20"/>
      <c r="M14" s="20">
        <f t="shared" si="1"/>
        <v>4500</v>
      </c>
      <c r="N14" s="20">
        <v>2000</v>
      </c>
      <c r="O14" s="20"/>
      <c r="P14" s="20"/>
      <c r="Q14" s="20"/>
      <c r="R14" s="20"/>
      <c r="S14" s="20">
        <f t="shared" si="2"/>
        <v>2000</v>
      </c>
      <c r="T14" s="20"/>
      <c r="U14" s="20"/>
      <c r="V14" s="20"/>
      <c r="W14" s="20">
        <f t="shared" si="3"/>
        <v>0</v>
      </c>
      <c r="X14" s="20">
        <f t="shared" si="4"/>
        <v>18500</v>
      </c>
      <c r="Y14" s="20">
        <f>X14+'1月'!Y14</f>
        <v>37000</v>
      </c>
      <c r="Z14" s="20">
        <f>MAX(Y14*{3,10,20,25,30,35,45}%-{0,2520,16920,31920,52920,85920,181920},0)</f>
        <v>1180</v>
      </c>
      <c r="AA14" s="20">
        <f>'1月'!Z14</f>
        <v>555</v>
      </c>
      <c r="AB14" s="20">
        <f t="shared" si="5"/>
        <v>625</v>
      </c>
    </row>
    <row r="15" spans="2:28" ht="21.95" customHeight="1" x14ac:dyDescent="0.15">
      <c r="B15" s="10" t="s">
        <v>52</v>
      </c>
      <c r="D15" s="20">
        <v>30000</v>
      </c>
      <c r="E15" s="20"/>
      <c r="F15" s="20"/>
      <c r="G15" s="20">
        <f t="shared" si="0"/>
        <v>30000</v>
      </c>
      <c r="H15" s="20">
        <v>5000</v>
      </c>
      <c r="I15" s="20">
        <v>4500</v>
      </c>
      <c r="J15" s="20"/>
      <c r="K15" s="20"/>
      <c r="L15" s="20"/>
      <c r="M15" s="20">
        <f t="shared" si="1"/>
        <v>4500</v>
      </c>
      <c r="N15" s="20">
        <v>2000</v>
      </c>
      <c r="O15" s="20"/>
      <c r="P15" s="20"/>
      <c r="Q15" s="20"/>
      <c r="R15" s="20"/>
      <c r="S15" s="20">
        <f t="shared" si="2"/>
        <v>2000</v>
      </c>
      <c r="T15" s="20"/>
      <c r="U15" s="20"/>
      <c r="V15" s="20"/>
      <c r="W15" s="20">
        <f t="shared" si="3"/>
        <v>0</v>
      </c>
      <c r="X15" s="20">
        <f t="shared" si="4"/>
        <v>18500</v>
      </c>
      <c r="Y15" s="20">
        <f>X15+'1月'!Y15</f>
        <v>37000</v>
      </c>
      <c r="Z15" s="20">
        <f>MAX(Y15*{3,10,20,25,30,35,45}%-{0,2520,16920,31920,52920,85920,181920},0)</f>
        <v>1180</v>
      </c>
      <c r="AA15" s="20">
        <f>'1月'!Z15</f>
        <v>555</v>
      </c>
      <c r="AB15" s="20">
        <f t="shared" si="5"/>
        <v>625</v>
      </c>
    </row>
    <row r="16" spans="2:28" ht="21.95" customHeight="1" x14ac:dyDescent="0.15">
      <c r="B16" s="10" t="s">
        <v>53</v>
      </c>
      <c r="D16" s="20">
        <v>30000</v>
      </c>
      <c r="E16" s="20"/>
      <c r="F16" s="20"/>
      <c r="G16" s="20">
        <f t="shared" si="0"/>
        <v>30000</v>
      </c>
      <c r="H16" s="20">
        <v>5000</v>
      </c>
      <c r="I16" s="20">
        <v>4500</v>
      </c>
      <c r="J16" s="20"/>
      <c r="K16" s="20"/>
      <c r="L16" s="20"/>
      <c r="M16" s="20">
        <f t="shared" si="1"/>
        <v>4500</v>
      </c>
      <c r="N16" s="20">
        <v>2000</v>
      </c>
      <c r="O16" s="20"/>
      <c r="P16" s="20"/>
      <c r="Q16" s="20"/>
      <c r="R16" s="20"/>
      <c r="S16" s="20">
        <f t="shared" si="2"/>
        <v>2000</v>
      </c>
      <c r="T16" s="20"/>
      <c r="U16" s="20"/>
      <c r="V16" s="20"/>
      <c r="W16" s="20">
        <f t="shared" si="3"/>
        <v>0</v>
      </c>
      <c r="X16" s="20">
        <f t="shared" si="4"/>
        <v>18500</v>
      </c>
      <c r="Y16" s="20">
        <f>X16+'1月'!Y16</f>
        <v>37000</v>
      </c>
      <c r="Z16" s="20">
        <f>MAX(Y16*{3,10,20,25,30,35,45}%-{0,2520,16920,31920,52920,85920,181920},0)</f>
        <v>1180</v>
      </c>
      <c r="AA16" s="20">
        <f>'1月'!Z16</f>
        <v>555</v>
      </c>
      <c r="AB16" s="20">
        <f t="shared" si="5"/>
        <v>625</v>
      </c>
    </row>
    <row r="17" spans="2:28" ht="21.95" customHeight="1" x14ac:dyDescent="0.15">
      <c r="B17" s="21" t="s">
        <v>54</v>
      </c>
      <c r="C17" s="22"/>
      <c r="D17" s="23">
        <f>SUM(D5:D16)</f>
        <v>364200</v>
      </c>
      <c r="E17" s="23">
        <f t="shared" ref="E17:AB17" si="6">SUM(E5:E16)</f>
        <v>0</v>
      </c>
      <c r="F17" s="23">
        <f t="shared" si="6"/>
        <v>0</v>
      </c>
      <c r="G17" s="23">
        <f t="shared" si="6"/>
        <v>364200</v>
      </c>
      <c r="H17" s="23">
        <f t="shared" si="6"/>
        <v>60000</v>
      </c>
      <c r="I17" s="23">
        <f t="shared" si="6"/>
        <v>50300</v>
      </c>
      <c r="J17" s="23">
        <f t="shared" si="6"/>
        <v>200</v>
      </c>
      <c r="K17" s="23">
        <f t="shared" si="6"/>
        <v>50</v>
      </c>
      <c r="L17" s="23">
        <f t="shared" si="6"/>
        <v>700</v>
      </c>
      <c r="M17" s="23">
        <f t="shared" si="6"/>
        <v>51250</v>
      </c>
      <c r="N17" s="23">
        <f t="shared" si="6"/>
        <v>22000</v>
      </c>
      <c r="O17" s="23">
        <f t="shared" si="6"/>
        <v>0</v>
      </c>
      <c r="P17" s="23">
        <f t="shared" si="6"/>
        <v>0</v>
      </c>
      <c r="Q17" s="23">
        <f t="shared" si="6"/>
        <v>1500</v>
      </c>
      <c r="R17" s="23">
        <f t="shared" si="6"/>
        <v>0</v>
      </c>
      <c r="S17" s="23">
        <f t="shared" si="6"/>
        <v>23500</v>
      </c>
      <c r="T17" s="23">
        <f t="shared" si="6"/>
        <v>0</v>
      </c>
      <c r="U17" s="23">
        <f t="shared" si="6"/>
        <v>0</v>
      </c>
      <c r="V17" s="23">
        <f t="shared" si="6"/>
        <v>0</v>
      </c>
      <c r="W17" s="23">
        <f t="shared" si="6"/>
        <v>0</v>
      </c>
      <c r="X17" s="23">
        <f t="shared" si="6"/>
        <v>229450</v>
      </c>
      <c r="Y17" s="23">
        <f t="shared" si="6"/>
        <v>441700</v>
      </c>
      <c r="Z17" s="23">
        <f t="shared" si="6"/>
        <v>14021</v>
      </c>
      <c r="AA17" s="23">
        <f t="shared" si="6"/>
        <v>6367.5</v>
      </c>
      <c r="AB17" s="23">
        <f t="shared" si="6"/>
        <v>7653.5</v>
      </c>
    </row>
    <row r="18" spans="2:28" ht="21.95" customHeight="1" x14ac:dyDescent="0.15"/>
    <row r="19" spans="2:28" s="16" customFormat="1" ht="18" customHeight="1" x14ac:dyDescent="0.15">
      <c r="B19" s="24"/>
      <c r="C19" s="25" t="s">
        <v>55</v>
      </c>
    </row>
    <row r="20" spans="2:28" s="16" customFormat="1" ht="18" customHeight="1" x14ac:dyDescent="0.15">
      <c r="C20" s="16" t="s">
        <v>56</v>
      </c>
    </row>
    <row r="21" spans="2:28" s="16" customFormat="1" ht="18" customHeight="1" x14ac:dyDescent="0.15">
      <c r="C21" s="16" t="s">
        <v>57</v>
      </c>
    </row>
    <row r="22" spans="2:28" s="16" customFormat="1" ht="18" customHeight="1" x14ac:dyDescent="0.15">
      <c r="C22" s="16" t="s">
        <v>58</v>
      </c>
    </row>
    <row r="23" spans="2:28" s="16" customFormat="1" ht="18" customHeight="1" x14ac:dyDescent="0.15">
      <c r="C23" s="26" t="s">
        <v>59</v>
      </c>
      <c r="D23" s="27" t="s">
        <v>60</v>
      </c>
    </row>
    <row r="24" spans="2:28" ht="21.95" customHeight="1" x14ac:dyDescent="0.15"/>
    <row r="25" spans="2:28" ht="21.95" customHeight="1" x14ac:dyDescent="0.15"/>
    <row r="26" spans="2:28" ht="21.95" customHeight="1" x14ac:dyDescent="0.15"/>
    <row r="27" spans="2:28" ht="21.95" customHeight="1" x14ac:dyDescent="0.15"/>
    <row r="28" spans="2:28" ht="21.95" customHeight="1" x14ac:dyDescent="0.15"/>
    <row r="29" spans="2:28" ht="21.95" customHeight="1" x14ac:dyDescent="0.15"/>
    <row r="30" spans="2:28" ht="21.95" customHeight="1" x14ac:dyDescent="0.15"/>
  </sheetData>
  <mergeCells count="8">
    <mergeCell ref="B2:B3"/>
    <mergeCell ref="C2:C3"/>
    <mergeCell ref="H2:H3"/>
    <mergeCell ref="D2:G2"/>
    <mergeCell ref="I2:M2"/>
    <mergeCell ref="N2:S2"/>
    <mergeCell ref="T2:W2"/>
    <mergeCell ref="X2:AB2"/>
  </mergeCells>
  <phoneticPr fontId="25" type="noConversion"/>
  <hyperlinks>
    <hyperlink ref="D23" r:id="rId1" xr:uid="{00000000-0004-0000-0100-000000000000}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B30"/>
  <sheetViews>
    <sheetView workbookViewId="0">
      <pane xSplit="2" ySplit="4" topLeftCell="C5" activePane="bottomRight" state="frozen"/>
      <selection pane="topRight"/>
      <selection pane="bottomLeft"/>
      <selection pane="bottomRight" activeCell="D5" sqref="D5"/>
    </sheetView>
  </sheetViews>
  <sheetFormatPr defaultColWidth="9" defaultRowHeight="12" x14ac:dyDescent="0.15"/>
  <cols>
    <col min="1" max="1" width="5.375" style="17" customWidth="1"/>
    <col min="2" max="2" width="9" style="17"/>
    <col min="3" max="3" width="9" style="18"/>
    <col min="4" max="4" width="9.375" style="17" customWidth="1"/>
    <col min="5" max="5" width="8.375" style="17" customWidth="1"/>
    <col min="6" max="6" width="8.625" style="17" customWidth="1"/>
    <col min="7" max="7" width="10.125" style="17" customWidth="1"/>
    <col min="8" max="8" width="9.375" style="17" customWidth="1"/>
    <col min="9" max="9" width="15.5" style="17" customWidth="1"/>
    <col min="10" max="10" width="16.125" style="17" customWidth="1"/>
    <col min="11" max="11" width="12.75" style="17" customWidth="1"/>
    <col min="12" max="13" width="13.875" style="17" customWidth="1"/>
    <col min="14" max="17" width="12.25" style="17" customWidth="1"/>
    <col min="18" max="19" width="15.5" style="17" customWidth="1"/>
    <col min="20" max="20" width="9" style="17"/>
    <col min="21" max="21" width="15.5" style="17" customWidth="1"/>
    <col min="22" max="22" width="15" style="17" customWidth="1"/>
    <col min="23" max="23" width="11.625" style="17" customWidth="1"/>
    <col min="24" max="24" width="13.875" style="17" customWidth="1"/>
    <col min="25" max="25" width="17.25" style="17" customWidth="1"/>
    <col min="26" max="26" width="14.875" style="17" customWidth="1"/>
    <col min="27" max="27" width="13.125" style="17" customWidth="1"/>
    <col min="28" max="28" width="10.5" style="17" customWidth="1"/>
    <col min="29" max="16384" width="9" style="17"/>
  </cols>
  <sheetData>
    <row r="2" spans="2:28" s="15" customFormat="1" ht="18.75" customHeight="1" x14ac:dyDescent="0.15">
      <c r="B2" s="32" t="s">
        <v>0</v>
      </c>
      <c r="C2" s="33" t="s">
        <v>1</v>
      </c>
      <c r="D2" s="32" t="s">
        <v>2</v>
      </c>
      <c r="E2" s="32"/>
      <c r="F2" s="32"/>
      <c r="G2" s="32"/>
      <c r="H2" s="32" t="s">
        <v>3</v>
      </c>
      <c r="I2" s="32" t="s">
        <v>4</v>
      </c>
      <c r="J2" s="32"/>
      <c r="K2" s="32"/>
      <c r="L2" s="32"/>
      <c r="M2" s="32"/>
      <c r="N2" s="32" t="s">
        <v>5</v>
      </c>
      <c r="O2" s="32"/>
      <c r="P2" s="32"/>
      <c r="Q2" s="32"/>
      <c r="R2" s="32"/>
      <c r="S2" s="32"/>
      <c r="T2" s="32" t="s">
        <v>6</v>
      </c>
      <c r="U2" s="32"/>
      <c r="V2" s="32"/>
      <c r="W2" s="32"/>
      <c r="X2" s="32" t="s">
        <v>7</v>
      </c>
      <c r="Y2" s="32"/>
      <c r="Z2" s="32"/>
      <c r="AA2" s="32"/>
      <c r="AB2" s="32"/>
    </row>
    <row r="3" spans="2:28" s="15" customFormat="1" ht="14.25" x14ac:dyDescent="0.15">
      <c r="B3" s="32"/>
      <c r="C3" s="33"/>
      <c r="D3" s="15" t="s">
        <v>8</v>
      </c>
      <c r="E3" s="15" t="s">
        <v>9</v>
      </c>
      <c r="F3" s="15" t="s">
        <v>10</v>
      </c>
      <c r="G3" s="15" t="s">
        <v>11</v>
      </c>
      <c r="H3" s="32"/>
      <c r="I3" s="15" t="s">
        <v>12</v>
      </c>
      <c r="J3" s="15" t="s">
        <v>13</v>
      </c>
      <c r="K3" s="15" t="s">
        <v>14</v>
      </c>
      <c r="L3" s="15" t="s">
        <v>15</v>
      </c>
      <c r="M3" s="15" t="s">
        <v>16</v>
      </c>
      <c r="N3" s="15" t="s">
        <v>17</v>
      </c>
      <c r="O3" s="15" t="s">
        <v>18</v>
      </c>
      <c r="P3" s="15" t="s">
        <v>19</v>
      </c>
      <c r="Q3" s="15" t="s">
        <v>20</v>
      </c>
      <c r="R3" s="15" t="s">
        <v>21</v>
      </c>
      <c r="S3" s="15" t="s">
        <v>22</v>
      </c>
      <c r="T3" s="15" t="s">
        <v>23</v>
      </c>
      <c r="U3" s="15" t="s">
        <v>24</v>
      </c>
      <c r="V3" s="15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</row>
    <row r="4" spans="2:28" s="15" customFormat="1" ht="24" x14ac:dyDescent="0.15">
      <c r="B4" s="15">
        <v>1</v>
      </c>
      <c r="C4" s="19" t="s">
        <v>32</v>
      </c>
      <c r="D4" s="15">
        <v>3</v>
      </c>
      <c r="E4" s="15">
        <v>4</v>
      </c>
      <c r="F4" s="15">
        <v>5</v>
      </c>
      <c r="G4" s="15" t="s">
        <v>33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 t="s">
        <v>34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 t="s">
        <v>35</v>
      </c>
      <c r="T4" s="15">
        <v>19</v>
      </c>
      <c r="U4" s="15">
        <v>20</v>
      </c>
      <c r="V4" s="15">
        <v>21</v>
      </c>
      <c r="W4" s="15" t="s">
        <v>36</v>
      </c>
      <c r="X4" s="15" t="s">
        <v>37</v>
      </c>
      <c r="Y4" s="28" t="s">
        <v>38</v>
      </c>
      <c r="Z4" s="15" t="s">
        <v>39</v>
      </c>
      <c r="AA4" s="28" t="s">
        <v>40</v>
      </c>
      <c r="AB4" s="15" t="s">
        <v>41</v>
      </c>
    </row>
    <row r="5" spans="2:28" ht="21.95" customHeight="1" x14ac:dyDescent="0.15">
      <c r="B5" s="10" t="s">
        <v>42</v>
      </c>
      <c r="D5" s="20">
        <v>18000</v>
      </c>
      <c r="E5" s="20"/>
      <c r="F5" s="20"/>
      <c r="G5" s="20">
        <f>SUM(D5:F5)</f>
        <v>18000</v>
      </c>
      <c r="H5" s="20">
        <v>5000</v>
      </c>
      <c r="I5" s="29">
        <v>800</v>
      </c>
      <c r="J5" s="29">
        <v>200</v>
      </c>
      <c r="K5" s="29">
        <v>50</v>
      </c>
      <c r="L5" s="29">
        <v>700</v>
      </c>
      <c r="M5" s="20">
        <f>SUM(I5:L5)</f>
        <v>1750</v>
      </c>
      <c r="N5" s="20"/>
      <c r="O5" s="20"/>
      <c r="P5" s="20"/>
      <c r="Q5" s="20">
        <v>1500</v>
      </c>
      <c r="R5" s="20"/>
      <c r="S5" s="20">
        <f>SUM(N5:R5)</f>
        <v>1500</v>
      </c>
      <c r="T5" s="20"/>
      <c r="U5" s="20"/>
      <c r="V5" s="20"/>
      <c r="W5" s="20">
        <f>SUM(T5:V5)</f>
        <v>0</v>
      </c>
      <c r="X5" s="20">
        <f>G5-H5-M5-S5-W5</f>
        <v>9750</v>
      </c>
      <c r="Y5" s="20">
        <f>X5+'2月'!Y5</f>
        <v>44450</v>
      </c>
      <c r="Z5" s="20">
        <f>MAX(Y5*{3,10,20,25,30,35,45}%-{0,2520,16920,31920,52920,85920,181920},0)</f>
        <v>1925</v>
      </c>
      <c r="AA5" s="20">
        <f>'2月'!Z5</f>
        <v>1041</v>
      </c>
      <c r="AB5" s="20">
        <f>Z5-AA5</f>
        <v>884</v>
      </c>
    </row>
    <row r="6" spans="2:28" ht="21.95" customHeight="1" x14ac:dyDescent="0.15">
      <c r="B6" s="10" t="s">
        <v>43</v>
      </c>
      <c r="D6" s="20">
        <v>30000</v>
      </c>
      <c r="E6" s="20"/>
      <c r="F6" s="20"/>
      <c r="G6" s="20">
        <f t="shared" ref="G6:G16" si="0">SUM(D6:F6)</f>
        <v>30000</v>
      </c>
      <c r="H6" s="20">
        <v>5000</v>
      </c>
      <c r="I6" s="20">
        <v>4500</v>
      </c>
      <c r="J6" s="20"/>
      <c r="K6" s="20"/>
      <c r="L6" s="20"/>
      <c r="M6" s="20">
        <f t="shared" ref="M6:M16" si="1">SUM(I6:L6)</f>
        <v>4500</v>
      </c>
      <c r="N6" s="20">
        <v>2000</v>
      </c>
      <c r="O6" s="20"/>
      <c r="P6" s="20"/>
      <c r="Q6" s="20"/>
      <c r="R6" s="20"/>
      <c r="S6" s="20">
        <f t="shared" ref="S6:S16" si="2">SUM(N6:R6)</f>
        <v>2000</v>
      </c>
      <c r="T6" s="20"/>
      <c r="U6" s="20"/>
      <c r="V6" s="20"/>
      <c r="W6" s="20">
        <f t="shared" ref="W6:W16" si="3">SUM(T6:V6)</f>
        <v>0</v>
      </c>
      <c r="X6" s="20">
        <f t="shared" ref="X6:X16" si="4">G6-H6-M6-S6-W6</f>
        <v>18500</v>
      </c>
      <c r="Y6" s="20">
        <f>X6+'2月'!Y6</f>
        <v>55500</v>
      </c>
      <c r="Z6" s="20">
        <f>MAX(Y6*{3,10,20,25,30,35,45}%-{0,2520,16920,31920,52920,85920,181920},0)</f>
        <v>3030</v>
      </c>
      <c r="AA6" s="20">
        <f>'2月'!Z6</f>
        <v>1180</v>
      </c>
      <c r="AB6" s="20">
        <f t="shared" ref="AB6:AB16" si="5">Z6-AA6</f>
        <v>1850</v>
      </c>
    </row>
    <row r="7" spans="2:28" ht="21.95" customHeight="1" x14ac:dyDescent="0.15">
      <c r="B7" s="10" t="s">
        <v>44</v>
      </c>
      <c r="D7" s="20">
        <v>30000</v>
      </c>
      <c r="E7" s="20"/>
      <c r="F7" s="20"/>
      <c r="G7" s="20">
        <f t="shared" si="0"/>
        <v>30000</v>
      </c>
      <c r="H7" s="20">
        <v>5000</v>
      </c>
      <c r="I7" s="20">
        <v>4500</v>
      </c>
      <c r="J7" s="20"/>
      <c r="K7" s="20"/>
      <c r="L7" s="20"/>
      <c r="M7" s="20">
        <f t="shared" si="1"/>
        <v>4500</v>
      </c>
      <c r="N7" s="20">
        <v>2000</v>
      </c>
      <c r="O7" s="20"/>
      <c r="P7" s="20"/>
      <c r="Q7" s="20"/>
      <c r="R7" s="20"/>
      <c r="S7" s="20">
        <f t="shared" si="2"/>
        <v>2000</v>
      </c>
      <c r="T7" s="20"/>
      <c r="U7" s="20"/>
      <c r="V7" s="20"/>
      <c r="W7" s="20">
        <f t="shared" si="3"/>
        <v>0</v>
      </c>
      <c r="X7" s="20">
        <f t="shared" si="4"/>
        <v>18500</v>
      </c>
      <c r="Y7" s="20">
        <f>X7+'2月'!Y7</f>
        <v>55500</v>
      </c>
      <c r="Z7" s="20">
        <f>MAX(Y7*{3,10,20,25,30,35,45}%-{0,2520,16920,31920,52920,85920,181920},0)</f>
        <v>3030</v>
      </c>
      <c r="AA7" s="20">
        <f>'2月'!Z7</f>
        <v>1180</v>
      </c>
      <c r="AB7" s="20">
        <f t="shared" si="5"/>
        <v>1850</v>
      </c>
    </row>
    <row r="8" spans="2:28" ht="21.95" customHeight="1" x14ac:dyDescent="0.15">
      <c r="B8" s="10" t="s">
        <v>45</v>
      </c>
      <c r="D8" s="20">
        <v>30000</v>
      </c>
      <c r="E8" s="20"/>
      <c r="F8" s="20"/>
      <c r="G8" s="20">
        <f t="shared" si="0"/>
        <v>30000</v>
      </c>
      <c r="H8" s="20">
        <v>5000</v>
      </c>
      <c r="I8" s="20">
        <v>4500</v>
      </c>
      <c r="J8" s="20"/>
      <c r="K8" s="20"/>
      <c r="L8" s="20"/>
      <c r="M8" s="20">
        <f t="shared" si="1"/>
        <v>4500</v>
      </c>
      <c r="N8" s="20">
        <v>2000</v>
      </c>
      <c r="O8" s="20"/>
      <c r="P8" s="20"/>
      <c r="Q8" s="20"/>
      <c r="R8" s="20"/>
      <c r="S8" s="20">
        <f t="shared" si="2"/>
        <v>2000</v>
      </c>
      <c r="T8" s="20"/>
      <c r="U8" s="20"/>
      <c r="V8" s="20"/>
      <c r="W8" s="20">
        <f t="shared" si="3"/>
        <v>0</v>
      </c>
      <c r="X8" s="20">
        <f t="shared" si="4"/>
        <v>18500</v>
      </c>
      <c r="Y8" s="20">
        <f>X8+'2月'!Y8</f>
        <v>55500</v>
      </c>
      <c r="Z8" s="20">
        <f>MAX(Y8*{3,10,20,25,30,35,45}%-{0,2520,16920,31920,52920,85920,181920},0)</f>
        <v>3030</v>
      </c>
      <c r="AA8" s="20">
        <f>'2月'!Z8</f>
        <v>1180</v>
      </c>
      <c r="AB8" s="20">
        <f t="shared" si="5"/>
        <v>1850</v>
      </c>
    </row>
    <row r="9" spans="2:28" ht="21.95" customHeight="1" x14ac:dyDescent="0.15">
      <c r="B9" s="10" t="s">
        <v>46</v>
      </c>
      <c r="D9" s="20">
        <v>30000</v>
      </c>
      <c r="E9" s="20"/>
      <c r="F9" s="20"/>
      <c r="G9" s="20">
        <f t="shared" si="0"/>
        <v>30000</v>
      </c>
      <c r="H9" s="20">
        <v>5000</v>
      </c>
      <c r="I9" s="20">
        <v>4500</v>
      </c>
      <c r="J9" s="20"/>
      <c r="K9" s="20"/>
      <c r="L9" s="20"/>
      <c r="M9" s="20">
        <f t="shared" si="1"/>
        <v>4500</v>
      </c>
      <c r="N9" s="20">
        <v>2000</v>
      </c>
      <c r="O9" s="20"/>
      <c r="P9" s="20"/>
      <c r="Q9" s="20"/>
      <c r="R9" s="20"/>
      <c r="S9" s="20">
        <f t="shared" si="2"/>
        <v>2000</v>
      </c>
      <c r="T9" s="20"/>
      <c r="U9" s="20"/>
      <c r="V9" s="20"/>
      <c r="W9" s="20">
        <f t="shared" si="3"/>
        <v>0</v>
      </c>
      <c r="X9" s="20">
        <f t="shared" si="4"/>
        <v>18500</v>
      </c>
      <c r="Y9" s="20">
        <f>X9+'2月'!Y9</f>
        <v>55500</v>
      </c>
      <c r="Z9" s="20">
        <f>MAX(Y9*{3,10,20,25,30,35,45}%-{0,2520,16920,31920,52920,85920,181920},0)</f>
        <v>3030</v>
      </c>
      <c r="AA9" s="20">
        <f>'2月'!Z9</f>
        <v>1180</v>
      </c>
      <c r="AB9" s="20">
        <f t="shared" si="5"/>
        <v>1850</v>
      </c>
    </row>
    <row r="10" spans="2:28" ht="21.95" customHeight="1" x14ac:dyDescent="0.15">
      <c r="B10" s="10" t="s">
        <v>47</v>
      </c>
      <c r="D10" s="20">
        <v>30000</v>
      </c>
      <c r="E10" s="20"/>
      <c r="F10" s="20"/>
      <c r="G10" s="20">
        <f t="shared" si="0"/>
        <v>30000</v>
      </c>
      <c r="H10" s="20">
        <v>5000</v>
      </c>
      <c r="I10" s="20">
        <v>4500</v>
      </c>
      <c r="J10" s="20"/>
      <c r="K10" s="20"/>
      <c r="L10" s="20"/>
      <c r="M10" s="20">
        <f t="shared" si="1"/>
        <v>4500</v>
      </c>
      <c r="N10" s="20">
        <v>2000</v>
      </c>
      <c r="O10" s="20"/>
      <c r="P10" s="20"/>
      <c r="Q10" s="20"/>
      <c r="R10" s="20"/>
      <c r="S10" s="20">
        <f t="shared" si="2"/>
        <v>2000</v>
      </c>
      <c r="T10" s="20"/>
      <c r="U10" s="20"/>
      <c r="V10" s="20"/>
      <c r="W10" s="20">
        <f t="shared" si="3"/>
        <v>0</v>
      </c>
      <c r="X10" s="20">
        <f t="shared" si="4"/>
        <v>18500</v>
      </c>
      <c r="Y10" s="20">
        <f>X10+'2月'!Y10</f>
        <v>55500</v>
      </c>
      <c r="Z10" s="20">
        <f>MAX(Y10*{3,10,20,25,30,35,45}%-{0,2520,16920,31920,52920,85920,181920},0)</f>
        <v>3030</v>
      </c>
      <c r="AA10" s="20">
        <f>'2月'!Z10</f>
        <v>1180</v>
      </c>
      <c r="AB10" s="20">
        <f t="shared" si="5"/>
        <v>1850</v>
      </c>
    </row>
    <row r="11" spans="2:28" ht="21.95" customHeight="1" x14ac:dyDescent="0.15">
      <c r="B11" s="10" t="s">
        <v>48</v>
      </c>
      <c r="D11" s="20">
        <v>30000</v>
      </c>
      <c r="E11" s="20"/>
      <c r="F11" s="20"/>
      <c r="G11" s="20">
        <f t="shared" si="0"/>
        <v>30000</v>
      </c>
      <c r="H11" s="20">
        <v>5000</v>
      </c>
      <c r="I11" s="20">
        <v>4500</v>
      </c>
      <c r="J11" s="20"/>
      <c r="K11" s="20"/>
      <c r="L11" s="20"/>
      <c r="M11" s="20">
        <f t="shared" si="1"/>
        <v>4500</v>
      </c>
      <c r="N11" s="20">
        <v>2000</v>
      </c>
      <c r="O11" s="20"/>
      <c r="P11" s="20"/>
      <c r="Q11" s="20"/>
      <c r="R11" s="20"/>
      <c r="S11" s="20">
        <f t="shared" si="2"/>
        <v>2000</v>
      </c>
      <c r="T11" s="20"/>
      <c r="U11" s="20"/>
      <c r="V11" s="20"/>
      <c r="W11" s="20">
        <f t="shared" si="3"/>
        <v>0</v>
      </c>
      <c r="X11" s="20">
        <f t="shared" si="4"/>
        <v>18500</v>
      </c>
      <c r="Y11" s="20">
        <f>X11+'2月'!Y11</f>
        <v>55500</v>
      </c>
      <c r="Z11" s="20">
        <f>MAX(Y11*{3,10,20,25,30,35,45}%-{0,2520,16920,31920,52920,85920,181920},0)</f>
        <v>3030</v>
      </c>
      <c r="AA11" s="20">
        <f>'2月'!Z11</f>
        <v>1180</v>
      </c>
      <c r="AB11" s="20">
        <f t="shared" si="5"/>
        <v>1850</v>
      </c>
    </row>
    <row r="12" spans="2:28" ht="21.95" customHeight="1" x14ac:dyDescent="0.15">
      <c r="B12" s="10" t="s">
        <v>49</v>
      </c>
      <c r="D12" s="20">
        <v>30000</v>
      </c>
      <c r="E12" s="20"/>
      <c r="F12" s="20"/>
      <c r="G12" s="20">
        <f t="shared" si="0"/>
        <v>30000</v>
      </c>
      <c r="H12" s="20">
        <v>5000</v>
      </c>
      <c r="I12" s="20">
        <v>4500</v>
      </c>
      <c r="J12" s="20"/>
      <c r="K12" s="20"/>
      <c r="L12" s="20"/>
      <c r="M12" s="20">
        <f t="shared" si="1"/>
        <v>4500</v>
      </c>
      <c r="N12" s="20">
        <v>2000</v>
      </c>
      <c r="O12" s="20"/>
      <c r="P12" s="20"/>
      <c r="Q12" s="20"/>
      <c r="R12" s="20"/>
      <c r="S12" s="20">
        <f t="shared" si="2"/>
        <v>2000</v>
      </c>
      <c r="T12" s="20"/>
      <c r="U12" s="20"/>
      <c r="V12" s="20"/>
      <c r="W12" s="20">
        <f t="shared" si="3"/>
        <v>0</v>
      </c>
      <c r="X12" s="20">
        <f t="shared" si="4"/>
        <v>18500</v>
      </c>
      <c r="Y12" s="20">
        <f>X12+'2月'!Y12</f>
        <v>55500</v>
      </c>
      <c r="Z12" s="20">
        <f>MAX(Y12*{3,10,20,25,30,35,45}%-{0,2520,16920,31920,52920,85920,181920},0)</f>
        <v>3030</v>
      </c>
      <c r="AA12" s="20">
        <f>'2月'!Z12</f>
        <v>1180</v>
      </c>
      <c r="AB12" s="20">
        <f t="shared" si="5"/>
        <v>1850</v>
      </c>
    </row>
    <row r="13" spans="2:28" ht="21.95" customHeight="1" x14ac:dyDescent="0.15">
      <c r="B13" s="10" t="s">
        <v>50</v>
      </c>
      <c r="D13" s="20">
        <v>30000</v>
      </c>
      <c r="E13" s="20"/>
      <c r="F13" s="20"/>
      <c r="G13" s="20">
        <f t="shared" si="0"/>
        <v>30000</v>
      </c>
      <c r="H13" s="20">
        <v>5000</v>
      </c>
      <c r="I13" s="20">
        <v>4500</v>
      </c>
      <c r="J13" s="20"/>
      <c r="K13" s="20"/>
      <c r="L13" s="20"/>
      <c r="M13" s="20">
        <f t="shared" si="1"/>
        <v>4500</v>
      </c>
      <c r="N13" s="20">
        <v>2000</v>
      </c>
      <c r="O13" s="20"/>
      <c r="P13" s="20"/>
      <c r="Q13" s="20"/>
      <c r="R13" s="20"/>
      <c r="S13" s="20">
        <f t="shared" si="2"/>
        <v>2000</v>
      </c>
      <c r="T13" s="20"/>
      <c r="U13" s="20"/>
      <c r="V13" s="20"/>
      <c r="W13" s="20">
        <f t="shared" si="3"/>
        <v>0</v>
      </c>
      <c r="X13" s="20">
        <f t="shared" si="4"/>
        <v>18500</v>
      </c>
      <c r="Y13" s="20">
        <f>X13+'2月'!Y13</f>
        <v>55500</v>
      </c>
      <c r="Z13" s="20">
        <f>MAX(Y13*{3,10,20,25,30,35,45}%-{0,2520,16920,31920,52920,85920,181920},0)</f>
        <v>3030</v>
      </c>
      <c r="AA13" s="20">
        <f>'2月'!Z13</f>
        <v>1180</v>
      </c>
      <c r="AB13" s="20">
        <f t="shared" si="5"/>
        <v>1850</v>
      </c>
    </row>
    <row r="14" spans="2:28" ht="21.95" customHeight="1" x14ac:dyDescent="0.15">
      <c r="B14" s="10" t="s">
        <v>51</v>
      </c>
      <c r="D14" s="20">
        <v>30000</v>
      </c>
      <c r="E14" s="20"/>
      <c r="F14" s="20"/>
      <c r="G14" s="20">
        <f t="shared" si="0"/>
        <v>30000</v>
      </c>
      <c r="H14" s="20">
        <v>5000</v>
      </c>
      <c r="I14" s="20">
        <v>4500</v>
      </c>
      <c r="J14" s="20"/>
      <c r="K14" s="20"/>
      <c r="L14" s="20"/>
      <c r="M14" s="20">
        <f t="shared" si="1"/>
        <v>4500</v>
      </c>
      <c r="N14" s="20">
        <v>2000</v>
      </c>
      <c r="O14" s="20"/>
      <c r="P14" s="20"/>
      <c r="Q14" s="20"/>
      <c r="R14" s="20"/>
      <c r="S14" s="20">
        <f t="shared" si="2"/>
        <v>2000</v>
      </c>
      <c r="T14" s="20"/>
      <c r="U14" s="20"/>
      <c r="V14" s="20"/>
      <c r="W14" s="20">
        <f t="shared" si="3"/>
        <v>0</v>
      </c>
      <c r="X14" s="20">
        <f t="shared" si="4"/>
        <v>18500</v>
      </c>
      <c r="Y14" s="20">
        <f>X14+'2月'!Y14</f>
        <v>55500</v>
      </c>
      <c r="Z14" s="20">
        <f>MAX(Y14*{3,10,20,25,30,35,45}%-{0,2520,16920,31920,52920,85920,181920},0)</f>
        <v>3030</v>
      </c>
      <c r="AA14" s="20">
        <f>'2月'!Z14</f>
        <v>1180</v>
      </c>
      <c r="AB14" s="20">
        <f t="shared" si="5"/>
        <v>1850</v>
      </c>
    </row>
    <row r="15" spans="2:28" ht="21.95" customHeight="1" x14ac:dyDescent="0.15">
      <c r="B15" s="10" t="s">
        <v>52</v>
      </c>
      <c r="D15" s="20">
        <v>30000</v>
      </c>
      <c r="E15" s="20"/>
      <c r="F15" s="20"/>
      <c r="G15" s="20">
        <f t="shared" si="0"/>
        <v>30000</v>
      </c>
      <c r="H15" s="20">
        <v>5000</v>
      </c>
      <c r="I15" s="20">
        <v>4500</v>
      </c>
      <c r="J15" s="20"/>
      <c r="K15" s="20"/>
      <c r="L15" s="20"/>
      <c r="M15" s="20">
        <f t="shared" si="1"/>
        <v>4500</v>
      </c>
      <c r="N15" s="20">
        <v>2000</v>
      </c>
      <c r="O15" s="20"/>
      <c r="P15" s="20"/>
      <c r="Q15" s="20"/>
      <c r="R15" s="20"/>
      <c r="S15" s="20">
        <f t="shared" si="2"/>
        <v>2000</v>
      </c>
      <c r="T15" s="20"/>
      <c r="U15" s="20"/>
      <c r="V15" s="20"/>
      <c r="W15" s="20">
        <f t="shared" si="3"/>
        <v>0</v>
      </c>
      <c r="X15" s="20">
        <f t="shared" si="4"/>
        <v>18500</v>
      </c>
      <c r="Y15" s="20">
        <f>X15+'2月'!Y15</f>
        <v>55500</v>
      </c>
      <c r="Z15" s="20">
        <f>MAX(Y15*{3,10,20,25,30,35,45}%-{0,2520,16920,31920,52920,85920,181920},0)</f>
        <v>3030</v>
      </c>
      <c r="AA15" s="20">
        <f>'2月'!Z15</f>
        <v>1180</v>
      </c>
      <c r="AB15" s="20">
        <f t="shared" si="5"/>
        <v>1850</v>
      </c>
    </row>
    <row r="16" spans="2:28" ht="21.95" customHeight="1" x14ac:dyDescent="0.15">
      <c r="B16" s="10" t="s">
        <v>53</v>
      </c>
      <c r="D16" s="20">
        <v>30000</v>
      </c>
      <c r="E16" s="20"/>
      <c r="F16" s="20"/>
      <c r="G16" s="20">
        <f t="shared" si="0"/>
        <v>30000</v>
      </c>
      <c r="H16" s="20">
        <v>5000</v>
      </c>
      <c r="I16" s="20">
        <v>4500</v>
      </c>
      <c r="J16" s="20"/>
      <c r="K16" s="20"/>
      <c r="L16" s="20"/>
      <c r="M16" s="20">
        <f t="shared" si="1"/>
        <v>4500</v>
      </c>
      <c r="N16" s="20">
        <v>2000</v>
      </c>
      <c r="O16" s="20"/>
      <c r="P16" s="20"/>
      <c r="Q16" s="20"/>
      <c r="R16" s="20"/>
      <c r="S16" s="20">
        <f t="shared" si="2"/>
        <v>2000</v>
      </c>
      <c r="T16" s="20"/>
      <c r="U16" s="20"/>
      <c r="V16" s="20"/>
      <c r="W16" s="20">
        <f t="shared" si="3"/>
        <v>0</v>
      </c>
      <c r="X16" s="20">
        <f t="shared" si="4"/>
        <v>18500</v>
      </c>
      <c r="Y16" s="20">
        <f>X16+'2月'!Y16</f>
        <v>55500</v>
      </c>
      <c r="Z16" s="20">
        <f>MAX(Y16*{3,10,20,25,30,35,45}%-{0,2520,16920,31920,52920,85920,181920},0)</f>
        <v>3030</v>
      </c>
      <c r="AA16" s="20">
        <f>'2月'!Z16</f>
        <v>1180</v>
      </c>
      <c r="AB16" s="20">
        <f t="shared" si="5"/>
        <v>1850</v>
      </c>
    </row>
    <row r="17" spans="2:28" ht="21.95" customHeight="1" x14ac:dyDescent="0.15">
      <c r="B17" s="21" t="s">
        <v>54</v>
      </c>
      <c r="C17" s="22"/>
      <c r="D17" s="23">
        <f>SUM(D5:D16)</f>
        <v>348000</v>
      </c>
      <c r="E17" s="23">
        <f t="shared" ref="E17:AB17" si="6">SUM(E5:E16)</f>
        <v>0</v>
      </c>
      <c r="F17" s="23">
        <f t="shared" si="6"/>
        <v>0</v>
      </c>
      <c r="G17" s="23">
        <f t="shared" si="6"/>
        <v>348000</v>
      </c>
      <c r="H17" s="23">
        <f t="shared" si="6"/>
        <v>60000</v>
      </c>
      <c r="I17" s="23">
        <f t="shared" si="6"/>
        <v>50300</v>
      </c>
      <c r="J17" s="23">
        <f t="shared" si="6"/>
        <v>200</v>
      </c>
      <c r="K17" s="23">
        <f t="shared" si="6"/>
        <v>50</v>
      </c>
      <c r="L17" s="23">
        <f t="shared" si="6"/>
        <v>700</v>
      </c>
      <c r="M17" s="23">
        <f t="shared" si="6"/>
        <v>51250</v>
      </c>
      <c r="N17" s="23">
        <f t="shared" si="6"/>
        <v>22000</v>
      </c>
      <c r="O17" s="23">
        <f t="shared" si="6"/>
        <v>0</v>
      </c>
      <c r="P17" s="23">
        <f t="shared" si="6"/>
        <v>0</v>
      </c>
      <c r="Q17" s="23">
        <f t="shared" si="6"/>
        <v>1500</v>
      </c>
      <c r="R17" s="23">
        <f t="shared" si="6"/>
        <v>0</v>
      </c>
      <c r="S17" s="23">
        <f t="shared" si="6"/>
        <v>23500</v>
      </c>
      <c r="T17" s="23">
        <f t="shared" si="6"/>
        <v>0</v>
      </c>
      <c r="U17" s="23">
        <f t="shared" si="6"/>
        <v>0</v>
      </c>
      <c r="V17" s="23">
        <f t="shared" si="6"/>
        <v>0</v>
      </c>
      <c r="W17" s="23">
        <f t="shared" si="6"/>
        <v>0</v>
      </c>
      <c r="X17" s="23">
        <f t="shared" si="6"/>
        <v>213250</v>
      </c>
      <c r="Y17" s="23">
        <f t="shared" si="6"/>
        <v>654950</v>
      </c>
      <c r="Z17" s="23">
        <f t="shared" si="6"/>
        <v>35255</v>
      </c>
      <c r="AA17" s="23">
        <f t="shared" si="6"/>
        <v>14021</v>
      </c>
      <c r="AB17" s="23">
        <f t="shared" si="6"/>
        <v>21234</v>
      </c>
    </row>
    <row r="18" spans="2:28" ht="21.95" customHeight="1" x14ac:dyDescent="0.15"/>
    <row r="19" spans="2:28" s="16" customFormat="1" ht="18" customHeight="1" x14ac:dyDescent="0.15">
      <c r="B19" s="24"/>
      <c r="C19" s="25" t="s">
        <v>55</v>
      </c>
    </row>
    <row r="20" spans="2:28" s="16" customFormat="1" ht="18" customHeight="1" x14ac:dyDescent="0.15">
      <c r="C20" s="16" t="s">
        <v>56</v>
      </c>
    </row>
    <row r="21" spans="2:28" s="16" customFormat="1" ht="18" customHeight="1" x14ac:dyDescent="0.15">
      <c r="C21" s="16" t="s">
        <v>57</v>
      </c>
    </row>
    <row r="22" spans="2:28" s="16" customFormat="1" ht="18" customHeight="1" x14ac:dyDescent="0.15">
      <c r="C22" s="16" t="s">
        <v>58</v>
      </c>
    </row>
    <row r="23" spans="2:28" s="16" customFormat="1" ht="18" customHeight="1" x14ac:dyDescent="0.15">
      <c r="C23" s="26" t="s">
        <v>59</v>
      </c>
      <c r="D23" s="27" t="s">
        <v>60</v>
      </c>
    </row>
    <row r="24" spans="2:28" ht="21.95" customHeight="1" x14ac:dyDescent="0.15"/>
    <row r="25" spans="2:28" ht="21.95" customHeight="1" x14ac:dyDescent="0.15"/>
    <row r="26" spans="2:28" ht="21.95" customHeight="1" x14ac:dyDescent="0.15"/>
    <row r="27" spans="2:28" ht="21.95" customHeight="1" x14ac:dyDescent="0.15"/>
    <row r="28" spans="2:28" ht="21.95" customHeight="1" x14ac:dyDescent="0.15"/>
    <row r="29" spans="2:28" ht="21.95" customHeight="1" x14ac:dyDescent="0.15"/>
    <row r="30" spans="2:28" ht="21.95" customHeight="1" x14ac:dyDescent="0.15"/>
  </sheetData>
  <mergeCells count="8">
    <mergeCell ref="B2:B3"/>
    <mergeCell ref="C2:C3"/>
    <mergeCell ref="H2:H3"/>
    <mergeCell ref="D2:G2"/>
    <mergeCell ref="I2:M2"/>
    <mergeCell ref="N2:S2"/>
    <mergeCell ref="T2:W2"/>
    <mergeCell ref="X2:AB2"/>
  </mergeCells>
  <phoneticPr fontId="25" type="noConversion"/>
  <hyperlinks>
    <hyperlink ref="D23" r:id="rId1" xr:uid="{00000000-0004-0000-0200-000000000000}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B30"/>
  <sheetViews>
    <sheetView workbookViewId="0">
      <selection activeCell="I5" sqref="I5:R5"/>
    </sheetView>
  </sheetViews>
  <sheetFormatPr defaultColWidth="9" defaultRowHeight="12" x14ac:dyDescent="0.15"/>
  <cols>
    <col min="1" max="1" width="5.375" style="17" customWidth="1"/>
    <col min="2" max="2" width="9" style="17"/>
    <col min="3" max="3" width="9" style="18"/>
    <col min="4" max="4" width="9.375" style="17" customWidth="1"/>
    <col min="5" max="5" width="8.375" style="17" customWidth="1"/>
    <col min="6" max="6" width="8.625" style="17" customWidth="1"/>
    <col min="7" max="7" width="10.125" style="17" customWidth="1"/>
    <col min="8" max="8" width="9.375" style="17" customWidth="1"/>
    <col min="9" max="9" width="15.5" style="17" customWidth="1"/>
    <col min="10" max="10" width="16.125" style="17" customWidth="1"/>
    <col min="11" max="11" width="12.75" style="17" customWidth="1"/>
    <col min="12" max="13" width="13.875" style="17" customWidth="1"/>
    <col min="14" max="17" width="12.25" style="17" customWidth="1"/>
    <col min="18" max="19" width="15.5" style="17" customWidth="1"/>
    <col min="20" max="20" width="9" style="17"/>
    <col min="21" max="21" width="15.5" style="17" customWidth="1"/>
    <col min="22" max="22" width="15" style="17" customWidth="1"/>
    <col min="23" max="23" width="11.625" style="17" customWidth="1"/>
    <col min="24" max="24" width="13.875" style="17" customWidth="1"/>
    <col min="25" max="25" width="17.25" style="17" customWidth="1"/>
    <col min="26" max="26" width="14.875" style="17" customWidth="1"/>
    <col min="27" max="27" width="13.125" style="17" customWidth="1"/>
    <col min="28" max="28" width="10.5" style="17" customWidth="1"/>
    <col min="29" max="16384" width="9" style="17"/>
  </cols>
  <sheetData>
    <row r="2" spans="2:28" s="15" customFormat="1" ht="18.75" customHeight="1" x14ac:dyDescent="0.15">
      <c r="B2" s="32" t="s">
        <v>0</v>
      </c>
      <c r="C2" s="33" t="s">
        <v>1</v>
      </c>
      <c r="D2" s="32" t="s">
        <v>2</v>
      </c>
      <c r="E2" s="32"/>
      <c r="F2" s="32"/>
      <c r="G2" s="32"/>
      <c r="H2" s="32" t="s">
        <v>3</v>
      </c>
      <c r="I2" s="32" t="s">
        <v>4</v>
      </c>
      <c r="J2" s="32"/>
      <c r="K2" s="32"/>
      <c r="L2" s="32"/>
      <c r="M2" s="32"/>
      <c r="N2" s="32" t="s">
        <v>5</v>
      </c>
      <c r="O2" s="32"/>
      <c r="P2" s="32"/>
      <c r="Q2" s="32"/>
      <c r="R2" s="32"/>
      <c r="S2" s="32"/>
      <c r="T2" s="32" t="s">
        <v>6</v>
      </c>
      <c r="U2" s="32"/>
      <c r="V2" s="32"/>
      <c r="W2" s="32"/>
      <c r="X2" s="32" t="s">
        <v>7</v>
      </c>
      <c r="Y2" s="32"/>
      <c r="Z2" s="32"/>
      <c r="AA2" s="32"/>
      <c r="AB2" s="32"/>
    </row>
    <row r="3" spans="2:28" s="15" customFormat="1" ht="14.25" x14ac:dyDescent="0.15">
      <c r="B3" s="32"/>
      <c r="C3" s="33"/>
      <c r="D3" s="15" t="s">
        <v>8</v>
      </c>
      <c r="E3" s="15" t="s">
        <v>9</v>
      </c>
      <c r="F3" s="15" t="s">
        <v>10</v>
      </c>
      <c r="G3" s="15" t="s">
        <v>11</v>
      </c>
      <c r="H3" s="32"/>
      <c r="I3" s="15" t="s">
        <v>12</v>
      </c>
      <c r="J3" s="15" t="s">
        <v>13</v>
      </c>
      <c r="K3" s="15" t="s">
        <v>14</v>
      </c>
      <c r="L3" s="15" t="s">
        <v>15</v>
      </c>
      <c r="M3" s="15" t="s">
        <v>16</v>
      </c>
      <c r="N3" s="15" t="s">
        <v>17</v>
      </c>
      <c r="O3" s="15" t="s">
        <v>18</v>
      </c>
      <c r="P3" s="15" t="s">
        <v>19</v>
      </c>
      <c r="Q3" s="15" t="s">
        <v>20</v>
      </c>
      <c r="R3" s="15" t="s">
        <v>21</v>
      </c>
      <c r="S3" s="15" t="s">
        <v>22</v>
      </c>
      <c r="T3" s="15" t="s">
        <v>23</v>
      </c>
      <c r="U3" s="15" t="s">
        <v>24</v>
      </c>
      <c r="V3" s="15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</row>
    <row r="4" spans="2:28" s="15" customFormat="1" ht="24" x14ac:dyDescent="0.15">
      <c r="B4" s="15">
        <v>1</v>
      </c>
      <c r="C4" s="19" t="s">
        <v>32</v>
      </c>
      <c r="D4" s="15">
        <v>3</v>
      </c>
      <c r="E4" s="15">
        <v>4</v>
      </c>
      <c r="F4" s="15">
        <v>5</v>
      </c>
      <c r="G4" s="15" t="s">
        <v>33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 t="s">
        <v>34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 t="s">
        <v>35</v>
      </c>
      <c r="T4" s="15">
        <v>19</v>
      </c>
      <c r="U4" s="15">
        <v>20</v>
      </c>
      <c r="V4" s="15">
        <v>21</v>
      </c>
      <c r="W4" s="15" t="s">
        <v>36</v>
      </c>
      <c r="X4" s="15" t="s">
        <v>37</v>
      </c>
      <c r="Y4" s="28" t="s">
        <v>38</v>
      </c>
      <c r="Z4" s="15" t="s">
        <v>39</v>
      </c>
      <c r="AA4" s="28" t="s">
        <v>40</v>
      </c>
      <c r="AB4" s="15" t="s">
        <v>41</v>
      </c>
    </row>
    <row r="5" spans="2:28" ht="21.95" customHeight="1" x14ac:dyDescent="0.15">
      <c r="B5" s="10" t="s">
        <v>42</v>
      </c>
      <c r="D5" s="20">
        <v>18000</v>
      </c>
      <c r="E5" s="20"/>
      <c r="F5" s="20"/>
      <c r="G5" s="20">
        <f>SUM(D5:F5)</f>
        <v>18000</v>
      </c>
      <c r="H5" s="20">
        <v>5000</v>
      </c>
      <c r="I5" s="29">
        <v>800</v>
      </c>
      <c r="J5" s="29">
        <v>200</v>
      </c>
      <c r="K5" s="29">
        <v>50</v>
      </c>
      <c r="L5" s="29">
        <v>700</v>
      </c>
      <c r="M5" s="20">
        <f>SUM(I5:L5)</f>
        <v>1750</v>
      </c>
      <c r="N5" s="20"/>
      <c r="O5" s="20"/>
      <c r="P5" s="20"/>
      <c r="Q5" s="20">
        <v>1500</v>
      </c>
      <c r="R5" s="20"/>
      <c r="S5" s="20">
        <f>SUM(N5:R5)</f>
        <v>1500</v>
      </c>
      <c r="T5" s="20"/>
      <c r="U5" s="20"/>
      <c r="V5" s="20"/>
      <c r="W5" s="20">
        <f>SUM(T5:V5)</f>
        <v>0</v>
      </c>
      <c r="X5" s="20">
        <f>G5-H5-M5-S5-W5</f>
        <v>9750</v>
      </c>
      <c r="Y5" s="20">
        <f>X5+'3月'!Y5</f>
        <v>54200</v>
      </c>
      <c r="Z5" s="20">
        <f>MAX(Y5*{3,10,20,25,30,35,45}%-{0,2520,16920,31920,52920,85920,181920},0)</f>
        <v>2900</v>
      </c>
      <c r="AA5" s="20">
        <f>'3月'!Z5</f>
        <v>1925</v>
      </c>
      <c r="AB5" s="20">
        <f>Z5-AA5</f>
        <v>975</v>
      </c>
    </row>
    <row r="6" spans="2:28" ht="21.95" customHeight="1" x14ac:dyDescent="0.15">
      <c r="B6" s="10" t="s">
        <v>43</v>
      </c>
      <c r="D6" s="20">
        <v>30000</v>
      </c>
      <c r="E6" s="20"/>
      <c r="F6" s="20"/>
      <c r="G6" s="20">
        <f t="shared" ref="G6:G16" si="0">SUM(D6:F6)</f>
        <v>30000</v>
      </c>
      <c r="H6" s="20">
        <v>5000</v>
      </c>
      <c r="I6" s="20">
        <v>4500</v>
      </c>
      <c r="J6" s="20"/>
      <c r="K6" s="20"/>
      <c r="L6" s="20"/>
      <c r="M6" s="20">
        <f t="shared" ref="M6:M16" si="1">SUM(I6:L6)</f>
        <v>4500</v>
      </c>
      <c r="N6" s="20">
        <v>2000</v>
      </c>
      <c r="O6" s="20"/>
      <c r="P6" s="20"/>
      <c r="Q6" s="20"/>
      <c r="R6" s="20"/>
      <c r="S6" s="20">
        <f t="shared" ref="S6:S16" si="2">SUM(N6:R6)</f>
        <v>2000</v>
      </c>
      <c r="T6" s="20"/>
      <c r="U6" s="20"/>
      <c r="V6" s="20"/>
      <c r="W6" s="20">
        <f t="shared" ref="W6:W16" si="3">SUM(T6:V6)</f>
        <v>0</v>
      </c>
      <c r="X6" s="20">
        <f t="shared" ref="X6:X16" si="4">G6-H6-M6-S6-W6</f>
        <v>18500</v>
      </c>
      <c r="Y6" s="20">
        <f>X6+'3月'!Y6</f>
        <v>74000</v>
      </c>
      <c r="Z6" s="20">
        <f>MAX(Y6*{3,10,20,25,30,35,45}%-{0,2520,16920,31920,52920,85920,181920},0)</f>
        <v>4880</v>
      </c>
      <c r="AA6" s="20">
        <f>'3月'!Z6</f>
        <v>3030</v>
      </c>
      <c r="AB6" s="20">
        <f t="shared" ref="AB6:AB16" si="5">Z6-AA6</f>
        <v>1850</v>
      </c>
    </row>
    <row r="7" spans="2:28" ht="21.95" customHeight="1" x14ac:dyDescent="0.15">
      <c r="B7" s="10" t="s">
        <v>44</v>
      </c>
      <c r="D7" s="20">
        <v>30000</v>
      </c>
      <c r="E7" s="20"/>
      <c r="F7" s="20"/>
      <c r="G7" s="20">
        <f t="shared" si="0"/>
        <v>30000</v>
      </c>
      <c r="H7" s="20">
        <v>5000</v>
      </c>
      <c r="I7" s="20">
        <v>4500</v>
      </c>
      <c r="J7" s="20"/>
      <c r="K7" s="20"/>
      <c r="L7" s="20"/>
      <c r="M7" s="20">
        <f t="shared" si="1"/>
        <v>4500</v>
      </c>
      <c r="N7" s="20">
        <v>2000</v>
      </c>
      <c r="O7" s="20"/>
      <c r="P7" s="20"/>
      <c r="Q7" s="20"/>
      <c r="R7" s="20"/>
      <c r="S7" s="20">
        <f t="shared" si="2"/>
        <v>2000</v>
      </c>
      <c r="T7" s="20"/>
      <c r="U7" s="20"/>
      <c r="V7" s="20"/>
      <c r="W7" s="20">
        <f t="shared" si="3"/>
        <v>0</v>
      </c>
      <c r="X7" s="20">
        <f t="shared" si="4"/>
        <v>18500</v>
      </c>
      <c r="Y7" s="20">
        <f>X7+'3月'!Y7</f>
        <v>74000</v>
      </c>
      <c r="Z7" s="20">
        <f>MAX(Y7*{3,10,20,25,30,35,45}%-{0,2520,16920,31920,52920,85920,181920},0)</f>
        <v>4880</v>
      </c>
      <c r="AA7" s="20">
        <f>'3月'!Z7</f>
        <v>3030</v>
      </c>
      <c r="AB7" s="20">
        <f t="shared" si="5"/>
        <v>1850</v>
      </c>
    </row>
    <row r="8" spans="2:28" ht="21.95" customHeight="1" x14ac:dyDescent="0.15">
      <c r="B8" s="10" t="s">
        <v>45</v>
      </c>
      <c r="D8" s="20">
        <v>30000</v>
      </c>
      <c r="E8" s="20"/>
      <c r="F8" s="20"/>
      <c r="G8" s="20">
        <f t="shared" si="0"/>
        <v>30000</v>
      </c>
      <c r="H8" s="20">
        <v>5000</v>
      </c>
      <c r="I8" s="20">
        <v>4500</v>
      </c>
      <c r="J8" s="20"/>
      <c r="K8" s="20"/>
      <c r="L8" s="20"/>
      <c r="M8" s="20">
        <f t="shared" si="1"/>
        <v>4500</v>
      </c>
      <c r="N8" s="20">
        <v>2000</v>
      </c>
      <c r="O8" s="20"/>
      <c r="P8" s="20"/>
      <c r="Q8" s="20"/>
      <c r="R8" s="20"/>
      <c r="S8" s="20">
        <f t="shared" si="2"/>
        <v>2000</v>
      </c>
      <c r="T8" s="20"/>
      <c r="U8" s="20"/>
      <c r="V8" s="20"/>
      <c r="W8" s="20">
        <f t="shared" si="3"/>
        <v>0</v>
      </c>
      <c r="X8" s="20">
        <f t="shared" si="4"/>
        <v>18500</v>
      </c>
      <c r="Y8" s="20">
        <f>X8+'3月'!Y8</f>
        <v>74000</v>
      </c>
      <c r="Z8" s="20">
        <f>MAX(Y8*{3,10,20,25,30,35,45}%-{0,2520,16920,31920,52920,85920,181920},0)</f>
        <v>4880</v>
      </c>
      <c r="AA8" s="20">
        <f>'3月'!Z8</f>
        <v>3030</v>
      </c>
      <c r="AB8" s="20">
        <f t="shared" si="5"/>
        <v>1850</v>
      </c>
    </row>
    <row r="9" spans="2:28" ht="21.95" customHeight="1" x14ac:dyDescent="0.15">
      <c r="B9" s="10" t="s">
        <v>46</v>
      </c>
      <c r="D9" s="20">
        <v>30000</v>
      </c>
      <c r="E9" s="20"/>
      <c r="F9" s="20"/>
      <c r="G9" s="20">
        <f t="shared" si="0"/>
        <v>30000</v>
      </c>
      <c r="H9" s="20">
        <v>5000</v>
      </c>
      <c r="I9" s="20">
        <v>4500</v>
      </c>
      <c r="J9" s="20"/>
      <c r="K9" s="20"/>
      <c r="L9" s="20"/>
      <c r="M9" s="20">
        <f t="shared" si="1"/>
        <v>4500</v>
      </c>
      <c r="N9" s="20">
        <v>2000</v>
      </c>
      <c r="O9" s="20"/>
      <c r="P9" s="20"/>
      <c r="Q9" s="20"/>
      <c r="R9" s="20"/>
      <c r="S9" s="20">
        <f t="shared" si="2"/>
        <v>2000</v>
      </c>
      <c r="T9" s="20"/>
      <c r="U9" s="20"/>
      <c r="V9" s="20"/>
      <c r="W9" s="20">
        <f t="shared" si="3"/>
        <v>0</v>
      </c>
      <c r="X9" s="20">
        <f t="shared" si="4"/>
        <v>18500</v>
      </c>
      <c r="Y9" s="20">
        <f>X9+'3月'!Y9</f>
        <v>74000</v>
      </c>
      <c r="Z9" s="20">
        <f>MAX(Y9*{3,10,20,25,30,35,45}%-{0,2520,16920,31920,52920,85920,181920},0)</f>
        <v>4880</v>
      </c>
      <c r="AA9" s="20">
        <f>'3月'!Z9</f>
        <v>3030</v>
      </c>
      <c r="AB9" s="20">
        <f t="shared" si="5"/>
        <v>1850</v>
      </c>
    </row>
    <row r="10" spans="2:28" ht="21.95" customHeight="1" x14ac:dyDescent="0.15">
      <c r="B10" s="10" t="s">
        <v>47</v>
      </c>
      <c r="D10" s="20">
        <v>30000</v>
      </c>
      <c r="E10" s="20"/>
      <c r="F10" s="20"/>
      <c r="G10" s="20">
        <f t="shared" si="0"/>
        <v>30000</v>
      </c>
      <c r="H10" s="20">
        <v>5000</v>
      </c>
      <c r="I10" s="20">
        <v>4500</v>
      </c>
      <c r="J10" s="20"/>
      <c r="K10" s="20"/>
      <c r="L10" s="20"/>
      <c r="M10" s="20">
        <f t="shared" si="1"/>
        <v>4500</v>
      </c>
      <c r="N10" s="20">
        <v>2000</v>
      </c>
      <c r="O10" s="20"/>
      <c r="P10" s="20"/>
      <c r="Q10" s="20"/>
      <c r="R10" s="20"/>
      <c r="S10" s="20">
        <f t="shared" si="2"/>
        <v>2000</v>
      </c>
      <c r="T10" s="20"/>
      <c r="U10" s="20"/>
      <c r="V10" s="20"/>
      <c r="W10" s="20">
        <f t="shared" si="3"/>
        <v>0</v>
      </c>
      <c r="X10" s="20">
        <f t="shared" si="4"/>
        <v>18500</v>
      </c>
      <c r="Y10" s="20">
        <f>X10+'3月'!Y10</f>
        <v>74000</v>
      </c>
      <c r="Z10" s="20">
        <f>MAX(Y10*{3,10,20,25,30,35,45}%-{0,2520,16920,31920,52920,85920,181920},0)</f>
        <v>4880</v>
      </c>
      <c r="AA10" s="20">
        <f>'3月'!Z10</f>
        <v>3030</v>
      </c>
      <c r="AB10" s="20">
        <f t="shared" si="5"/>
        <v>1850</v>
      </c>
    </row>
    <row r="11" spans="2:28" ht="21.95" customHeight="1" x14ac:dyDescent="0.15">
      <c r="B11" s="10" t="s">
        <v>48</v>
      </c>
      <c r="D11" s="20">
        <v>30000</v>
      </c>
      <c r="E11" s="20"/>
      <c r="F11" s="20"/>
      <c r="G11" s="20">
        <f t="shared" si="0"/>
        <v>30000</v>
      </c>
      <c r="H11" s="20">
        <v>5000</v>
      </c>
      <c r="I11" s="20">
        <v>4500</v>
      </c>
      <c r="J11" s="20"/>
      <c r="K11" s="20"/>
      <c r="L11" s="20"/>
      <c r="M11" s="20">
        <f t="shared" si="1"/>
        <v>4500</v>
      </c>
      <c r="N11" s="20">
        <v>2000</v>
      </c>
      <c r="O11" s="20"/>
      <c r="P11" s="20"/>
      <c r="Q11" s="20"/>
      <c r="R11" s="20"/>
      <c r="S11" s="20">
        <f t="shared" si="2"/>
        <v>2000</v>
      </c>
      <c r="T11" s="20"/>
      <c r="U11" s="20"/>
      <c r="V11" s="20"/>
      <c r="W11" s="20">
        <f t="shared" si="3"/>
        <v>0</v>
      </c>
      <c r="X11" s="20">
        <f t="shared" si="4"/>
        <v>18500</v>
      </c>
      <c r="Y11" s="20">
        <f>X11+'3月'!Y11</f>
        <v>74000</v>
      </c>
      <c r="Z11" s="20">
        <f>MAX(Y11*{3,10,20,25,30,35,45}%-{0,2520,16920,31920,52920,85920,181920},0)</f>
        <v>4880</v>
      </c>
      <c r="AA11" s="20">
        <f>'3月'!Z11</f>
        <v>3030</v>
      </c>
      <c r="AB11" s="20">
        <f t="shared" si="5"/>
        <v>1850</v>
      </c>
    </row>
    <row r="12" spans="2:28" ht="21.95" customHeight="1" x14ac:dyDescent="0.15">
      <c r="B12" s="10" t="s">
        <v>49</v>
      </c>
      <c r="D12" s="20">
        <v>30000</v>
      </c>
      <c r="E12" s="20"/>
      <c r="F12" s="20"/>
      <c r="G12" s="20">
        <f t="shared" si="0"/>
        <v>30000</v>
      </c>
      <c r="H12" s="20">
        <v>5000</v>
      </c>
      <c r="I12" s="20">
        <v>4500</v>
      </c>
      <c r="J12" s="20"/>
      <c r="K12" s="20"/>
      <c r="L12" s="20"/>
      <c r="M12" s="20">
        <f t="shared" si="1"/>
        <v>4500</v>
      </c>
      <c r="N12" s="20">
        <v>2000</v>
      </c>
      <c r="O12" s="20"/>
      <c r="P12" s="20"/>
      <c r="Q12" s="20"/>
      <c r="R12" s="20"/>
      <c r="S12" s="20">
        <f t="shared" si="2"/>
        <v>2000</v>
      </c>
      <c r="T12" s="20"/>
      <c r="U12" s="20"/>
      <c r="V12" s="20"/>
      <c r="W12" s="20">
        <f t="shared" si="3"/>
        <v>0</v>
      </c>
      <c r="X12" s="20">
        <f t="shared" si="4"/>
        <v>18500</v>
      </c>
      <c r="Y12" s="20">
        <f>X12+'3月'!Y12</f>
        <v>74000</v>
      </c>
      <c r="Z12" s="20">
        <f>MAX(Y12*{3,10,20,25,30,35,45}%-{0,2520,16920,31920,52920,85920,181920},0)</f>
        <v>4880</v>
      </c>
      <c r="AA12" s="20">
        <f>'3月'!Z12</f>
        <v>3030</v>
      </c>
      <c r="AB12" s="20">
        <f t="shared" si="5"/>
        <v>1850</v>
      </c>
    </row>
    <row r="13" spans="2:28" ht="21.95" customHeight="1" x14ac:dyDescent="0.15">
      <c r="B13" s="10" t="s">
        <v>50</v>
      </c>
      <c r="D13" s="20">
        <v>30000</v>
      </c>
      <c r="E13" s="20"/>
      <c r="F13" s="20"/>
      <c r="G13" s="20">
        <f t="shared" si="0"/>
        <v>30000</v>
      </c>
      <c r="H13" s="20">
        <v>5000</v>
      </c>
      <c r="I13" s="20">
        <v>4500</v>
      </c>
      <c r="J13" s="20"/>
      <c r="K13" s="20"/>
      <c r="L13" s="20"/>
      <c r="M13" s="20">
        <f t="shared" si="1"/>
        <v>4500</v>
      </c>
      <c r="N13" s="20">
        <v>2000</v>
      </c>
      <c r="O13" s="20"/>
      <c r="P13" s="20"/>
      <c r="Q13" s="20"/>
      <c r="R13" s="20"/>
      <c r="S13" s="20">
        <f t="shared" si="2"/>
        <v>2000</v>
      </c>
      <c r="T13" s="20"/>
      <c r="U13" s="20"/>
      <c r="V13" s="20"/>
      <c r="W13" s="20">
        <f t="shared" si="3"/>
        <v>0</v>
      </c>
      <c r="X13" s="20">
        <f t="shared" si="4"/>
        <v>18500</v>
      </c>
      <c r="Y13" s="20">
        <f>X13+'3月'!Y13</f>
        <v>74000</v>
      </c>
      <c r="Z13" s="20">
        <f>MAX(Y13*{3,10,20,25,30,35,45}%-{0,2520,16920,31920,52920,85920,181920},0)</f>
        <v>4880</v>
      </c>
      <c r="AA13" s="20">
        <f>'3月'!Z13</f>
        <v>3030</v>
      </c>
      <c r="AB13" s="20">
        <f t="shared" si="5"/>
        <v>1850</v>
      </c>
    </row>
    <row r="14" spans="2:28" ht="21.95" customHeight="1" x14ac:dyDescent="0.15">
      <c r="B14" s="10" t="s">
        <v>51</v>
      </c>
      <c r="D14" s="20">
        <v>30000</v>
      </c>
      <c r="E14" s="20"/>
      <c r="F14" s="20"/>
      <c r="G14" s="20">
        <f t="shared" si="0"/>
        <v>30000</v>
      </c>
      <c r="H14" s="20">
        <v>5000</v>
      </c>
      <c r="I14" s="20">
        <v>4500</v>
      </c>
      <c r="J14" s="20"/>
      <c r="K14" s="20"/>
      <c r="L14" s="20"/>
      <c r="M14" s="20">
        <f t="shared" si="1"/>
        <v>4500</v>
      </c>
      <c r="N14" s="20">
        <v>2000</v>
      </c>
      <c r="O14" s="20"/>
      <c r="P14" s="20"/>
      <c r="Q14" s="20"/>
      <c r="R14" s="20"/>
      <c r="S14" s="20">
        <f t="shared" si="2"/>
        <v>2000</v>
      </c>
      <c r="T14" s="20"/>
      <c r="U14" s="20"/>
      <c r="V14" s="20"/>
      <c r="W14" s="20">
        <f t="shared" si="3"/>
        <v>0</v>
      </c>
      <c r="X14" s="20">
        <f t="shared" si="4"/>
        <v>18500</v>
      </c>
      <c r="Y14" s="20">
        <f>X14+'3月'!Y14</f>
        <v>74000</v>
      </c>
      <c r="Z14" s="20">
        <f>MAX(Y14*{3,10,20,25,30,35,45}%-{0,2520,16920,31920,52920,85920,181920},0)</f>
        <v>4880</v>
      </c>
      <c r="AA14" s="20">
        <f>'3月'!Z14</f>
        <v>3030</v>
      </c>
      <c r="AB14" s="20">
        <f t="shared" si="5"/>
        <v>1850</v>
      </c>
    </row>
    <row r="15" spans="2:28" ht="21.95" customHeight="1" x14ac:dyDescent="0.15">
      <c r="B15" s="10" t="s">
        <v>52</v>
      </c>
      <c r="D15" s="20">
        <v>30000</v>
      </c>
      <c r="E15" s="20"/>
      <c r="F15" s="20"/>
      <c r="G15" s="20">
        <f t="shared" si="0"/>
        <v>30000</v>
      </c>
      <c r="H15" s="20">
        <v>5000</v>
      </c>
      <c r="I15" s="20">
        <v>4500</v>
      </c>
      <c r="J15" s="20"/>
      <c r="K15" s="20"/>
      <c r="L15" s="20"/>
      <c r="M15" s="20">
        <f t="shared" si="1"/>
        <v>4500</v>
      </c>
      <c r="N15" s="20">
        <v>2000</v>
      </c>
      <c r="O15" s="20"/>
      <c r="P15" s="20"/>
      <c r="Q15" s="20"/>
      <c r="R15" s="20"/>
      <c r="S15" s="20">
        <f t="shared" si="2"/>
        <v>2000</v>
      </c>
      <c r="T15" s="20"/>
      <c r="U15" s="20"/>
      <c r="V15" s="20"/>
      <c r="W15" s="20">
        <f t="shared" si="3"/>
        <v>0</v>
      </c>
      <c r="X15" s="20">
        <f t="shared" si="4"/>
        <v>18500</v>
      </c>
      <c r="Y15" s="20">
        <f>X15+'3月'!Y15</f>
        <v>74000</v>
      </c>
      <c r="Z15" s="20">
        <f>MAX(Y15*{3,10,20,25,30,35,45}%-{0,2520,16920,31920,52920,85920,181920},0)</f>
        <v>4880</v>
      </c>
      <c r="AA15" s="20">
        <f>'3月'!Z15</f>
        <v>3030</v>
      </c>
      <c r="AB15" s="20">
        <f t="shared" si="5"/>
        <v>1850</v>
      </c>
    </row>
    <row r="16" spans="2:28" ht="21.95" customHeight="1" x14ac:dyDescent="0.15">
      <c r="B16" s="10" t="s">
        <v>53</v>
      </c>
      <c r="D16" s="20">
        <v>30000</v>
      </c>
      <c r="E16" s="20"/>
      <c r="F16" s="20"/>
      <c r="G16" s="20">
        <f t="shared" si="0"/>
        <v>30000</v>
      </c>
      <c r="H16" s="20">
        <v>5000</v>
      </c>
      <c r="I16" s="20">
        <v>4500</v>
      </c>
      <c r="J16" s="20"/>
      <c r="K16" s="20"/>
      <c r="L16" s="20"/>
      <c r="M16" s="20">
        <f t="shared" si="1"/>
        <v>4500</v>
      </c>
      <c r="N16" s="20">
        <v>2000</v>
      </c>
      <c r="O16" s="20"/>
      <c r="P16" s="20"/>
      <c r="Q16" s="20"/>
      <c r="R16" s="20"/>
      <c r="S16" s="20">
        <f t="shared" si="2"/>
        <v>2000</v>
      </c>
      <c r="T16" s="20"/>
      <c r="U16" s="20"/>
      <c r="V16" s="20"/>
      <c r="W16" s="20">
        <f t="shared" si="3"/>
        <v>0</v>
      </c>
      <c r="X16" s="20">
        <f t="shared" si="4"/>
        <v>18500</v>
      </c>
      <c r="Y16" s="20">
        <f>X16+'3月'!Y16</f>
        <v>74000</v>
      </c>
      <c r="Z16" s="20">
        <f>MAX(Y16*{3,10,20,25,30,35,45}%-{0,2520,16920,31920,52920,85920,181920},0)</f>
        <v>4880</v>
      </c>
      <c r="AA16" s="20">
        <f>'3月'!Z16</f>
        <v>3030</v>
      </c>
      <c r="AB16" s="20">
        <f t="shared" si="5"/>
        <v>1850</v>
      </c>
    </row>
    <row r="17" spans="2:28" ht="21.95" customHeight="1" x14ac:dyDescent="0.15">
      <c r="B17" s="21" t="s">
        <v>54</v>
      </c>
      <c r="C17" s="22"/>
      <c r="D17" s="23">
        <f>SUM(D5:D16)</f>
        <v>348000</v>
      </c>
      <c r="E17" s="23">
        <f t="shared" ref="E17:AB17" si="6">SUM(E5:E16)</f>
        <v>0</v>
      </c>
      <c r="F17" s="23">
        <f t="shared" si="6"/>
        <v>0</v>
      </c>
      <c r="G17" s="23">
        <f t="shared" si="6"/>
        <v>348000</v>
      </c>
      <c r="H17" s="23">
        <f t="shared" si="6"/>
        <v>60000</v>
      </c>
      <c r="I17" s="23">
        <f t="shared" si="6"/>
        <v>50300</v>
      </c>
      <c r="J17" s="23">
        <f t="shared" si="6"/>
        <v>200</v>
      </c>
      <c r="K17" s="23">
        <f t="shared" si="6"/>
        <v>50</v>
      </c>
      <c r="L17" s="23">
        <f t="shared" si="6"/>
        <v>700</v>
      </c>
      <c r="M17" s="23">
        <f t="shared" si="6"/>
        <v>51250</v>
      </c>
      <c r="N17" s="23">
        <f t="shared" si="6"/>
        <v>22000</v>
      </c>
      <c r="O17" s="23">
        <f t="shared" si="6"/>
        <v>0</v>
      </c>
      <c r="P17" s="23">
        <f t="shared" si="6"/>
        <v>0</v>
      </c>
      <c r="Q17" s="23">
        <f t="shared" si="6"/>
        <v>1500</v>
      </c>
      <c r="R17" s="23">
        <f t="shared" si="6"/>
        <v>0</v>
      </c>
      <c r="S17" s="23">
        <f t="shared" si="6"/>
        <v>23500</v>
      </c>
      <c r="T17" s="23">
        <f t="shared" si="6"/>
        <v>0</v>
      </c>
      <c r="U17" s="23">
        <f t="shared" si="6"/>
        <v>0</v>
      </c>
      <c r="V17" s="23">
        <f t="shared" si="6"/>
        <v>0</v>
      </c>
      <c r="W17" s="23">
        <f t="shared" si="6"/>
        <v>0</v>
      </c>
      <c r="X17" s="23">
        <f t="shared" si="6"/>
        <v>213250</v>
      </c>
      <c r="Y17" s="23">
        <f t="shared" si="6"/>
        <v>868200</v>
      </c>
      <c r="Z17" s="23">
        <f t="shared" si="6"/>
        <v>56580</v>
      </c>
      <c r="AA17" s="23">
        <f t="shared" si="6"/>
        <v>35255</v>
      </c>
      <c r="AB17" s="23">
        <f t="shared" si="6"/>
        <v>21325</v>
      </c>
    </row>
    <row r="18" spans="2:28" ht="21.95" customHeight="1" x14ac:dyDescent="0.15"/>
    <row r="19" spans="2:28" s="16" customFormat="1" ht="18" customHeight="1" x14ac:dyDescent="0.15">
      <c r="B19" s="25" t="s">
        <v>55</v>
      </c>
    </row>
    <row r="20" spans="2:28" s="16" customFormat="1" ht="18" customHeight="1" x14ac:dyDescent="0.15">
      <c r="B20" s="16" t="s">
        <v>56</v>
      </c>
    </row>
    <row r="21" spans="2:28" s="16" customFormat="1" ht="18" customHeight="1" x14ac:dyDescent="0.15">
      <c r="B21" s="16" t="s">
        <v>57</v>
      </c>
    </row>
    <row r="22" spans="2:28" s="16" customFormat="1" ht="18" customHeight="1" x14ac:dyDescent="0.15">
      <c r="B22" s="16" t="s">
        <v>58</v>
      </c>
    </row>
    <row r="23" spans="2:28" s="16" customFormat="1" ht="18" customHeight="1" x14ac:dyDescent="0.15">
      <c r="B23" s="26" t="s">
        <v>59</v>
      </c>
      <c r="C23" s="27" t="s">
        <v>60</v>
      </c>
    </row>
    <row r="24" spans="2:28" ht="21.95" customHeight="1" x14ac:dyDescent="0.15"/>
    <row r="25" spans="2:28" ht="21.95" customHeight="1" x14ac:dyDescent="0.15"/>
    <row r="26" spans="2:28" ht="21.95" customHeight="1" x14ac:dyDescent="0.15"/>
    <row r="27" spans="2:28" ht="21.95" customHeight="1" x14ac:dyDescent="0.15"/>
    <row r="28" spans="2:28" ht="21.95" customHeight="1" x14ac:dyDescent="0.15"/>
    <row r="29" spans="2:28" ht="21.95" customHeight="1" x14ac:dyDescent="0.15"/>
    <row r="30" spans="2:28" ht="21.95" customHeight="1" x14ac:dyDescent="0.15"/>
  </sheetData>
  <mergeCells count="8">
    <mergeCell ref="B2:B3"/>
    <mergeCell ref="C2:C3"/>
    <mergeCell ref="H2:H3"/>
    <mergeCell ref="D2:G2"/>
    <mergeCell ref="I2:M2"/>
    <mergeCell ref="N2:S2"/>
    <mergeCell ref="T2:W2"/>
    <mergeCell ref="X2:AB2"/>
  </mergeCells>
  <phoneticPr fontId="25" type="noConversion"/>
  <hyperlinks>
    <hyperlink ref="C23" r:id="rId1" xr:uid="{00000000-0004-0000-0300-000000000000}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B30"/>
  <sheetViews>
    <sheetView workbookViewId="0">
      <selection activeCell="O17" sqref="O17"/>
    </sheetView>
  </sheetViews>
  <sheetFormatPr defaultColWidth="9" defaultRowHeight="12" x14ac:dyDescent="0.15"/>
  <cols>
    <col min="1" max="1" width="5.375" style="17" customWidth="1"/>
    <col min="2" max="2" width="9" style="17"/>
    <col min="3" max="3" width="9" style="18"/>
    <col min="4" max="4" width="9.375" style="17" customWidth="1"/>
    <col min="5" max="5" width="8.375" style="17" customWidth="1"/>
    <col min="6" max="6" width="8.625" style="17" customWidth="1"/>
    <col min="7" max="7" width="10.125" style="17" customWidth="1"/>
    <col min="8" max="8" width="9.375" style="17" customWidth="1"/>
    <col min="9" max="9" width="15.5" style="17" customWidth="1"/>
    <col min="10" max="10" width="16.125" style="17" customWidth="1"/>
    <col min="11" max="11" width="12.75" style="17" customWidth="1"/>
    <col min="12" max="13" width="13.875" style="17" customWidth="1"/>
    <col min="14" max="17" width="12.25" style="17" customWidth="1"/>
    <col min="18" max="19" width="15.5" style="17" customWidth="1"/>
    <col min="20" max="20" width="9" style="17"/>
    <col min="21" max="21" width="15.5" style="17" customWidth="1"/>
    <col min="22" max="22" width="15" style="17" customWidth="1"/>
    <col min="23" max="23" width="11.625" style="17" customWidth="1"/>
    <col min="24" max="24" width="13.875" style="17" customWidth="1"/>
    <col min="25" max="25" width="17.25" style="17" customWidth="1"/>
    <col min="26" max="26" width="14.875" style="17" customWidth="1"/>
    <col min="27" max="27" width="13.125" style="17" customWidth="1"/>
    <col min="28" max="28" width="10.5" style="17" customWidth="1"/>
    <col min="29" max="16384" width="9" style="17"/>
  </cols>
  <sheetData>
    <row r="2" spans="2:28" s="15" customFormat="1" ht="18.75" customHeight="1" x14ac:dyDescent="0.15">
      <c r="B2" s="32" t="s">
        <v>0</v>
      </c>
      <c r="C2" s="33" t="s">
        <v>1</v>
      </c>
      <c r="D2" s="32" t="s">
        <v>2</v>
      </c>
      <c r="E2" s="32"/>
      <c r="F2" s="32"/>
      <c r="G2" s="32"/>
      <c r="H2" s="32" t="s">
        <v>3</v>
      </c>
      <c r="I2" s="32" t="s">
        <v>4</v>
      </c>
      <c r="J2" s="32"/>
      <c r="K2" s="32"/>
      <c r="L2" s="32"/>
      <c r="M2" s="32"/>
      <c r="N2" s="32" t="s">
        <v>5</v>
      </c>
      <c r="O2" s="32"/>
      <c r="P2" s="32"/>
      <c r="Q2" s="32"/>
      <c r="R2" s="32"/>
      <c r="S2" s="32"/>
      <c r="T2" s="32" t="s">
        <v>6</v>
      </c>
      <c r="U2" s="32"/>
      <c r="V2" s="32"/>
      <c r="W2" s="32"/>
      <c r="X2" s="32" t="s">
        <v>7</v>
      </c>
      <c r="Y2" s="32"/>
      <c r="Z2" s="32"/>
      <c r="AA2" s="32"/>
      <c r="AB2" s="32"/>
    </row>
    <row r="3" spans="2:28" s="15" customFormat="1" ht="14.25" x14ac:dyDescent="0.15">
      <c r="B3" s="32"/>
      <c r="C3" s="33"/>
      <c r="D3" s="15" t="s">
        <v>8</v>
      </c>
      <c r="E3" s="15" t="s">
        <v>9</v>
      </c>
      <c r="F3" s="15" t="s">
        <v>10</v>
      </c>
      <c r="G3" s="15" t="s">
        <v>11</v>
      </c>
      <c r="H3" s="32"/>
      <c r="I3" s="15" t="s">
        <v>12</v>
      </c>
      <c r="J3" s="15" t="s">
        <v>13</v>
      </c>
      <c r="K3" s="15" t="s">
        <v>14</v>
      </c>
      <c r="L3" s="15" t="s">
        <v>15</v>
      </c>
      <c r="M3" s="15" t="s">
        <v>16</v>
      </c>
      <c r="N3" s="15" t="s">
        <v>17</v>
      </c>
      <c r="O3" s="15" t="s">
        <v>18</v>
      </c>
      <c r="P3" s="15" t="s">
        <v>19</v>
      </c>
      <c r="Q3" s="15" t="s">
        <v>20</v>
      </c>
      <c r="R3" s="15" t="s">
        <v>21</v>
      </c>
      <c r="S3" s="15" t="s">
        <v>22</v>
      </c>
      <c r="T3" s="15" t="s">
        <v>23</v>
      </c>
      <c r="U3" s="15" t="s">
        <v>24</v>
      </c>
      <c r="V3" s="15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</row>
    <row r="4" spans="2:28" s="15" customFormat="1" ht="24" x14ac:dyDescent="0.15">
      <c r="B4" s="15">
        <v>1</v>
      </c>
      <c r="C4" s="19" t="s">
        <v>32</v>
      </c>
      <c r="D4" s="15">
        <v>3</v>
      </c>
      <c r="E4" s="15">
        <v>4</v>
      </c>
      <c r="F4" s="15">
        <v>5</v>
      </c>
      <c r="G4" s="15" t="s">
        <v>33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 t="s">
        <v>34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 t="s">
        <v>35</v>
      </c>
      <c r="T4" s="15">
        <v>19</v>
      </c>
      <c r="U4" s="15">
        <v>20</v>
      </c>
      <c r="V4" s="15">
        <v>21</v>
      </c>
      <c r="W4" s="15" t="s">
        <v>36</v>
      </c>
      <c r="X4" s="15" t="s">
        <v>37</v>
      </c>
      <c r="Y4" s="28" t="s">
        <v>38</v>
      </c>
      <c r="Z4" s="15" t="s">
        <v>39</v>
      </c>
      <c r="AA4" s="28" t="s">
        <v>40</v>
      </c>
      <c r="AB4" s="15" t="s">
        <v>41</v>
      </c>
    </row>
    <row r="5" spans="2:28" ht="21.95" customHeight="1" x14ac:dyDescent="0.15">
      <c r="B5" s="10" t="s">
        <v>42</v>
      </c>
      <c r="D5" s="20">
        <v>18000</v>
      </c>
      <c r="E5" s="20"/>
      <c r="F5" s="20"/>
      <c r="G5" s="20">
        <f>SUM(D5:F5)</f>
        <v>18000</v>
      </c>
      <c r="H5" s="20">
        <v>5000</v>
      </c>
      <c r="I5" s="29">
        <v>800</v>
      </c>
      <c r="J5" s="29">
        <v>200</v>
      </c>
      <c r="K5" s="29">
        <v>50</v>
      </c>
      <c r="L5" s="29">
        <v>700</v>
      </c>
      <c r="M5" s="20">
        <f>SUM(I5:L5)</f>
        <v>1750</v>
      </c>
      <c r="N5" s="20"/>
      <c r="O5" s="20"/>
      <c r="P5" s="20"/>
      <c r="Q5" s="20">
        <v>1500</v>
      </c>
      <c r="R5" s="20"/>
      <c r="S5" s="20">
        <f>SUM(N5:R5)</f>
        <v>1500</v>
      </c>
      <c r="T5" s="20"/>
      <c r="U5" s="20"/>
      <c r="V5" s="20"/>
      <c r="W5" s="20">
        <f>SUM(T5:V5)</f>
        <v>0</v>
      </c>
      <c r="X5" s="20">
        <f>G5-H5-M5-S5-W5</f>
        <v>9750</v>
      </c>
      <c r="Y5" s="20">
        <f>X5+'4月'!Y5</f>
        <v>63950</v>
      </c>
      <c r="Z5" s="20">
        <f>MAX(Y5*{3,10,20,25,30,35,45}%-{0,2520,16920,31920,52920,85920,181920},0)</f>
        <v>3875</v>
      </c>
      <c r="AA5" s="20">
        <f>'4月'!Z5</f>
        <v>2900</v>
      </c>
      <c r="AB5" s="20">
        <f>Z5-AA5</f>
        <v>975</v>
      </c>
    </row>
    <row r="6" spans="2:28" ht="21.95" customHeight="1" x14ac:dyDescent="0.15">
      <c r="B6" s="10" t="s">
        <v>43</v>
      </c>
      <c r="D6" s="20">
        <v>30000</v>
      </c>
      <c r="E6" s="20"/>
      <c r="F6" s="20"/>
      <c r="G6" s="20">
        <f t="shared" ref="G6:G16" si="0">SUM(D6:F6)</f>
        <v>30000</v>
      </c>
      <c r="H6" s="20">
        <v>5000</v>
      </c>
      <c r="I6" s="20">
        <v>4500</v>
      </c>
      <c r="J6" s="20"/>
      <c r="K6" s="20"/>
      <c r="L6" s="20"/>
      <c r="M6" s="20">
        <f t="shared" ref="M6:M16" si="1">SUM(I6:L6)</f>
        <v>4500</v>
      </c>
      <c r="N6" s="20">
        <v>2000</v>
      </c>
      <c r="O6" s="20"/>
      <c r="P6" s="20"/>
      <c r="Q6" s="20"/>
      <c r="R6" s="20"/>
      <c r="S6" s="20">
        <f t="shared" ref="S6:S16" si="2">SUM(N6:R6)</f>
        <v>2000</v>
      </c>
      <c r="T6" s="20"/>
      <c r="U6" s="20"/>
      <c r="V6" s="20"/>
      <c r="W6" s="20">
        <f t="shared" ref="W6:W16" si="3">SUM(T6:V6)</f>
        <v>0</v>
      </c>
      <c r="X6" s="20">
        <f t="shared" ref="X6:X16" si="4">G6-H6-M6-S6-W6</f>
        <v>18500</v>
      </c>
      <c r="Y6" s="20">
        <f>X6+'4月'!Y6</f>
        <v>92500</v>
      </c>
      <c r="Z6" s="20">
        <f>MAX(Y6*{3,10,20,25,30,35,45}%-{0,2520,16920,31920,52920,85920,181920},0)</f>
        <v>6730</v>
      </c>
      <c r="AA6" s="20">
        <f>'4月'!Z6</f>
        <v>4880</v>
      </c>
      <c r="AB6" s="20">
        <f t="shared" ref="AB6:AB16" si="5">Z6-AA6</f>
        <v>1850</v>
      </c>
    </row>
    <row r="7" spans="2:28" ht="21.95" customHeight="1" x14ac:dyDescent="0.15">
      <c r="B7" s="10" t="s">
        <v>44</v>
      </c>
      <c r="D7" s="20">
        <v>30000</v>
      </c>
      <c r="E7" s="20"/>
      <c r="F7" s="20"/>
      <c r="G7" s="20">
        <f t="shared" si="0"/>
        <v>30000</v>
      </c>
      <c r="H7" s="20">
        <v>5000</v>
      </c>
      <c r="I7" s="20">
        <v>4500</v>
      </c>
      <c r="J7" s="20"/>
      <c r="K7" s="20"/>
      <c r="L7" s="20"/>
      <c r="M7" s="20">
        <f t="shared" si="1"/>
        <v>4500</v>
      </c>
      <c r="N7" s="20">
        <v>2000</v>
      </c>
      <c r="O7" s="20"/>
      <c r="P7" s="20"/>
      <c r="Q7" s="20"/>
      <c r="R7" s="20"/>
      <c r="S7" s="20">
        <f t="shared" si="2"/>
        <v>2000</v>
      </c>
      <c r="T7" s="20"/>
      <c r="U7" s="20"/>
      <c r="V7" s="20"/>
      <c r="W7" s="20">
        <f t="shared" si="3"/>
        <v>0</v>
      </c>
      <c r="X7" s="20">
        <f t="shared" si="4"/>
        <v>18500</v>
      </c>
      <c r="Y7" s="20">
        <f>X7+'4月'!Y7</f>
        <v>92500</v>
      </c>
      <c r="Z7" s="20">
        <f>MAX(Y7*{3,10,20,25,30,35,45}%-{0,2520,16920,31920,52920,85920,181920},0)</f>
        <v>6730</v>
      </c>
      <c r="AA7" s="20">
        <f>'4月'!Z7</f>
        <v>4880</v>
      </c>
      <c r="AB7" s="20">
        <f t="shared" si="5"/>
        <v>1850</v>
      </c>
    </row>
    <row r="8" spans="2:28" ht="21.95" customHeight="1" x14ac:dyDescent="0.15">
      <c r="B8" s="10" t="s">
        <v>45</v>
      </c>
      <c r="D8" s="20">
        <v>30000</v>
      </c>
      <c r="E8" s="20"/>
      <c r="F8" s="20"/>
      <c r="G8" s="20">
        <f t="shared" si="0"/>
        <v>30000</v>
      </c>
      <c r="H8" s="20">
        <v>5000</v>
      </c>
      <c r="I8" s="20">
        <v>4500</v>
      </c>
      <c r="J8" s="20"/>
      <c r="K8" s="20"/>
      <c r="L8" s="20"/>
      <c r="M8" s="20">
        <f t="shared" si="1"/>
        <v>4500</v>
      </c>
      <c r="N8" s="20">
        <v>2000</v>
      </c>
      <c r="O8" s="20"/>
      <c r="P8" s="20"/>
      <c r="Q8" s="20"/>
      <c r="R8" s="20"/>
      <c r="S8" s="20">
        <f t="shared" si="2"/>
        <v>2000</v>
      </c>
      <c r="T8" s="20"/>
      <c r="U8" s="20"/>
      <c r="V8" s="20"/>
      <c r="W8" s="20">
        <f t="shared" si="3"/>
        <v>0</v>
      </c>
      <c r="X8" s="20">
        <f t="shared" si="4"/>
        <v>18500</v>
      </c>
      <c r="Y8" s="20">
        <f>X8+'4月'!Y8</f>
        <v>92500</v>
      </c>
      <c r="Z8" s="20">
        <f>MAX(Y8*{3,10,20,25,30,35,45}%-{0,2520,16920,31920,52920,85920,181920},0)</f>
        <v>6730</v>
      </c>
      <c r="AA8" s="20">
        <f>'4月'!Z8</f>
        <v>4880</v>
      </c>
      <c r="AB8" s="20">
        <f t="shared" si="5"/>
        <v>1850</v>
      </c>
    </row>
    <row r="9" spans="2:28" ht="21.95" customHeight="1" x14ac:dyDescent="0.15">
      <c r="B9" s="10" t="s">
        <v>46</v>
      </c>
      <c r="D9" s="20">
        <v>30000</v>
      </c>
      <c r="E9" s="20"/>
      <c r="F9" s="20"/>
      <c r="G9" s="20">
        <f t="shared" si="0"/>
        <v>30000</v>
      </c>
      <c r="H9" s="20">
        <v>5000</v>
      </c>
      <c r="I9" s="20">
        <v>4500</v>
      </c>
      <c r="J9" s="20"/>
      <c r="K9" s="20"/>
      <c r="L9" s="20"/>
      <c r="M9" s="20">
        <f t="shared" si="1"/>
        <v>4500</v>
      </c>
      <c r="N9" s="20">
        <v>2000</v>
      </c>
      <c r="O9" s="20"/>
      <c r="P9" s="20"/>
      <c r="Q9" s="20"/>
      <c r="R9" s="20"/>
      <c r="S9" s="20">
        <f t="shared" si="2"/>
        <v>2000</v>
      </c>
      <c r="T9" s="20"/>
      <c r="U9" s="20"/>
      <c r="V9" s="20"/>
      <c r="W9" s="20">
        <f t="shared" si="3"/>
        <v>0</v>
      </c>
      <c r="X9" s="20">
        <f t="shared" si="4"/>
        <v>18500</v>
      </c>
      <c r="Y9" s="20">
        <f>X9+'4月'!Y9</f>
        <v>92500</v>
      </c>
      <c r="Z9" s="20">
        <f>MAX(Y9*{3,10,20,25,30,35,45}%-{0,2520,16920,31920,52920,85920,181920},0)</f>
        <v>6730</v>
      </c>
      <c r="AA9" s="20">
        <f>'4月'!Z9</f>
        <v>4880</v>
      </c>
      <c r="AB9" s="20">
        <f t="shared" si="5"/>
        <v>1850</v>
      </c>
    </row>
    <row r="10" spans="2:28" ht="21.95" customHeight="1" x14ac:dyDescent="0.15">
      <c r="B10" s="10" t="s">
        <v>47</v>
      </c>
      <c r="D10" s="20">
        <v>30000</v>
      </c>
      <c r="E10" s="20"/>
      <c r="F10" s="20"/>
      <c r="G10" s="20">
        <f t="shared" si="0"/>
        <v>30000</v>
      </c>
      <c r="H10" s="20">
        <v>5000</v>
      </c>
      <c r="I10" s="20">
        <v>4500</v>
      </c>
      <c r="J10" s="20"/>
      <c r="K10" s="20"/>
      <c r="L10" s="20"/>
      <c r="M10" s="20">
        <f t="shared" si="1"/>
        <v>4500</v>
      </c>
      <c r="N10" s="20">
        <v>2000</v>
      </c>
      <c r="O10" s="20"/>
      <c r="P10" s="20"/>
      <c r="Q10" s="20"/>
      <c r="R10" s="20"/>
      <c r="S10" s="20">
        <f t="shared" si="2"/>
        <v>2000</v>
      </c>
      <c r="T10" s="20"/>
      <c r="U10" s="20"/>
      <c r="V10" s="20"/>
      <c r="W10" s="20">
        <f t="shared" si="3"/>
        <v>0</v>
      </c>
      <c r="X10" s="20">
        <f t="shared" si="4"/>
        <v>18500</v>
      </c>
      <c r="Y10" s="20">
        <f>X10+'4月'!Y10</f>
        <v>92500</v>
      </c>
      <c r="Z10" s="20">
        <f>MAX(Y10*{3,10,20,25,30,35,45}%-{0,2520,16920,31920,52920,85920,181920},0)</f>
        <v>6730</v>
      </c>
      <c r="AA10" s="20">
        <f>'4月'!Z10</f>
        <v>4880</v>
      </c>
      <c r="AB10" s="20">
        <f t="shared" si="5"/>
        <v>1850</v>
      </c>
    </row>
    <row r="11" spans="2:28" ht="21.95" customHeight="1" x14ac:dyDescent="0.15">
      <c r="B11" s="10" t="s">
        <v>48</v>
      </c>
      <c r="D11" s="20">
        <v>30000</v>
      </c>
      <c r="E11" s="20"/>
      <c r="F11" s="20"/>
      <c r="G11" s="20">
        <f t="shared" si="0"/>
        <v>30000</v>
      </c>
      <c r="H11" s="20">
        <v>5000</v>
      </c>
      <c r="I11" s="20">
        <v>4500</v>
      </c>
      <c r="J11" s="20"/>
      <c r="K11" s="20"/>
      <c r="L11" s="20"/>
      <c r="M11" s="20">
        <f t="shared" si="1"/>
        <v>4500</v>
      </c>
      <c r="N11" s="20">
        <v>2000</v>
      </c>
      <c r="O11" s="20"/>
      <c r="P11" s="20"/>
      <c r="Q11" s="20"/>
      <c r="R11" s="20"/>
      <c r="S11" s="20">
        <f t="shared" si="2"/>
        <v>2000</v>
      </c>
      <c r="T11" s="20"/>
      <c r="U11" s="20"/>
      <c r="V11" s="20"/>
      <c r="W11" s="20">
        <f t="shared" si="3"/>
        <v>0</v>
      </c>
      <c r="X11" s="20">
        <f t="shared" si="4"/>
        <v>18500</v>
      </c>
      <c r="Y11" s="20">
        <f>X11+'4月'!Y11</f>
        <v>92500</v>
      </c>
      <c r="Z11" s="20">
        <f>MAX(Y11*{3,10,20,25,30,35,45}%-{0,2520,16920,31920,52920,85920,181920},0)</f>
        <v>6730</v>
      </c>
      <c r="AA11" s="20">
        <f>'4月'!Z11</f>
        <v>4880</v>
      </c>
      <c r="AB11" s="20">
        <f t="shared" si="5"/>
        <v>1850</v>
      </c>
    </row>
    <row r="12" spans="2:28" ht="21.95" customHeight="1" x14ac:dyDescent="0.15">
      <c r="B12" s="10" t="s">
        <v>49</v>
      </c>
      <c r="D12" s="20">
        <v>30000</v>
      </c>
      <c r="E12" s="20"/>
      <c r="F12" s="20"/>
      <c r="G12" s="20">
        <f t="shared" si="0"/>
        <v>30000</v>
      </c>
      <c r="H12" s="20">
        <v>5000</v>
      </c>
      <c r="I12" s="20">
        <v>4500</v>
      </c>
      <c r="J12" s="20"/>
      <c r="K12" s="20"/>
      <c r="L12" s="20"/>
      <c r="M12" s="20">
        <f t="shared" si="1"/>
        <v>4500</v>
      </c>
      <c r="N12" s="20">
        <v>2000</v>
      </c>
      <c r="O12" s="20"/>
      <c r="P12" s="20"/>
      <c r="Q12" s="20"/>
      <c r="R12" s="20"/>
      <c r="S12" s="20">
        <f t="shared" si="2"/>
        <v>2000</v>
      </c>
      <c r="T12" s="20"/>
      <c r="U12" s="20"/>
      <c r="V12" s="20"/>
      <c r="W12" s="20">
        <f t="shared" si="3"/>
        <v>0</v>
      </c>
      <c r="X12" s="20">
        <f t="shared" si="4"/>
        <v>18500</v>
      </c>
      <c r="Y12" s="20">
        <f>X12+'4月'!Y12</f>
        <v>92500</v>
      </c>
      <c r="Z12" s="20">
        <f>MAX(Y12*{3,10,20,25,30,35,45}%-{0,2520,16920,31920,52920,85920,181920},0)</f>
        <v>6730</v>
      </c>
      <c r="AA12" s="20">
        <f>'4月'!Z12</f>
        <v>4880</v>
      </c>
      <c r="AB12" s="20">
        <f t="shared" si="5"/>
        <v>1850</v>
      </c>
    </row>
    <row r="13" spans="2:28" ht="21.95" customHeight="1" x14ac:dyDescent="0.15">
      <c r="B13" s="10" t="s">
        <v>50</v>
      </c>
      <c r="D13" s="20">
        <v>30000</v>
      </c>
      <c r="E13" s="20"/>
      <c r="F13" s="20"/>
      <c r="G13" s="20">
        <f t="shared" si="0"/>
        <v>30000</v>
      </c>
      <c r="H13" s="20">
        <v>5000</v>
      </c>
      <c r="I13" s="20">
        <v>4500</v>
      </c>
      <c r="J13" s="20"/>
      <c r="K13" s="20"/>
      <c r="L13" s="20"/>
      <c r="M13" s="20">
        <f t="shared" si="1"/>
        <v>4500</v>
      </c>
      <c r="N13" s="20">
        <v>2000</v>
      </c>
      <c r="O13" s="20"/>
      <c r="P13" s="20"/>
      <c r="Q13" s="20"/>
      <c r="R13" s="20"/>
      <c r="S13" s="20">
        <f t="shared" si="2"/>
        <v>2000</v>
      </c>
      <c r="T13" s="20"/>
      <c r="U13" s="20"/>
      <c r="V13" s="20"/>
      <c r="W13" s="20">
        <f t="shared" si="3"/>
        <v>0</v>
      </c>
      <c r="X13" s="20">
        <f t="shared" si="4"/>
        <v>18500</v>
      </c>
      <c r="Y13" s="20">
        <f>X13+'4月'!Y13</f>
        <v>92500</v>
      </c>
      <c r="Z13" s="20">
        <f>MAX(Y13*{3,10,20,25,30,35,45}%-{0,2520,16920,31920,52920,85920,181920},0)</f>
        <v>6730</v>
      </c>
      <c r="AA13" s="20">
        <f>'4月'!Z13</f>
        <v>4880</v>
      </c>
      <c r="AB13" s="20">
        <f t="shared" si="5"/>
        <v>1850</v>
      </c>
    </row>
    <row r="14" spans="2:28" ht="21.95" customHeight="1" x14ac:dyDescent="0.15">
      <c r="B14" s="10" t="s">
        <v>51</v>
      </c>
      <c r="D14" s="20">
        <v>30000</v>
      </c>
      <c r="E14" s="20"/>
      <c r="F14" s="20"/>
      <c r="G14" s="20">
        <f t="shared" si="0"/>
        <v>30000</v>
      </c>
      <c r="H14" s="20">
        <v>5000</v>
      </c>
      <c r="I14" s="20">
        <v>4500</v>
      </c>
      <c r="J14" s="20"/>
      <c r="K14" s="20"/>
      <c r="L14" s="20"/>
      <c r="M14" s="20">
        <f t="shared" si="1"/>
        <v>4500</v>
      </c>
      <c r="N14" s="20">
        <v>2000</v>
      </c>
      <c r="O14" s="20"/>
      <c r="P14" s="20"/>
      <c r="Q14" s="20"/>
      <c r="R14" s="20"/>
      <c r="S14" s="20">
        <f t="shared" si="2"/>
        <v>2000</v>
      </c>
      <c r="T14" s="20"/>
      <c r="U14" s="20"/>
      <c r="V14" s="20"/>
      <c r="W14" s="20">
        <f t="shared" si="3"/>
        <v>0</v>
      </c>
      <c r="X14" s="20">
        <f t="shared" si="4"/>
        <v>18500</v>
      </c>
      <c r="Y14" s="20">
        <f>X14+'4月'!Y14</f>
        <v>92500</v>
      </c>
      <c r="Z14" s="20">
        <f>MAX(Y14*{3,10,20,25,30,35,45}%-{0,2520,16920,31920,52920,85920,181920},0)</f>
        <v>6730</v>
      </c>
      <c r="AA14" s="20">
        <f>'4月'!Z14</f>
        <v>4880</v>
      </c>
      <c r="AB14" s="20">
        <f t="shared" si="5"/>
        <v>1850</v>
      </c>
    </row>
    <row r="15" spans="2:28" ht="21.95" customHeight="1" x14ac:dyDescent="0.15">
      <c r="B15" s="10" t="s">
        <v>52</v>
      </c>
      <c r="D15" s="20">
        <v>30000</v>
      </c>
      <c r="E15" s="20"/>
      <c r="F15" s="20"/>
      <c r="G15" s="20">
        <f t="shared" si="0"/>
        <v>30000</v>
      </c>
      <c r="H15" s="20">
        <v>5000</v>
      </c>
      <c r="I15" s="20">
        <v>4500</v>
      </c>
      <c r="J15" s="20"/>
      <c r="K15" s="20"/>
      <c r="L15" s="20"/>
      <c r="M15" s="20">
        <f t="shared" si="1"/>
        <v>4500</v>
      </c>
      <c r="N15" s="20">
        <v>2000</v>
      </c>
      <c r="O15" s="20"/>
      <c r="P15" s="20"/>
      <c r="Q15" s="20"/>
      <c r="R15" s="20"/>
      <c r="S15" s="20">
        <f t="shared" si="2"/>
        <v>2000</v>
      </c>
      <c r="T15" s="20"/>
      <c r="U15" s="20"/>
      <c r="V15" s="20"/>
      <c r="W15" s="20">
        <f t="shared" si="3"/>
        <v>0</v>
      </c>
      <c r="X15" s="20">
        <f t="shared" si="4"/>
        <v>18500</v>
      </c>
      <c r="Y15" s="20">
        <f>X15+'4月'!Y15</f>
        <v>92500</v>
      </c>
      <c r="Z15" s="20">
        <f>MAX(Y15*{3,10,20,25,30,35,45}%-{0,2520,16920,31920,52920,85920,181920},0)</f>
        <v>6730</v>
      </c>
      <c r="AA15" s="20">
        <f>'4月'!Z15</f>
        <v>4880</v>
      </c>
      <c r="AB15" s="20">
        <f t="shared" si="5"/>
        <v>1850</v>
      </c>
    </row>
    <row r="16" spans="2:28" ht="21.95" customHeight="1" x14ac:dyDescent="0.15">
      <c r="B16" s="10" t="s">
        <v>53</v>
      </c>
      <c r="D16" s="20">
        <v>30000</v>
      </c>
      <c r="E16" s="20"/>
      <c r="F16" s="20"/>
      <c r="G16" s="20">
        <f t="shared" si="0"/>
        <v>30000</v>
      </c>
      <c r="H16" s="20">
        <v>5000</v>
      </c>
      <c r="I16" s="20">
        <v>4500</v>
      </c>
      <c r="J16" s="20"/>
      <c r="K16" s="20"/>
      <c r="L16" s="20"/>
      <c r="M16" s="20">
        <f t="shared" si="1"/>
        <v>4500</v>
      </c>
      <c r="N16" s="20">
        <v>2000</v>
      </c>
      <c r="O16" s="20"/>
      <c r="P16" s="20"/>
      <c r="Q16" s="20"/>
      <c r="R16" s="20"/>
      <c r="S16" s="20">
        <f t="shared" si="2"/>
        <v>2000</v>
      </c>
      <c r="T16" s="20"/>
      <c r="U16" s="20"/>
      <c r="V16" s="20"/>
      <c r="W16" s="20">
        <f t="shared" si="3"/>
        <v>0</v>
      </c>
      <c r="X16" s="20">
        <f t="shared" si="4"/>
        <v>18500</v>
      </c>
      <c r="Y16" s="20">
        <f>X16+'4月'!Y16</f>
        <v>92500</v>
      </c>
      <c r="Z16" s="20">
        <f>MAX(Y16*{3,10,20,25,30,35,45}%-{0,2520,16920,31920,52920,85920,181920},0)</f>
        <v>6730</v>
      </c>
      <c r="AA16" s="20">
        <f>'4月'!Z16</f>
        <v>4880</v>
      </c>
      <c r="AB16" s="20">
        <f t="shared" si="5"/>
        <v>1850</v>
      </c>
    </row>
    <row r="17" spans="2:28" ht="21.95" customHeight="1" x14ac:dyDescent="0.15">
      <c r="B17" s="21" t="s">
        <v>54</v>
      </c>
      <c r="C17" s="22"/>
      <c r="D17" s="23">
        <f>SUM(D5:D16)</f>
        <v>348000</v>
      </c>
      <c r="E17" s="23">
        <f t="shared" ref="E17:AB17" si="6">SUM(E5:E16)</f>
        <v>0</v>
      </c>
      <c r="F17" s="23">
        <f t="shared" si="6"/>
        <v>0</v>
      </c>
      <c r="G17" s="23">
        <f t="shared" si="6"/>
        <v>348000</v>
      </c>
      <c r="H17" s="23">
        <f t="shared" si="6"/>
        <v>60000</v>
      </c>
      <c r="I17" s="23">
        <f t="shared" si="6"/>
        <v>50300</v>
      </c>
      <c r="J17" s="23">
        <f t="shared" si="6"/>
        <v>200</v>
      </c>
      <c r="K17" s="23">
        <f t="shared" si="6"/>
        <v>50</v>
      </c>
      <c r="L17" s="23">
        <f t="shared" si="6"/>
        <v>700</v>
      </c>
      <c r="M17" s="23">
        <f t="shared" si="6"/>
        <v>51250</v>
      </c>
      <c r="N17" s="23">
        <f t="shared" si="6"/>
        <v>22000</v>
      </c>
      <c r="O17" s="23">
        <f t="shared" si="6"/>
        <v>0</v>
      </c>
      <c r="P17" s="23">
        <f t="shared" si="6"/>
        <v>0</v>
      </c>
      <c r="Q17" s="23">
        <f t="shared" si="6"/>
        <v>1500</v>
      </c>
      <c r="R17" s="23">
        <f t="shared" si="6"/>
        <v>0</v>
      </c>
      <c r="S17" s="23">
        <f t="shared" si="6"/>
        <v>23500</v>
      </c>
      <c r="T17" s="23">
        <f t="shared" si="6"/>
        <v>0</v>
      </c>
      <c r="U17" s="23">
        <f t="shared" si="6"/>
        <v>0</v>
      </c>
      <c r="V17" s="23">
        <f t="shared" si="6"/>
        <v>0</v>
      </c>
      <c r="W17" s="23">
        <f t="shared" si="6"/>
        <v>0</v>
      </c>
      <c r="X17" s="23">
        <f t="shared" si="6"/>
        <v>213250</v>
      </c>
      <c r="Y17" s="23">
        <f t="shared" si="6"/>
        <v>1081450</v>
      </c>
      <c r="Z17" s="23">
        <f t="shared" si="6"/>
        <v>77905</v>
      </c>
      <c r="AA17" s="23">
        <f t="shared" si="6"/>
        <v>56580</v>
      </c>
      <c r="AB17" s="23">
        <f t="shared" si="6"/>
        <v>21325</v>
      </c>
    </row>
    <row r="18" spans="2:28" ht="21.95" customHeight="1" x14ac:dyDescent="0.15"/>
    <row r="19" spans="2:28" s="16" customFormat="1" ht="18" customHeight="1" x14ac:dyDescent="0.15">
      <c r="B19" s="25" t="s">
        <v>55</v>
      </c>
    </row>
    <row r="20" spans="2:28" s="16" customFormat="1" ht="18" customHeight="1" x14ac:dyDescent="0.15">
      <c r="B20" s="16" t="s">
        <v>56</v>
      </c>
    </row>
    <row r="21" spans="2:28" s="16" customFormat="1" ht="18" customHeight="1" x14ac:dyDescent="0.15">
      <c r="B21" s="16" t="s">
        <v>57</v>
      </c>
    </row>
    <row r="22" spans="2:28" s="16" customFormat="1" ht="18" customHeight="1" x14ac:dyDescent="0.15">
      <c r="B22" s="16" t="s">
        <v>58</v>
      </c>
    </row>
    <row r="23" spans="2:28" s="16" customFormat="1" ht="18" customHeight="1" x14ac:dyDescent="0.15">
      <c r="B23" s="26" t="s">
        <v>59</v>
      </c>
      <c r="C23" s="27" t="s">
        <v>60</v>
      </c>
    </row>
    <row r="24" spans="2:28" ht="21.95" customHeight="1" x14ac:dyDescent="0.15"/>
    <row r="25" spans="2:28" ht="21.95" customHeight="1" x14ac:dyDescent="0.15"/>
    <row r="26" spans="2:28" ht="21.95" customHeight="1" x14ac:dyDescent="0.15"/>
    <row r="27" spans="2:28" ht="21.95" customHeight="1" x14ac:dyDescent="0.15"/>
    <row r="28" spans="2:28" ht="21.95" customHeight="1" x14ac:dyDescent="0.15"/>
    <row r="29" spans="2:28" ht="21.95" customHeight="1" x14ac:dyDescent="0.15"/>
    <row r="30" spans="2:28" ht="21.95" customHeight="1" x14ac:dyDescent="0.15"/>
  </sheetData>
  <mergeCells count="8">
    <mergeCell ref="B2:B3"/>
    <mergeCell ref="C2:C3"/>
    <mergeCell ref="H2:H3"/>
    <mergeCell ref="D2:G2"/>
    <mergeCell ref="I2:M2"/>
    <mergeCell ref="N2:S2"/>
    <mergeCell ref="T2:W2"/>
    <mergeCell ref="X2:AB2"/>
  </mergeCells>
  <phoneticPr fontId="25" type="noConversion"/>
  <hyperlinks>
    <hyperlink ref="C23" r:id="rId1" xr:uid="{00000000-0004-0000-0400-000000000000}"/>
  </hyperlink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B30"/>
  <sheetViews>
    <sheetView topLeftCell="B1" workbookViewId="0">
      <selection activeCell="M17" sqref="M17"/>
    </sheetView>
  </sheetViews>
  <sheetFormatPr defaultColWidth="9" defaultRowHeight="12" x14ac:dyDescent="0.15"/>
  <cols>
    <col min="1" max="1" width="5.375" style="17" customWidth="1"/>
    <col min="2" max="2" width="9" style="17"/>
    <col min="3" max="3" width="9" style="18"/>
    <col min="4" max="4" width="9.375" style="17" customWidth="1"/>
    <col min="5" max="5" width="8.375" style="17" customWidth="1"/>
    <col min="6" max="6" width="8.625" style="17" customWidth="1"/>
    <col min="7" max="7" width="10.125" style="17" customWidth="1"/>
    <col min="8" max="8" width="9.375" style="17" customWidth="1"/>
    <col min="9" max="9" width="15.5" style="17" customWidth="1"/>
    <col min="10" max="10" width="16.125" style="17" customWidth="1"/>
    <col min="11" max="11" width="12.75" style="17" customWidth="1"/>
    <col min="12" max="13" width="13.875" style="17" customWidth="1"/>
    <col min="14" max="17" width="12.25" style="17" customWidth="1"/>
    <col min="18" max="19" width="15.5" style="17" customWidth="1"/>
    <col min="20" max="20" width="9" style="17"/>
    <col min="21" max="21" width="15.5" style="17" customWidth="1"/>
    <col min="22" max="22" width="15" style="17" customWidth="1"/>
    <col min="23" max="23" width="11.625" style="17" customWidth="1"/>
    <col min="24" max="24" width="13.875" style="17" customWidth="1"/>
    <col min="25" max="25" width="17.25" style="17" customWidth="1"/>
    <col min="26" max="26" width="14.875" style="17" customWidth="1"/>
    <col min="27" max="27" width="13.125" style="17" customWidth="1"/>
    <col min="28" max="28" width="10.5" style="17" customWidth="1"/>
    <col min="29" max="16384" width="9" style="17"/>
  </cols>
  <sheetData>
    <row r="2" spans="2:28" s="15" customFormat="1" ht="18.75" customHeight="1" x14ac:dyDescent="0.15">
      <c r="B2" s="32" t="s">
        <v>0</v>
      </c>
      <c r="C2" s="33" t="s">
        <v>1</v>
      </c>
      <c r="D2" s="32" t="s">
        <v>2</v>
      </c>
      <c r="E2" s="32"/>
      <c r="F2" s="32"/>
      <c r="G2" s="32"/>
      <c r="H2" s="32" t="s">
        <v>3</v>
      </c>
      <c r="I2" s="32" t="s">
        <v>4</v>
      </c>
      <c r="J2" s="32"/>
      <c r="K2" s="32"/>
      <c r="L2" s="32"/>
      <c r="M2" s="32"/>
      <c r="N2" s="32" t="s">
        <v>5</v>
      </c>
      <c r="O2" s="32"/>
      <c r="P2" s="32"/>
      <c r="Q2" s="32"/>
      <c r="R2" s="32"/>
      <c r="S2" s="32"/>
      <c r="T2" s="32" t="s">
        <v>6</v>
      </c>
      <c r="U2" s="32"/>
      <c r="V2" s="32"/>
      <c r="W2" s="32"/>
      <c r="X2" s="32" t="s">
        <v>7</v>
      </c>
      <c r="Y2" s="32"/>
      <c r="Z2" s="32"/>
      <c r="AA2" s="32"/>
      <c r="AB2" s="32"/>
    </row>
    <row r="3" spans="2:28" s="15" customFormat="1" ht="14.25" x14ac:dyDescent="0.15">
      <c r="B3" s="32"/>
      <c r="C3" s="33"/>
      <c r="D3" s="15" t="s">
        <v>8</v>
      </c>
      <c r="E3" s="15" t="s">
        <v>9</v>
      </c>
      <c r="F3" s="15" t="s">
        <v>10</v>
      </c>
      <c r="G3" s="15" t="s">
        <v>11</v>
      </c>
      <c r="H3" s="32"/>
      <c r="I3" s="15" t="s">
        <v>12</v>
      </c>
      <c r="J3" s="15" t="s">
        <v>13</v>
      </c>
      <c r="K3" s="15" t="s">
        <v>14</v>
      </c>
      <c r="L3" s="15" t="s">
        <v>15</v>
      </c>
      <c r="M3" s="15" t="s">
        <v>16</v>
      </c>
      <c r="N3" s="15" t="s">
        <v>17</v>
      </c>
      <c r="O3" s="15" t="s">
        <v>18</v>
      </c>
      <c r="P3" s="15" t="s">
        <v>19</v>
      </c>
      <c r="Q3" s="15" t="s">
        <v>20</v>
      </c>
      <c r="R3" s="15" t="s">
        <v>21</v>
      </c>
      <c r="S3" s="15" t="s">
        <v>22</v>
      </c>
      <c r="T3" s="15" t="s">
        <v>23</v>
      </c>
      <c r="U3" s="15" t="s">
        <v>24</v>
      </c>
      <c r="V3" s="15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</row>
    <row r="4" spans="2:28" s="15" customFormat="1" ht="24" x14ac:dyDescent="0.15">
      <c r="B4" s="15">
        <v>1</v>
      </c>
      <c r="C4" s="19" t="s">
        <v>32</v>
      </c>
      <c r="D4" s="15">
        <v>3</v>
      </c>
      <c r="E4" s="15">
        <v>4</v>
      </c>
      <c r="F4" s="15">
        <v>5</v>
      </c>
      <c r="G4" s="15" t="s">
        <v>33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 t="s">
        <v>34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 t="s">
        <v>35</v>
      </c>
      <c r="T4" s="15">
        <v>19</v>
      </c>
      <c r="U4" s="15">
        <v>20</v>
      </c>
      <c r="V4" s="15">
        <v>21</v>
      </c>
      <c r="W4" s="15" t="s">
        <v>36</v>
      </c>
      <c r="X4" s="15" t="s">
        <v>37</v>
      </c>
      <c r="Y4" s="28" t="s">
        <v>38</v>
      </c>
      <c r="Z4" s="15" t="s">
        <v>39</v>
      </c>
      <c r="AA4" s="28" t="s">
        <v>40</v>
      </c>
      <c r="AB4" s="15" t="s">
        <v>41</v>
      </c>
    </row>
    <row r="5" spans="2:28" ht="21.95" customHeight="1" x14ac:dyDescent="0.15">
      <c r="B5" s="10" t="s">
        <v>42</v>
      </c>
      <c r="D5" s="20">
        <v>18000</v>
      </c>
      <c r="E5" s="20"/>
      <c r="F5" s="20"/>
      <c r="G5" s="20">
        <f>SUM(D5:F5)</f>
        <v>18000</v>
      </c>
      <c r="H5" s="20">
        <v>5000</v>
      </c>
      <c r="I5" s="29">
        <v>800</v>
      </c>
      <c r="J5" s="29">
        <v>200</v>
      </c>
      <c r="K5" s="29">
        <v>50</v>
      </c>
      <c r="L5" s="29">
        <v>700</v>
      </c>
      <c r="M5" s="20">
        <f>SUM(I5:L5)</f>
        <v>1750</v>
      </c>
      <c r="N5" s="20"/>
      <c r="O5" s="20"/>
      <c r="P5" s="20"/>
      <c r="Q5" s="20">
        <v>1500</v>
      </c>
      <c r="R5" s="20"/>
      <c r="S5" s="20">
        <f>SUM(N5:R5)</f>
        <v>1500</v>
      </c>
      <c r="T5" s="20"/>
      <c r="U5" s="20"/>
      <c r="V5" s="20"/>
      <c r="W5" s="20">
        <f>SUM(T5:V5)</f>
        <v>0</v>
      </c>
      <c r="X5" s="20">
        <f>G5-H5-M5-S5-W5</f>
        <v>9750</v>
      </c>
      <c r="Y5" s="20">
        <f>X5+'5月'!Y5</f>
        <v>73700</v>
      </c>
      <c r="Z5" s="20">
        <f>MAX(Y5*{3,10,20,25,30,35,45}%-{0,2520,16920,31920,52920,85920,181920},0)</f>
        <v>4850</v>
      </c>
      <c r="AA5" s="20">
        <f>'5月'!Z5</f>
        <v>3875</v>
      </c>
      <c r="AB5" s="20">
        <f>Z5-AA5</f>
        <v>975</v>
      </c>
    </row>
    <row r="6" spans="2:28" ht="21.95" customHeight="1" x14ac:dyDescent="0.15">
      <c r="B6" s="10" t="s">
        <v>43</v>
      </c>
      <c r="D6" s="20">
        <v>30000</v>
      </c>
      <c r="E6" s="20"/>
      <c r="F6" s="20"/>
      <c r="G6" s="20">
        <f t="shared" ref="G6:G16" si="0">SUM(D6:F6)</f>
        <v>30000</v>
      </c>
      <c r="H6" s="20">
        <v>5000</v>
      </c>
      <c r="I6" s="20">
        <v>4500</v>
      </c>
      <c r="J6" s="20"/>
      <c r="K6" s="20"/>
      <c r="L6" s="20"/>
      <c r="M6" s="20">
        <f t="shared" ref="M6:M16" si="1">SUM(I6:L6)</f>
        <v>4500</v>
      </c>
      <c r="N6" s="20">
        <v>2000</v>
      </c>
      <c r="O6" s="20"/>
      <c r="P6" s="20"/>
      <c r="Q6" s="20"/>
      <c r="R6" s="20"/>
      <c r="S6" s="20">
        <f t="shared" ref="S6:S16" si="2">SUM(N6:R6)</f>
        <v>2000</v>
      </c>
      <c r="T6" s="20"/>
      <c r="U6" s="20"/>
      <c r="V6" s="20"/>
      <c r="W6" s="20">
        <f t="shared" ref="W6:W16" si="3">SUM(T6:V6)</f>
        <v>0</v>
      </c>
      <c r="X6" s="20">
        <f t="shared" ref="X6:X16" si="4">G6-H6-M6-S6-W6</f>
        <v>18500</v>
      </c>
      <c r="Y6" s="20">
        <f>X6+'5月'!Y6</f>
        <v>111000</v>
      </c>
      <c r="Z6" s="20">
        <f>MAX(Y6*{3,10,20,25,30,35,45}%-{0,2520,16920,31920,52920,85920,181920},0)</f>
        <v>8580</v>
      </c>
      <c r="AA6" s="20">
        <f>'5月'!Z6</f>
        <v>6730</v>
      </c>
      <c r="AB6" s="20">
        <f t="shared" ref="AB6:AB16" si="5">Z6-AA6</f>
        <v>1850</v>
      </c>
    </row>
    <row r="7" spans="2:28" ht="21.95" customHeight="1" x14ac:dyDescent="0.15">
      <c r="B7" s="10" t="s">
        <v>44</v>
      </c>
      <c r="D7" s="20">
        <v>30000</v>
      </c>
      <c r="E7" s="20"/>
      <c r="F7" s="20"/>
      <c r="G7" s="20">
        <f t="shared" si="0"/>
        <v>30000</v>
      </c>
      <c r="H7" s="20">
        <v>5000</v>
      </c>
      <c r="I7" s="20">
        <v>4500</v>
      </c>
      <c r="J7" s="20"/>
      <c r="K7" s="20"/>
      <c r="L7" s="20"/>
      <c r="M7" s="20">
        <f t="shared" si="1"/>
        <v>4500</v>
      </c>
      <c r="N7" s="20">
        <v>2000</v>
      </c>
      <c r="O7" s="20"/>
      <c r="P7" s="20"/>
      <c r="Q7" s="20"/>
      <c r="R7" s="20"/>
      <c r="S7" s="20">
        <f t="shared" si="2"/>
        <v>2000</v>
      </c>
      <c r="T7" s="20"/>
      <c r="U7" s="20"/>
      <c r="V7" s="20"/>
      <c r="W7" s="20">
        <f t="shared" si="3"/>
        <v>0</v>
      </c>
      <c r="X7" s="20">
        <f t="shared" si="4"/>
        <v>18500</v>
      </c>
      <c r="Y7" s="20">
        <f>X7+'5月'!Y7</f>
        <v>111000</v>
      </c>
      <c r="Z7" s="20">
        <f>MAX(Y7*{3,10,20,25,30,35,45}%-{0,2520,16920,31920,52920,85920,181920},0)</f>
        <v>8580</v>
      </c>
      <c r="AA7" s="20">
        <f>'5月'!Z7</f>
        <v>6730</v>
      </c>
      <c r="AB7" s="20">
        <f t="shared" si="5"/>
        <v>1850</v>
      </c>
    </row>
    <row r="8" spans="2:28" ht="21.95" customHeight="1" x14ac:dyDescent="0.15">
      <c r="B8" s="10" t="s">
        <v>45</v>
      </c>
      <c r="D8" s="20">
        <v>30000</v>
      </c>
      <c r="E8" s="20"/>
      <c r="F8" s="20"/>
      <c r="G8" s="20">
        <f t="shared" si="0"/>
        <v>30000</v>
      </c>
      <c r="H8" s="20">
        <v>5000</v>
      </c>
      <c r="I8" s="20">
        <v>4500</v>
      </c>
      <c r="J8" s="20"/>
      <c r="K8" s="20"/>
      <c r="L8" s="20"/>
      <c r="M8" s="20">
        <f t="shared" si="1"/>
        <v>4500</v>
      </c>
      <c r="N8" s="20">
        <v>2000</v>
      </c>
      <c r="O8" s="20"/>
      <c r="P8" s="20"/>
      <c r="Q8" s="20"/>
      <c r="R8" s="20"/>
      <c r="S8" s="20">
        <f t="shared" si="2"/>
        <v>2000</v>
      </c>
      <c r="T8" s="20"/>
      <c r="U8" s="20"/>
      <c r="V8" s="20"/>
      <c r="W8" s="20">
        <f t="shared" si="3"/>
        <v>0</v>
      </c>
      <c r="X8" s="20">
        <f t="shared" si="4"/>
        <v>18500</v>
      </c>
      <c r="Y8" s="20">
        <f>X8+'5月'!Y8</f>
        <v>111000</v>
      </c>
      <c r="Z8" s="20">
        <f>MAX(Y8*{3,10,20,25,30,35,45}%-{0,2520,16920,31920,52920,85920,181920},0)</f>
        <v>8580</v>
      </c>
      <c r="AA8" s="20">
        <f>'5月'!Z8</f>
        <v>6730</v>
      </c>
      <c r="AB8" s="20">
        <f t="shared" si="5"/>
        <v>1850</v>
      </c>
    </row>
    <row r="9" spans="2:28" ht="21.95" customHeight="1" x14ac:dyDescent="0.15">
      <c r="B9" s="10" t="s">
        <v>46</v>
      </c>
      <c r="D9" s="20">
        <v>30000</v>
      </c>
      <c r="E9" s="20"/>
      <c r="F9" s="20"/>
      <c r="G9" s="20">
        <f t="shared" si="0"/>
        <v>30000</v>
      </c>
      <c r="H9" s="20">
        <v>5000</v>
      </c>
      <c r="I9" s="20">
        <v>4500</v>
      </c>
      <c r="J9" s="20"/>
      <c r="K9" s="20"/>
      <c r="L9" s="20"/>
      <c r="M9" s="20">
        <f t="shared" si="1"/>
        <v>4500</v>
      </c>
      <c r="N9" s="20">
        <v>2000</v>
      </c>
      <c r="O9" s="20"/>
      <c r="P9" s="20"/>
      <c r="Q9" s="20"/>
      <c r="R9" s="20"/>
      <c r="S9" s="20">
        <f t="shared" si="2"/>
        <v>2000</v>
      </c>
      <c r="T9" s="20"/>
      <c r="U9" s="20"/>
      <c r="V9" s="20"/>
      <c r="W9" s="20">
        <f t="shared" si="3"/>
        <v>0</v>
      </c>
      <c r="X9" s="20">
        <f t="shared" si="4"/>
        <v>18500</v>
      </c>
      <c r="Y9" s="20">
        <f>X9+'5月'!Y9</f>
        <v>111000</v>
      </c>
      <c r="Z9" s="20">
        <f>MAX(Y9*{3,10,20,25,30,35,45}%-{0,2520,16920,31920,52920,85920,181920},0)</f>
        <v>8580</v>
      </c>
      <c r="AA9" s="20">
        <f>'5月'!Z9</f>
        <v>6730</v>
      </c>
      <c r="AB9" s="20">
        <f t="shared" si="5"/>
        <v>1850</v>
      </c>
    </row>
    <row r="10" spans="2:28" ht="21.95" customHeight="1" x14ac:dyDescent="0.15">
      <c r="B10" s="10" t="s">
        <v>47</v>
      </c>
      <c r="D10" s="20">
        <v>30000</v>
      </c>
      <c r="E10" s="20"/>
      <c r="F10" s="20"/>
      <c r="G10" s="20">
        <f t="shared" si="0"/>
        <v>30000</v>
      </c>
      <c r="H10" s="20">
        <v>5000</v>
      </c>
      <c r="I10" s="20">
        <v>4500</v>
      </c>
      <c r="J10" s="20"/>
      <c r="K10" s="20"/>
      <c r="L10" s="20"/>
      <c r="M10" s="20">
        <f t="shared" si="1"/>
        <v>4500</v>
      </c>
      <c r="N10" s="20">
        <v>2000</v>
      </c>
      <c r="O10" s="20"/>
      <c r="P10" s="20"/>
      <c r="Q10" s="20"/>
      <c r="R10" s="20"/>
      <c r="S10" s="20">
        <f t="shared" si="2"/>
        <v>2000</v>
      </c>
      <c r="T10" s="20"/>
      <c r="U10" s="20"/>
      <c r="V10" s="20"/>
      <c r="W10" s="20">
        <f t="shared" si="3"/>
        <v>0</v>
      </c>
      <c r="X10" s="20">
        <f t="shared" si="4"/>
        <v>18500</v>
      </c>
      <c r="Y10" s="20">
        <f>X10+'5月'!Y10</f>
        <v>111000</v>
      </c>
      <c r="Z10" s="20">
        <f>MAX(Y10*{3,10,20,25,30,35,45}%-{0,2520,16920,31920,52920,85920,181920},0)</f>
        <v>8580</v>
      </c>
      <c r="AA10" s="20">
        <f>'5月'!Z10</f>
        <v>6730</v>
      </c>
      <c r="AB10" s="20">
        <f t="shared" si="5"/>
        <v>1850</v>
      </c>
    </row>
    <row r="11" spans="2:28" ht="21.95" customHeight="1" x14ac:dyDescent="0.15">
      <c r="B11" s="10" t="s">
        <v>48</v>
      </c>
      <c r="D11" s="20">
        <v>30000</v>
      </c>
      <c r="E11" s="20"/>
      <c r="F11" s="20"/>
      <c r="G11" s="20">
        <f t="shared" si="0"/>
        <v>30000</v>
      </c>
      <c r="H11" s="20">
        <v>5000</v>
      </c>
      <c r="I11" s="20">
        <v>4500</v>
      </c>
      <c r="J11" s="20"/>
      <c r="K11" s="20"/>
      <c r="L11" s="20"/>
      <c r="M11" s="20">
        <f t="shared" si="1"/>
        <v>4500</v>
      </c>
      <c r="N11" s="20">
        <v>2000</v>
      </c>
      <c r="O11" s="20"/>
      <c r="P11" s="20"/>
      <c r="Q11" s="20"/>
      <c r="R11" s="20"/>
      <c r="S11" s="20">
        <f t="shared" si="2"/>
        <v>2000</v>
      </c>
      <c r="T11" s="20"/>
      <c r="U11" s="20"/>
      <c r="V11" s="20"/>
      <c r="W11" s="20">
        <f t="shared" si="3"/>
        <v>0</v>
      </c>
      <c r="X11" s="20">
        <f t="shared" si="4"/>
        <v>18500</v>
      </c>
      <c r="Y11" s="20">
        <f>X11+'5月'!Y11</f>
        <v>111000</v>
      </c>
      <c r="Z11" s="20">
        <f>MAX(Y11*{3,10,20,25,30,35,45}%-{0,2520,16920,31920,52920,85920,181920},0)</f>
        <v>8580</v>
      </c>
      <c r="AA11" s="20">
        <f>'5月'!Z11</f>
        <v>6730</v>
      </c>
      <c r="AB11" s="20">
        <f t="shared" si="5"/>
        <v>1850</v>
      </c>
    </row>
    <row r="12" spans="2:28" ht="21.95" customHeight="1" x14ac:dyDescent="0.15">
      <c r="B12" s="10" t="s">
        <v>49</v>
      </c>
      <c r="D12" s="20">
        <v>30000</v>
      </c>
      <c r="E12" s="20"/>
      <c r="F12" s="20"/>
      <c r="G12" s="20">
        <f t="shared" si="0"/>
        <v>30000</v>
      </c>
      <c r="H12" s="20">
        <v>5000</v>
      </c>
      <c r="I12" s="20">
        <v>4500</v>
      </c>
      <c r="J12" s="20"/>
      <c r="K12" s="20"/>
      <c r="L12" s="20"/>
      <c r="M12" s="20">
        <f t="shared" si="1"/>
        <v>4500</v>
      </c>
      <c r="N12" s="20">
        <v>2000</v>
      </c>
      <c r="O12" s="20"/>
      <c r="P12" s="20"/>
      <c r="Q12" s="20"/>
      <c r="R12" s="20"/>
      <c r="S12" s="20">
        <f t="shared" si="2"/>
        <v>2000</v>
      </c>
      <c r="T12" s="20"/>
      <c r="U12" s="20"/>
      <c r="V12" s="20"/>
      <c r="W12" s="20">
        <f t="shared" si="3"/>
        <v>0</v>
      </c>
      <c r="X12" s="20">
        <f t="shared" si="4"/>
        <v>18500</v>
      </c>
      <c r="Y12" s="20">
        <f>X12+'5月'!Y12</f>
        <v>111000</v>
      </c>
      <c r="Z12" s="20">
        <f>MAX(Y12*{3,10,20,25,30,35,45}%-{0,2520,16920,31920,52920,85920,181920},0)</f>
        <v>8580</v>
      </c>
      <c r="AA12" s="20">
        <f>'5月'!Z12</f>
        <v>6730</v>
      </c>
      <c r="AB12" s="20">
        <f t="shared" si="5"/>
        <v>1850</v>
      </c>
    </row>
    <row r="13" spans="2:28" ht="21.95" customHeight="1" x14ac:dyDescent="0.15">
      <c r="B13" s="10" t="s">
        <v>50</v>
      </c>
      <c r="D13" s="20">
        <v>30000</v>
      </c>
      <c r="E13" s="20"/>
      <c r="F13" s="20"/>
      <c r="G13" s="20">
        <f t="shared" si="0"/>
        <v>30000</v>
      </c>
      <c r="H13" s="20">
        <v>5000</v>
      </c>
      <c r="I13" s="20">
        <v>4500</v>
      </c>
      <c r="J13" s="20"/>
      <c r="K13" s="20"/>
      <c r="L13" s="20"/>
      <c r="M13" s="20">
        <f t="shared" si="1"/>
        <v>4500</v>
      </c>
      <c r="N13" s="20">
        <v>2000</v>
      </c>
      <c r="O13" s="20"/>
      <c r="P13" s="20"/>
      <c r="Q13" s="20"/>
      <c r="R13" s="20"/>
      <c r="S13" s="20">
        <f t="shared" si="2"/>
        <v>2000</v>
      </c>
      <c r="T13" s="20"/>
      <c r="U13" s="20"/>
      <c r="V13" s="20"/>
      <c r="W13" s="20">
        <f t="shared" si="3"/>
        <v>0</v>
      </c>
      <c r="X13" s="20">
        <f t="shared" si="4"/>
        <v>18500</v>
      </c>
      <c r="Y13" s="20">
        <f>X13+'5月'!Y13</f>
        <v>111000</v>
      </c>
      <c r="Z13" s="20">
        <f>MAX(Y13*{3,10,20,25,30,35,45}%-{0,2520,16920,31920,52920,85920,181920},0)</f>
        <v>8580</v>
      </c>
      <c r="AA13" s="20">
        <f>'5月'!Z13</f>
        <v>6730</v>
      </c>
      <c r="AB13" s="20">
        <f t="shared" si="5"/>
        <v>1850</v>
      </c>
    </row>
    <row r="14" spans="2:28" ht="21.95" customHeight="1" x14ac:dyDescent="0.15">
      <c r="B14" s="10" t="s">
        <v>51</v>
      </c>
      <c r="D14" s="20">
        <v>30000</v>
      </c>
      <c r="E14" s="20"/>
      <c r="F14" s="20"/>
      <c r="G14" s="20">
        <f t="shared" si="0"/>
        <v>30000</v>
      </c>
      <c r="H14" s="20">
        <v>5000</v>
      </c>
      <c r="I14" s="20">
        <v>4500</v>
      </c>
      <c r="J14" s="20"/>
      <c r="K14" s="20"/>
      <c r="L14" s="20"/>
      <c r="M14" s="20">
        <f t="shared" si="1"/>
        <v>4500</v>
      </c>
      <c r="N14" s="20">
        <v>2000</v>
      </c>
      <c r="O14" s="20"/>
      <c r="P14" s="20"/>
      <c r="Q14" s="20"/>
      <c r="R14" s="20"/>
      <c r="S14" s="20">
        <f t="shared" si="2"/>
        <v>2000</v>
      </c>
      <c r="T14" s="20"/>
      <c r="U14" s="20"/>
      <c r="V14" s="20"/>
      <c r="W14" s="20">
        <f t="shared" si="3"/>
        <v>0</v>
      </c>
      <c r="X14" s="20">
        <f t="shared" si="4"/>
        <v>18500</v>
      </c>
      <c r="Y14" s="20">
        <f>X14+'5月'!Y14</f>
        <v>111000</v>
      </c>
      <c r="Z14" s="20">
        <f>MAX(Y14*{3,10,20,25,30,35,45}%-{0,2520,16920,31920,52920,85920,181920},0)</f>
        <v>8580</v>
      </c>
      <c r="AA14" s="20">
        <f>'5月'!Z14</f>
        <v>6730</v>
      </c>
      <c r="AB14" s="20">
        <f t="shared" si="5"/>
        <v>1850</v>
      </c>
    </row>
    <row r="15" spans="2:28" ht="21.95" customHeight="1" x14ac:dyDescent="0.15">
      <c r="B15" s="10" t="s">
        <v>52</v>
      </c>
      <c r="D15" s="20">
        <v>30000</v>
      </c>
      <c r="E15" s="20"/>
      <c r="F15" s="20"/>
      <c r="G15" s="20">
        <f t="shared" si="0"/>
        <v>30000</v>
      </c>
      <c r="H15" s="20">
        <v>5000</v>
      </c>
      <c r="I15" s="20">
        <v>4500</v>
      </c>
      <c r="J15" s="20"/>
      <c r="K15" s="20"/>
      <c r="L15" s="20"/>
      <c r="M15" s="20">
        <f t="shared" si="1"/>
        <v>4500</v>
      </c>
      <c r="N15" s="20">
        <v>2000</v>
      </c>
      <c r="O15" s="20"/>
      <c r="P15" s="20"/>
      <c r="Q15" s="20"/>
      <c r="R15" s="20"/>
      <c r="S15" s="20">
        <f t="shared" si="2"/>
        <v>2000</v>
      </c>
      <c r="T15" s="20"/>
      <c r="U15" s="20"/>
      <c r="V15" s="20"/>
      <c r="W15" s="20">
        <f t="shared" si="3"/>
        <v>0</v>
      </c>
      <c r="X15" s="20">
        <f t="shared" si="4"/>
        <v>18500</v>
      </c>
      <c r="Y15" s="20">
        <f>X15+'5月'!Y15</f>
        <v>111000</v>
      </c>
      <c r="Z15" s="20">
        <f>MAX(Y15*{3,10,20,25,30,35,45}%-{0,2520,16920,31920,52920,85920,181920},0)</f>
        <v>8580</v>
      </c>
      <c r="AA15" s="20">
        <f>'5月'!Z15</f>
        <v>6730</v>
      </c>
      <c r="AB15" s="20">
        <f t="shared" si="5"/>
        <v>1850</v>
      </c>
    </row>
    <row r="16" spans="2:28" ht="21.95" customHeight="1" x14ac:dyDescent="0.15">
      <c r="B16" s="10" t="s">
        <v>53</v>
      </c>
      <c r="D16" s="20">
        <v>30000</v>
      </c>
      <c r="E16" s="20"/>
      <c r="F16" s="20"/>
      <c r="G16" s="20">
        <f t="shared" si="0"/>
        <v>30000</v>
      </c>
      <c r="H16" s="20">
        <v>5000</v>
      </c>
      <c r="I16" s="20">
        <v>4500</v>
      </c>
      <c r="J16" s="20"/>
      <c r="K16" s="20"/>
      <c r="L16" s="20"/>
      <c r="M16" s="20">
        <f t="shared" si="1"/>
        <v>4500</v>
      </c>
      <c r="N16" s="20">
        <v>2000</v>
      </c>
      <c r="O16" s="20"/>
      <c r="P16" s="20"/>
      <c r="Q16" s="20"/>
      <c r="R16" s="20"/>
      <c r="S16" s="20">
        <f t="shared" si="2"/>
        <v>2000</v>
      </c>
      <c r="T16" s="20"/>
      <c r="U16" s="20"/>
      <c r="V16" s="20"/>
      <c r="W16" s="20">
        <f t="shared" si="3"/>
        <v>0</v>
      </c>
      <c r="X16" s="20">
        <f t="shared" si="4"/>
        <v>18500</v>
      </c>
      <c r="Y16" s="20">
        <f>X16+'5月'!Y16</f>
        <v>111000</v>
      </c>
      <c r="Z16" s="20">
        <f>MAX(Y16*{3,10,20,25,30,35,45}%-{0,2520,16920,31920,52920,85920,181920},0)</f>
        <v>8580</v>
      </c>
      <c r="AA16" s="20">
        <f>'5月'!Z16</f>
        <v>6730</v>
      </c>
      <c r="AB16" s="20">
        <f t="shared" si="5"/>
        <v>1850</v>
      </c>
    </row>
    <row r="17" spans="2:28" ht="21.95" customHeight="1" x14ac:dyDescent="0.15">
      <c r="B17" s="21" t="s">
        <v>54</v>
      </c>
      <c r="C17" s="22"/>
      <c r="D17" s="23">
        <f>SUM(D5:D16)</f>
        <v>348000</v>
      </c>
      <c r="E17" s="23">
        <f t="shared" ref="E17:AB17" si="6">SUM(E5:E16)</f>
        <v>0</v>
      </c>
      <c r="F17" s="23">
        <f t="shared" si="6"/>
        <v>0</v>
      </c>
      <c r="G17" s="23">
        <f t="shared" si="6"/>
        <v>348000</v>
      </c>
      <c r="H17" s="23">
        <f t="shared" si="6"/>
        <v>60000</v>
      </c>
      <c r="I17" s="23">
        <f t="shared" si="6"/>
        <v>50300</v>
      </c>
      <c r="J17" s="23">
        <f t="shared" si="6"/>
        <v>200</v>
      </c>
      <c r="K17" s="23">
        <f t="shared" si="6"/>
        <v>50</v>
      </c>
      <c r="L17" s="23">
        <f t="shared" si="6"/>
        <v>700</v>
      </c>
      <c r="M17" s="23">
        <f t="shared" si="6"/>
        <v>51250</v>
      </c>
      <c r="N17" s="23">
        <f t="shared" si="6"/>
        <v>22000</v>
      </c>
      <c r="O17" s="23">
        <f t="shared" si="6"/>
        <v>0</v>
      </c>
      <c r="P17" s="23">
        <f t="shared" si="6"/>
        <v>0</v>
      </c>
      <c r="Q17" s="23">
        <f t="shared" si="6"/>
        <v>1500</v>
      </c>
      <c r="R17" s="23">
        <f t="shared" si="6"/>
        <v>0</v>
      </c>
      <c r="S17" s="23">
        <f t="shared" si="6"/>
        <v>23500</v>
      </c>
      <c r="T17" s="23">
        <f t="shared" si="6"/>
        <v>0</v>
      </c>
      <c r="U17" s="23">
        <f t="shared" si="6"/>
        <v>0</v>
      </c>
      <c r="V17" s="23">
        <f t="shared" si="6"/>
        <v>0</v>
      </c>
      <c r="W17" s="23">
        <f t="shared" si="6"/>
        <v>0</v>
      </c>
      <c r="X17" s="23">
        <f t="shared" si="6"/>
        <v>213250</v>
      </c>
      <c r="Y17" s="23">
        <f t="shared" si="6"/>
        <v>1294700</v>
      </c>
      <c r="Z17" s="23">
        <f t="shared" si="6"/>
        <v>99230</v>
      </c>
      <c r="AA17" s="23">
        <f t="shared" si="6"/>
        <v>77905</v>
      </c>
      <c r="AB17" s="23">
        <f t="shared" si="6"/>
        <v>21325</v>
      </c>
    </row>
    <row r="18" spans="2:28" ht="21.95" customHeight="1" x14ac:dyDescent="0.15"/>
    <row r="19" spans="2:28" s="16" customFormat="1" ht="18" customHeight="1" x14ac:dyDescent="0.15">
      <c r="B19" s="25" t="s">
        <v>55</v>
      </c>
    </row>
    <row r="20" spans="2:28" s="16" customFormat="1" ht="18" customHeight="1" x14ac:dyDescent="0.15">
      <c r="B20" s="16" t="s">
        <v>56</v>
      </c>
    </row>
    <row r="21" spans="2:28" s="16" customFormat="1" ht="18" customHeight="1" x14ac:dyDescent="0.15">
      <c r="B21" s="16" t="s">
        <v>57</v>
      </c>
    </row>
    <row r="22" spans="2:28" s="16" customFormat="1" ht="18" customHeight="1" x14ac:dyDescent="0.15">
      <c r="B22" s="16" t="s">
        <v>58</v>
      </c>
    </row>
    <row r="23" spans="2:28" s="16" customFormat="1" ht="18" customHeight="1" x14ac:dyDescent="0.15">
      <c r="B23" s="26" t="s">
        <v>59</v>
      </c>
      <c r="C23" s="27" t="s">
        <v>60</v>
      </c>
    </row>
    <row r="24" spans="2:28" ht="21.95" customHeight="1" x14ac:dyDescent="0.15"/>
    <row r="25" spans="2:28" ht="21.95" customHeight="1" x14ac:dyDescent="0.15"/>
    <row r="26" spans="2:28" ht="21.95" customHeight="1" x14ac:dyDescent="0.15"/>
    <row r="27" spans="2:28" ht="21.95" customHeight="1" x14ac:dyDescent="0.15"/>
    <row r="28" spans="2:28" ht="21.95" customHeight="1" x14ac:dyDescent="0.15"/>
    <row r="29" spans="2:28" ht="21.95" customHeight="1" x14ac:dyDescent="0.15"/>
    <row r="30" spans="2:28" ht="21.95" customHeight="1" x14ac:dyDescent="0.15"/>
  </sheetData>
  <mergeCells count="8">
    <mergeCell ref="B2:B3"/>
    <mergeCell ref="C2:C3"/>
    <mergeCell ref="H2:H3"/>
    <mergeCell ref="D2:G2"/>
    <mergeCell ref="I2:M2"/>
    <mergeCell ref="N2:S2"/>
    <mergeCell ref="T2:W2"/>
    <mergeCell ref="X2:AB2"/>
  </mergeCells>
  <phoneticPr fontId="25" type="noConversion"/>
  <hyperlinks>
    <hyperlink ref="C23" r:id="rId1" xr:uid="{00000000-0004-0000-0500-000000000000}"/>
  </hyperlink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B30"/>
  <sheetViews>
    <sheetView workbookViewId="0">
      <selection activeCell="D5" sqref="D5"/>
    </sheetView>
  </sheetViews>
  <sheetFormatPr defaultColWidth="9" defaultRowHeight="12" x14ac:dyDescent="0.15"/>
  <cols>
    <col min="1" max="1" width="5.375" style="17" customWidth="1"/>
    <col min="2" max="2" width="9" style="17"/>
    <col min="3" max="3" width="9" style="18"/>
    <col min="4" max="4" width="9.375" style="17" customWidth="1"/>
    <col min="5" max="5" width="8.375" style="17" customWidth="1"/>
    <col min="6" max="6" width="8.625" style="17" customWidth="1"/>
    <col min="7" max="7" width="10.125" style="17" customWidth="1"/>
    <col min="8" max="8" width="9.375" style="17" customWidth="1"/>
    <col min="9" max="9" width="15.5" style="17" customWidth="1"/>
    <col min="10" max="10" width="16.125" style="17" customWidth="1"/>
    <col min="11" max="11" width="12.75" style="17" customWidth="1"/>
    <col min="12" max="13" width="13.875" style="17" customWidth="1"/>
    <col min="14" max="17" width="12.25" style="17" customWidth="1"/>
    <col min="18" max="19" width="15.5" style="17" customWidth="1"/>
    <col min="20" max="20" width="9" style="17"/>
    <col min="21" max="21" width="15.5" style="17" customWidth="1"/>
    <col min="22" max="22" width="15" style="17" customWidth="1"/>
    <col min="23" max="23" width="11.625" style="17" customWidth="1"/>
    <col min="24" max="24" width="13.875" style="17" customWidth="1"/>
    <col min="25" max="25" width="17.25" style="17" customWidth="1"/>
    <col min="26" max="26" width="14.875" style="17" customWidth="1"/>
    <col min="27" max="27" width="13.125" style="17" customWidth="1"/>
    <col min="28" max="28" width="10.5" style="17" customWidth="1"/>
    <col min="29" max="16384" width="9" style="17"/>
  </cols>
  <sheetData>
    <row r="2" spans="2:28" s="15" customFormat="1" ht="18.75" customHeight="1" x14ac:dyDescent="0.15">
      <c r="B2" s="32" t="s">
        <v>0</v>
      </c>
      <c r="C2" s="33" t="s">
        <v>1</v>
      </c>
      <c r="D2" s="32" t="s">
        <v>2</v>
      </c>
      <c r="E2" s="32"/>
      <c r="F2" s="32"/>
      <c r="G2" s="32"/>
      <c r="H2" s="32" t="s">
        <v>3</v>
      </c>
      <c r="I2" s="32" t="s">
        <v>4</v>
      </c>
      <c r="J2" s="32"/>
      <c r="K2" s="32"/>
      <c r="L2" s="32"/>
      <c r="M2" s="32"/>
      <c r="N2" s="32" t="s">
        <v>5</v>
      </c>
      <c r="O2" s="32"/>
      <c r="P2" s="32"/>
      <c r="Q2" s="32"/>
      <c r="R2" s="32"/>
      <c r="S2" s="32"/>
      <c r="T2" s="32" t="s">
        <v>6</v>
      </c>
      <c r="U2" s="32"/>
      <c r="V2" s="32"/>
      <c r="W2" s="32"/>
      <c r="X2" s="32" t="s">
        <v>7</v>
      </c>
      <c r="Y2" s="32"/>
      <c r="Z2" s="32"/>
      <c r="AA2" s="32"/>
      <c r="AB2" s="32"/>
    </row>
    <row r="3" spans="2:28" s="15" customFormat="1" ht="14.25" x14ac:dyDescent="0.15">
      <c r="B3" s="32"/>
      <c r="C3" s="33"/>
      <c r="D3" s="15" t="s">
        <v>8</v>
      </c>
      <c r="E3" s="15" t="s">
        <v>9</v>
      </c>
      <c r="F3" s="15" t="s">
        <v>10</v>
      </c>
      <c r="G3" s="15" t="s">
        <v>11</v>
      </c>
      <c r="H3" s="32"/>
      <c r="I3" s="15" t="s">
        <v>12</v>
      </c>
      <c r="J3" s="15" t="s">
        <v>13</v>
      </c>
      <c r="K3" s="15" t="s">
        <v>14</v>
      </c>
      <c r="L3" s="15" t="s">
        <v>15</v>
      </c>
      <c r="M3" s="15" t="s">
        <v>16</v>
      </c>
      <c r="N3" s="15" t="s">
        <v>17</v>
      </c>
      <c r="O3" s="15" t="s">
        <v>18</v>
      </c>
      <c r="P3" s="15" t="s">
        <v>19</v>
      </c>
      <c r="Q3" s="15" t="s">
        <v>20</v>
      </c>
      <c r="R3" s="15" t="s">
        <v>21</v>
      </c>
      <c r="S3" s="15" t="s">
        <v>22</v>
      </c>
      <c r="T3" s="15" t="s">
        <v>23</v>
      </c>
      <c r="U3" s="15" t="s">
        <v>24</v>
      </c>
      <c r="V3" s="15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</row>
    <row r="4" spans="2:28" s="15" customFormat="1" ht="24" x14ac:dyDescent="0.15">
      <c r="B4" s="15">
        <v>1</v>
      </c>
      <c r="C4" s="19" t="s">
        <v>32</v>
      </c>
      <c r="D4" s="15">
        <v>3</v>
      </c>
      <c r="E4" s="15">
        <v>4</v>
      </c>
      <c r="F4" s="15">
        <v>5</v>
      </c>
      <c r="G4" s="15" t="s">
        <v>33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 t="s">
        <v>34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 t="s">
        <v>35</v>
      </c>
      <c r="T4" s="15">
        <v>19</v>
      </c>
      <c r="U4" s="15">
        <v>20</v>
      </c>
      <c r="V4" s="15">
        <v>21</v>
      </c>
      <c r="W4" s="15" t="s">
        <v>36</v>
      </c>
      <c r="X4" s="15" t="s">
        <v>37</v>
      </c>
      <c r="Y4" s="28" t="s">
        <v>38</v>
      </c>
      <c r="Z4" s="15" t="s">
        <v>39</v>
      </c>
      <c r="AA4" s="28" t="s">
        <v>40</v>
      </c>
      <c r="AB4" s="15" t="s">
        <v>41</v>
      </c>
    </row>
    <row r="5" spans="2:28" ht="21.95" customHeight="1" x14ac:dyDescent="0.15">
      <c r="B5" s="10" t="s">
        <v>42</v>
      </c>
      <c r="D5" s="20">
        <v>18000</v>
      </c>
      <c r="E5" s="20"/>
      <c r="F5" s="20"/>
      <c r="G5" s="20">
        <f>SUM(D5:F5)</f>
        <v>18000</v>
      </c>
      <c r="H5" s="20">
        <v>5000</v>
      </c>
      <c r="I5" s="29">
        <v>800</v>
      </c>
      <c r="J5" s="29">
        <v>200</v>
      </c>
      <c r="K5" s="29">
        <v>50</v>
      </c>
      <c r="L5" s="29">
        <v>700</v>
      </c>
      <c r="M5" s="20">
        <f>SUM(I5:L5)</f>
        <v>1750</v>
      </c>
      <c r="N5" s="20"/>
      <c r="O5" s="20"/>
      <c r="P5" s="20"/>
      <c r="Q5" s="20">
        <v>1500</v>
      </c>
      <c r="R5" s="20"/>
      <c r="S5" s="20">
        <f>SUM(N5:R5)</f>
        <v>1500</v>
      </c>
      <c r="T5" s="20"/>
      <c r="U5" s="20"/>
      <c r="V5" s="20"/>
      <c r="W5" s="20">
        <f>SUM(T5:V5)</f>
        <v>0</v>
      </c>
      <c r="X5" s="20">
        <f>G5-H5-M5-S5-W5</f>
        <v>9750</v>
      </c>
      <c r="Y5" s="20">
        <f>X5+'6月'!Y5</f>
        <v>83450</v>
      </c>
      <c r="Z5" s="20">
        <f>MAX(Y5*{3,10,20,25,30,35,45}%-{0,2520,16920,31920,52920,85920,181920},0)</f>
        <v>5825</v>
      </c>
      <c r="AA5" s="20">
        <f>'6月'!Z5</f>
        <v>4850</v>
      </c>
      <c r="AB5" s="20">
        <f>Z5-AA5</f>
        <v>975</v>
      </c>
    </row>
    <row r="6" spans="2:28" ht="21.95" customHeight="1" x14ac:dyDescent="0.15">
      <c r="B6" s="10" t="s">
        <v>43</v>
      </c>
      <c r="D6" s="20">
        <v>30000</v>
      </c>
      <c r="E6" s="20"/>
      <c r="F6" s="20"/>
      <c r="G6" s="20">
        <f t="shared" ref="G6:G16" si="0">SUM(D6:F6)</f>
        <v>30000</v>
      </c>
      <c r="H6" s="20">
        <v>5000</v>
      </c>
      <c r="I6" s="20">
        <v>4500</v>
      </c>
      <c r="J6" s="20"/>
      <c r="K6" s="20"/>
      <c r="L6" s="20"/>
      <c r="M6" s="20">
        <f t="shared" ref="M6:M16" si="1">SUM(I6:L6)</f>
        <v>4500</v>
      </c>
      <c r="N6" s="20">
        <v>2000</v>
      </c>
      <c r="O6" s="20"/>
      <c r="P6" s="20"/>
      <c r="Q6" s="20"/>
      <c r="R6" s="20"/>
      <c r="S6" s="20">
        <f t="shared" ref="S6:S16" si="2">SUM(N6:R6)</f>
        <v>2000</v>
      </c>
      <c r="T6" s="20"/>
      <c r="U6" s="20"/>
      <c r="V6" s="20"/>
      <c r="W6" s="20">
        <f t="shared" ref="W6:W16" si="3">SUM(T6:V6)</f>
        <v>0</v>
      </c>
      <c r="X6" s="20">
        <f t="shared" ref="X6:X16" si="4">G6-H6-M6-S6-W6</f>
        <v>18500</v>
      </c>
      <c r="Y6" s="20">
        <f>X6+'6月'!Y6</f>
        <v>129500</v>
      </c>
      <c r="Z6" s="20">
        <f>MAX(Y6*{3,10,20,25,30,35,45}%-{0,2520,16920,31920,52920,85920,181920},0)</f>
        <v>10430</v>
      </c>
      <c r="AA6" s="20">
        <f>'6月'!Z6</f>
        <v>8580</v>
      </c>
      <c r="AB6" s="20">
        <f t="shared" ref="AB6:AB16" si="5">Z6-AA6</f>
        <v>1850</v>
      </c>
    </row>
    <row r="7" spans="2:28" ht="21.95" customHeight="1" x14ac:dyDescent="0.15">
      <c r="B7" s="10" t="s">
        <v>44</v>
      </c>
      <c r="D7" s="20">
        <v>30000</v>
      </c>
      <c r="E7" s="20"/>
      <c r="F7" s="20"/>
      <c r="G7" s="20">
        <f t="shared" si="0"/>
        <v>30000</v>
      </c>
      <c r="H7" s="20">
        <v>5000</v>
      </c>
      <c r="I7" s="20">
        <v>4500</v>
      </c>
      <c r="J7" s="20"/>
      <c r="K7" s="20"/>
      <c r="L7" s="20"/>
      <c r="M7" s="20">
        <f t="shared" si="1"/>
        <v>4500</v>
      </c>
      <c r="N7" s="20">
        <v>2000</v>
      </c>
      <c r="O7" s="20"/>
      <c r="P7" s="20"/>
      <c r="Q7" s="20"/>
      <c r="R7" s="20"/>
      <c r="S7" s="20">
        <f t="shared" si="2"/>
        <v>2000</v>
      </c>
      <c r="T7" s="20"/>
      <c r="U7" s="20"/>
      <c r="V7" s="20"/>
      <c r="W7" s="20">
        <f t="shared" si="3"/>
        <v>0</v>
      </c>
      <c r="X7" s="20">
        <f t="shared" si="4"/>
        <v>18500</v>
      </c>
      <c r="Y7" s="20">
        <f>X7+'6月'!Y7</f>
        <v>129500</v>
      </c>
      <c r="Z7" s="20">
        <f>MAX(Y7*{3,10,20,25,30,35,45}%-{0,2520,16920,31920,52920,85920,181920},0)</f>
        <v>10430</v>
      </c>
      <c r="AA7" s="20">
        <f>'6月'!Z7</f>
        <v>8580</v>
      </c>
      <c r="AB7" s="20">
        <f t="shared" si="5"/>
        <v>1850</v>
      </c>
    </row>
    <row r="8" spans="2:28" ht="21.95" customHeight="1" x14ac:dyDescent="0.15">
      <c r="B8" s="10" t="s">
        <v>45</v>
      </c>
      <c r="D8" s="20">
        <v>30000</v>
      </c>
      <c r="E8" s="20"/>
      <c r="F8" s="20"/>
      <c r="G8" s="20">
        <f t="shared" si="0"/>
        <v>30000</v>
      </c>
      <c r="H8" s="20">
        <v>5000</v>
      </c>
      <c r="I8" s="20">
        <v>4500</v>
      </c>
      <c r="J8" s="20"/>
      <c r="K8" s="20"/>
      <c r="L8" s="20"/>
      <c r="M8" s="20">
        <f t="shared" si="1"/>
        <v>4500</v>
      </c>
      <c r="N8" s="20">
        <v>2000</v>
      </c>
      <c r="O8" s="20"/>
      <c r="P8" s="20"/>
      <c r="Q8" s="20"/>
      <c r="R8" s="20"/>
      <c r="S8" s="20">
        <f t="shared" si="2"/>
        <v>2000</v>
      </c>
      <c r="T8" s="20"/>
      <c r="U8" s="20"/>
      <c r="V8" s="20"/>
      <c r="W8" s="20">
        <f t="shared" si="3"/>
        <v>0</v>
      </c>
      <c r="X8" s="20">
        <f t="shared" si="4"/>
        <v>18500</v>
      </c>
      <c r="Y8" s="20">
        <f>X8+'6月'!Y8</f>
        <v>129500</v>
      </c>
      <c r="Z8" s="20">
        <f>MAX(Y8*{3,10,20,25,30,35,45}%-{0,2520,16920,31920,52920,85920,181920},0)</f>
        <v>10430</v>
      </c>
      <c r="AA8" s="20">
        <f>'6月'!Z8</f>
        <v>8580</v>
      </c>
      <c r="AB8" s="20">
        <f t="shared" si="5"/>
        <v>1850</v>
      </c>
    </row>
    <row r="9" spans="2:28" ht="21.95" customHeight="1" x14ac:dyDescent="0.15">
      <c r="B9" s="10" t="s">
        <v>46</v>
      </c>
      <c r="D9" s="20">
        <v>30000</v>
      </c>
      <c r="E9" s="20"/>
      <c r="F9" s="20"/>
      <c r="G9" s="20">
        <f t="shared" si="0"/>
        <v>30000</v>
      </c>
      <c r="H9" s="20">
        <v>5000</v>
      </c>
      <c r="I9" s="20">
        <v>4500</v>
      </c>
      <c r="J9" s="20"/>
      <c r="K9" s="20"/>
      <c r="L9" s="20"/>
      <c r="M9" s="20">
        <f t="shared" si="1"/>
        <v>4500</v>
      </c>
      <c r="N9" s="20">
        <v>2000</v>
      </c>
      <c r="O9" s="20"/>
      <c r="P9" s="20"/>
      <c r="Q9" s="20"/>
      <c r="R9" s="20"/>
      <c r="S9" s="20">
        <f t="shared" si="2"/>
        <v>2000</v>
      </c>
      <c r="T9" s="20"/>
      <c r="U9" s="20"/>
      <c r="V9" s="20"/>
      <c r="W9" s="20">
        <f t="shared" si="3"/>
        <v>0</v>
      </c>
      <c r="X9" s="20">
        <f t="shared" si="4"/>
        <v>18500</v>
      </c>
      <c r="Y9" s="20">
        <f>X9+'6月'!Y9</f>
        <v>129500</v>
      </c>
      <c r="Z9" s="20">
        <f>MAX(Y9*{3,10,20,25,30,35,45}%-{0,2520,16920,31920,52920,85920,181920},0)</f>
        <v>10430</v>
      </c>
      <c r="AA9" s="20">
        <f>'6月'!Z9</f>
        <v>8580</v>
      </c>
      <c r="AB9" s="20">
        <f t="shared" si="5"/>
        <v>1850</v>
      </c>
    </row>
    <row r="10" spans="2:28" ht="21.95" customHeight="1" x14ac:dyDescent="0.15">
      <c r="B10" s="10" t="s">
        <v>47</v>
      </c>
      <c r="D10" s="20">
        <v>30000</v>
      </c>
      <c r="E10" s="20"/>
      <c r="F10" s="20"/>
      <c r="G10" s="20">
        <f t="shared" si="0"/>
        <v>30000</v>
      </c>
      <c r="H10" s="20">
        <v>5000</v>
      </c>
      <c r="I10" s="20">
        <v>4500</v>
      </c>
      <c r="J10" s="20"/>
      <c r="K10" s="20"/>
      <c r="L10" s="20"/>
      <c r="M10" s="20">
        <f t="shared" si="1"/>
        <v>4500</v>
      </c>
      <c r="N10" s="20">
        <v>2000</v>
      </c>
      <c r="O10" s="20"/>
      <c r="P10" s="20"/>
      <c r="Q10" s="20"/>
      <c r="R10" s="20"/>
      <c r="S10" s="20">
        <f t="shared" si="2"/>
        <v>2000</v>
      </c>
      <c r="T10" s="20"/>
      <c r="U10" s="20"/>
      <c r="V10" s="20"/>
      <c r="W10" s="20">
        <f t="shared" si="3"/>
        <v>0</v>
      </c>
      <c r="X10" s="20">
        <f t="shared" si="4"/>
        <v>18500</v>
      </c>
      <c r="Y10" s="20">
        <f>X10+'6月'!Y10</f>
        <v>129500</v>
      </c>
      <c r="Z10" s="20">
        <f>MAX(Y10*{3,10,20,25,30,35,45}%-{0,2520,16920,31920,52920,85920,181920},0)</f>
        <v>10430</v>
      </c>
      <c r="AA10" s="20">
        <f>'6月'!Z10</f>
        <v>8580</v>
      </c>
      <c r="AB10" s="20">
        <f t="shared" si="5"/>
        <v>1850</v>
      </c>
    </row>
    <row r="11" spans="2:28" ht="21.95" customHeight="1" x14ac:dyDescent="0.15">
      <c r="B11" s="10" t="s">
        <v>48</v>
      </c>
      <c r="D11" s="20">
        <v>30000</v>
      </c>
      <c r="E11" s="20"/>
      <c r="F11" s="20"/>
      <c r="G11" s="20">
        <f t="shared" si="0"/>
        <v>30000</v>
      </c>
      <c r="H11" s="20">
        <v>5000</v>
      </c>
      <c r="I11" s="20">
        <v>4500</v>
      </c>
      <c r="J11" s="20"/>
      <c r="K11" s="20"/>
      <c r="L11" s="20"/>
      <c r="M11" s="20">
        <f t="shared" si="1"/>
        <v>4500</v>
      </c>
      <c r="N11" s="20">
        <v>2000</v>
      </c>
      <c r="O11" s="20"/>
      <c r="P11" s="20"/>
      <c r="Q11" s="20"/>
      <c r="R11" s="20"/>
      <c r="S11" s="20">
        <f t="shared" si="2"/>
        <v>2000</v>
      </c>
      <c r="T11" s="20"/>
      <c r="U11" s="20"/>
      <c r="V11" s="20"/>
      <c r="W11" s="20">
        <f t="shared" si="3"/>
        <v>0</v>
      </c>
      <c r="X11" s="20">
        <f t="shared" si="4"/>
        <v>18500</v>
      </c>
      <c r="Y11" s="20">
        <f>X11+'6月'!Y11</f>
        <v>129500</v>
      </c>
      <c r="Z11" s="20">
        <f>MAX(Y11*{3,10,20,25,30,35,45}%-{0,2520,16920,31920,52920,85920,181920},0)</f>
        <v>10430</v>
      </c>
      <c r="AA11" s="20">
        <f>'6月'!Z11</f>
        <v>8580</v>
      </c>
      <c r="AB11" s="20">
        <f t="shared" si="5"/>
        <v>1850</v>
      </c>
    </row>
    <row r="12" spans="2:28" ht="21.95" customHeight="1" x14ac:dyDescent="0.15">
      <c r="B12" s="10" t="s">
        <v>49</v>
      </c>
      <c r="D12" s="20">
        <v>30000</v>
      </c>
      <c r="E12" s="20"/>
      <c r="F12" s="20"/>
      <c r="G12" s="20">
        <f t="shared" si="0"/>
        <v>30000</v>
      </c>
      <c r="H12" s="20">
        <v>5000</v>
      </c>
      <c r="I12" s="20">
        <v>4500</v>
      </c>
      <c r="J12" s="20"/>
      <c r="K12" s="20"/>
      <c r="L12" s="20"/>
      <c r="M12" s="20">
        <f t="shared" si="1"/>
        <v>4500</v>
      </c>
      <c r="N12" s="20">
        <v>2000</v>
      </c>
      <c r="O12" s="20"/>
      <c r="P12" s="20"/>
      <c r="Q12" s="20"/>
      <c r="R12" s="20"/>
      <c r="S12" s="20">
        <f t="shared" si="2"/>
        <v>2000</v>
      </c>
      <c r="T12" s="20"/>
      <c r="U12" s="20"/>
      <c r="V12" s="20"/>
      <c r="W12" s="20">
        <f t="shared" si="3"/>
        <v>0</v>
      </c>
      <c r="X12" s="20">
        <f t="shared" si="4"/>
        <v>18500</v>
      </c>
      <c r="Y12" s="20">
        <f>X12+'6月'!Y12</f>
        <v>129500</v>
      </c>
      <c r="Z12" s="20">
        <f>MAX(Y12*{3,10,20,25,30,35,45}%-{0,2520,16920,31920,52920,85920,181920},0)</f>
        <v>10430</v>
      </c>
      <c r="AA12" s="20">
        <f>'6月'!Z12</f>
        <v>8580</v>
      </c>
      <c r="AB12" s="20">
        <f t="shared" si="5"/>
        <v>1850</v>
      </c>
    </row>
    <row r="13" spans="2:28" ht="21.95" customHeight="1" x14ac:dyDescent="0.15">
      <c r="B13" s="10" t="s">
        <v>50</v>
      </c>
      <c r="D13" s="20">
        <v>30000</v>
      </c>
      <c r="E13" s="20"/>
      <c r="F13" s="20"/>
      <c r="G13" s="20">
        <f t="shared" si="0"/>
        <v>30000</v>
      </c>
      <c r="H13" s="20">
        <v>5000</v>
      </c>
      <c r="I13" s="20">
        <v>4500</v>
      </c>
      <c r="J13" s="20"/>
      <c r="K13" s="20"/>
      <c r="L13" s="20"/>
      <c r="M13" s="20">
        <f t="shared" si="1"/>
        <v>4500</v>
      </c>
      <c r="N13" s="20">
        <v>2000</v>
      </c>
      <c r="O13" s="20"/>
      <c r="P13" s="20"/>
      <c r="Q13" s="20"/>
      <c r="R13" s="20"/>
      <c r="S13" s="20">
        <f t="shared" si="2"/>
        <v>2000</v>
      </c>
      <c r="T13" s="20"/>
      <c r="U13" s="20"/>
      <c r="V13" s="20"/>
      <c r="W13" s="20">
        <f t="shared" si="3"/>
        <v>0</v>
      </c>
      <c r="X13" s="20">
        <f t="shared" si="4"/>
        <v>18500</v>
      </c>
      <c r="Y13" s="20">
        <f>X13+'6月'!Y13</f>
        <v>129500</v>
      </c>
      <c r="Z13" s="20">
        <f>MAX(Y13*{3,10,20,25,30,35,45}%-{0,2520,16920,31920,52920,85920,181920},0)</f>
        <v>10430</v>
      </c>
      <c r="AA13" s="20">
        <f>'6月'!Z13</f>
        <v>8580</v>
      </c>
      <c r="AB13" s="20">
        <f t="shared" si="5"/>
        <v>1850</v>
      </c>
    </row>
    <row r="14" spans="2:28" ht="21.95" customHeight="1" x14ac:dyDescent="0.15">
      <c r="B14" s="10" t="s">
        <v>51</v>
      </c>
      <c r="D14" s="20">
        <v>30000</v>
      </c>
      <c r="E14" s="20"/>
      <c r="F14" s="20"/>
      <c r="G14" s="20">
        <f t="shared" si="0"/>
        <v>30000</v>
      </c>
      <c r="H14" s="20">
        <v>5000</v>
      </c>
      <c r="I14" s="20">
        <v>4500</v>
      </c>
      <c r="J14" s="20"/>
      <c r="K14" s="20"/>
      <c r="L14" s="20"/>
      <c r="M14" s="20">
        <f t="shared" si="1"/>
        <v>4500</v>
      </c>
      <c r="N14" s="20">
        <v>2000</v>
      </c>
      <c r="O14" s="20"/>
      <c r="P14" s="20"/>
      <c r="Q14" s="20"/>
      <c r="R14" s="20"/>
      <c r="S14" s="20">
        <f t="shared" si="2"/>
        <v>2000</v>
      </c>
      <c r="T14" s="20"/>
      <c r="U14" s="20"/>
      <c r="V14" s="20"/>
      <c r="W14" s="20">
        <f t="shared" si="3"/>
        <v>0</v>
      </c>
      <c r="X14" s="20">
        <f t="shared" si="4"/>
        <v>18500</v>
      </c>
      <c r="Y14" s="20">
        <f>X14+'6月'!Y14</f>
        <v>129500</v>
      </c>
      <c r="Z14" s="20">
        <f>MAX(Y14*{3,10,20,25,30,35,45}%-{0,2520,16920,31920,52920,85920,181920},0)</f>
        <v>10430</v>
      </c>
      <c r="AA14" s="20">
        <f>'6月'!Z14</f>
        <v>8580</v>
      </c>
      <c r="AB14" s="20">
        <f t="shared" si="5"/>
        <v>1850</v>
      </c>
    </row>
    <row r="15" spans="2:28" ht="21.95" customHeight="1" x14ac:dyDescent="0.15">
      <c r="B15" s="10" t="s">
        <v>52</v>
      </c>
      <c r="D15" s="20">
        <v>30000</v>
      </c>
      <c r="E15" s="20"/>
      <c r="F15" s="20"/>
      <c r="G15" s="20">
        <f t="shared" si="0"/>
        <v>30000</v>
      </c>
      <c r="H15" s="20">
        <v>5000</v>
      </c>
      <c r="I15" s="20">
        <v>4500</v>
      </c>
      <c r="J15" s="20"/>
      <c r="K15" s="20"/>
      <c r="L15" s="20"/>
      <c r="M15" s="20">
        <f t="shared" si="1"/>
        <v>4500</v>
      </c>
      <c r="N15" s="20">
        <v>2000</v>
      </c>
      <c r="O15" s="20"/>
      <c r="P15" s="20"/>
      <c r="Q15" s="20"/>
      <c r="R15" s="20"/>
      <c r="S15" s="20">
        <f t="shared" si="2"/>
        <v>2000</v>
      </c>
      <c r="T15" s="20"/>
      <c r="U15" s="20"/>
      <c r="V15" s="20"/>
      <c r="W15" s="20">
        <f t="shared" si="3"/>
        <v>0</v>
      </c>
      <c r="X15" s="20">
        <f t="shared" si="4"/>
        <v>18500</v>
      </c>
      <c r="Y15" s="20">
        <f>X15+'6月'!Y15</f>
        <v>129500</v>
      </c>
      <c r="Z15" s="20">
        <f>MAX(Y15*{3,10,20,25,30,35,45}%-{0,2520,16920,31920,52920,85920,181920},0)</f>
        <v>10430</v>
      </c>
      <c r="AA15" s="20">
        <f>'6月'!Z15</f>
        <v>8580</v>
      </c>
      <c r="AB15" s="20">
        <f t="shared" si="5"/>
        <v>1850</v>
      </c>
    </row>
    <row r="16" spans="2:28" ht="21.95" customHeight="1" x14ac:dyDescent="0.15">
      <c r="B16" s="10" t="s">
        <v>53</v>
      </c>
      <c r="D16" s="20">
        <v>30000</v>
      </c>
      <c r="E16" s="20"/>
      <c r="F16" s="20"/>
      <c r="G16" s="20">
        <f t="shared" si="0"/>
        <v>30000</v>
      </c>
      <c r="H16" s="20">
        <v>5000</v>
      </c>
      <c r="I16" s="20">
        <v>4500</v>
      </c>
      <c r="J16" s="20"/>
      <c r="K16" s="20"/>
      <c r="L16" s="20"/>
      <c r="M16" s="20">
        <f t="shared" si="1"/>
        <v>4500</v>
      </c>
      <c r="N16" s="20">
        <v>2000</v>
      </c>
      <c r="O16" s="20"/>
      <c r="P16" s="20"/>
      <c r="Q16" s="20"/>
      <c r="R16" s="20"/>
      <c r="S16" s="20">
        <f t="shared" si="2"/>
        <v>2000</v>
      </c>
      <c r="T16" s="20"/>
      <c r="U16" s="20"/>
      <c r="V16" s="20"/>
      <c r="W16" s="20">
        <f t="shared" si="3"/>
        <v>0</v>
      </c>
      <c r="X16" s="20">
        <f t="shared" si="4"/>
        <v>18500</v>
      </c>
      <c r="Y16" s="20">
        <f>X16+'6月'!Y16</f>
        <v>129500</v>
      </c>
      <c r="Z16" s="20">
        <f>MAX(Y16*{3,10,20,25,30,35,45}%-{0,2520,16920,31920,52920,85920,181920},0)</f>
        <v>10430</v>
      </c>
      <c r="AA16" s="20">
        <f>'6月'!Z16</f>
        <v>8580</v>
      </c>
      <c r="AB16" s="20">
        <f t="shared" si="5"/>
        <v>1850</v>
      </c>
    </row>
    <row r="17" spans="2:28" ht="21.95" customHeight="1" x14ac:dyDescent="0.15">
      <c r="B17" s="21" t="s">
        <v>54</v>
      </c>
      <c r="C17" s="22"/>
      <c r="D17" s="23">
        <f>SUM(D5:D16)</f>
        <v>348000</v>
      </c>
      <c r="E17" s="23">
        <f t="shared" ref="E17:AB17" si="6">SUM(E5:E16)</f>
        <v>0</v>
      </c>
      <c r="F17" s="23">
        <f t="shared" si="6"/>
        <v>0</v>
      </c>
      <c r="G17" s="23">
        <f t="shared" si="6"/>
        <v>348000</v>
      </c>
      <c r="H17" s="23">
        <f t="shared" si="6"/>
        <v>60000</v>
      </c>
      <c r="I17" s="23">
        <f t="shared" si="6"/>
        <v>50300</v>
      </c>
      <c r="J17" s="23">
        <f t="shared" si="6"/>
        <v>200</v>
      </c>
      <c r="K17" s="23">
        <f t="shared" si="6"/>
        <v>50</v>
      </c>
      <c r="L17" s="23">
        <f t="shared" si="6"/>
        <v>700</v>
      </c>
      <c r="M17" s="23">
        <f t="shared" si="6"/>
        <v>51250</v>
      </c>
      <c r="N17" s="23">
        <f t="shared" si="6"/>
        <v>22000</v>
      </c>
      <c r="O17" s="23">
        <f t="shared" si="6"/>
        <v>0</v>
      </c>
      <c r="P17" s="23">
        <f t="shared" si="6"/>
        <v>0</v>
      </c>
      <c r="Q17" s="23">
        <f t="shared" si="6"/>
        <v>1500</v>
      </c>
      <c r="R17" s="23">
        <f t="shared" si="6"/>
        <v>0</v>
      </c>
      <c r="S17" s="23">
        <f t="shared" si="6"/>
        <v>23500</v>
      </c>
      <c r="T17" s="23">
        <f t="shared" si="6"/>
        <v>0</v>
      </c>
      <c r="U17" s="23">
        <f t="shared" si="6"/>
        <v>0</v>
      </c>
      <c r="V17" s="23">
        <f t="shared" si="6"/>
        <v>0</v>
      </c>
      <c r="W17" s="23">
        <f t="shared" si="6"/>
        <v>0</v>
      </c>
      <c r="X17" s="23">
        <f t="shared" si="6"/>
        <v>213250</v>
      </c>
      <c r="Y17" s="23">
        <f t="shared" si="6"/>
        <v>1507950</v>
      </c>
      <c r="Z17" s="23">
        <f t="shared" si="6"/>
        <v>120555</v>
      </c>
      <c r="AA17" s="23">
        <f t="shared" si="6"/>
        <v>99230</v>
      </c>
      <c r="AB17" s="23">
        <f t="shared" si="6"/>
        <v>21325</v>
      </c>
    </row>
    <row r="18" spans="2:28" ht="21.95" customHeight="1" x14ac:dyDescent="0.15"/>
    <row r="19" spans="2:28" s="16" customFormat="1" ht="18" customHeight="1" x14ac:dyDescent="0.15">
      <c r="B19" s="25" t="s">
        <v>55</v>
      </c>
    </row>
    <row r="20" spans="2:28" s="16" customFormat="1" ht="18" customHeight="1" x14ac:dyDescent="0.15">
      <c r="B20" s="16" t="s">
        <v>56</v>
      </c>
    </row>
    <row r="21" spans="2:28" s="16" customFormat="1" ht="18" customHeight="1" x14ac:dyDescent="0.15">
      <c r="B21" s="16" t="s">
        <v>57</v>
      </c>
    </row>
    <row r="22" spans="2:28" s="16" customFormat="1" ht="18" customHeight="1" x14ac:dyDescent="0.15">
      <c r="B22" s="16" t="s">
        <v>58</v>
      </c>
    </row>
    <row r="23" spans="2:28" s="16" customFormat="1" ht="18" customHeight="1" x14ac:dyDescent="0.15">
      <c r="B23" s="26" t="s">
        <v>59</v>
      </c>
      <c r="C23" s="27" t="s">
        <v>60</v>
      </c>
    </row>
    <row r="24" spans="2:28" ht="21.95" customHeight="1" x14ac:dyDescent="0.15"/>
    <row r="25" spans="2:28" ht="21.95" customHeight="1" x14ac:dyDescent="0.15"/>
    <row r="26" spans="2:28" ht="21.95" customHeight="1" x14ac:dyDescent="0.15"/>
    <row r="27" spans="2:28" ht="21.95" customHeight="1" x14ac:dyDescent="0.15"/>
    <row r="28" spans="2:28" ht="21.95" customHeight="1" x14ac:dyDescent="0.15"/>
    <row r="29" spans="2:28" ht="21.95" customHeight="1" x14ac:dyDescent="0.15"/>
    <row r="30" spans="2:28" ht="21.95" customHeight="1" x14ac:dyDescent="0.15"/>
  </sheetData>
  <mergeCells count="8">
    <mergeCell ref="B2:B3"/>
    <mergeCell ref="C2:C3"/>
    <mergeCell ref="H2:H3"/>
    <mergeCell ref="D2:G2"/>
    <mergeCell ref="I2:M2"/>
    <mergeCell ref="N2:S2"/>
    <mergeCell ref="T2:W2"/>
    <mergeCell ref="X2:AB2"/>
  </mergeCells>
  <phoneticPr fontId="25" type="noConversion"/>
  <hyperlinks>
    <hyperlink ref="C23" r:id="rId1" xr:uid="{00000000-0004-0000-0600-000000000000}"/>
  </hyperlink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B30"/>
  <sheetViews>
    <sheetView workbookViewId="0">
      <selection activeCell="D5" sqref="D5"/>
    </sheetView>
  </sheetViews>
  <sheetFormatPr defaultColWidth="9" defaultRowHeight="12" x14ac:dyDescent="0.15"/>
  <cols>
    <col min="1" max="1" width="5.375" style="17" customWidth="1"/>
    <col min="2" max="2" width="9" style="17"/>
    <col min="3" max="3" width="9" style="18"/>
    <col min="4" max="4" width="9.375" style="17" customWidth="1"/>
    <col min="5" max="5" width="8.375" style="17" customWidth="1"/>
    <col min="6" max="6" width="8.625" style="17" customWidth="1"/>
    <col min="7" max="7" width="10.125" style="17" customWidth="1"/>
    <col min="8" max="8" width="9.375" style="17" customWidth="1"/>
    <col min="9" max="9" width="15.5" style="17" customWidth="1"/>
    <col min="10" max="10" width="16.125" style="17" customWidth="1"/>
    <col min="11" max="11" width="12.75" style="17" customWidth="1"/>
    <col min="12" max="13" width="13.875" style="17" customWidth="1"/>
    <col min="14" max="17" width="12.25" style="17" customWidth="1"/>
    <col min="18" max="19" width="15.5" style="17" customWidth="1"/>
    <col min="20" max="20" width="9" style="17"/>
    <col min="21" max="21" width="15.5" style="17" customWidth="1"/>
    <col min="22" max="22" width="15" style="17" customWidth="1"/>
    <col min="23" max="23" width="11.625" style="17" customWidth="1"/>
    <col min="24" max="24" width="13.875" style="17" customWidth="1"/>
    <col min="25" max="25" width="17.25" style="17" customWidth="1"/>
    <col min="26" max="26" width="14.875" style="17" customWidth="1"/>
    <col min="27" max="27" width="13.125" style="17" customWidth="1"/>
    <col min="28" max="28" width="10.5" style="17" customWidth="1"/>
    <col min="29" max="16384" width="9" style="17"/>
  </cols>
  <sheetData>
    <row r="2" spans="2:28" s="15" customFormat="1" ht="18.75" customHeight="1" x14ac:dyDescent="0.15">
      <c r="B2" s="32" t="s">
        <v>0</v>
      </c>
      <c r="C2" s="33" t="s">
        <v>1</v>
      </c>
      <c r="D2" s="32" t="s">
        <v>2</v>
      </c>
      <c r="E2" s="32"/>
      <c r="F2" s="32"/>
      <c r="G2" s="32"/>
      <c r="H2" s="32" t="s">
        <v>3</v>
      </c>
      <c r="I2" s="32" t="s">
        <v>4</v>
      </c>
      <c r="J2" s="32"/>
      <c r="K2" s="32"/>
      <c r="L2" s="32"/>
      <c r="M2" s="32"/>
      <c r="N2" s="32" t="s">
        <v>5</v>
      </c>
      <c r="O2" s="32"/>
      <c r="P2" s="32"/>
      <c r="Q2" s="32"/>
      <c r="R2" s="32"/>
      <c r="S2" s="32"/>
      <c r="T2" s="32" t="s">
        <v>6</v>
      </c>
      <c r="U2" s="32"/>
      <c r="V2" s="32"/>
      <c r="W2" s="32"/>
      <c r="X2" s="32" t="s">
        <v>7</v>
      </c>
      <c r="Y2" s="32"/>
      <c r="Z2" s="32"/>
      <c r="AA2" s="32"/>
      <c r="AB2" s="32"/>
    </row>
    <row r="3" spans="2:28" s="15" customFormat="1" ht="14.25" x14ac:dyDescent="0.15">
      <c r="B3" s="32"/>
      <c r="C3" s="33"/>
      <c r="D3" s="15" t="s">
        <v>8</v>
      </c>
      <c r="E3" s="15" t="s">
        <v>9</v>
      </c>
      <c r="F3" s="15" t="s">
        <v>10</v>
      </c>
      <c r="G3" s="15" t="s">
        <v>11</v>
      </c>
      <c r="H3" s="32"/>
      <c r="I3" s="15" t="s">
        <v>12</v>
      </c>
      <c r="J3" s="15" t="s">
        <v>13</v>
      </c>
      <c r="K3" s="15" t="s">
        <v>14</v>
      </c>
      <c r="L3" s="15" t="s">
        <v>15</v>
      </c>
      <c r="M3" s="15" t="s">
        <v>16</v>
      </c>
      <c r="N3" s="15" t="s">
        <v>17</v>
      </c>
      <c r="O3" s="15" t="s">
        <v>18</v>
      </c>
      <c r="P3" s="15" t="s">
        <v>19</v>
      </c>
      <c r="Q3" s="15" t="s">
        <v>20</v>
      </c>
      <c r="R3" s="15" t="s">
        <v>21</v>
      </c>
      <c r="S3" s="15" t="s">
        <v>22</v>
      </c>
      <c r="T3" s="15" t="s">
        <v>23</v>
      </c>
      <c r="U3" s="15" t="s">
        <v>24</v>
      </c>
      <c r="V3" s="15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</row>
    <row r="4" spans="2:28" s="15" customFormat="1" ht="24" x14ac:dyDescent="0.15">
      <c r="B4" s="15">
        <v>1</v>
      </c>
      <c r="C4" s="19" t="s">
        <v>32</v>
      </c>
      <c r="D4" s="15">
        <v>3</v>
      </c>
      <c r="E4" s="15">
        <v>4</v>
      </c>
      <c r="F4" s="15">
        <v>5</v>
      </c>
      <c r="G4" s="15" t="s">
        <v>33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 t="s">
        <v>34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 t="s">
        <v>35</v>
      </c>
      <c r="T4" s="15">
        <v>19</v>
      </c>
      <c r="U4" s="15">
        <v>20</v>
      </c>
      <c r="V4" s="15">
        <v>21</v>
      </c>
      <c r="W4" s="15" t="s">
        <v>36</v>
      </c>
      <c r="X4" s="15" t="s">
        <v>37</v>
      </c>
      <c r="Y4" s="28" t="s">
        <v>38</v>
      </c>
      <c r="Z4" s="15" t="s">
        <v>39</v>
      </c>
      <c r="AA4" s="28" t="s">
        <v>40</v>
      </c>
      <c r="AB4" s="15" t="s">
        <v>41</v>
      </c>
    </row>
    <row r="5" spans="2:28" ht="21.95" customHeight="1" x14ac:dyDescent="0.15">
      <c r="B5" s="10" t="s">
        <v>42</v>
      </c>
      <c r="D5" s="20">
        <v>18000</v>
      </c>
      <c r="E5" s="20"/>
      <c r="F5" s="20"/>
      <c r="G5" s="20">
        <f>SUM(D5:F5)</f>
        <v>18000</v>
      </c>
      <c r="H5" s="20">
        <v>5000</v>
      </c>
      <c r="I5" s="29">
        <v>800</v>
      </c>
      <c r="J5" s="29">
        <v>200</v>
      </c>
      <c r="K5" s="29">
        <v>50</v>
      </c>
      <c r="L5" s="29">
        <v>700</v>
      </c>
      <c r="M5" s="20">
        <f>SUM(I5:L5)</f>
        <v>1750</v>
      </c>
      <c r="N5" s="20"/>
      <c r="O5" s="20"/>
      <c r="P5" s="20"/>
      <c r="Q5" s="20">
        <v>1500</v>
      </c>
      <c r="R5" s="20"/>
      <c r="S5" s="20">
        <f>SUM(N5:R5)</f>
        <v>1500</v>
      </c>
      <c r="T5" s="20"/>
      <c r="U5" s="20"/>
      <c r="V5" s="20"/>
      <c r="W5" s="20">
        <f>SUM(T5:V5)</f>
        <v>0</v>
      </c>
      <c r="X5" s="20">
        <f>G5-H5-M5-S5-W5</f>
        <v>9750</v>
      </c>
      <c r="Y5" s="20">
        <f>X5+'7月'!Y5</f>
        <v>93200</v>
      </c>
      <c r="Z5" s="20">
        <f>MAX(Y5*{3,10,20,25,30,35,45}%-{0,2520,16920,31920,52920,85920,181920},0)</f>
        <v>6800</v>
      </c>
      <c r="AA5" s="20">
        <f>'7月'!Z5</f>
        <v>5825</v>
      </c>
      <c r="AB5" s="20">
        <f>Z5-AA5</f>
        <v>975</v>
      </c>
    </row>
    <row r="6" spans="2:28" ht="21.95" customHeight="1" x14ac:dyDescent="0.15">
      <c r="B6" s="10" t="s">
        <v>43</v>
      </c>
      <c r="D6" s="20">
        <v>30000</v>
      </c>
      <c r="E6" s="20"/>
      <c r="F6" s="20"/>
      <c r="G6" s="20">
        <f t="shared" ref="G6:G16" si="0">SUM(D6:F6)</f>
        <v>30000</v>
      </c>
      <c r="H6" s="20">
        <v>5000</v>
      </c>
      <c r="I6" s="20">
        <v>4500</v>
      </c>
      <c r="J6" s="20"/>
      <c r="K6" s="20"/>
      <c r="L6" s="20"/>
      <c r="M6" s="20">
        <f t="shared" ref="M6:M16" si="1">SUM(I6:L6)</f>
        <v>4500</v>
      </c>
      <c r="N6" s="20">
        <v>2000</v>
      </c>
      <c r="O6" s="20"/>
      <c r="P6" s="20"/>
      <c r="Q6" s="20"/>
      <c r="R6" s="20"/>
      <c r="S6" s="20">
        <f t="shared" ref="S6:S16" si="2">SUM(N6:R6)</f>
        <v>2000</v>
      </c>
      <c r="T6" s="20"/>
      <c r="U6" s="20"/>
      <c r="V6" s="20"/>
      <c r="W6" s="20">
        <f t="shared" ref="W6:W16" si="3">SUM(T6:V6)</f>
        <v>0</v>
      </c>
      <c r="X6" s="20">
        <f t="shared" ref="X6:X16" si="4">G6-H6-M6-S6-W6</f>
        <v>18500</v>
      </c>
      <c r="Y6" s="20">
        <f>X6+'7月'!Y6</f>
        <v>148000</v>
      </c>
      <c r="Z6" s="20">
        <f>MAX(Y6*{3,10,20,25,30,35,45}%-{0,2520,16920,31920,52920,85920,181920},0)</f>
        <v>12680</v>
      </c>
      <c r="AA6" s="20">
        <f>'7月'!Z6</f>
        <v>10430</v>
      </c>
      <c r="AB6" s="20">
        <f t="shared" ref="AB6:AB16" si="5">Z6-AA6</f>
        <v>2250</v>
      </c>
    </row>
    <row r="7" spans="2:28" ht="21.95" customHeight="1" x14ac:dyDescent="0.15">
      <c r="B7" s="10" t="s">
        <v>44</v>
      </c>
      <c r="D7" s="20">
        <v>30000</v>
      </c>
      <c r="E7" s="20"/>
      <c r="F7" s="20"/>
      <c r="G7" s="20">
        <f t="shared" si="0"/>
        <v>30000</v>
      </c>
      <c r="H7" s="20">
        <v>5000</v>
      </c>
      <c r="I7" s="20">
        <v>4500</v>
      </c>
      <c r="J7" s="20"/>
      <c r="K7" s="20"/>
      <c r="L7" s="20"/>
      <c r="M7" s="20">
        <f t="shared" si="1"/>
        <v>4500</v>
      </c>
      <c r="N7" s="20">
        <v>2000</v>
      </c>
      <c r="O7" s="20"/>
      <c r="P7" s="20"/>
      <c r="Q7" s="20"/>
      <c r="R7" s="20"/>
      <c r="S7" s="20">
        <f t="shared" si="2"/>
        <v>2000</v>
      </c>
      <c r="T7" s="20"/>
      <c r="U7" s="20"/>
      <c r="V7" s="20"/>
      <c r="W7" s="20">
        <f t="shared" si="3"/>
        <v>0</v>
      </c>
      <c r="X7" s="20">
        <f t="shared" si="4"/>
        <v>18500</v>
      </c>
      <c r="Y7" s="20">
        <f>X7+'7月'!Y7</f>
        <v>148000</v>
      </c>
      <c r="Z7" s="20">
        <f>MAX(Y7*{3,10,20,25,30,35,45}%-{0,2520,16920,31920,52920,85920,181920},0)</f>
        <v>12680</v>
      </c>
      <c r="AA7" s="20">
        <f>'7月'!Z7</f>
        <v>10430</v>
      </c>
      <c r="AB7" s="20">
        <f t="shared" si="5"/>
        <v>2250</v>
      </c>
    </row>
    <row r="8" spans="2:28" ht="21.95" customHeight="1" x14ac:dyDescent="0.15">
      <c r="B8" s="10" t="s">
        <v>45</v>
      </c>
      <c r="D8" s="20">
        <v>30000</v>
      </c>
      <c r="E8" s="20"/>
      <c r="F8" s="20"/>
      <c r="G8" s="20">
        <f t="shared" si="0"/>
        <v>30000</v>
      </c>
      <c r="H8" s="20">
        <v>5000</v>
      </c>
      <c r="I8" s="20">
        <v>4500</v>
      </c>
      <c r="J8" s="20"/>
      <c r="K8" s="20"/>
      <c r="L8" s="20"/>
      <c r="M8" s="20">
        <f t="shared" si="1"/>
        <v>4500</v>
      </c>
      <c r="N8" s="20">
        <v>2000</v>
      </c>
      <c r="O8" s="20"/>
      <c r="P8" s="20"/>
      <c r="Q8" s="20"/>
      <c r="R8" s="20"/>
      <c r="S8" s="20">
        <f t="shared" si="2"/>
        <v>2000</v>
      </c>
      <c r="T8" s="20"/>
      <c r="U8" s="20"/>
      <c r="V8" s="20"/>
      <c r="W8" s="20">
        <f t="shared" si="3"/>
        <v>0</v>
      </c>
      <c r="X8" s="20">
        <f t="shared" si="4"/>
        <v>18500</v>
      </c>
      <c r="Y8" s="20">
        <f>X8+'7月'!Y8</f>
        <v>148000</v>
      </c>
      <c r="Z8" s="20">
        <f>MAX(Y8*{3,10,20,25,30,35,45}%-{0,2520,16920,31920,52920,85920,181920},0)</f>
        <v>12680</v>
      </c>
      <c r="AA8" s="20">
        <f>'7月'!Z8</f>
        <v>10430</v>
      </c>
      <c r="AB8" s="20">
        <f t="shared" si="5"/>
        <v>2250</v>
      </c>
    </row>
    <row r="9" spans="2:28" ht="21.95" customHeight="1" x14ac:dyDescent="0.15">
      <c r="B9" s="10" t="s">
        <v>46</v>
      </c>
      <c r="D9" s="20">
        <v>30000</v>
      </c>
      <c r="E9" s="20"/>
      <c r="F9" s="20"/>
      <c r="G9" s="20">
        <f t="shared" si="0"/>
        <v>30000</v>
      </c>
      <c r="H9" s="20">
        <v>5000</v>
      </c>
      <c r="I9" s="20">
        <v>4500</v>
      </c>
      <c r="J9" s="20"/>
      <c r="K9" s="20"/>
      <c r="L9" s="20"/>
      <c r="M9" s="20">
        <f t="shared" si="1"/>
        <v>4500</v>
      </c>
      <c r="N9" s="20">
        <v>2000</v>
      </c>
      <c r="O9" s="20"/>
      <c r="P9" s="20"/>
      <c r="Q9" s="20"/>
      <c r="R9" s="20"/>
      <c r="S9" s="20">
        <f t="shared" si="2"/>
        <v>2000</v>
      </c>
      <c r="T9" s="20"/>
      <c r="U9" s="20"/>
      <c r="V9" s="20"/>
      <c r="W9" s="20">
        <f t="shared" si="3"/>
        <v>0</v>
      </c>
      <c r="X9" s="20">
        <f t="shared" si="4"/>
        <v>18500</v>
      </c>
      <c r="Y9" s="20">
        <f>X9+'7月'!Y9</f>
        <v>148000</v>
      </c>
      <c r="Z9" s="20">
        <f>MAX(Y9*{3,10,20,25,30,35,45}%-{0,2520,16920,31920,52920,85920,181920},0)</f>
        <v>12680</v>
      </c>
      <c r="AA9" s="20">
        <f>'7月'!Z9</f>
        <v>10430</v>
      </c>
      <c r="AB9" s="20">
        <f t="shared" si="5"/>
        <v>2250</v>
      </c>
    </row>
    <row r="10" spans="2:28" ht="21.95" customHeight="1" x14ac:dyDescent="0.15">
      <c r="B10" s="10" t="s">
        <v>47</v>
      </c>
      <c r="D10" s="20">
        <v>30000</v>
      </c>
      <c r="E10" s="20"/>
      <c r="F10" s="20"/>
      <c r="G10" s="20">
        <f t="shared" si="0"/>
        <v>30000</v>
      </c>
      <c r="H10" s="20">
        <v>5000</v>
      </c>
      <c r="I10" s="20">
        <v>4500</v>
      </c>
      <c r="J10" s="20"/>
      <c r="K10" s="20"/>
      <c r="L10" s="20"/>
      <c r="M10" s="20">
        <f t="shared" si="1"/>
        <v>4500</v>
      </c>
      <c r="N10" s="20">
        <v>2000</v>
      </c>
      <c r="O10" s="20"/>
      <c r="P10" s="20"/>
      <c r="Q10" s="20"/>
      <c r="R10" s="20"/>
      <c r="S10" s="20">
        <f t="shared" si="2"/>
        <v>2000</v>
      </c>
      <c r="T10" s="20"/>
      <c r="U10" s="20"/>
      <c r="V10" s="20"/>
      <c r="W10" s="20">
        <f t="shared" si="3"/>
        <v>0</v>
      </c>
      <c r="X10" s="20">
        <f t="shared" si="4"/>
        <v>18500</v>
      </c>
      <c r="Y10" s="20">
        <f>X10+'7月'!Y10</f>
        <v>148000</v>
      </c>
      <c r="Z10" s="20">
        <f>MAX(Y10*{3,10,20,25,30,35,45}%-{0,2520,16920,31920,52920,85920,181920},0)</f>
        <v>12680</v>
      </c>
      <c r="AA10" s="20">
        <f>'7月'!Z10</f>
        <v>10430</v>
      </c>
      <c r="AB10" s="20">
        <f t="shared" si="5"/>
        <v>2250</v>
      </c>
    </row>
    <row r="11" spans="2:28" ht="21.95" customHeight="1" x14ac:dyDescent="0.15">
      <c r="B11" s="10" t="s">
        <v>48</v>
      </c>
      <c r="D11" s="20">
        <v>30000</v>
      </c>
      <c r="E11" s="20"/>
      <c r="F11" s="20"/>
      <c r="G11" s="20">
        <f t="shared" si="0"/>
        <v>30000</v>
      </c>
      <c r="H11" s="20">
        <v>5000</v>
      </c>
      <c r="I11" s="20">
        <v>4500</v>
      </c>
      <c r="J11" s="20"/>
      <c r="K11" s="20"/>
      <c r="L11" s="20"/>
      <c r="M11" s="20">
        <f t="shared" si="1"/>
        <v>4500</v>
      </c>
      <c r="N11" s="20">
        <v>2000</v>
      </c>
      <c r="O11" s="20"/>
      <c r="P11" s="20"/>
      <c r="Q11" s="20"/>
      <c r="R11" s="20"/>
      <c r="S11" s="20">
        <f t="shared" si="2"/>
        <v>2000</v>
      </c>
      <c r="T11" s="20"/>
      <c r="U11" s="20"/>
      <c r="V11" s="20"/>
      <c r="W11" s="20">
        <f t="shared" si="3"/>
        <v>0</v>
      </c>
      <c r="X11" s="20">
        <f t="shared" si="4"/>
        <v>18500</v>
      </c>
      <c r="Y11" s="20">
        <f>X11+'7月'!Y11</f>
        <v>148000</v>
      </c>
      <c r="Z11" s="20">
        <f>MAX(Y11*{3,10,20,25,30,35,45}%-{0,2520,16920,31920,52920,85920,181920},0)</f>
        <v>12680</v>
      </c>
      <c r="AA11" s="20">
        <f>'7月'!Z11</f>
        <v>10430</v>
      </c>
      <c r="AB11" s="20">
        <f t="shared" si="5"/>
        <v>2250</v>
      </c>
    </row>
    <row r="12" spans="2:28" ht="21.95" customHeight="1" x14ac:dyDescent="0.15">
      <c r="B12" s="10" t="s">
        <v>49</v>
      </c>
      <c r="D12" s="20">
        <v>30000</v>
      </c>
      <c r="E12" s="20"/>
      <c r="F12" s="20"/>
      <c r="G12" s="20">
        <f t="shared" si="0"/>
        <v>30000</v>
      </c>
      <c r="H12" s="20">
        <v>5000</v>
      </c>
      <c r="I12" s="20">
        <v>4500</v>
      </c>
      <c r="J12" s="20"/>
      <c r="K12" s="20"/>
      <c r="L12" s="20"/>
      <c r="M12" s="20">
        <f t="shared" si="1"/>
        <v>4500</v>
      </c>
      <c r="N12" s="20">
        <v>2000</v>
      </c>
      <c r="O12" s="20"/>
      <c r="P12" s="20"/>
      <c r="Q12" s="20"/>
      <c r="R12" s="20"/>
      <c r="S12" s="20">
        <f t="shared" si="2"/>
        <v>2000</v>
      </c>
      <c r="T12" s="20"/>
      <c r="U12" s="20"/>
      <c r="V12" s="20"/>
      <c r="W12" s="20">
        <f t="shared" si="3"/>
        <v>0</v>
      </c>
      <c r="X12" s="20">
        <f t="shared" si="4"/>
        <v>18500</v>
      </c>
      <c r="Y12" s="20">
        <f>X12+'7月'!Y12</f>
        <v>148000</v>
      </c>
      <c r="Z12" s="20">
        <f>MAX(Y12*{3,10,20,25,30,35,45}%-{0,2520,16920,31920,52920,85920,181920},0)</f>
        <v>12680</v>
      </c>
      <c r="AA12" s="20">
        <f>'7月'!Z12</f>
        <v>10430</v>
      </c>
      <c r="AB12" s="20">
        <f t="shared" si="5"/>
        <v>2250</v>
      </c>
    </row>
    <row r="13" spans="2:28" ht="21.95" customHeight="1" x14ac:dyDescent="0.15">
      <c r="B13" s="10" t="s">
        <v>50</v>
      </c>
      <c r="D13" s="20">
        <v>30000</v>
      </c>
      <c r="E13" s="20"/>
      <c r="F13" s="20"/>
      <c r="G13" s="20">
        <f t="shared" si="0"/>
        <v>30000</v>
      </c>
      <c r="H13" s="20">
        <v>5000</v>
      </c>
      <c r="I13" s="20">
        <v>4500</v>
      </c>
      <c r="J13" s="20"/>
      <c r="K13" s="20"/>
      <c r="L13" s="20"/>
      <c r="M13" s="20">
        <f t="shared" si="1"/>
        <v>4500</v>
      </c>
      <c r="N13" s="20">
        <v>2000</v>
      </c>
      <c r="O13" s="20"/>
      <c r="P13" s="20"/>
      <c r="Q13" s="20"/>
      <c r="R13" s="20"/>
      <c r="S13" s="20">
        <f t="shared" si="2"/>
        <v>2000</v>
      </c>
      <c r="T13" s="20"/>
      <c r="U13" s="20"/>
      <c r="V13" s="20"/>
      <c r="W13" s="20">
        <f t="shared" si="3"/>
        <v>0</v>
      </c>
      <c r="X13" s="20">
        <f t="shared" si="4"/>
        <v>18500</v>
      </c>
      <c r="Y13" s="20">
        <f>X13+'7月'!Y13</f>
        <v>148000</v>
      </c>
      <c r="Z13" s="20">
        <f>MAX(Y13*{3,10,20,25,30,35,45}%-{0,2520,16920,31920,52920,85920,181920},0)</f>
        <v>12680</v>
      </c>
      <c r="AA13" s="20">
        <f>'7月'!Z13</f>
        <v>10430</v>
      </c>
      <c r="AB13" s="20">
        <f t="shared" si="5"/>
        <v>2250</v>
      </c>
    </row>
    <row r="14" spans="2:28" ht="21.95" customHeight="1" x14ac:dyDescent="0.15">
      <c r="B14" s="10" t="s">
        <v>51</v>
      </c>
      <c r="D14" s="20">
        <v>30000</v>
      </c>
      <c r="E14" s="20"/>
      <c r="F14" s="20"/>
      <c r="G14" s="20">
        <f t="shared" si="0"/>
        <v>30000</v>
      </c>
      <c r="H14" s="20">
        <v>5000</v>
      </c>
      <c r="I14" s="20">
        <v>4500</v>
      </c>
      <c r="J14" s="20"/>
      <c r="K14" s="20"/>
      <c r="L14" s="20"/>
      <c r="M14" s="20">
        <f t="shared" si="1"/>
        <v>4500</v>
      </c>
      <c r="N14" s="20">
        <v>2000</v>
      </c>
      <c r="O14" s="20"/>
      <c r="P14" s="20"/>
      <c r="Q14" s="20"/>
      <c r="R14" s="20"/>
      <c r="S14" s="20">
        <f t="shared" si="2"/>
        <v>2000</v>
      </c>
      <c r="T14" s="20"/>
      <c r="U14" s="20"/>
      <c r="V14" s="20"/>
      <c r="W14" s="20">
        <f t="shared" si="3"/>
        <v>0</v>
      </c>
      <c r="X14" s="20">
        <f t="shared" si="4"/>
        <v>18500</v>
      </c>
      <c r="Y14" s="20">
        <f>X14+'7月'!Y14</f>
        <v>148000</v>
      </c>
      <c r="Z14" s="20">
        <f>MAX(Y14*{3,10,20,25,30,35,45}%-{0,2520,16920,31920,52920,85920,181920},0)</f>
        <v>12680</v>
      </c>
      <c r="AA14" s="20">
        <f>'7月'!Z14</f>
        <v>10430</v>
      </c>
      <c r="AB14" s="20">
        <f t="shared" si="5"/>
        <v>2250</v>
      </c>
    </row>
    <row r="15" spans="2:28" ht="21.95" customHeight="1" x14ac:dyDescent="0.15">
      <c r="B15" s="10" t="s">
        <v>52</v>
      </c>
      <c r="D15" s="20">
        <v>30000</v>
      </c>
      <c r="E15" s="20"/>
      <c r="F15" s="20"/>
      <c r="G15" s="20">
        <f t="shared" si="0"/>
        <v>30000</v>
      </c>
      <c r="H15" s="20">
        <v>5000</v>
      </c>
      <c r="I15" s="20">
        <v>4500</v>
      </c>
      <c r="J15" s="20"/>
      <c r="K15" s="20"/>
      <c r="L15" s="20"/>
      <c r="M15" s="20">
        <f t="shared" si="1"/>
        <v>4500</v>
      </c>
      <c r="N15" s="20">
        <v>2000</v>
      </c>
      <c r="O15" s="20"/>
      <c r="P15" s="20"/>
      <c r="Q15" s="20"/>
      <c r="R15" s="20"/>
      <c r="S15" s="20">
        <f t="shared" si="2"/>
        <v>2000</v>
      </c>
      <c r="T15" s="20"/>
      <c r="U15" s="20"/>
      <c r="V15" s="20"/>
      <c r="W15" s="20">
        <f t="shared" si="3"/>
        <v>0</v>
      </c>
      <c r="X15" s="20">
        <f t="shared" si="4"/>
        <v>18500</v>
      </c>
      <c r="Y15" s="20">
        <f>X15+'7月'!Y15</f>
        <v>148000</v>
      </c>
      <c r="Z15" s="20">
        <f>MAX(Y15*{3,10,20,25,30,35,45}%-{0,2520,16920,31920,52920,85920,181920},0)</f>
        <v>12680</v>
      </c>
      <c r="AA15" s="20">
        <f>'7月'!Z15</f>
        <v>10430</v>
      </c>
      <c r="AB15" s="20">
        <f t="shared" si="5"/>
        <v>2250</v>
      </c>
    </row>
    <row r="16" spans="2:28" ht="21.95" customHeight="1" x14ac:dyDescent="0.15">
      <c r="B16" s="10" t="s">
        <v>53</v>
      </c>
      <c r="D16" s="20">
        <v>30000</v>
      </c>
      <c r="E16" s="20"/>
      <c r="F16" s="20"/>
      <c r="G16" s="20">
        <f t="shared" si="0"/>
        <v>30000</v>
      </c>
      <c r="H16" s="20">
        <v>5000</v>
      </c>
      <c r="I16" s="20">
        <v>4500</v>
      </c>
      <c r="J16" s="20"/>
      <c r="K16" s="20"/>
      <c r="L16" s="20"/>
      <c r="M16" s="20">
        <f t="shared" si="1"/>
        <v>4500</v>
      </c>
      <c r="N16" s="20">
        <v>2000</v>
      </c>
      <c r="O16" s="20"/>
      <c r="P16" s="20"/>
      <c r="Q16" s="20"/>
      <c r="R16" s="20"/>
      <c r="S16" s="20">
        <f t="shared" si="2"/>
        <v>2000</v>
      </c>
      <c r="T16" s="20"/>
      <c r="U16" s="20"/>
      <c r="V16" s="20"/>
      <c r="W16" s="20">
        <f t="shared" si="3"/>
        <v>0</v>
      </c>
      <c r="X16" s="20">
        <f t="shared" si="4"/>
        <v>18500</v>
      </c>
      <c r="Y16" s="20">
        <f>X16+'7月'!Y16</f>
        <v>148000</v>
      </c>
      <c r="Z16" s="20">
        <f>MAX(Y16*{3,10,20,25,30,35,45}%-{0,2520,16920,31920,52920,85920,181920},0)</f>
        <v>12680</v>
      </c>
      <c r="AA16" s="20">
        <f>'7月'!Z16</f>
        <v>10430</v>
      </c>
      <c r="AB16" s="20">
        <f t="shared" si="5"/>
        <v>2250</v>
      </c>
    </row>
    <row r="17" spans="2:28" ht="21.95" customHeight="1" x14ac:dyDescent="0.15">
      <c r="B17" s="21" t="s">
        <v>54</v>
      </c>
      <c r="C17" s="22"/>
      <c r="D17" s="23">
        <f>SUM(D5:D16)</f>
        <v>348000</v>
      </c>
      <c r="E17" s="23">
        <f t="shared" ref="E17:AB17" si="6">SUM(E5:E16)</f>
        <v>0</v>
      </c>
      <c r="F17" s="23">
        <f t="shared" si="6"/>
        <v>0</v>
      </c>
      <c r="G17" s="23">
        <f t="shared" si="6"/>
        <v>348000</v>
      </c>
      <c r="H17" s="23">
        <f t="shared" si="6"/>
        <v>60000</v>
      </c>
      <c r="I17" s="23">
        <f t="shared" si="6"/>
        <v>50300</v>
      </c>
      <c r="J17" s="23">
        <f t="shared" si="6"/>
        <v>200</v>
      </c>
      <c r="K17" s="23">
        <f t="shared" si="6"/>
        <v>50</v>
      </c>
      <c r="L17" s="23">
        <f t="shared" si="6"/>
        <v>700</v>
      </c>
      <c r="M17" s="23">
        <f t="shared" si="6"/>
        <v>51250</v>
      </c>
      <c r="N17" s="23">
        <f t="shared" si="6"/>
        <v>22000</v>
      </c>
      <c r="O17" s="23">
        <f t="shared" si="6"/>
        <v>0</v>
      </c>
      <c r="P17" s="23">
        <f t="shared" si="6"/>
        <v>0</v>
      </c>
      <c r="Q17" s="23">
        <f t="shared" si="6"/>
        <v>1500</v>
      </c>
      <c r="R17" s="23">
        <f t="shared" si="6"/>
        <v>0</v>
      </c>
      <c r="S17" s="23">
        <f t="shared" si="6"/>
        <v>23500</v>
      </c>
      <c r="T17" s="23">
        <f t="shared" si="6"/>
        <v>0</v>
      </c>
      <c r="U17" s="23">
        <f t="shared" si="6"/>
        <v>0</v>
      </c>
      <c r="V17" s="23">
        <f t="shared" si="6"/>
        <v>0</v>
      </c>
      <c r="W17" s="23">
        <f t="shared" si="6"/>
        <v>0</v>
      </c>
      <c r="X17" s="23">
        <f t="shared" si="6"/>
        <v>213250</v>
      </c>
      <c r="Y17" s="23">
        <f t="shared" si="6"/>
        <v>1721200</v>
      </c>
      <c r="Z17" s="23">
        <f t="shared" si="6"/>
        <v>146280</v>
      </c>
      <c r="AA17" s="23">
        <f t="shared" si="6"/>
        <v>120555</v>
      </c>
      <c r="AB17" s="23">
        <f t="shared" si="6"/>
        <v>25725</v>
      </c>
    </row>
    <row r="18" spans="2:28" ht="21.95" customHeight="1" x14ac:dyDescent="0.15"/>
    <row r="19" spans="2:28" s="16" customFormat="1" ht="18" customHeight="1" x14ac:dyDescent="0.15">
      <c r="B19" s="25" t="s">
        <v>55</v>
      </c>
    </row>
    <row r="20" spans="2:28" s="16" customFormat="1" ht="18" customHeight="1" x14ac:dyDescent="0.15">
      <c r="B20" s="16" t="s">
        <v>56</v>
      </c>
    </row>
    <row r="21" spans="2:28" s="16" customFormat="1" ht="18" customHeight="1" x14ac:dyDescent="0.15">
      <c r="B21" s="16" t="s">
        <v>57</v>
      </c>
    </row>
    <row r="22" spans="2:28" s="16" customFormat="1" ht="18" customHeight="1" x14ac:dyDescent="0.15">
      <c r="B22" s="16" t="s">
        <v>58</v>
      </c>
    </row>
    <row r="23" spans="2:28" s="16" customFormat="1" ht="18" customHeight="1" x14ac:dyDescent="0.15">
      <c r="B23" s="26" t="s">
        <v>59</v>
      </c>
      <c r="C23" s="27" t="s">
        <v>60</v>
      </c>
    </row>
    <row r="24" spans="2:28" ht="21.95" customHeight="1" x14ac:dyDescent="0.15"/>
    <row r="25" spans="2:28" ht="21.95" customHeight="1" x14ac:dyDescent="0.15"/>
    <row r="26" spans="2:28" ht="21.95" customHeight="1" x14ac:dyDescent="0.15"/>
    <row r="27" spans="2:28" ht="21.95" customHeight="1" x14ac:dyDescent="0.15"/>
    <row r="28" spans="2:28" ht="21.95" customHeight="1" x14ac:dyDescent="0.15"/>
    <row r="29" spans="2:28" ht="21.95" customHeight="1" x14ac:dyDescent="0.15"/>
    <row r="30" spans="2:28" ht="21.95" customHeight="1" x14ac:dyDescent="0.15"/>
  </sheetData>
  <mergeCells count="8">
    <mergeCell ref="B2:B3"/>
    <mergeCell ref="C2:C3"/>
    <mergeCell ref="H2:H3"/>
    <mergeCell ref="D2:G2"/>
    <mergeCell ref="I2:M2"/>
    <mergeCell ref="N2:S2"/>
    <mergeCell ref="T2:W2"/>
    <mergeCell ref="X2:AB2"/>
  </mergeCells>
  <phoneticPr fontId="25" type="noConversion"/>
  <hyperlinks>
    <hyperlink ref="C23" r:id="rId1" xr:uid="{00000000-0004-0000-0700-000000000000}"/>
  </hyperlink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B30"/>
  <sheetViews>
    <sheetView workbookViewId="0">
      <selection activeCell="D5" sqref="D5"/>
    </sheetView>
  </sheetViews>
  <sheetFormatPr defaultColWidth="9" defaultRowHeight="12" x14ac:dyDescent="0.15"/>
  <cols>
    <col min="1" max="1" width="5.375" style="17" customWidth="1"/>
    <col min="2" max="2" width="9" style="17"/>
    <col min="3" max="3" width="9" style="18"/>
    <col min="4" max="4" width="9.375" style="17" customWidth="1"/>
    <col min="5" max="5" width="8.375" style="17" customWidth="1"/>
    <col min="6" max="6" width="8.625" style="17" customWidth="1"/>
    <col min="7" max="7" width="10.125" style="17" customWidth="1"/>
    <col min="8" max="8" width="9.375" style="17" customWidth="1"/>
    <col min="9" max="9" width="15.5" style="17" customWidth="1"/>
    <col min="10" max="10" width="16.125" style="17" customWidth="1"/>
    <col min="11" max="11" width="12.75" style="17" customWidth="1"/>
    <col min="12" max="13" width="13.875" style="17" customWidth="1"/>
    <col min="14" max="17" width="12.25" style="17" customWidth="1"/>
    <col min="18" max="19" width="15.5" style="17" customWidth="1"/>
    <col min="20" max="20" width="9" style="17"/>
    <col min="21" max="21" width="15.5" style="17" customWidth="1"/>
    <col min="22" max="22" width="15" style="17" customWidth="1"/>
    <col min="23" max="23" width="11.625" style="17" customWidth="1"/>
    <col min="24" max="24" width="13.875" style="17" customWidth="1"/>
    <col min="25" max="25" width="17.25" style="17" customWidth="1"/>
    <col min="26" max="26" width="14.875" style="17" customWidth="1"/>
    <col min="27" max="27" width="13.125" style="17" customWidth="1"/>
    <col min="28" max="28" width="10.5" style="17" customWidth="1"/>
    <col min="29" max="16384" width="9" style="17"/>
  </cols>
  <sheetData>
    <row r="2" spans="2:28" s="15" customFormat="1" ht="18.75" customHeight="1" x14ac:dyDescent="0.15">
      <c r="B2" s="32" t="s">
        <v>0</v>
      </c>
      <c r="C2" s="33" t="s">
        <v>1</v>
      </c>
      <c r="D2" s="32" t="s">
        <v>2</v>
      </c>
      <c r="E2" s="32"/>
      <c r="F2" s="32"/>
      <c r="G2" s="32"/>
      <c r="H2" s="32" t="s">
        <v>3</v>
      </c>
      <c r="I2" s="32" t="s">
        <v>4</v>
      </c>
      <c r="J2" s="32"/>
      <c r="K2" s="32"/>
      <c r="L2" s="32"/>
      <c r="M2" s="32"/>
      <c r="N2" s="32" t="s">
        <v>5</v>
      </c>
      <c r="O2" s="32"/>
      <c r="P2" s="32"/>
      <c r="Q2" s="32"/>
      <c r="R2" s="32"/>
      <c r="S2" s="32"/>
      <c r="T2" s="32" t="s">
        <v>6</v>
      </c>
      <c r="U2" s="32"/>
      <c r="V2" s="32"/>
      <c r="W2" s="32"/>
      <c r="X2" s="32" t="s">
        <v>7</v>
      </c>
      <c r="Y2" s="32"/>
      <c r="Z2" s="32"/>
      <c r="AA2" s="32"/>
      <c r="AB2" s="32"/>
    </row>
    <row r="3" spans="2:28" s="15" customFormat="1" ht="14.25" x14ac:dyDescent="0.15">
      <c r="B3" s="32"/>
      <c r="C3" s="33"/>
      <c r="D3" s="15" t="s">
        <v>8</v>
      </c>
      <c r="E3" s="15" t="s">
        <v>9</v>
      </c>
      <c r="F3" s="15" t="s">
        <v>10</v>
      </c>
      <c r="G3" s="15" t="s">
        <v>11</v>
      </c>
      <c r="H3" s="32"/>
      <c r="I3" s="15" t="s">
        <v>12</v>
      </c>
      <c r="J3" s="15" t="s">
        <v>13</v>
      </c>
      <c r="K3" s="15" t="s">
        <v>14</v>
      </c>
      <c r="L3" s="15" t="s">
        <v>15</v>
      </c>
      <c r="M3" s="15" t="s">
        <v>16</v>
      </c>
      <c r="N3" s="15" t="s">
        <v>17</v>
      </c>
      <c r="O3" s="15" t="s">
        <v>18</v>
      </c>
      <c r="P3" s="15" t="s">
        <v>19</v>
      </c>
      <c r="Q3" s="15" t="s">
        <v>20</v>
      </c>
      <c r="R3" s="15" t="s">
        <v>21</v>
      </c>
      <c r="S3" s="15" t="s">
        <v>22</v>
      </c>
      <c r="T3" s="15" t="s">
        <v>23</v>
      </c>
      <c r="U3" s="15" t="s">
        <v>24</v>
      </c>
      <c r="V3" s="15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</row>
    <row r="4" spans="2:28" s="15" customFormat="1" ht="24" x14ac:dyDescent="0.15">
      <c r="B4" s="15">
        <v>1</v>
      </c>
      <c r="C4" s="19" t="s">
        <v>32</v>
      </c>
      <c r="D4" s="15">
        <v>3</v>
      </c>
      <c r="E4" s="15">
        <v>4</v>
      </c>
      <c r="F4" s="15">
        <v>5</v>
      </c>
      <c r="G4" s="15" t="s">
        <v>33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 t="s">
        <v>34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 t="s">
        <v>35</v>
      </c>
      <c r="T4" s="15">
        <v>19</v>
      </c>
      <c r="U4" s="15">
        <v>20</v>
      </c>
      <c r="V4" s="15">
        <v>21</v>
      </c>
      <c r="W4" s="15" t="s">
        <v>36</v>
      </c>
      <c r="X4" s="15" t="s">
        <v>37</v>
      </c>
      <c r="Y4" s="28" t="s">
        <v>38</v>
      </c>
      <c r="Z4" s="15" t="s">
        <v>39</v>
      </c>
      <c r="AA4" s="28" t="s">
        <v>40</v>
      </c>
      <c r="AB4" s="15" t="s">
        <v>41</v>
      </c>
    </row>
    <row r="5" spans="2:28" ht="21.95" customHeight="1" x14ac:dyDescent="0.15">
      <c r="B5" s="10" t="s">
        <v>42</v>
      </c>
      <c r="D5" s="20">
        <v>18000</v>
      </c>
      <c r="E5" s="20"/>
      <c r="F5" s="20"/>
      <c r="G5" s="20">
        <f>SUM(D5:F5)</f>
        <v>18000</v>
      </c>
      <c r="H5" s="20">
        <v>5000</v>
      </c>
      <c r="I5" s="29">
        <v>800</v>
      </c>
      <c r="J5" s="29">
        <v>200</v>
      </c>
      <c r="K5" s="29">
        <v>50</v>
      </c>
      <c r="L5" s="29">
        <v>700</v>
      </c>
      <c r="M5" s="20">
        <f>SUM(I5:L5)</f>
        <v>1750</v>
      </c>
      <c r="N5" s="20"/>
      <c r="O5" s="20"/>
      <c r="P5" s="20"/>
      <c r="Q5" s="20">
        <v>1500</v>
      </c>
      <c r="R5" s="20"/>
      <c r="S5" s="20">
        <f>SUM(N5:R5)</f>
        <v>1500</v>
      </c>
      <c r="T5" s="20"/>
      <c r="U5" s="20"/>
      <c r="V5" s="20"/>
      <c r="W5" s="20">
        <f>SUM(T5:V5)</f>
        <v>0</v>
      </c>
      <c r="X5" s="20">
        <f>G5-H5-M5-S5-W5</f>
        <v>9750</v>
      </c>
      <c r="Y5" s="20">
        <f>X5+'8月'!Y5</f>
        <v>102950</v>
      </c>
      <c r="Z5" s="20">
        <f>MAX(Y5*{3,10,20,25,30,35,45}%-{0,2520,16920,31920,52920,85920,181920},0)</f>
        <v>7775</v>
      </c>
      <c r="AA5" s="20">
        <f>'8月'!Z5</f>
        <v>6800</v>
      </c>
      <c r="AB5" s="20">
        <f>Z5-AA5</f>
        <v>975</v>
      </c>
    </row>
    <row r="6" spans="2:28" ht="21.95" customHeight="1" x14ac:dyDescent="0.15">
      <c r="B6" s="10" t="s">
        <v>43</v>
      </c>
      <c r="D6" s="20">
        <v>30000</v>
      </c>
      <c r="E6" s="20"/>
      <c r="F6" s="20"/>
      <c r="G6" s="20">
        <f t="shared" ref="G6:G16" si="0">SUM(D6:F6)</f>
        <v>30000</v>
      </c>
      <c r="H6" s="20">
        <v>5000</v>
      </c>
      <c r="I6" s="20">
        <v>4500</v>
      </c>
      <c r="J6" s="20"/>
      <c r="K6" s="20"/>
      <c r="L6" s="20"/>
      <c r="M6" s="20">
        <f t="shared" ref="M6:M16" si="1">SUM(I6:L6)</f>
        <v>4500</v>
      </c>
      <c r="N6" s="20">
        <v>2000</v>
      </c>
      <c r="O6" s="20"/>
      <c r="P6" s="20"/>
      <c r="Q6" s="20"/>
      <c r="R6" s="20"/>
      <c r="S6" s="20">
        <f t="shared" ref="S6:S16" si="2">SUM(N6:R6)</f>
        <v>2000</v>
      </c>
      <c r="T6" s="20"/>
      <c r="U6" s="20"/>
      <c r="V6" s="20"/>
      <c r="W6" s="20">
        <f t="shared" ref="W6:W16" si="3">SUM(T6:V6)</f>
        <v>0</v>
      </c>
      <c r="X6" s="20">
        <f t="shared" ref="X6:X16" si="4">G6-H6-M6-S6-W6</f>
        <v>18500</v>
      </c>
      <c r="Y6" s="20">
        <f>X6+'8月'!Y6</f>
        <v>166500</v>
      </c>
      <c r="Z6" s="20">
        <f>MAX(Y6*{3,10,20,25,30,35,45}%-{0,2520,16920,31920,52920,85920,181920},0)</f>
        <v>16380</v>
      </c>
      <c r="AA6" s="20">
        <f>'8月'!Z6</f>
        <v>12680</v>
      </c>
      <c r="AB6" s="20">
        <f t="shared" ref="AB6:AB16" si="5">Z6-AA6</f>
        <v>3700</v>
      </c>
    </row>
    <row r="7" spans="2:28" ht="21.95" customHeight="1" x14ac:dyDescent="0.15">
      <c r="B7" s="10" t="s">
        <v>44</v>
      </c>
      <c r="D7" s="20">
        <v>30000</v>
      </c>
      <c r="E7" s="20"/>
      <c r="F7" s="20"/>
      <c r="G7" s="20">
        <f t="shared" si="0"/>
        <v>30000</v>
      </c>
      <c r="H7" s="20">
        <v>5000</v>
      </c>
      <c r="I7" s="20">
        <v>4500</v>
      </c>
      <c r="J7" s="20"/>
      <c r="K7" s="20"/>
      <c r="L7" s="20"/>
      <c r="M7" s="20">
        <f t="shared" si="1"/>
        <v>4500</v>
      </c>
      <c r="N7" s="20">
        <v>2000</v>
      </c>
      <c r="O7" s="20"/>
      <c r="P7" s="20"/>
      <c r="Q7" s="20"/>
      <c r="R7" s="20"/>
      <c r="S7" s="20">
        <f t="shared" si="2"/>
        <v>2000</v>
      </c>
      <c r="T7" s="20"/>
      <c r="U7" s="20"/>
      <c r="V7" s="20"/>
      <c r="W7" s="20">
        <f t="shared" si="3"/>
        <v>0</v>
      </c>
      <c r="X7" s="20">
        <f t="shared" si="4"/>
        <v>18500</v>
      </c>
      <c r="Y7" s="20">
        <f>X7+'8月'!Y7</f>
        <v>166500</v>
      </c>
      <c r="Z7" s="20">
        <f>MAX(Y7*{3,10,20,25,30,35,45}%-{0,2520,16920,31920,52920,85920,181920},0)</f>
        <v>16380</v>
      </c>
      <c r="AA7" s="20">
        <f>'8月'!Z7</f>
        <v>12680</v>
      </c>
      <c r="AB7" s="20">
        <f t="shared" si="5"/>
        <v>3700</v>
      </c>
    </row>
    <row r="8" spans="2:28" ht="21.95" customHeight="1" x14ac:dyDescent="0.15">
      <c r="B8" s="10" t="s">
        <v>45</v>
      </c>
      <c r="D8" s="20">
        <v>30000</v>
      </c>
      <c r="E8" s="20"/>
      <c r="F8" s="20"/>
      <c r="G8" s="20">
        <f t="shared" si="0"/>
        <v>30000</v>
      </c>
      <c r="H8" s="20">
        <v>5000</v>
      </c>
      <c r="I8" s="20">
        <v>4500</v>
      </c>
      <c r="J8" s="20"/>
      <c r="K8" s="20"/>
      <c r="L8" s="20"/>
      <c r="M8" s="20">
        <f t="shared" si="1"/>
        <v>4500</v>
      </c>
      <c r="N8" s="20">
        <v>2000</v>
      </c>
      <c r="O8" s="20"/>
      <c r="P8" s="20"/>
      <c r="Q8" s="20"/>
      <c r="R8" s="20"/>
      <c r="S8" s="20">
        <f t="shared" si="2"/>
        <v>2000</v>
      </c>
      <c r="T8" s="20"/>
      <c r="U8" s="20"/>
      <c r="V8" s="20"/>
      <c r="W8" s="20">
        <f t="shared" si="3"/>
        <v>0</v>
      </c>
      <c r="X8" s="20">
        <f t="shared" si="4"/>
        <v>18500</v>
      </c>
      <c r="Y8" s="20">
        <f>X8+'8月'!Y8</f>
        <v>166500</v>
      </c>
      <c r="Z8" s="20">
        <f>MAX(Y8*{3,10,20,25,30,35,45}%-{0,2520,16920,31920,52920,85920,181920},0)</f>
        <v>16380</v>
      </c>
      <c r="AA8" s="20">
        <f>'8月'!Z8</f>
        <v>12680</v>
      </c>
      <c r="AB8" s="20">
        <f t="shared" si="5"/>
        <v>3700</v>
      </c>
    </row>
    <row r="9" spans="2:28" ht="21.95" customHeight="1" x14ac:dyDescent="0.15">
      <c r="B9" s="10" t="s">
        <v>46</v>
      </c>
      <c r="D9" s="20">
        <v>30000</v>
      </c>
      <c r="E9" s="20"/>
      <c r="F9" s="20"/>
      <c r="G9" s="20">
        <f t="shared" si="0"/>
        <v>30000</v>
      </c>
      <c r="H9" s="20">
        <v>5000</v>
      </c>
      <c r="I9" s="20">
        <v>4500</v>
      </c>
      <c r="J9" s="20"/>
      <c r="K9" s="20"/>
      <c r="L9" s="20"/>
      <c r="M9" s="20">
        <f t="shared" si="1"/>
        <v>4500</v>
      </c>
      <c r="N9" s="20">
        <v>2000</v>
      </c>
      <c r="O9" s="20"/>
      <c r="P9" s="20"/>
      <c r="Q9" s="20"/>
      <c r="R9" s="20"/>
      <c r="S9" s="20">
        <f t="shared" si="2"/>
        <v>2000</v>
      </c>
      <c r="T9" s="20"/>
      <c r="U9" s="20"/>
      <c r="V9" s="20"/>
      <c r="W9" s="20">
        <f t="shared" si="3"/>
        <v>0</v>
      </c>
      <c r="X9" s="20">
        <f t="shared" si="4"/>
        <v>18500</v>
      </c>
      <c r="Y9" s="20">
        <f>X9+'8月'!Y9</f>
        <v>166500</v>
      </c>
      <c r="Z9" s="20">
        <f>MAX(Y9*{3,10,20,25,30,35,45}%-{0,2520,16920,31920,52920,85920,181920},0)</f>
        <v>16380</v>
      </c>
      <c r="AA9" s="20">
        <f>'8月'!Z9</f>
        <v>12680</v>
      </c>
      <c r="AB9" s="20">
        <f t="shared" si="5"/>
        <v>3700</v>
      </c>
    </row>
    <row r="10" spans="2:28" ht="21.95" customHeight="1" x14ac:dyDescent="0.15">
      <c r="B10" s="10" t="s">
        <v>47</v>
      </c>
      <c r="D10" s="20">
        <v>30000</v>
      </c>
      <c r="E10" s="20"/>
      <c r="F10" s="20"/>
      <c r="G10" s="20">
        <f t="shared" si="0"/>
        <v>30000</v>
      </c>
      <c r="H10" s="20">
        <v>5000</v>
      </c>
      <c r="I10" s="20">
        <v>4500</v>
      </c>
      <c r="J10" s="20"/>
      <c r="K10" s="20"/>
      <c r="L10" s="20"/>
      <c r="M10" s="20">
        <f t="shared" si="1"/>
        <v>4500</v>
      </c>
      <c r="N10" s="20">
        <v>2000</v>
      </c>
      <c r="O10" s="20"/>
      <c r="P10" s="20"/>
      <c r="Q10" s="20"/>
      <c r="R10" s="20"/>
      <c r="S10" s="20">
        <f t="shared" si="2"/>
        <v>2000</v>
      </c>
      <c r="T10" s="20"/>
      <c r="U10" s="20"/>
      <c r="V10" s="20"/>
      <c r="W10" s="20">
        <f t="shared" si="3"/>
        <v>0</v>
      </c>
      <c r="X10" s="20">
        <f t="shared" si="4"/>
        <v>18500</v>
      </c>
      <c r="Y10" s="20">
        <f>X10+'8月'!Y10</f>
        <v>166500</v>
      </c>
      <c r="Z10" s="20">
        <f>MAX(Y10*{3,10,20,25,30,35,45}%-{0,2520,16920,31920,52920,85920,181920},0)</f>
        <v>16380</v>
      </c>
      <c r="AA10" s="20">
        <f>'8月'!Z10</f>
        <v>12680</v>
      </c>
      <c r="AB10" s="20">
        <f t="shared" si="5"/>
        <v>3700</v>
      </c>
    </row>
    <row r="11" spans="2:28" ht="21.95" customHeight="1" x14ac:dyDescent="0.15">
      <c r="B11" s="10" t="s">
        <v>48</v>
      </c>
      <c r="D11" s="20">
        <v>30000</v>
      </c>
      <c r="E11" s="20"/>
      <c r="F11" s="20"/>
      <c r="G11" s="20">
        <f t="shared" si="0"/>
        <v>30000</v>
      </c>
      <c r="H11" s="20">
        <v>5000</v>
      </c>
      <c r="I11" s="20">
        <v>4500</v>
      </c>
      <c r="J11" s="20"/>
      <c r="K11" s="20"/>
      <c r="L11" s="20"/>
      <c r="M11" s="20">
        <f t="shared" si="1"/>
        <v>4500</v>
      </c>
      <c r="N11" s="20">
        <v>2000</v>
      </c>
      <c r="O11" s="20"/>
      <c r="P11" s="20"/>
      <c r="Q11" s="20"/>
      <c r="R11" s="20"/>
      <c r="S11" s="20">
        <f t="shared" si="2"/>
        <v>2000</v>
      </c>
      <c r="T11" s="20"/>
      <c r="U11" s="20"/>
      <c r="V11" s="20"/>
      <c r="W11" s="20">
        <f t="shared" si="3"/>
        <v>0</v>
      </c>
      <c r="X11" s="20">
        <f t="shared" si="4"/>
        <v>18500</v>
      </c>
      <c r="Y11" s="20">
        <f>X11+'8月'!Y11</f>
        <v>166500</v>
      </c>
      <c r="Z11" s="20">
        <f>MAX(Y11*{3,10,20,25,30,35,45}%-{0,2520,16920,31920,52920,85920,181920},0)</f>
        <v>16380</v>
      </c>
      <c r="AA11" s="20">
        <f>'8月'!Z11</f>
        <v>12680</v>
      </c>
      <c r="AB11" s="20">
        <f t="shared" si="5"/>
        <v>3700</v>
      </c>
    </row>
    <row r="12" spans="2:28" ht="21.95" customHeight="1" x14ac:dyDescent="0.15">
      <c r="B12" s="10" t="s">
        <v>49</v>
      </c>
      <c r="D12" s="20">
        <v>30000</v>
      </c>
      <c r="E12" s="20"/>
      <c r="F12" s="20"/>
      <c r="G12" s="20">
        <f t="shared" si="0"/>
        <v>30000</v>
      </c>
      <c r="H12" s="20">
        <v>5000</v>
      </c>
      <c r="I12" s="20">
        <v>4500</v>
      </c>
      <c r="J12" s="20"/>
      <c r="K12" s="20"/>
      <c r="L12" s="20"/>
      <c r="M12" s="20">
        <f t="shared" si="1"/>
        <v>4500</v>
      </c>
      <c r="N12" s="20">
        <v>2000</v>
      </c>
      <c r="O12" s="20"/>
      <c r="P12" s="20"/>
      <c r="Q12" s="20"/>
      <c r="R12" s="20"/>
      <c r="S12" s="20">
        <f t="shared" si="2"/>
        <v>2000</v>
      </c>
      <c r="T12" s="20"/>
      <c r="U12" s="20"/>
      <c r="V12" s="20"/>
      <c r="W12" s="20">
        <f t="shared" si="3"/>
        <v>0</v>
      </c>
      <c r="X12" s="20">
        <f t="shared" si="4"/>
        <v>18500</v>
      </c>
      <c r="Y12" s="20">
        <f>X12+'8月'!Y12</f>
        <v>166500</v>
      </c>
      <c r="Z12" s="20">
        <f>MAX(Y12*{3,10,20,25,30,35,45}%-{0,2520,16920,31920,52920,85920,181920},0)</f>
        <v>16380</v>
      </c>
      <c r="AA12" s="20">
        <f>'8月'!Z12</f>
        <v>12680</v>
      </c>
      <c r="AB12" s="20">
        <f t="shared" si="5"/>
        <v>3700</v>
      </c>
    </row>
    <row r="13" spans="2:28" ht="21.95" customHeight="1" x14ac:dyDescent="0.15">
      <c r="B13" s="10" t="s">
        <v>50</v>
      </c>
      <c r="D13" s="20">
        <v>30000</v>
      </c>
      <c r="E13" s="20"/>
      <c r="F13" s="20"/>
      <c r="G13" s="20">
        <f t="shared" si="0"/>
        <v>30000</v>
      </c>
      <c r="H13" s="20">
        <v>5000</v>
      </c>
      <c r="I13" s="20">
        <v>4500</v>
      </c>
      <c r="J13" s="20"/>
      <c r="K13" s="20"/>
      <c r="L13" s="20"/>
      <c r="M13" s="20">
        <f t="shared" si="1"/>
        <v>4500</v>
      </c>
      <c r="N13" s="20">
        <v>2000</v>
      </c>
      <c r="O13" s="20"/>
      <c r="P13" s="20"/>
      <c r="Q13" s="20"/>
      <c r="R13" s="20"/>
      <c r="S13" s="20">
        <f t="shared" si="2"/>
        <v>2000</v>
      </c>
      <c r="T13" s="20"/>
      <c r="U13" s="20"/>
      <c r="V13" s="20"/>
      <c r="W13" s="20">
        <f t="shared" si="3"/>
        <v>0</v>
      </c>
      <c r="X13" s="20">
        <f t="shared" si="4"/>
        <v>18500</v>
      </c>
      <c r="Y13" s="20">
        <f>X13+'8月'!Y13</f>
        <v>166500</v>
      </c>
      <c r="Z13" s="20">
        <f>MAX(Y13*{3,10,20,25,30,35,45}%-{0,2520,16920,31920,52920,85920,181920},0)</f>
        <v>16380</v>
      </c>
      <c r="AA13" s="20">
        <f>'8月'!Z13</f>
        <v>12680</v>
      </c>
      <c r="AB13" s="20">
        <f t="shared" si="5"/>
        <v>3700</v>
      </c>
    </row>
    <row r="14" spans="2:28" ht="21.95" customHeight="1" x14ac:dyDescent="0.15">
      <c r="B14" s="10" t="s">
        <v>51</v>
      </c>
      <c r="D14" s="20">
        <v>30000</v>
      </c>
      <c r="E14" s="20"/>
      <c r="F14" s="20"/>
      <c r="G14" s="20">
        <f t="shared" si="0"/>
        <v>30000</v>
      </c>
      <c r="H14" s="20">
        <v>5000</v>
      </c>
      <c r="I14" s="20">
        <v>4500</v>
      </c>
      <c r="J14" s="20"/>
      <c r="K14" s="20"/>
      <c r="L14" s="20"/>
      <c r="M14" s="20">
        <f t="shared" si="1"/>
        <v>4500</v>
      </c>
      <c r="N14" s="20">
        <v>2000</v>
      </c>
      <c r="O14" s="20"/>
      <c r="P14" s="20"/>
      <c r="Q14" s="20"/>
      <c r="R14" s="20"/>
      <c r="S14" s="20">
        <f t="shared" si="2"/>
        <v>2000</v>
      </c>
      <c r="T14" s="20"/>
      <c r="U14" s="20"/>
      <c r="V14" s="20"/>
      <c r="W14" s="20">
        <f t="shared" si="3"/>
        <v>0</v>
      </c>
      <c r="X14" s="20">
        <f t="shared" si="4"/>
        <v>18500</v>
      </c>
      <c r="Y14" s="20">
        <f>X14+'8月'!Y14</f>
        <v>166500</v>
      </c>
      <c r="Z14" s="20">
        <f>MAX(Y14*{3,10,20,25,30,35,45}%-{0,2520,16920,31920,52920,85920,181920},0)</f>
        <v>16380</v>
      </c>
      <c r="AA14" s="20">
        <f>'8月'!Z14</f>
        <v>12680</v>
      </c>
      <c r="AB14" s="20">
        <f t="shared" si="5"/>
        <v>3700</v>
      </c>
    </row>
    <row r="15" spans="2:28" ht="21.95" customHeight="1" x14ac:dyDescent="0.15">
      <c r="B15" s="10" t="s">
        <v>52</v>
      </c>
      <c r="D15" s="20">
        <v>30000</v>
      </c>
      <c r="E15" s="20"/>
      <c r="F15" s="20"/>
      <c r="G15" s="20">
        <f t="shared" si="0"/>
        <v>30000</v>
      </c>
      <c r="H15" s="20">
        <v>5000</v>
      </c>
      <c r="I15" s="20">
        <v>4500</v>
      </c>
      <c r="J15" s="20"/>
      <c r="K15" s="20"/>
      <c r="L15" s="20"/>
      <c r="M15" s="20">
        <f t="shared" si="1"/>
        <v>4500</v>
      </c>
      <c r="N15" s="20">
        <v>2000</v>
      </c>
      <c r="O15" s="20"/>
      <c r="P15" s="20"/>
      <c r="Q15" s="20"/>
      <c r="R15" s="20"/>
      <c r="S15" s="20">
        <f t="shared" si="2"/>
        <v>2000</v>
      </c>
      <c r="T15" s="20"/>
      <c r="U15" s="20"/>
      <c r="V15" s="20"/>
      <c r="W15" s="20">
        <f t="shared" si="3"/>
        <v>0</v>
      </c>
      <c r="X15" s="20">
        <f t="shared" si="4"/>
        <v>18500</v>
      </c>
      <c r="Y15" s="20">
        <f>X15+'8月'!Y15</f>
        <v>166500</v>
      </c>
      <c r="Z15" s="20">
        <f>MAX(Y15*{3,10,20,25,30,35,45}%-{0,2520,16920,31920,52920,85920,181920},0)</f>
        <v>16380</v>
      </c>
      <c r="AA15" s="20">
        <f>'8月'!Z15</f>
        <v>12680</v>
      </c>
      <c r="AB15" s="20">
        <f t="shared" si="5"/>
        <v>3700</v>
      </c>
    </row>
    <row r="16" spans="2:28" ht="21.95" customHeight="1" x14ac:dyDescent="0.15">
      <c r="B16" s="10" t="s">
        <v>53</v>
      </c>
      <c r="D16" s="20">
        <v>30000</v>
      </c>
      <c r="E16" s="20"/>
      <c r="F16" s="20"/>
      <c r="G16" s="20">
        <f t="shared" si="0"/>
        <v>30000</v>
      </c>
      <c r="H16" s="20">
        <v>5000</v>
      </c>
      <c r="I16" s="20">
        <v>4500</v>
      </c>
      <c r="J16" s="20"/>
      <c r="K16" s="20"/>
      <c r="L16" s="20"/>
      <c r="M16" s="20">
        <f t="shared" si="1"/>
        <v>4500</v>
      </c>
      <c r="N16" s="20">
        <v>2000</v>
      </c>
      <c r="O16" s="20"/>
      <c r="P16" s="20"/>
      <c r="Q16" s="20"/>
      <c r="R16" s="20"/>
      <c r="S16" s="20">
        <f t="shared" si="2"/>
        <v>2000</v>
      </c>
      <c r="T16" s="20"/>
      <c r="U16" s="20"/>
      <c r="V16" s="20"/>
      <c r="W16" s="20">
        <f t="shared" si="3"/>
        <v>0</v>
      </c>
      <c r="X16" s="20">
        <f t="shared" si="4"/>
        <v>18500</v>
      </c>
      <c r="Y16" s="20">
        <f>X16+'8月'!Y16</f>
        <v>166500</v>
      </c>
      <c r="Z16" s="20">
        <f>MAX(Y16*{3,10,20,25,30,35,45}%-{0,2520,16920,31920,52920,85920,181920},0)</f>
        <v>16380</v>
      </c>
      <c r="AA16" s="20">
        <f>'8月'!Z16</f>
        <v>12680</v>
      </c>
      <c r="AB16" s="20">
        <f t="shared" si="5"/>
        <v>3700</v>
      </c>
    </row>
    <row r="17" spans="2:28" ht="21.95" customHeight="1" x14ac:dyDescent="0.15">
      <c r="B17" s="21" t="s">
        <v>54</v>
      </c>
      <c r="C17" s="22"/>
      <c r="D17" s="23">
        <f>SUM(D5:D16)</f>
        <v>348000</v>
      </c>
      <c r="E17" s="23">
        <f t="shared" ref="E17:AB17" si="6">SUM(E5:E16)</f>
        <v>0</v>
      </c>
      <c r="F17" s="23">
        <f t="shared" si="6"/>
        <v>0</v>
      </c>
      <c r="G17" s="23">
        <f t="shared" si="6"/>
        <v>348000</v>
      </c>
      <c r="H17" s="23">
        <f t="shared" si="6"/>
        <v>60000</v>
      </c>
      <c r="I17" s="23">
        <f t="shared" si="6"/>
        <v>50300</v>
      </c>
      <c r="J17" s="23">
        <f t="shared" si="6"/>
        <v>200</v>
      </c>
      <c r="K17" s="23">
        <f t="shared" si="6"/>
        <v>50</v>
      </c>
      <c r="L17" s="23">
        <f t="shared" si="6"/>
        <v>700</v>
      </c>
      <c r="M17" s="23">
        <f t="shared" si="6"/>
        <v>51250</v>
      </c>
      <c r="N17" s="23">
        <f t="shared" si="6"/>
        <v>22000</v>
      </c>
      <c r="O17" s="23">
        <f t="shared" si="6"/>
        <v>0</v>
      </c>
      <c r="P17" s="23">
        <f t="shared" si="6"/>
        <v>0</v>
      </c>
      <c r="Q17" s="23">
        <f t="shared" si="6"/>
        <v>1500</v>
      </c>
      <c r="R17" s="23">
        <f t="shared" si="6"/>
        <v>0</v>
      </c>
      <c r="S17" s="23">
        <f t="shared" si="6"/>
        <v>23500</v>
      </c>
      <c r="T17" s="23">
        <f t="shared" si="6"/>
        <v>0</v>
      </c>
      <c r="U17" s="23">
        <f t="shared" si="6"/>
        <v>0</v>
      </c>
      <c r="V17" s="23">
        <f t="shared" si="6"/>
        <v>0</v>
      </c>
      <c r="W17" s="23">
        <f t="shared" si="6"/>
        <v>0</v>
      </c>
      <c r="X17" s="23">
        <f t="shared" si="6"/>
        <v>213250</v>
      </c>
      <c r="Y17" s="23">
        <f t="shared" si="6"/>
        <v>1934450</v>
      </c>
      <c r="Z17" s="23">
        <f t="shared" si="6"/>
        <v>187955</v>
      </c>
      <c r="AA17" s="23">
        <f t="shared" si="6"/>
        <v>146280</v>
      </c>
      <c r="AB17" s="23">
        <f t="shared" si="6"/>
        <v>41675</v>
      </c>
    </row>
    <row r="18" spans="2:28" ht="21.95" customHeight="1" x14ac:dyDescent="0.15"/>
    <row r="19" spans="2:28" s="16" customFormat="1" ht="18" customHeight="1" x14ac:dyDescent="0.15">
      <c r="B19" s="25" t="s">
        <v>55</v>
      </c>
    </row>
    <row r="20" spans="2:28" s="16" customFormat="1" ht="18" customHeight="1" x14ac:dyDescent="0.15">
      <c r="B20" s="16" t="s">
        <v>56</v>
      </c>
    </row>
    <row r="21" spans="2:28" s="16" customFormat="1" ht="18" customHeight="1" x14ac:dyDescent="0.15">
      <c r="B21" s="16" t="s">
        <v>57</v>
      </c>
    </row>
    <row r="22" spans="2:28" s="16" customFormat="1" ht="18" customHeight="1" x14ac:dyDescent="0.15">
      <c r="B22" s="16" t="s">
        <v>58</v>
      </c>
    </row>
    <row r="23" spans="2:28" s="16" customFormat="1" ht="18" customHeight="1" x14ac:dyDescent="0.15">
      <c r="B23" s="26" t="s">
        <v>59</v>
      </c>
      <c r="C23" s="27" t="s">
        <v>60</v>
      </c>
    </row>
    <row r="24" spans="2:28" ht="21.95" customHeight="1" x14ac:dyDescent="0.15"/>
    <row r="25" spans="2:28" ht="21.95" customHeight="1" x14ac:dyDescent="0.15"/>
    <row r="26" spans="2:28" ht="21.95" customHeight="1" x14ac:dyDescent="0.15"/>
    <row r="27" spans="2:28" ht="21.95" customHeight="1" x14ac:dyDescent="0.15"/>
    <row r="28" spans="2:28" ht="21.95" customHeight="1" x14ac:dyDescent="0.15"/>
    <row r="29" spans="2:28" ht="21.95" customHeight="1" x14ac:dyDescent="0.15"/>
    <row r="30" spans="2:28" ht="21.95" customHeight="1" x14ac:dyDescent="0.15"/>
  </sheetData>
  <mergeCells count="8">
    <mergeCell ref="B2:B3"/>
    <mergeCell ref="C2:C3"/>
    <mergeCell ref="H2:H3"/>
    <mergeCell ref="D2:G2"/>
    <mergeCell ref="I2:M2"/>
    <mergeCell ref="N2:S2"/>
    <mergeCell ref="T2:W2"/>
    <mergeCell ref="X2:AB2"/>
  </mergeCells>
  <phoneticPr fontId="25" type="noConversion"/>
  <hyperlinks>
    <hyperlink ref="C23" r:id="rId1" xr:uid="{00000000-0004-0000-0800-000000000000}"/>
  </hyperlink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员工版</vt:lpstr>
      <vt:lpstr>制作工资条发放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2020-03-10T09:07:28Z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</vt:lpwstr>
  </property>
  <property fmtid="{D5CDD505-2E9C-101B-9397-08002B2CF9AE}" pid="3" name="KSOProductBuildVer">
    <vt:lpwstr>2052-10.1.0.7671</vt:lpwstr>
  </property>
</Properties>
</file>