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0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1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8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1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2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3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4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6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7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8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9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0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1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2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7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8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9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00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01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0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0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6.xml" ContentType="application/vnd.openxmlformats-officedocument.drawingml.chartshapes+xml"/>
  <Override PartName="/xl/charts/chart108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7.xml" ContentType="application/vnd.openxmlformats-officedocument.drawingml.chartshapes+xml"/>
  <Override PartName="/xl/charts/chart109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0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11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12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13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ennhan.tran\Desktop\"/>
    </mc:Choice>
  </mc:AlternateContent>
  <xr:revisionPtr revIDLastSave="0" documentId="13_ncr:1_{C5738FDE-D900-43B2-BADE-EF2F76F46365}" xr6:coauthVersionLast="36" xr6:coauthVersionMax="36" xr10:uidLastSave="{00000000-0000-0000-0000-000000000000}"/>
  <bookViews>
    <workbookView xWindow="0" yWindow="0" windowWidth="19230" windowHeight="2805" activeTab="4" xr2:uid="{00000000-000D-0000-FFFF-FFFF00000000}"/>
  </bookViews>
  <sheets>
    <sheet name="Axial" sheetId="3" r:id="rId1"/>
    <sheet name="Rotation" sheetId="2" r:id="rId2"/>
    <sheet name="Ax" sheetId="1" r:id="rId3"/>
    <sheet name="Plot for 2 sides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C28" i="5"/>
  <c r="D33" i="5"/>
  <c r="E33" i="5"/>
  <c r="F33" i="5"/>
  <c r="G33" i="5"/>
  <c r="H33" i="5"/>
  <c r="I33" i="5"/>
  <c r="J33" i="5"/>
  <c r="K33" i="5"/>
  <c r="L33" i="5"/>
  <c r="C33" i="5"/>
  <c r="D31" i="5"/>
  <c r="E31" i="5"/>
  <c r="F31" i="5"/>
  <c r="G31" i="5"/>
  <c r="H31" i="5"/>
  <c r="I31" i="5"/>
  <c r="J31" i="5"/>
  <c r="K31" i="5"/>
  <c r="L31" i="5"/>
  <c r="C31" i="5"/>
  <c r="D29" i="5"/>
  <c r="E29" i="5"/>
  <c r="F29" i="5"/>
  <c r="G29" i="5"/>
  <c r="H29" i="5"/>
  <c r="I29" i="5"/>
  <c r="J29" i="5"/>
  <c r="K29" i="5"/>
  <c r="L29" i="5"/>
  <c r="C18" i="5" l="1"/>
  <c r="CA29" i="5" l="1"/>
  <c r="BY29" i="5"/>
  <c r="BW29" i="5"/>
  <c r="C74" i="5" l="1"/>
  <c r="D74" i="5"/>
  <c r="E74" i="5"/>
  <c r="F74" i="5"/>
  <c r="B74" i="5"/>
  <c r="F87" i="5" l="1"/>
  <c r="F83" i="5"/>
  <c r="F79" i="5"/>
  <c r="F75" i="5"/>
  <c r="CG18" i="5"/>
  <c r="CK17" i="5"/>
  <c r="CK20" i="5" s="1"/>
  <c r="CJ17" i="5"/>
  <c r="CJ20" i="5" s="1"/>
  <c r="CI17" i="5"/>
  <c r="CI20" i="5" s="1"/>
  <c r="CH17" i="5"/>
  <c r="CH20" i="5" s="1"/>
  <c r="CG17" i="5"/>
  <c r="CG20" i="5" s="1"/>
  <c r="CK16" i="5"/>
  <c r="CK19" i="5" s="1"/>
  <c r="CJ16" i="5"/>
  <c r="CJ19" i="5" s="1"/>
  <c r="CI16" i="5"/>
  <c r="CI19" i="5" s="1"/>
  <c r="CH16" i="5"/>
  <c r="CH19" i="5" s="1"/>
  <c r="CG16" i="5"/>
  <c r="CG19" i="5" s="1"/>
  <c r="CK15" i="5"/>
  <c r="CK18" i="5" s="1"/>
  <c r="CJ15" i="5"/>
  <c r="CJ18" i="5" s="1"/>
  <c r="CI15" i="5"/>
  <c r="CI18" i="5" s="1"/>
  <c r="CH15" i="5"/>
  <c r="CH18" i="5" s="1"/>
  <c r="CG15" i="5"/>
  <c r="CK14" i="5"/>
  <c r="CJ14" i="5"/>
  <c r="CI14" i="5"/>
  <c r="CH14" i="5"/>
  <c r="CG14" i="5"/>
  <c r="CK13" i="5"/>
  <c r="CJ13" i="5"/>
  <c r="CI13" i="5"/>
  <c r="CH13" i="5"/>
  <c r="CG13" i="5"/>
  <c r="CK12" i="5"/>
  <c r="CJ12" i="5"/>
  <c r="CI12" i="5"/>
  <c r="CH12" i="5"/>
  <c r="CG12" i="5"/>
  <c r="CK10" i="5"/>
  <c r="CJ10" i="5"/>
  <c r="CI10" i="5"/>
  <c r="CH10" i="5"/>
  <c r="CG10" i="5"/>
  <c r="CK9" i="5"/>
  <c r="CJ9" i="5"/>
  <c r="CI9" i="5"/>
  <c r="CH9" i="5"/>
  <c r="CG9" i="5"/>
  <c r="CK8" i="5"/>
  <c r="CJ8" i="5"/>
  <c r="CI8" i="5"/>
  <c r="CH8" i="5"/>
  <c r="CG8" i="5"/>
  <c r="CK6" i="5"/>
  <c r="CJ6" i="5"/>
  <c r="CI6" i="5"/>
  <c r="CH6" i="5"/>
  <c r="CG6" i="5"/>
  <c r="CK5" i="5"/>
  <c r="CJ5" i="5"/>
  <c r="CI5" i="5"/>
  <c r="CH5" i="5"/>
  <c r="CG5" i="5"/>
  <c r="CK4" i="5"/>
  <c r="CJ4" i="5"/>
  <c r="CI4" i="5"/>
  <c r="CH4" i="5"/>
  <c r="CG4" i="5"/>
  <c r="CF20" i="5"/>
  <c r="CE20" i="5"/>
  <c r="CD20" i="5"/>
  <c r="CC20" i="5"/>
  <c r="CB20" i="5"/>
  <c r="CA20" i="5"/>
  <c r="BZ20" i="5"/>
  <c r="BY20" i="5"/>
  <c r="BX20" i="5"/>
  <c r="BW20" i="5"/>
  <c r="CF19" i="5"/>
  <c r="CE19" i="5"/>
  <c r="CD19" i="5"/>
  <c r="CD33" i="5" s="1"/>
  <c r="CC19" i="5"/>
  <c r="CC29" i="5" s="1"/>
  <c r="CB19" i="5"/>
  <c r="CB33" i="5" s="1"/>
  <c r="CA19" i="5"/>
  <c r="CA33" i="5" s="1"/>
  <c r="BZ19" i="5"/>
  <c r="BZ29" i="5" s="1"/>
  <c r="BY19" i="5"/>
  <c r="BY31" i="5" s="1"/>
  <c r="BX19" i="5"/>
  <c r="BW19" i="5"/>
  <c r="CF18" i="5"/>
  <c r="CF30" i="5" s="1"/>
  <c r="CE18" i="5"/>
  <c r="CD18" i="5"/>
  <c r="CC18" i="5"/>
  <c r="CB18" i="5"/>
  <c r="CB32" i="5" s="1"/>
  <c r="CA18" i="5"/>
  <c r="CA32" i="5" s="1"/>
  <c r="BZ18" i="5"/>
  <c r="BZ32" i="5" s="1"/>
  <c r="BY18" i="5"/>
  <c r="BX18" i="5"/>
  <c r="BX30" i="5" s="1"/>
  <c r="BW18" i="5"/>
  <c r="CB28" i="5" l="1"/>
  <c r="CB30" i="5"/>
  <c r="CA31" i="5"/>
  <c r="BZ28" i="5"/>
  <c r="BZ40" i="5" s="1"/>
  <c r="BZ30" i="5"/>
  <c r="CC33" i="5"/>
  <c r="CB31" i="5"/>
  <c r="CB41" i="5" s="1"/>
  <c r="CF28" i="5"/>
  <c r="CC31" i="5"/>
  <c r="BX32" i="5"/>
  <c r="BX28" i="5"/>
  <c r="CF32" i="5"/>
  <c r="CF44" i="5" s="1"/>
  <c r="CA30" i="5"/>
  <c r="CA41" i="5" s="1"/>
  <c r="BY33" i="5"/>
  <c r="CE29" i="5"/>
  <c r="CE31" i="5"/>
  <c r="CE33" i="5"/>
  <c r="BW28" i="5"/>
  <c r="BW30" i="5"/>
  <c r="BW32" i="5"/>
  <c r="CF29" i="5"/>
  <c r="CF39" i="5" s="1"/>
  <c r="CF31" i="5"/>
  <c r="CF41" i="5" s="1"/>
  <c r="CF33" i="5"/>
  <c r="BY30" i="5"/>
  <c r="BY32" i="5"/>
  <c r="BZ31" i="5"/>
  <c r="BZ42" i="5" s="1"/>
  <c r="BZ33" i="5"/>
  <c r="BZ44" i="5" s="1"/>
  <c r="BY28" i="5"/>
  <c r="CD28" i="5"/>
  <c r="CD30" i="5"/>
  <c r="CD32" i="5"/>
  <c r="CE28" i="5"/>
  <c r="CE30" i="5"/>
  <c r="CE32" i="5"/>
  <c r="BW31" i="5"/>
  <c r="BW33" i="5"/>
  <c r="BX29" i="5"/>
  <c r="BX31" i="5"/>
  <c r="BX33" i="5"/>
  <c r="CA44" i="5"/>
  <c r="CA43" i="5"/>
  <c r="CC28" i="5"/>
  <c r="CC30" i="5"/>
  <c r="CD29" i="5"/>
  <c r="CD31" i="5"/>
  <c r="CB42" i="5"/>
  <c r="CC32" i="5"/>
  <c r="CA28" i="5"/>
  <c r="CB29" i="5"/>
  <c r="CB39" i="5" s="1"/>
  <c r="CF43" i="5"/>
  <c r="CB44" i="5"/>
  <c r="CB43" i="5"/>
  <c r="F86" i="4"/>
  <c r="F82" i="4"/>
  <c r="F78" i="4"/>
  <c r="F74" i="4"/>
  <c r="E74" i="4"/>
  <c r="Q4" i="5"/>
  <c r="BS17" i="5"/>
  <c r="BS20" i="5" s="1"/>
  <c r="BR17" i="5"/>
  <c r="BR20" i="5" s="1"/>
  <c r="BQ17" i="5"/>
  <c r="BQ20" i="5" s="1"/>
  <c r="BP17" i="5"/>
  <c r="BP20" i="5" s="1"/>
  <c r="BO17" i="5"/>
  <c r="BS16" i="5"/>
  <c r="BS19" i="5" s="1"/>
  <c r="BR16" i="5"/>
  <c r="BQ16" i="5"/>
  <c r="BP16" i="5"/>
  <c r="BP19" i="5" s="1"/>
  <c r="BO16" i="5"/>
  <c r="BO19" i="5" s="1"/>
  <c r="BS15" i="5"/>
  <c r="BS18" i="5" s="1"/>
  <c r="BR15" i="5"/>
  <c r="BQ15" i="5"/>
  <c r="BQ18" i="5" s="1"/>
  <c r="BP15" i="5"/>
  <c r="BP18" i="5" s="1"/>
  <c r="BO15" i="5"/>
  <c r="BS14" i="5"/>
  <c r="BR14" i="5"/>
  <c r="BQ14" i="5"/>
  <c r="BP14" i="5"/>
  <c r="BO14" i="5"/>
  <c r="BS13" i="5"/>
  <c r="BR13" i="5"/>
  <c r="BQ13" i="5"/>
  <c r="BP13" i="5"/>
  <c r="BO13" i="5"/>
  <c r="BS12" i="5"/>
  <c r="BR12" i="5"/>
  <c r="BT12" i="5" s="1"/>
  <c r="BQ12" i="5"/>
  <c r="BP12" i="5"/>
  <c r="BO12" i="5"/>
  <c r="BS10" i="5"/>
  <c r="BR10" i="5"/>
  <c r="BQ10" i="5"/>
  <c r="BP10" i="5"/>
  <c r="BO10" i="5"/>
  <c r="BS9" i="5"/>
  <c r="BR9" i="5"/>
  <c r="BQ9" i="5"/>
  <c r="BP9" i="5"/>
  <c r="BO9" i="5"/>
  <c r="BS8" i="5"/>
  <c r="BR8" i="5"/>
  <c r="BQ8" i="5"/>
  <c r="BP8" i="5"/>
  <c r="BO8" i="5"/>
  <c r="BS6" i="5"/>
  <c r="BR6" i="5"/>
  <c r="BQ6" i="5"/>
  <c r="BP6" i="5"/>
  <c r="BO6" i="5"/>
  <c r="BS5" i="5"/>
  <c r="BR5" i="5"/>
  <c r="BQ5" i="5"/>
  <c r="BP5" i="5"/>
  <c r="BO5" i="5"/>
  <c r="BS4" i="5"/>
  <c r="BR4" i="5"/>
  <c r="BQ4" i="5"/>
  <c r="BP4" i="5"/>
  <c r="BO4" i="5"/>
  <c r="AI17" i="5"/>
  <c r="AI20" i="5" s="1"/>
  <c r="AH17" i="5"/>
  <c r="AH20" i="5" s="1"/>
  <c r="AG17" i="5"/>
  <c r="AF17" i="5"/>
  <c r="AF20" i="5" s="1"/>
  <c r="AE17" i="5"/>
  <c r="AE20" i="5" s="1"/>
  <c r="AI16" i="5"/>
  <c r="AI19" i="5" s="1"/>
  <c r="AH16" i="5"/>
  <c r="AH19" i="5" s="1"/>
  <c r="AG16" i="5"/>
  <c r="AG19" i="5" s="1"/>
  <c r="AF16" i="5"/>
  <c r="AE16" i="5"/>
  <c r="AE19" i="5" s="1"/>
  <c r="AI15" i="5"/>
  <c r="AH15" i="5"/>
  <c r="AG15" i="5"/>
  <c r="AG18" i="5" s="1"/>
  <c r="AF15" i="5"/>
  <c r="AF18" i="5" s="1"/>
  <c r="AE15" i="5"/>
  <c r="AI14" i="5"/>
  <c r="AH14" i="5"/>
  <c r="AG14" i="5"/>
  <c r="AF14" i="5"/>
  <c r="AE14" i="5"/>
  <c r="AI13" i="5"/>
  <c r="AH13" i="5"/>
  <c r="AG13" i="5"/>
  <c r="AF13" i="5"/>
  <c r="AE13" i="5"/>
  <c r="AI12" i="5"/>
  <c r="AH12" i="5"/>
  <c r="AG12" i="5"/>
  <c r="AF12" i="5"/>
  <c r="AE12" i="5"/>
  <c r="AI10" i="5"/>
  <c r="AH10" i="5"/>
  <c r="AG10" i="5"/>
  <c r="AF10" i="5"/>
  <c r="AE10" i="5"/>
  <c r="AI9" i="5"/>
  <c r="AH9" i="5"/>
  <c r="AG9" i="5"/>
  <c r="AF9" i="5"/>
  <c r="AE9" i="5"/>
  <c r="AI8" i="5"/>
  <c r="AH8" i="5"/>
  <c r="AG8" i="5"/>
  <c r="AF8" i="5"/>
  <c r="AE8" i="5"/>
  <c r="AI6" i="5"/>
  <c r="AH6" i="5"/>
  <c r="AG6" i="5"/>
  <c r="AF6" i="5"/>
  <c r="AE6" i="5"/>
  <c r="AI5" i="5"/>
  <c r="AH5" i="5"/>
  <c r="AG5" i="5"/>
  <c r="AF5" i="5"/>
  <c r="AE5" i="5"/>
  <c r="AI4" i="5"/>
  <c r="AH4" i="5"/>
  <c r="AG4" i="5"/>
  <c r="AJ4" i="5" s="1"/>
  <c r="AF4" i="5"/>
  <c r="AE4" i="5"/>
  <c r="BO20" i="5"/>
  <c r="BN20" i="5"/>
  <c r="BM20" i="5"/>
  <c r="BL20" i="5"/>
  <c r="BK20" i="5"/>
  <c r="BJ20" i="5"/>
  <c r="BI20" i="5"/>
  <c r="BH20" i="5"/>
  <c r="BG20" i="5"/>
  <c r="BF20" i="5"/>
  <c r="BE20" i="5"/>
  <c r="BR19" i="5"/>
  <c r="BQ19" i="5"/>
  <c r="BN19" i="5"/>
  <c r="BN29" i="5" s="1"/>
  <c r="BM19" i="5"/>
  <c r="BM29" i="5" s="1"/>
  <c r="BL19" i="5"/>
  <c r="BL33" i="5" s="1"/>
  <c r="BK19" i="5"/>
  <c r="BK33" i="5" s="1"/>
  <c r="BJ19" i="5"/>
  <c r="BJ31" i="5" s="1"/>
  <c r="BI19" i="5"/>
  <c r="BI31" i="5" s="1"/>
  <c r="BH19" i="5"/>
  <c r="BH29" i="5" s="1"/>
  <c r="BG19" i="5"/>
  <c r="BG29" i="5" s="1"/>
  <c r="BF19" i="5"/>
  <c r="BF29" i="5" s="1"/>
  <c r="BE19" i="5"/>
  <c r="BE29" i="5" s="1"/>
  <c r="BR18" i="5"/>
  <c r="BO18" i="5"/>
  <c r="BN18" i="5"/>
  <c r="BN28" i="5" s="1"/>
  <c r="BM18" i="5"/>
  <c r="BM28" i="5" s="1"/>
  <c r="BL18" i="5"/>
  <c r="BL28" i="5" s="1"/>
  <c r="BK18" i="5"/>
  <c r="BK32" i="5" s="1"/>
  <c r="BJ18" i="5"/>
  <c r="BJ32" i="5" s="1"/>
  <c r="BI18" i="5"/>
  <c r="BI30" i="5" s="1"/>
  <c r="BH18" i="5"/>
  <c r="BH30" i="5" s="1"/>
  <c r="BG18" i="5"/>
  <c r="BG28" i="5" s="1"/>
  <c r="BF18" i="5"/>
  <c r="BF28" i="5" s="1"/>
  <c r="BE18" i="5"/>
  <c r="BE28" i="5" s="1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BA19" i="5"/>
  <c r="AZ19" i="5"/>
  <c r="AY19" i="5"/>
  <c r="AX19" i="5"/>
  <c r="AW19" i="5"/>
  <c r="AV19" i="5"/>
  <c r="AV29" i="5" s="1"/>
  <c r="AU19" i="5"/>
  <c r="AU29" i="5" s="1"/>
  <c r="AT19" i="5"/>
  <c r="AT33" i="5" s="1"/>
  <c r="AS19" i="5"/>
  <c r="AS33" i="5" s="1"/>
  <c r="AR19" i="5"/>
  <c r="AR31" i="5" s="1"/>
  <c r="AQ19" i="5"/>
  <c r="AQ31" i="5" s="1"/>
  <c r="AP19" i="5"/>
  <c r="AP29" i="5" s="1"/>
  <c r="AO19" i="5"/>
  <c r="AO29" i="5" s="1"/>
  <c r="AN19" i="5"/>
  <c r="AN29" i="5" s="1"/>
  <c r="AM19" i="5"/>
  <c r="AM29" i="5" s="1"/>
  <c r="BA18" i="5"/>
  <c r="AZ18" i="5"/>
  <c r="AY18" i="5"/>
  <c r="AX18" i="5"/>
  <c r="AW18" i="5"/>
  <c r="AV18" i="5"/>
  <c r="AV28" i="5" s="1"/>
  <c r="AU18" i="5"/>
  <c r="AU28" i="5" s="1"/>
  <c r="AT18" i="5"/>
  <c r="AT28" i="5" s="1"/>
  <c r="AS18" i="5"/>
  <c r="AS32" i="5" s="1"/>
  <c r="AR18" i="5"/>
  <c r="AR32" i="5" s="1"/>
  <c r="AQ18" i="5"/>
  <c r="AQ30" i="5" s="1"/>
  <c r="AP18" i="5"/>
  <c r="AP30" i="5" s="1"/>
  <c r="AO18" i="5"/>
  <c r="AO28" i="5" s="1"/>
  <c r="AN18" i="5"/>
  <c r="AN28" i="5" s="1"/>
  <c r="AM18" i="5"/>
  <c r="AM28" i="5" s="1"/>
  <c r="AG20" i="5"/>
  <c r="AD20" i="5"/>
  <c r="AC20" i="5"/>
  <c r="AB20" i="5"/>
  <c r="AA20" i="5"/>
  <c r="Z20" i="5"/>
  <c r="Y20" i="5"/>
  <c r="X20" i="5"/>
  <c r="W20" i="5"/>
  <c r="V20" i="5"/>
  <c r="U20" i="5"/>
  <c r="AF19" i="5"/>
  <c r="AD19" i="5"/>
  <c r="AD29" i="5" s="1"/>
  <c r="AC19" i="5"/>
  <c r="AC31" i="5" s="1"/>
  <c r="AB19" i="5"/>
  <c r="AB33" i="5" s="1"/>
  <c r="AA19" i="5"/>
  <c r="AA29" i="5" s="1"/>
  <c r="Z19" i="5"/>
  <c r="Z31" i="5" s="1"/>
  <c r="Y19" i="5"/>
  <c r="Y33" i="5" s="1"/>
  <c r="X19" i="5"/>
  <c r="X29" i="5" s="1"/>
  <c r="W19" i="5"/>
  <c r="W33" i="5" s="1"/>
  <c r="V19" i="5"/>
  <c r="V29" i="5" s="1"/>
  <c r="U19" i="5"/>
  <c r="U31" i="5" s="1"/>
  <c r="AI18" i="5"/>
  <c r="AH18" i="5"/>
  <c r="AE18" i="5"/>
  <c r="AD18" i="5"/>
  <c r="AD32" i="5" s="1"/>
  <c r="AC18" i="5"/>
  <c r="AC28" i="5" s="1"/>
  <c r="AB18" i="5"/>
  <c r="AB30" i="5" s="1"/>
  <c r="AA18" i="5"/>
  <c r="AA32" i="5" s="1"/>
  <c r="Z18" i="5"/>
  <c r="Z28" i="5" s="1"/>
  <c r="Y18" i="5"/>
  <c r="Y30" i="5" s="1"/>
  <c r="X18" i="5"/>
  <c r="X28" i="5" s="1"/>
  <c r="W18" i="5"/>
  <c r="W28" i="5" s="1"/>
  <c r="V18" i="5"/>
  <c r="V32" i="5" s="1"/>
  <c r="U18" i="5"/>
  <c r="U28" i="5" s="1"/>
  <c r="L18" i="5"/>
  <c r="L30" i="5" s="1"/>
  <c r="L19" i="5"/>
  <c r="L20" i="5"/>
  <c r="G18" i="5"/>
  <c r="G30" i="5" s="1"/>
  <c r="G19" i="5"/>
  <c r="G20" i="5"/>
  <c r="Q17" i="5"/>
  <c r="Q20" i="5" s="1"/>
  <c r="P17" i="5"/>
  <c r="O17" i="5"/>
  <c r="O20" i="5" s="1"/>
  <c r="N17" i="5"/>
  <c r="N20" i="5" s="1"/>
  <c r="M17" i="5"/>
  <c r="M20" i="5" s="1"/>
  <c r="Q16" i="5"/>
  <c r="Q19" i="5" s="1"/>
  <c r="P16" i="5"/>
  <c r="P19" i="5" s="1"/>
  <c r="O16" i="5"/>
  <c r="O19" i="5" s="1"/>
  <c r="N16" i="5"/>
  <c r="N19" i="5" s="1"/>
  <c r="M16" i="5"/>
  <c r="M19" i="5" s="1"/>
  <c r="Q15" i="5"/>
  <c r="Q18" i="5" s="1"/>
  <c r="P15" i="5"/>
  <c r="P18" i="5" s="1"/>
  <c r="O15" i="5"/>
  <c r="O18" i="5" s="1"/>
  <c r="N15" i="5"/>
  <c r="N18" i="5" s="1"/>
  <c r="M15" i="5"/>
  <c r="M18" i="5" s="1"/>
  <c r="Q14" i="5"/>
  <c r="P14" i="5"/>
  <c r="O14" i="5"/>
  <c r="N14" i="5"/>
  <c r="M14" i="5"/>
  <c r="Q13" i="5"/>
  <c r="P13" i="5"/>
  <c r="O13" i="5"/>
  <c r="N13" i="5"/>
  <c r="M13" i="5"/>
  <c r="Q12" i="5"/>
  <c r="P12" i="5"/>
  <c r="O12" i="5"/>
  <c r="N12" i="5"/>
  <c r="M12" i="5"/>
  <c r="Q10" i="5"/>
  <c r="P10" i="5"/>
  <c r="O10" i="5"/>
  <c r="N10" i="5"/>
  <c r="M10" i="5"/>
  <c r="Q9" i="5"/>
  <c r="P9" i="5"/>
  <c r="O9" i="5"/>
  <c r="N9" i="5"/>
  <c r="M9" i="5"/>
  <c r="Q8" i="5"/>
  <c r="P8" i="5"/>
  <c r="O8" i="5"/>
  <c r="N8" i="5"/>
  <c r="M8" i="5"/>
  <c r="Q6" i="5"/>
  <c r="P6" i="5"/>
  <c r="O6" i="5"/>
  <c r="N6" i="5"/>
  <c r="M6" i="5"/>
  <c r="Q5" i="5"/>
  <c r="P5" i="5"/>
  <c r="O5" i="5"/>
  <c r="N5" i="5"/>
  <c r="M5" i="5"/>
  <c r="P4" i="5"/>
  <c r="O4" i="5"/>
  <c r="N4" i="5"/>
  <c r="M4" i="5"/>
  <c r="E87" i="5"/>
  <c r="D87" i="5"/>
  <c r="C87" i="5"/>
  <c r="B87" i="5"/>
  <c r="E83" i="5"/>
  <c r="D83" i="5"/>
  <c r="C83" i="5"/>
  <c r="B83" i="5"/>
  <c r="E79" i="5"/>
  <c r="D79" i="5"/>
  <c r="C79" i="5"/>
  <c r="B79" i="5"/>
  <c r="E75" i="5"/>
  <c r="D75" i="5"/>
  <c r="C75" i="5"/>
  <c r="B75" i="5"/>
  <c r="P20" i="5"/>
  <c r="K20" i="5"/>
  <c r="J20" i="5"/>
  <c r="I20" i="5"/>
  <c r="H20" i="5"/>
  <c r="F20" i="5"/>
  <c r="E20" i="5"/>
  <c r="D20" i="5"/>
  <c r="C20" i="5"/>
  <c r="K19" i="5"/>
  <c r="J19" i="5"/>
  <c r="I19" i="5"/>
  <c r="H19" i="5"/>
  <c r="F19" i="5"/>
  <c r="E19" i="5"/>
  <c r="D19" i="5"/>
  <c r="C19" i="5"/>
  <c r="K18" i="5"/>
  <c r="K32" i="5" s="1"/>
  <c r="J18" i="5"/>
  <c r="I18" i="5"/>
  <c r="I32" i="5" s="1"/>
  <c r="H18" i="5"/>
  <c r="F18" i="5"/>
  <c r="F28" i="5" s="1"/>
  <c r="E18" i="5"/>
  <c r="E28" i="5" s="1"/>
  <c r="D18" i="5"/>
  <c r="BB12" i="5"/>
  <c r="BB8" i="5"/>
  <c r="BB4" i="5"/>
  <c r="BZ39" i="5" l="1"/>
  <c r="BT8" i="5"/>
  <c r="CA42" i="5"/>
  <c r="BZ41" i="5"/>
  <c r="BZ36" i="5" s="1"/>
  <c r="BX40" i="5"/>
  <c r="BX39" i="5"/>
  <c r="BX35" i="5" s="1"/>
  <c r="CB37" i="5"/>
  <c r="CB40" i="5"/>
  <c r="CB35" i="5" s="1"/>
  <c r="CB46" i="5" s="1"/>
  <c r="CK32" i="5"/>
  <c r="CF40" i="5"/>
  <c r="CF35" i="5" s="1"/>
  <c r="CF46" i="5" s="1"/>
  <c r="BZ43" i="5"/>
  <c r="BZ37" i="5" s="1"/>
  <c r="CK33" i="5"/>
  <c r="CA37" i="5"/>
  <c r="CD44" i="5"/>
  <c r="CD43" i="5"/>
  <c r="CC43" i="5"/>
  <c r="CC44" i="5"/>
  <c r="CD41" i="5"/>
  <c r="CD42" i="5"/>
  <c r="BW43" i="5"/>
  <c r="BW44" i="5"/>
  <c r="CB36" i="5"/>
  <c r="CD39" i="5"/>
  <c r="CD40" i="5"/>
  <c r="CF42" i="5"/>
  <c r="CF36" i="5" s="1"/>
  <c r="BW41" i="5"/>
  <c r="BW42" i="5"/>
  <c r="CA39" i="5"/>
  <c r="CA40" i="5"/>
  <c r="BY41" i="5"/>
  <c r="BY42" i="5"/>
  <c r="BZ35" i="5"/>
  <c r="CF37" i="5"/>
  <c r="CC41" i="5"/>
  <c r="CC42" i="5"/>
  <c r="CE43" i="5"/>
  <c r="CE44" i="5"/>
  <c r="CE37" i="5" s="1"/>
  <c r="CE51" i="5" s="1"/>
  <c r="CE39" i="5"/>
  <c r="CE40" i="5"/>
  <c r="BY39" i="5"/>
  <c r="BY40" i="5"/>
  <c r="BW40" i="5"/>
  <c r="BW39" i="5"/>
  <c r="BX43" i="5"/>
  <c r="BX42" i="5"/>
  <c r="BX44" i="5"/>
  <c r="CC39" i="5"/>
  <c r="CC40" i="5"/>
  <c r="CC35" i="5" s="1"/>
  <c r="CC47" i="5" s="1"/>
  <c r="BX41" i="5"/>
  <c r="CE41" i="5"/>
  <c r="CJ30" i="5" s="1"/>
  <c r="CE24" i="5" s="1"/>
  <c r="CE42" i="5"/>
  <c r="BY43" i="5"/>
  <c r="BY44" i="5"/>
  <c r="BK31" i="5"/>
  <c r="L28" i="5"/>
  <c r="L39" i="5" s="1"/>
  <c r="BJ29" i="5"/>
  <c r="AB32" i="5"/>
  <c r="AB43" i="5" s="1"/>
  <c r="G28" i="5"/>
  <c r="G39" i="5" s="1"/>
  <c r="BI28" i="5"/>
  <c r="BI29" i="5"/>
  <c r="AS31" i="5"/>
  <c r="AR30" i="5"/>
  <c r="AR41" i="5" s="1"/>
  <c r="AC33" i="5"/>
  <c r="AA33" i="5"/>
  <c r="AA43" i="5" s="1"/>
  <c r="U29" i="5"/>
  <c r="U39" i="5" s="1"/>
  <c r="Y31" i="5"/>
  <c r="G32" i="5"/>
  <c r="L32" i="5"/>
  <c r="G42" i="5"/>
  <c r="L41" i="5"/>
  <c r="BM33" i="5"/>
  <c r="BJ30" i="5"/>
  <c r="BJ41" i="5" s="1"/>
  <c r="BL31" i="5"/>
  <c r="BK30" i="5"/>
  <c r="BK42" i="5" s="1"/>
  <c r="BH28" i="5"/>
  <c r="BH39" i="5" s="1"/>
  <c r="BL32" i="5"/>
  <c r="BL43" i="5" s="1"/>
  <c r="BE33" i="5"/>
  <c r="AT32" i="5"/>
  <c r="AT43" i="5" s="1"/>
  <c r="AM33" i="5"/>
  <c r="AU33" i="5"/>
  <c r="AP28" i="5"/>
  <c r="AP39" i="5" s="1"/>
  <c r="AQ29" i="5"/>
  <c r="W29" i="5"/>
  <c r="W39" i="5" s="1"/>
  <c r="Y29" i="5"/>
  <c r="AA31" i="5"/>
  <c r="AC29" i="5"/>
  <c r="AC39" i="5" s="1"/>
  <c r="X32" i="5"/>
  <c r="V30" i="5"/>
  <c r="X30" i="5"/>
  <c r="AB28" i="5"/>
  <c r="Z30" i="5"/>
  <c r="Z42" i="5" s="1"/>
  <c r="U33" i="5"/>
  <c r="V28" i="5"/>
  <c r="V39" i="5" s="1"/>
  <c r="Z32" i="5"/>
  <c r="AD28" i="5"/>
  <c r="AD39" i="5" s="1"/>
  <c r="AD30" i="5"/>
  <c r="W31" i="5"/>
  <c r="BE39" i="5"/>
  <c r="BE40" i="5"/>
  <c r="BM39" i="5"/>
  <c r="BM40" i="5"/>
  <c r="BK43" i="5"/>
  <c r="BK44" i="5"/>
  <c r="BG39" i="5"/>
  <c r="BG40" i="5"/>
  <c r="BF39" i="5"/>
  <c r="BF40" i="5"/>
  <c r="BN39" i="5"/>
  <c r="BN40" i="5"/>
  <c r="BI41" i="5"/>
  <c r="BI42" i="5"/>
  <c r="BF33" i="5"/>
  <c r="BJ28" i="5"/>
  <c r="BK29" i="5"/>
  <c r="BL30" i="5"/>
  <c r="BE31" i="5"/>
  <c r="BM31" i="5"/>
  <c r="BF32" i="5"/>
  <c r="BN32" i="5"/>
  <c r="BG33" i="5"/>
  <c r="BE32" i="5"/>
  <c r="BK28" i="5"/>
  <c r="BL29" i="5"/>
  <c r="BL40" i="5" s="1"/>
  <c r="BE30" i="5"/>
  <c r="BM30" i="5"/>
  <c r="BF31" i="5"/>
  <c r="BN31" i="5"/>
  <c r="BG32" i="5"/>
  <c r="BH33" i="5"/>
  <c r="BN33" i="5"/>
  <c r="BF30" i="5"/>
  <c r="BN30" i="5"/>
  <c r="BG31" i="5"/>
  <c r="BH32" i="5"/>
  <c r="BI33" i="5"/>
  <c r="BM32" i="5"/>
  <c r="BG30" i="5"/>
  <c r="BH31" i="5"/>
  <c r="BI32" i="5"/>
  <c r="BJ33" i="5"/>
  <c r="BJ44" i="5" s="1"/>
  <c r="BJ42" i="5"/>
  <c r="BJ36" i="5" s="1"/>
  <c r="BJ48" i="5" s="1"/>
  <c r="AN39" i="5"/>
  <c r="AN40" i="5"/>
  <c r="AQ41" i="5"/>
  <c r="AQ42" i="5"/>
  <c r="AV39" i="5"/>
  <c r="AV40" i="5"/>
  <c r="AS43" i="5"/>
  <c r="AS44" i="5"/>
  <c r="AM39" i="5"/>
  <c r="AM40" i="5"/>
  <c r="AU39" i="5"/>
  <c r="AU40" i="5"/>
  <c r="AO39" i="5"/>
  <c r="AO40" i="5"/>
  <c r="AQ28" i="5"/>
  <c r="AR29" i="5"/>
  <c r="AS30" i="5"/>
  <c r="AT31" i="5"/>
  <c r="AM32" i="5"/>
  <c r="AU32" i="5"/>
  <c r="AN33" i="5"/>
  <c r="AV33" i="5"/>
  <c r="AR28" i="5"/>
  <c r="AS29" i="5"/>
  <c r="AT30" i="5"/>
  <c r="AM31" i="5"/>
  <c r="AU31" i="5"/>
  <c r="AN32" i="5"/>
  <c r="AV32" i="5"/>
  <c r="AO33" i="5"/>
  <c r="AS28" i="5"/>
  <c r="AT29" i="5"/>
  <c r="AT39" i="5" s="1"/>
  <c r="AM30" i="5"/>
  <c r="AU30" i="5"/>
  <c r="AN31" i="5"/>
  <c r="AV31" i="5"/>
  <c r="AO32" i="5"/>
  <c r="AP33" i="5"/>
  <c r="AN30" i="5"/>
  <c r="AV30" i="5"/>
  <c r="AO31" i="5"/>
  <c r="AP32" i="5"/>
  <c r="AQ33" i="5"/>
  <c r="AO30" i="5"/>
  <c r="AP31" i="5"/>
  <c r="AQ32" i="5"/>
  <c r="AR33" i="5"/>
  <c r="AR44" i="5" s="1"/>
  <c r="Y41" i="5"/>
  <c r="Y42" i="5"/>
  <c r="X39" i="5"/>
  <c r="Y28" i="5"/>
  <c r="Z29" i="5"/>
  <c r="AA30" i="5"/>
  <c r="AB31" i="5"/>
  <c r="AB41" i="5" s="1"/>
  <c r="U32" i="5"/>
  <c r="AC32" i="5"/>
  <c r="V33" i="5"/>
  <c r="V44" i="5" s="1"/>
  <c r="AD33" i="5"/>
  <c r="AD44" i="5" s="1"/>
  <c r="AA28" i="5"/>
  <c r="AB29" i="5"/>
  <c r="U30" i="5"/>
  <c r="AC30" i="5"/>
  <c r="V31" i="5"/>
  <c r="V42" i="5" s="1"/>
  <c r="AD31" i="5"/>
  <c r="W32" i="5"/>
  <c r="X33" i="5"/>
  <c r="W30" i="5"/>
  <c r="X31" i="5"/>
  <c r="X42" i="5" s="1"/>
  <c r="Y32" i="5"/>
  <c r="Z33" i="5"/>
  <c r="Z43" i="5" s="1"/>
  <c r="X40" i="5"/>
  <c r="K30" i="5"/>
  <c r="AJ12" i="5"/>
  <c r="C32" i="5"/>
  <c r="C30" i="5"/>
  <c r="D30" i="5"/>
  <c r="D28" i="5"/>
  <c r="D32" i="5"/>
  <c r="E32" i="5"/>
  <c r="E30" i="5"/>
  <c r="J32" i="5"/>
  <c r="J30" i="5"/>
  <c r="J28" i="5"/>
  <c r="BT4" i="5"/>
  <c r="AJ8" i="5"/>
  <c r="H28" i="5"/>
  <c r="H30" i="5"/>
  <c r="H32" i="5"/>
  <c r="E39" i="5"/>
  <c r="F32" i="5"/>
  <c r="F30" i="5"/>
  <c r="K28" i="5"/>
  <c r="I30" i="5"/>
  <c r="I28" i="5"/>
  <c r="K44" i="5"/>
  <c r="F40" i="5"/>
  <c r="I44" i="5"/>
  <c r="C18" i="2"/>
  <c r="CD37" i="5" l="1"/>
  <c r="CD50" i="5" s="1"/>
  <c r="CK30" i="5"/>
  <c r="CD36" i="5"/>
  <c r="CD49" i="5" s="1"/>
  <c r="CB47" i="5"/>
  <c r="CK31" i="5"/>
  <c r="CF47" i="5"/>
  <c r="V40" i="5"/>
  <c r="V35" i="5" s="1"/>
  <c r="AB44" i="5"/>
  <c r="AB37" i="5" s="1"/>
  <c r="AB51" i="5" s="1"/>
  <c r="U40" i="5"/>
  <c r="L42" i="5"/>
  <c r="CJ32" i="5"/>
  <c r="CA36" i="5"/>
  <c r="G41" i="5"/>
  <c r="G36" i="5" s="1"/>
  <c r="CE36" i="5"/>
  <c r="CE49" i="5" s="1"/>
  <c r="CC36" i="5"/>
  <c r="CC48" i="5" s="1"/>
  <c r="CJ28" i="5"/>
  <c r="CE22" i="5" s="1"/>
  <c r="CC37" i="5"/>
  <c r="CC50" i="5" s="1"/>
  <c r="CJ31" i="5"/>
  <c r="BZ25" i="5" s="1"/>
  <c r="CG32" i="5"/>
  <c r="CB26" i="5" s="1"/>
  <c r="CH28" i="5"/>
  <c r="CC22" i="5" s="1"/>
  <c r="L40" i="5"/>
  <c r="L35" i="5" s="1"/>
  <c r="L46" i="5" s="1"/>
  <c r="CB50" i="5"/>
  <c r="CB51" i="5"/>
  <c r="CH29" i="5"/>
  <c r="CC23" i="5" s="1"/>
  <c r="CH30" i="5"/>
  <c r="CK43" i="5"/>
  <c r="BZ26" i="5"/>
  <c r="CE26" i="5"/>
  <c r="CH31" i="5"/>
  <c r="BX36" i="5"/>
  <c r="BX46" i="5"/>
  <c r="BX47" i="5"/>
  <c r="BZ50" i="5"/>
  <c r="BZ51" i="5"/>
  <c r="CH32" i="5"/>
  <c r="CJ29" i="5"/>
  <c r="CG30" i="5"/>
  <c r="CJ33" i="5"/>
  <c r="BZ27" i="5" s="1"/>
  <c r="CA50" i="5"/>
  <c r="CA51" i="5"/>
  <c r="CG28" i="5"/>
  <c r="BY35" i="5"/>
  <c r="CI29" i="5"/>
  <c r="BZ47" i="5"/>
  <c r="BZ46" i="5"/>
  <c r="BW26" i="5"/>
  <c r="CI31" i="5"/>
  <c r="CD25" i="5" s="1"/>
  <c r="BY36" i="5"/>
  <c r="CI30" i="5"/>
  <c r="CC46" i="5"/>
  <c r="CI28" i="5"/>
  <c r="CK41" i="5"/>
  <c r="CK42" i="5"/>
  <c r="BZ48" i="5"/>
  <c r="BZ49" i="5"/>
  <c r="CD51" i="5"/>
  <c r="CI33" i="5"/>
  <c r="CD27" i="5" s="1"/>
  <c r="BY37" i="5"/>
  <c r="BX37" i="5"/>
  <c r="CH33" i="5"/>
  <c r="CE35" i="5"/>
  <c r="CF48" i="5"/>
  <c r="CF49" i="5"/>
  <c r="CB49" i="5"/>
  <c r="CB48" i="5"/>
  <c r="CC51" i="5"/>
  <c r="CK44" i="5"/>
  <c r="CK37" i="5" s="1"/>
  <c r="BX24" i="5"/>
  <c r="BZ24" i="5"/>
  <c r="BW36" i="5"/>
  <c r="CG31" i="5"/>
  <c r="CG29" i="5"/>
  <c r="BW35" i="5"/>
  <c r="CA35" i="5"/>
  <c r="CK29" i="5"/>
  <c r="CA49" i="5"/>
  <c r="CA48" i="5"/>
  <c r="CC24" i="5"/>
  <c r="CK28" i="5"/>
  <c r="CI32" i="5"/>
  <c r="CE50" i="5"/>
  <c r="CF51" i="5"/>
  <c r="CF50" i="5"/>
  <c r="CD35" i="5"/>
  <c r="BW37" i="5"/>
  <c r="CG33" i="5"/>
  <c r="CG44" i="5" s="1"/>
  <c r="CD48" i="5"/>
  <c r="AA44" i="5"/>
  <c r="AA37" i="5" s="1"/>
  <c r="AA50" i="5" s="1"/>
  <c r="BK41" i="5"/>
  <c r="BK36" i="5" s="1"/>
  <c r="BI40" i="5"/>
  <c r="Z41" i="5"/>
  <c r="Z36" i="5" s="1"/>
  <c r="V41" i="5"/>
  <c r="V36" i="5" s="1"/>
  <c r="W40" i="5"/>
  <c r="W35" i="5" s="1"/>
  <c r="G40" i="5"/>
  <c r="Q28" i="5" s="1"/>
  <c r="K42" i="5"/>
  <c r="BL44" i="5"/>
  <c r="BL37" i="5" s="1"/>
  <c r="BL50" i="5" s="1"/>
  <c r="BH40" i="5"/>
  <c r="BR29" i="5" s="1"/>
  <c r="BN35" i="5"/>
  <c r="BN46" i="5" s="1"/>
  <c r="BI39" i="5"/>
  <c r="BI35" i="5" s="1"/>
  <c r="BI47" i="5" s="1"/>
  <c r="AR42" i="5"/>
  <c r="AR36" i="5" s="1"/>
  <c r="AR48" i="5" s="1"/>
  <c r="AS37" i="5"/>
  <c r="AS51" i="5" s="1"/>
  <c r="AC40" i="5"/>
  <c r="AH29" i="5" s="1"/>
  <c r="AB40" i="5"/>
  <c r="AD40" i="5"/>
  <c r="AD35" i="5" s="1"/>
  <c r="AD46" i="5" s="1"/>
  <c r="X43" i="5"/>
  <c r="AB42" i="5"/>
  <c r="AB36" i="5" s="1"/>
  <c r="G43" i="5"/>
  <c r="G44" i="5"/>
  <c r="L43" i="5"/>
  <c r="L44" i="5"/>
  <c r="L47" i="5"/>
  <c r="BL39" i="5"/>
  <c r="BL35" i="5" s="1"/>
  <c r="BL46" i="5" s="1"/>
  <c r="BJ49" i="5"/>
  <c r="AT44" i="5"/>
  <c r="AT37" i="5" s="1"/>
  <c r="AT50" i="5" s="1"/>
  <c r="AP40" i="5"/>
  <c r="AZ28" i="5" s="1"/>
  <c r="AT40" i="5"/>
  <c r="AY29" i="5" s="1"/>
  <c r="AU35" i="5"/>
  <c r="AU47" i="5" s="1"/>
  <c r="AB39" i="5"/>
  <c r="AB35" i="5" s="1"/>
  <c r="AD42" i="5"/>
  <c r="BE44" i="5"/>
  <c r="BE43" i="5"/>
  <c r="BQ29" i="5"/>
  <c r="BG35" i="5"/>
  <c r="BG41" i="5"/>
  <c r="BG42" i="5"/>
  <c r="BN41" i="5"/>
  <c r="BN42" i="5"/>
  <c r="BM42" i="5"/>
  <c r="BM41" i="5"/>
  <c r="BJ39" i="5"/>
  <c r="BJ40" i="5"/>
  <c r="BN47" i="5"/>
  <c r="BI43" i="5"/>
  <c r="BI44" i="5"/>
  <c r="BH43" i="5"/>
  <c r="BH44" i="5"/>
  <c r="BL42" i="5"/>
  <c r="BL41" i="5"/>
  <c r="BF41" i="5"/>
  <c r="BF42" i="5"/>
  <c r="BE42" i="5"/>
  <c r="BE41" i="5"/>
  <c r="BH42" i="5"/>
  <c r="BM35" i="5"/>
  <c r="BE35" i="5"/>
  <c r="BQ28" i="5"/>
  <c r="BN44" i="5"/>
  <c r="BN43" i="5"/>
  <c r="BH41" i="5"/>
  <c r="BF35" i="5"/>
  <c r="BJ43" i="5"/>
  <c r="BJ37" i="5" s="1"/>
  <c r="BG44" i="5"/>
  <c r="BG43" i="5"/>
  <c r="BM44" i="5"/>
  <c r="BM43" i="5"/>
  <c r="BK40" i="5"/>
  <c r="BK39" i="5"/>
  <c r="BF43" i="5"/>
  <c r="BF44" i="5"/>
  <c r="BI36" i="5"/>
  <c r="BK37" i="5"/>
  <c r="AN44" i="5"/>
  <c r="AN43" i="5"/>
  <c r="AM41" i="5"/>
  <c r="AM42" i="5"/>
  <c r="AO35" i="5"/>
  <c r="AQ43" i="5"/>
  <c r="AQ44" i="5"/>
  <c r="AN41" i="5"/>
  <c r="AN42" i="5"/>
  <c r="AS39" i="5"/>
  <c r="AS40" i="5"/>
  <c r="AT42" i="5"/>
  <c r="AT41" i="5"/>
  <c r="AU44" i="5"/>
  <c r="AU43" i="5"/>
  <c r="AS50" i="5"/>
  <c r="AO41" i="5"/>
  <c r="AO42" i="5"/>
  <c r="AO43" i="5"/>
  <c r="AO44" i="5"/>
  <c r="AR40" i="5"/>
  <c r="AR39" i="5"/>
  <c r="AP41" i="5"/>
  <c r="AM35" i="5"/>
  <c r="AV35" i="5"/>
  <c r="AQ40" i="5"/>
  <c r="AQ39" i="5"/>
  <c r="AP42" i="5"/>
  <c r="AS42" i="5"/>
  <c r="AS41" i="5"/>
  <c r="AN35" i="5"/>
  <c r="AP43" i="5"/>
  <c r="AP44" i="5"/>
  <c r="AM44" i="5"/>
  <c r="AM43" i="5"/>
  <c r="AV44" i="5"/>
  <c r="AV43" i="5"/>
  <c r="AU41" i="5"/>
  <c r="AU42" i="5"/>
  <c r="AV41" i="5"/>
  <c r="AV42" i="5"/>
  <c r="AR43" i="5"/>
  <c r="AR37" i="5" s="1"/>
  <c r="AQ36" i="5"/>
  <c r="X44" i="5"/>
  <c r="AC41" i="5"/>
  <c r="AC42" i="5"/>
  <c r="X41" i="5"/>
  <c r="AD41" i="5"/>
  <c r="AD36" i="5" s="1"/>
  <c r="U41" i="5"/>
  <c r="U42" i="5"/>
  <c r="U44" i="5"/>
  <c r="U43" i="5"/>
  <c r="AC44" i="5"/>
  <c r="AC43" i="5"/>
  <c r="AD43" i="5"/>
  <c r="AD37" i="5" s="1"/>
  <c r="AA39" i="5"/>
  <c r="AA40" i="5"/>
  <c r="AA42" i="5"/>
  <c r="AA41" i="5"/>
  <c r="U35" i="5"/>
  <c r="Z44" i="5"/>
  <c r="Z37" i="5" s="1"/>
  <c r="Y36" i="5"/>
  <c r="Y43" i="5"/>
  <c r="Y44" i="5"/>
  <c r="W43" i="5"/>
  <c r="W44" i="5"/>
  <c r="Y40" i="5"/>
  <c r="Y39" i="5"/>
  <c r="Z40" i="5"/>
  <c r="X35" i="5"/>
  <c r="W41" i="5"/>
  <c r="W42" i="5"/>
  <c r="V43" i="5"/>
  <c r="Z39" i="5"/>
  <c r="K41" i="5"/>
  <c r="K36" i="5" s="1"/>
  <c r="K43" i="5"/>
  <c r="K37" i="5" s="1"/>
  <c r="I43" i="5"/>
  <c r="I37" i="5" s="1"/>
  <c r="K40" i="5"/>
  <c r="K39" i="5"/>
  <c r="F41" i="5"/>
  <c r="F42" i="5"/>
  <c r="I40" i="5"/>
  <c r="I39" i="5"/>
  <c r="F39" i="5"/>
  <c r="H43" i="5"/>
  <c r="H44" i="5"/>
  <c r="J39" i="5"/>
  <c r="J40" i="5"/>
  <c r="E43" i="5"/>
  <c r="E44" i="5"/>
  <c r="I42" i="5"/>
  <c r="I41" i="5"/>
  <c r="H41" i="5"/>
  <c r="H42" i="5"/>
  <c r="J42" i="5"/>
  <c r="J41" i="5"/>
  <c r="H39" i="5"/>
  <c r="H40" i="5"/>
  <c r="J43" i="5"/>
  <c r="J44" i="5"/>
  <c r="D44" i="5"/>
  <c r="D43" i="5"/>
  <c r="C42" i="5"/>
  <c r="C41" i="5"/>
  <c r="E40" i="5"/>
  <c r="F43" i="5"/>
  <c r="F44" i="5"/>
  <c r="D39" i="5"/>
  <c r="D40" i="5"/>
  <c r="C40" i="5"/>
  <c r="C39" i="5"/>
  <c r="E42" i="5"/>
  <c r="E41" i="5"/>
  <c r="D41" i="5"/>
  <c r="D42" i="5"/>
  <c r="C44" i="5"/>
  <c r="C43" i="5"/>
  <c r="BF51" i="4"/>
  <c r="BE51" i="4"/>
  <c r="BD51" i="4"/>
  <c r="BC51" i="4"/>
  <c r="BB51" i="4"/>
  <c r="BA51" i="4"/>
  <c r="AZ51" i="4"/>
  <c r="AY51" i="4"/>
  <c r="BF50" i="4"/>
  <c r="BE50" i="4"/>
  <c r="BD50" i="4"/>
  <c r="BC50" i="4"/>
  <c r="BB50" i="4"/>
  <c r="BA50" i="4"/>
  <c r="AZ50" i="4"/>
  <c r="AY50" i="4"/>
  <c r="BF49" i="4"/>
  <c r="BE49" i="4"/>
  <c r="BD49" i="4"/>
  <c r="BC49" i="4"/>
  <c r="BB49" i="4"/>
  <c r="BA49" i="4"/>
  <c r="AZ49" i="4"/>
  <c r="AY49" i="4"/>
  <c r="BF48" i="4"/>
  <c r="BE48" i="4"/>
  <c r="BD48" i="4"/>
  <c r="BC48" i="4"/>
  <c r="BB48" i="4"/>
  <c r="BA48" i="4"/>
  <c r="AZ48" i="4"/>
  <c r="AY48" i="4"/>
  <c r="BF47" i="4"/>
  <c r="BE47" i="4"/>
  <c r="BD47" i="4"/>
  <c r="BC47" i="4"/>
  <c r="BB47" i="4"/>
  <c r="BA47" i="4"/>
  <c r="AZ47" i="4"/>
  <c r="AY47" i="4"/>
  <c r="BF46" i="4"/>
  <c r="BE46" i="4"/>
  <c r="BD46" i="4"/>
  <c r="BC46" i="4"/>
  <c r="BB46" i="4"/>
  <c r="BA46" i="4"/>
  <c r="AZ46" i="4"/>
  <c r="AY46" i="4"/>
  <c r="AP51" i="4"/>
  <c r="AO51" i="4"/>
  <c r="AN51" i="4"/>
  <c r="AM51" i="4"/>
  <c r="AL51" i="4"/>
  <c r="AK51" i="4"/>
  <c r="AJ51" i="4"/>
  <c r="AI51" i="4"/>
  <c r="AP50" i="4"/>
  <c r="AO50" i="4"/>
  <c r="AN50" i="4"/>
  <c r="AM50" i="4"/>
  <c r="AL50" i="4"/>
  <c r="AK50" i="4"/>
  <c r="AJ50" i="4"/>
  <c r="AI50" i="4"/>
  <c r="AP49" i="4"/>
  <c r="AO49" i="4"/>
  <c r="AN49" i="4"/>
  <c r="AM49" i="4"/>
  <c r="AL49" i="4"/>
  <c r="AK49" i="4"/>
  <c r="AJ49" i="4"/>
  <c r="AI49" i="4"/>
  <c r="AP48" i="4"/>
  <c r="AO48" i="4"/>
  <c r="AN48" i="4"/>
  <c r="AM48" i="4"/>
  <c r="AL48" i="4"/>
  <c r="AK48" i="4"/>
  <c r="AJ48" i="4"/>
  <c r="AI48" i="4"/>
  <c r="AP47" i="4"/>
  <c r="AO47" i="4"/>
  <c r="AN47" i="4"/>
  <c r="AM47" i="4"/>
  <c r="AL47" i="4"/>
  <c r="AK47" i="4"/>
  <c r="AJ47" i="4"/>
  <c r="AI47" i="4"/>
  <c r="AP46" i="4"/>
  <c r="AO46" i="4"/>
  <c r="AN46" i="4"/>
  <c r="AM46" i="4"/>
  <c r="AL46" i="4"/>
  <c r="AK46" i="4"/>
  <c r="AJ46" i="4"/>
  <c r="AI46" i="4"/>
  <c r="Z51" i="4"/>
  <c r="Y51" i="4"/>
  <c r="X51" i="4"/>
  <c r="W51" i="4"/>
  <c r="V51" i="4"/>
  <c r="U51" i="4"/>
  <c r="T51" i="4"/>
  <c r="S51" i="4"/>
  <c r="Z50" i="4"/>
  <c r="Y50" i="4"/>
  <c r="X50" i="4"/>
  <c r="W50" i="4"/>
  <c r="V50" i="4"/>
  <c r="U50" i="4"/>
  <c r="T50" i="4"/>
  <c r="S50" i="4"/>
  <c r="Z49" i="4"/>
  <c r="Y49" i="4"/>
  <c r="X49" i="4"/>
  <c r="W49" i="4"/>
  <c r="V49" i="4"/>
  <c r="U49" i="4"/>
  <c r="T49" i="4"/>
  <c r="S49" i="4"/>
  <c r="Z48" i="4"/>
  <c r="Y48" i="4"/>
  <c r="X48" i="4"/>
  <c r="W48" i="4"/>
  <c r="V48" i="4"/>
  <c r="U48" i="4"/>
  <c r="T48" i="4"/>
  <c r="S48" i="4"/>
  <c r="Z47" i="4"/>
  <c r="Y47" i="4"/>
  <c r="X47" i="4"/>
  <c r="W47" i="4"/>
  <c r="V47" i="4"/>
  <c r="U47" i="4"/>
  <c r="T47" i="4"/>
  <c r="S47" i="4"/>
  <c r="Z46" i="4"/>
  <c r="Y46" i="4"/>
  <c r="X46" i="4"/>
  <c r="W46" i="4"/>
  <c r="V46" i="4"/>
  <c r="U46" i="4"/>
  <c r="T46" i="4"/>
  <c r="S46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C51" i="4"/>
  <c r="C50" i="4"/>
  <c r="D49" i="4"/>
  <c r="E49" i="4"/>
  <c r="F49" i="4"/>
  <c r="G49" i="4"/>
  <c r="H49" i="4"/>
  <c r="I49" i="4"/>
  <c r="J49" i="4"/>
  <c r="C49" i="4"/>
  <c r="D47" i="4"/>
  <c r="E47" i="4"/>
  <c r="F47" i="4"/>
  <c r="G47" i="4"/>
  <c r="H47" i="4"/>
  <c r="I47" i="4"/>
  <c r="J47" i="4"/>
  <c r="C47" i="4"/>
  <c r="D48" i="4"/>
  <c r="E48" i="4"/>
  <c r="F48" i="4"/>
  <c r="G48" i="4"/>
  <c r="H48" i="4"/>
  <c r="I48" i="4"/>
  <c r="J48" i="4"/>
  <c r="C48" i="4"/>
  <c r="C41" i="4"/>
  <c r="D46" i="4"/>
  <c r="E46" i="4"/>
  <c r="F46" i="4"/>
  <c r="G46" i="4"/>
  <c r="H46" i="4"/>
  <c r="I46" i="4"/>
  <c r="J46" i="4"/>
  <c r="C46" i="4"/>
  <c r="C39" i="4"/>
  <c r="D39" i="4"/>
  <c r="F39" i="4"/>
  <c r="L37" i="5" l="1"/>
  <c r="L51" i="5" s="1"/>
  <c r="BX22" i="5"/>
  <c r="BZ22" i="5"/>
  <c r="AF32" i="5"/>
  <c r="AS35" i="5"/>
  <c r="AS46" i="5" s="1"/>
  <c r="BX23" i="5"/>
  <c r="CH39" i="5"/>
  <c r="AD47" i="5"/>
  <c r="CC49" i="5"/>
  <c r="Q31" i="5"/>
  <c r="CE25" i="5"/>
  <c r="AT51" i="5"/>
  <c r="CJ41" i="5"/>
  <c r="CJ36" i="5" s="1"/>
  <c r="CJ42" i="5"/>
  <c r="L36" i="5"/>
  <c r="L49" i="5" s="1"/>
  <c r="CE48" i="5"/>
  <c r="Q30" i="5"/>
  <c r="CH40" i="5"/>
  <c r="AE28" i="5"/>
  <c r="BO30" i="5"/>
  <c r="BE24" i="5" s="1"/>
  <c r="CJ39" i="5"/>
  <c r="CH41" i="5"/>
  <c r="CH42" i="5"/>
  <c r="CH36" i="5" s="1"/>
  <c r="BZ23" i="5"/>
  <c r="CD23" i="5"/>
  <c r="CD46" i="5"/>
  <c r="CD47" i="5"/>
  <c r="CG42" i="5"/>
  <c r="CG41" i="5"/>
  <c r="CB24" i="5"/>
  <c r="BW24" i="5"/>
  <c r="CJ44" i="5"/>
  <c r="BW49" i="5"/>
  <c r="BW48" i="5"/>
  <c r="CI39" i="5"/>
  <c r="CI40" i="5"/>
  <c r="BY22" i="5"/>
  <c r="CD22" i="5"/>
  <c r="BX49" i="5"/>
  <c r="BX48" i="5"/>
  <c r="CJ40" i="5"/>
  <c r="CJ35" i="5" s="1"/>
  <c r="CJ43" i="5"/>
  <c r="CH43" i="5"/>
  <c r="CH44" i="5"/>
  <c r="BX26" i="5"/>
  <c r="CC26" i="5"/>
  <c r="CC25" i="5"/>
  <c r="BX25" i="5"/>
  <c r="CE23" i="5"/>
  <c r="CE46" i="5"/>
  <c r="CE47" i="5"/>
  <c r="CI41" i="5"/>
  <c r="CI42" i="5"/>
  <c r="BY24" i="5"/>
  <c r="CD24" i="5"/>
  <c r="CA46" i="5"/>
  <c r="CA47" i="5"/>
  <c r="CC27" i="5"/>
  <c r="BX27" i="5"/>
  <c r="BY25" i="5"/>
  <c r="BY48" i="5"/>
  <c r="BY49" i="5"/>
  <c r="CB27" i="5"/>
  <c r="BW27" i="5"/>
  <c r="CE27" i="5"/>
  <c r="CK50" i="5"/>
  <c r="CK51" i="5"/>
  <c r="BX50" i="5"/>
  <c r="BX51" i="5"/>
  <c r="CK36" i="5"/>
  <c r="CG43" i="5"/>
  <c r="CG37" i="5" s="1"/>
  <c r="CB23" i="5"/>
  <c r="BW23" i="5"/>
  <c r="BY27" i="5"/>
  <c r="BY51" i="5"/>
  <c r="BY50" i="5"/>
  <c r="CB25" i="5"/>
  <c r="BW25" i="5"/>
  <c r="BY23" i="5"/>
  <c r="BY47" i="5"/>
  <c r="BY46" i="5"/>
  <c r="CI43" i="5"/>
  <c r="CI44" i="5"/>
  <c r="CD26" i="5"/>
  <c r="BY26" i="5"/>
  <c r="CG39" i="5"/>
  <c r="CG40" i="5"/>
  <c r="CB22" i="5"/>
  <c r="BW22" i="5"/>
  <c r="BW50" i="5"/>
  <c r="BW51" i="5"/>
  <c r="CK39" i="5"/>
  <c r="CK40" i="5"/>
  <c r="CK35" i="5" s="1"/>
  <c r="CK47" i="5" s="1"/>
  <c r="BW46" i="5"/>
  <c r="BW47" i="5"/>
  <c r="Q29" i="5"/>
  <c r="Q39" i="5" s="1"/>
  <c r="G35" i="5"/>
  <c r="G46" i="5" s="1"/>
  <c r="AH32" i="5"/>
  <c r="AC26" i="5" s="1"/>
  <c r="BP28" i="5"/>
  <c r="BK22" i="5" s="1"/>
  <c r="BI46" i="5"/>
  <c r="Z48" i="5"/>
  <c r="Z49" i="5"/>
  <c r="BA30" i="5"/>
  <c r="AF30" i="5"/>
  <c r="AA24" i="5" s="1"/>
  <c r="AI30" i="5"/>
  <c r="AI31" i="5"/>
  <c r="AB50" i="5"/>
  <c r="BJ35" i="5"/>
  <c r="BJ46" i="5" s="1"/>
  <c r="BL51" i="5"/>
  <c r="BS30" i="5"/>
  <c r="BR28" i="5"/>
  <c r="BR40" i="5" s="1"/>
  <c r="BH35" i="5"/>
  <c r="BH23" i="5" s="1"/>
  <c r="BS28" i="5"/>
  <c r="BQ32" i="5"/>
  <c r="BG26" i="5" s="1"/>
  <c r="BN37" i="5"/>
  <c r="BS29" i="5"/>
  <c r="BO29" i="5"/>
  <c r="BJ23" i="5" s="1"/>
  <c r="BO28" i="5"/>
  <c r="AY28" i="5"/>
  <c r="AO22" i="5" s="1"/>
  <c r="BA31" i="5"/>
  <c r="AT35" i="5"/>
  <c r="AR49" i="5"/>
  <c r="AW28" i="5"/>
  <c r="BA28" i="5"/>
  <c r="AC35" i="5"/>
  <c r="AC46" i="5" s="1"/>
  <c r="AH28" i="5"/>
  <c r="X22" i="5" s="1"/>
  <c r="AG30" i="5"/>
  <c r="W24" i="5" s="1"/>
  <c r="AA51" i="5"/>
  <c r="L48" i="5"/>
  <c r="G48" i="5"/>
  <c r="G49" i="5"/>
  <c r="G37" i="5"/>
  <c r="Q33" i="5"/>
  <c r="Q32" i="5"/>
  <c r="BS31" i="5"/>
  <c r="BL23" i="5"/>
  <c r="BJ47" i="5"/>
  <c r="BM37" i="5"/>
  <c r="BP32" i="5"/>
  <c r="BF26" i="5" s="1"/>
  <c r="BM36" i="5"/>
  <c r="BM48" i="5" s="1"/>
  <c r="BK49" i="5"/>
  <c r="BK48" i="5"/>
  <c r="BP29" i="5"/>
  <c r="BK23" i="5" s="1"/>
  <c r="BL47" i="5"/>
  <c r="BN36" i="5"/>
  <c r="BN48" i="5" s="1"/>
  <c r="AZ29" i="5"/>
  <c r="AU23" i="5" s="1"/>
  <c r="AV37" i="5"/>
  <c r="AU46" i="5"/>
  <c r="AP35" i="5"/>
  <c r="AU36" i="5"/>
  <c r="AW29" i="5"/>
  <c r="AM23" i="5" s="1"/>
  <c r="AT36" i="5"/>
  <c r="AT49" i="5" s="1"/>
  <c r="AF28" i="5"/>
  <c r="V22" i="5" s="1"/>
  <c r="AE29" i="5"/>
  <c r="Z23" i="5" s="1"/>
  <c r="AI32" i="5"/>
  <c r="AC37" i="5"/>
  <c r="AG28" i="5"/>
  <c r="AG29" i="5"/>
  <c r="AB23" i="5" s="1"/>
  <c r="BJ50" i="5"/>
  <c r="BJ51" i="5"/>
  <c r="BG37" i="5"/>
  <c r="BQ33" i="5"/>
  <c r="BL27" i="5" s="1"/>
  <c r="BM23" i="5"/>
  <c r="BM47" i="5"/>
  <c r="BM46" i="5"/>
  <c r="BP30" i="5"/>
  <c r="BS33" i="5"/>
  <c r="BI37" i="5"/>
  <c r="BO32" i="5"/>
  <c r="BR31" i="5"/>
  <c r="BH25" i="5" s="1"/>
  <c r="BH36" i="5"/>
  <c r="BS32" i="5"/>
  <c r="BE37" i="5"/>
  <c r="BO33" i="5"/>
  <c r="BF47" i="5"/>
  <c r="BF46" i="5"/>
  <c r="BJ24" i="5"/>
  <c r="BL36" i="5"/>
  <c r="BS39" i="5"/>
  <c r="BQ40" i="5"/>
  <c r="BQ39" i="5"/>
  <c r="BL22" i="5"/>
  <c r="BG22" i="5"/>
  <c r="BH37" i="5"/>
  <c r="BR33" i="5"/>
  <c r="BG23" i="5"/>
  <c r="BG46" i="5"/>
  <c r="BG47" i="5"/>
  <c r="BK51" i="5"/>
  <c r="BK50" i="5"/>
  <c r="BF37" i="5"/>
  <c r="BP33" i="5"/>
  <c r="BR30" i="5"/>
  <c r="BR32" i="5"/>
  <c r="BQ31" i="5"/>
  <c r="BG36" i="5"/>
  <c r="BI48" i="5"/>
  <c r="BI49" i="5"/>
  <c r="BF36" i="5"/>
  <c r="BP31" i="5"/>
  <c r="BK35" i="5"/>
  <c r="BE46" i="5"/>
  <c r="BE47" i="5"/>
  <c r="BE36" i="5"/>
  <c r="BO31" i="5"/>
  <c r="BQ30" i="5"/>
  <c r="AR50" i="5"/>
  <c r="AR51" i="5"/>
  <c r="AQ49" i="5"/>
  <c r="AQ48" i="5"/>
  <c r="AM36" i="5"/>
  <c r="AW31" i="5"/>
  <c r="AX28" i="5"/>
  <c r="AZ33" i="5"/>
  <c r="AP37" i="5"/>
  <c r="AU22" i="5"/>
  <c r="AP22" i="5"/>
  <c r="AT23" i="5"/>
  <c r="AT47" i="5"/>
  <c r="AT46" i="5"/>
  <c r="AZ32" i="5"/>
  <c r="AQ35" i="5"/>
  <c r="BA29" i="5"/>
  <c r="AR35" i="5"/>
  <c r="AY30" i="5"/>
  <c r="AS47" i="5"/>
  <c r="BA32" i="5"/>
  <c r="AM37" i="5"/>
  <c r="AW33" i="5"/>
  <c r="AV46" i="5"/>
  <c r="AV47" i="5"/>
  <c r="AS36" i="5"/>
  <c r="AO37" i="5"/>
  <c r="AY33" i="5"/>
  <c r="AT27" i="5" s="1"/>
  <c r="AN36" i="5"/>
  <c r="AX31" i="5"/>
  <c r="AP46" i="5"/>
  <c r="AP47" i="5"/>
  <c r="AV36" i="5"/>
  <c r="AN46" i="5"/>
  <c r="AN47" i="5"/>
  <c r="AM46" i="5"/>
  <c r="AM47" i="5"/>
  <c r="AY32" i="5"/>
  <c r="AX30" i="5"/>
  <c r="AX32" i="5"/>
  <c r="AW32" i="5"/>
  <c r="AX29" i="5"/>
  <c r="AZ31" i="5"/>
  <c r="AP25" i="5" s="1"/>
  <c r="AP36" i="5"/>
  <c r="AZ30" i="5"/>
  <c r="AO23" i="5"/>
  <c r="AO46" i="5"/>
  <c r="AO47" i="5"/>
  <c r="AN37" i="5"/>
  <c r="AX33" i="5"/>
  <c r="AY31" i="5"/>
  <c r="AO36" i="5"/>
  <c r="AU37" i="5"/>
  <c r="BA33" i="5"/>
  <c r="AQ37" i="5"/>
  <c r="AW30" i="5"/>
  <c r="Z22" i="5"/>
  <c r="U22" i="5"/>
  <c r="AD48" i="5"/>
  <c r="AD49" i="5"/>
  <c r="AD50" i="5"/>
  <c r="AD51" i="5"/>
  <c r="AB49" i="5"/>
  <c r="AB48" i="5"/>
  <c r="V47" i="5"/>
  <c r="V46" i="5"/>
  <c r="X23" i="5"/>
  <c r="X46" i="5"/>
  <c r="X47" i="5"/>
  <c r="AI33" i="5"/>
  <c r="Y37" i="5"/>
  <c r="AA36" i="5"/>
  <c r="AF31" i="5"/>
  <c r="AF29" i="5"/>
  <c r="Y35" i="5"/>
  <c r="AI29" i="5"/>
  <c r="U46" i="5"/>
  <c r="U47" i="5"/>
  <c r="AA35" i="5"/>
  <c r="V48" i="5"/>
  <c r="V49" i="5"/>
  <c r="AE32" i="5"/>
  <c r="AH33" i="5"/>
  <c r="X37" i="5"/>
  <c r="AG31" i="5"/>
  <c r="W36" i="5"/>
  <c r="AF33" i="5"/>
  <c r="AF44" i="5" s="1"/>
  <c r="W37" i="5"/>
  <c r="AG33" i="5"/>
  <c r="AB27" i="5" s="1"/>
  <c r="W46" i="5"/>
  <c r="W47" i="5"/>
  <c r="V37" i="5"/>
  <c r="U37" i="5"/>
  <c r="AE33" i="5"/>
  <c r="AH30" i="5"/>
  <c r="X36" i="5"/>
  <c r="Z35" i="5"/>
  <c r="AG32" i="5"/>
  <c r="AB47" i="5"/>
  <c r="AB46" i="5"/>
  <c r="AC36" i="5"/>
  <c r="AH31" i="5"/>
  <c r="X25" i="5" s="1"/>
  <c r="AA26" i="5"/>
  <c r="V26" i="5"/>
  <c r="U36" i="5"/>
  <c r="AE31" i="5"/>
  <c r="X26" i="5"/>
  <c r="AI28" i="5"/>
  <c r="Y49" i="5"/>
  <c r="Y48" i="5"/>
  <c r="Z50" i="5"/>
  <c r="Z51" i="5"/>
  <c r="AE30" i="5"/>
  <c r="H35" i="5"/>
  <c r="H47" i="5" s="1"/>
  <c r="N28" i="5"/>
  <c r="M30" i="5"/>
  <c r="J37" i="5"/>
  <c r="J51" i="5" s="1"/>
  <c r="I50" i="5"/>
  <c r="I51" i="5"/>
  <c r="K50" i="5"/>
  <c r="K51" i="5"/>
  <c r="P30" i="5"/>
  <c r="I35" i="5"/>
  <c r="I47" i="5" s="1"/>
  <c r="N30" i="5"/>
  <c r="N32" i="5"/>
  <c r="J36" i="5"/>
  <c r="J48" i="5" s="1"/>
  <c r="O28" i="5"/>
  <c r="K35" i="5"/>
  <c r="K47" i="5" s="1"/>
  <c r="C37" i="5"/>
  <c r="M33" i="5"/>
  <c r="H36" i="5"/>
  <c r="J35" i="5"/>
  <c r="F37" i="5"/>
  <c r="P33" i="5"/>
  <c r="K27" i="5" s="1"/>
  <c r="D35" i="5"/>
  <c r="N29" i="5"/>
  <c r="I36" i="5"/>
  <c r="P28" i="5"/>
  <c r="O30" i="5"/>
  <c r="E35" i="5"/>
  <c r="O29" i="5"/>
  <c r="O33" i="5"/>
  <c r="E37" i="5"/>
  <c r="P32" i="5"/>
  <c r="P29" i="5"/>
  <c r="C36" i="5"/>
  <c r="M31" i="5"/>
  <c r="M28" i="5"/>
  <c r="N33" i="5"/>
  <c r="D37" i="5"/>
  <c r="K48" i="5"/>
  <c r="K49" i="5"/>
  <c r="O32" i="5"/>
  <c r="F36" i="5"/>
  <c r="P31" i="5"/>
  <c r="F25" i="5" s="1"/>
  <c r="F35" i="5"/>
  <c r="M32" i="5"/>
  <c r="D36" i="5"/>
  <c r="N31" i="5"/>
  <c r="O31" i="5"/>
  <c r="E36" i="5"/>
  <c r="C35" i="5"/>
  <c r="M29" i="5"/>
  <c r="H37" i="5"/>
  <c r="E86" i="4"/>
  <c r="D86" i="4"/>
  <c r="C86" i="4"/>
  <c r="B86" i="4"/>
  <c r="E82" i="4"/>
  <c r="D82" i="4"/>
  <c r="C82" i="4"/>
  <c r="B82" i="4"/>
  <c r="D78" i="4"/>
  <c r="E78" i="4"/>
  <c r="C78" i="4"/>
  <c r="B78" i="4"/>
  <c r="D74" i="4"/>
  <c r="C74" i="4"/>
  <c r="B74" i="4"/>
  <c r="L50" i="5" l="1"/>
  <c r="AT22" i="5"/>
  <c r="CG36" i="5"/>
  <c r="CG48" i="5" s="1"/>
  <c r="CH35" i="5"/>
  <c r="Q42" i="5"/>
  <c r="CJ48" i="5"/>
  <c r="CJ49" i="5"/>
  <c r="AF42" i="5"/>
  <c r="Q41" i="5"/>
  <c r="AY39" i="5"/>
  <c r="AB24" i="5"/>
  <c r="AP23" i="5"/>
  <c r="AC47" i="5"/>
  <c r="BE23" i="5"/>
  <c r="BO40" i="5"/>
  <c r="AY40" i="5"/>
  <c r="AY35" i="5" s="1"/>
  <c r="BR39" i="5"/>
  <c r="BR35" i="5" s="1"/>
  <c r="BR46" i="5" s="1"/>
  <c r="G47" i="5"/>
  <c r="AA22" i="5"/>
  <c r="V24" i="5"/>
  <c r="AG41" i="5"/>
  <c r="BN49" i="5"/>
  <c r="CJ37" i="5"/>
  <c r="CJ50" i="5" s="1"/>
  <c r="BM27" i="5"/>
  <c r="Q40" i="5"/>
  <c r="Q35" i="5" s="1"/>
  <c r="Q46" i="5" s="1"/>
  <c r="Q36" i="5"/>
  <c r="Q48" i="5" s="1"/>
  <c r="AW40" i="5"/>
  <c r="N41" i="5"/>
  <c r="CH47" i="5"/>
  <c r="CH46" i="5"/>
  <c r="CI35" i="5"/>
  <c r="CG50" i="5"/>
  <c r="CG51" i="5"/>
  <c r="CK48" i="5"/>
  <c r="CK49" i="5"/>
  <c r="CI37" i="5"/>
  <c r="CH49" i="5"/>
  <c r="CH48" i="5"/>
  <c r="CG49" i="5"/>
  <c r="CK46" i="5"/>
  <c r="CI36" i="5"/>
  <c r="CJ46" i="5"/>
  <c r="CJ47" i="5"/>
  <c r="CG35" i="5"/>
  <c r="CH37" i="5"/>
  <c r="J50" i="5"/>
  <c r="AC27" i="5"/>
  <c r="AI44" i="5"/>
  <c r="BL26" i="5"/>
  <c r="BF22" i="5"/>
  <c r="BQ44" i="5"/>
  <c r="BP39" i="5"/>
  <c r="BA42" i="5"/>
  <c r="AI42" i="5"/>
  <c r="W23" i="5"/>
  <c r="AI41" i="5"/>
  <c r="AI36" i="5" s="1"/>
  <c r="AR23" i="5"/>
  <c r="AH44" i="5"/>
  <c r="U23" i="5"/>
  <c r="BQ35" i="5"/>
  <c r="BQ46" i="5" s="1"/>
  <c r="BH46" i="5"/>
  <c r="BA41" i="5"/>
  <c r="BK26" i="5"/>
  <c r="BJ22" i="5"/>
  <c r="BS40" i="5"/>
  <c r="BS35" i="5" s="1"/>
  <c r="BS46" i="5" s="1"/>
  <c r="BQ43" i="5"/>
  <c r="BH47" i="5"/>
  <c r="BO39" i="5"/>
  <c r="BN51" i="5"/>
  <c r="BN50" i="5"/>
  <c r="BE22" i="5"/>
  <c r="BS41" i="5"/>
  <c r="BM22" i="5"/>
  <c r="BH22" i="5"/>
  <c r="AW39" i="5"/>
  <c r="AR22" i="5"/>
  <c r="BA39" i="5"/>
  <c r="AZ39" i="5"/>
  <c r="AM22" i="5"/>
  <c r="AZ40" i="5"/>
  <c r="AF40" i="5"/>
  <c r="AI43" i="5"/>
  <c r="AC22" i="5"/>
  <c r="AH39" i="5"/>
  <c r="AC23" i="5"/>
  <c r="AH40" i="5"/>
  <c r="I24" i="5"/>
  <c r="Q43" i="5"/>
  <c r="Q44" i="5"/>
  <c r="C24" i="5"/>
  <c r="E22" i="5"/>
  <c r="K24" i="5"/>
  <c r="I22" i="5"/>
  <c r="G50" i="5"/>
  <c r="G51" i="5"/>
  <c r="D26" i="5"/>
  <c r="H24" i="5"/>
  <c r="BP44" i="5"/>
  <c r="BP43" i="5"/>
  <c r="BM49" i="5"/>
  <c r="BM25" i="5"/>
  <c r="BP40" i="5"/>
  <c r="BF23" i="5"/>
  <c r="BS42" i="5"/>
  <c r="BM51" i="5"/>
  <c r="BM50" i="5"/>
  <c r="AU49" i="5"/>
  <c r="AU48" i="5"/>
  <c r="AT48" i="5"/>
  <c r="AT25" i="5"/>
  <c r="AV51" i="5"/>
  <c r="AV50" i="5"/>
  <c r="W22" i="5"/>
  <c r="AG39" i="5"/>
  <c r="AB22" i="5"/>
  <c r="AG40" i="5"/>
  <c r="AE40" i="5"/>
  <c r="AG42" i="5"/>
  <c r="AE39" i="5"/>
  <c r="AC51" i="5"/>
  <c r="AC50" i="5"/>
  <c r="BG27" i="5"/>
  <c r="BG50" i="5"/>
  <c r="BG51" i="5"/>
  <c r="BK46" i="5"/>
  <c r="BK47" i="5"/>
  <c r="BR43" i="5"/>
  <c r="BR44" i="5"/>
  <c r="BH26" i="5"/>
  <c r="BM26" i="5"/>
  <c r="BK25" i="5"/>
  <c r="BF25" i="5"/>
  <c r="BE27" i="5"/>
  <c r="BJ27" i="5"/>
  <c r="BE50" i="5"/>
  <c r="BE51" i="5"/>
  <c r="BO43" i="5"/>
  <c r="BO44" i="5"/>
  <c r="BJ26" i="5"/>
  <c r="BE26" i="5"/>
  <c r="BF48" i="5"/>
  <c r="BF49" i="5"/>
  <c r="BR41" i="5"/>
  <c r="BR42" i="5"/>
  <c r="BH24" i="5"/>
  <c r="BM24" i="5"/>
  <c r="BL25" i="5"/>
  <c r="BL48" i="5"/>
  <c r="BL49" i="5"/>
  <c r="BS43" i="5"/>
  <c r="BS44" i="5"/>
  <c r="BI50" i="5"/>
  <c r="BI51" i="5"/>
  <c r="BJ25" i="5"/>
  <c r="BE25" i="5"/>
  <c r="BK27" i="5"/>
  <c r="BF27" i="5"/>
  <c r="BH27" i="5"/>
  <c r="BH51" i="5"/>
  <c r="BH50" i="5"/>
  <c r="BH49" i="5"/>
  <c r="BH48" i="5"/>
  <c r="BQ41" i="5"/>
  <c r="BQ42" i="5"/>
  <c r="BG24" i="5"/>
  <c r="BL24" i="5"/>
  <c r="BE48" i="5"/>
  <c r="BE49" i="5"/>
  <c r="BG25" i="5"/>
  <c r="BG48" i="5"/>
  <c r="BG49" i="5"/>
  <c r="BF51" i="5"/>
  <c r="BF50" i="5"/>
  <c r="BO42" i="5"/>
  <c r="BP41" i="5"/>
  <c r="BP42" i="5"/>
  <c r="BK24" i="5"/>
  <c r="BF24" i="5"/>
  <c r="BO41" i="5"/>
  <c r="AN51" i="5"/>
  <c r="AN50" i="5"/>
  <c r="AX41" i="5"/>
  <c r="AX42" i="5"/>
  <c r="AN24" i="5"/>
  <c r="AS24" i="5"/>
  <c r="BA40" i="5"/>
  <c r="BA35" i="5" s="1"/>
  <c r="AM50" i="5"/>
  <c r="AM51" i="5"/>
  <c r="AX43" i="5"/>
  <c r="AX44" i="5"/>
  <c r="AS26" i="5"/>
  <c r="AN26" i="5"/>
  <c r="AW41" i="5"/>
  <c r="AW42" i="5"/>
  <c r="AR24" i="5"/>
  <c r="AM24" i="5"/>
  <c r="AN49" i="5"/>
  <c r="AN48" i="5"/>
  <c r="AO27" i="5"/>
  <c r="AO51" i="5"/>
  <c r="AO50" i="5"/>
  <c r="AU27" i="5"/>
  <c r="AU50" i="5"/>
  <c r="AU51" i="5"/>
  <c r="AM48" i="5"/>
  <c r="AM49" i="5"/>
  <c r="BA43" i="5"/>
  <c r="BA44" i="5"/>
  <c r="AP27" i="5"/>
  <c r="AP51" i="5"/>
  <c r="AP50" i="5"/>
  <c r="AQ51" i="5"/>
  <c r="AQ50" i="5"/>
  <c r="AZ41" i="5"/>
  <c r="AZ42" i="5"/>
  <c r="AP24" i="5"/>
  <c r="AU24" i="5"/>
  <c r="AS48" i="5"/>
  <c r="AS49" i="5"/>
  <c r="AY41" i="5"/>
  <c r="AY42" i="5"/>
  <c r="AT24" i="5"/>
  <c r="AO24" i="5"/>
  <c r="AX39" i="5"/>
  <c r="AX40" i="5"/>
  <c r="AN22" i="5"/>
  <c r="AS22" i="5"/>
  <c r="AS25" i="5"/>
  <c r="AN25" i="5"/>
  <c r="AS27" i="5"/>
  <c r="AN27" i="5"/>
  <c r="AP48" i="5"/>
  <c r="AP49" i="5"/>
  <c r="AV49" i="5"/>
  <c r="AV48" i="5"/>
  <c r="AU25" i="5"/>
  <c r="AR47" i="5"/>
  <c r="AR46" i="5"/>
  <c r="AR25" i="5"/>
  <c r="AM25" i="5"/>
  <c r="AO25" i="5"/>
  <c r="AO48" i="5"/>
  <c r="AO49" i="5"/>
  <c r="AN23" i="5"/>
  <c r="AS23" i="5"/>
  <c r="AQ46" i="5"/>
  <c r="AQ47" i="5"/>
  <c r="AW43" i="5"/>
  <c r="AW44" i="5"/>
  <c r="AR26" i="5"/>
  <c r="AM26" i="5"/>
  <c r="AY43" i="5"/>
  <c r="AY44" i="5"/>
  <c r="AT26" i="5"/>
  <c r="AO26" i="5"/>
  <c r="AM27" i="5"/>
  <c r="AR27" i="5"/>
  <c r="AZ43" i="5"/>
  <c r="AZ44" i="5"/>
  <c r="AP26" i="5"/>
  <c r="AU26" i="5"/>
  <c r="Z46" i="5"/>
  <c r="Z47" i="5"/>
  <c r="X48" i="5"/>
  <c r="X49" i="5"/>
  <c r="AA27" i="5"/>
  <c r="V27" i="5"/>
  <c r="Z25" i="5"/>
  <c r="U25" i="5"/>
  <c r="AH41" i="5"/>
  <c r="AH42" i="5"/>
  <c r="X24" i="5"/>
  <c r="AC24" i="5"/>
  <c r="W25" i="5"/>
  <c r="W48" i="5"/>
  <c r="W49" i="5"/>
  <c r="AA46" i="5"/>
  <c r="AA47" i="5"/>
  <c r="Y47" i="5"/>
  <c r="Y46" i="5"/>
  <c r="AA25" i="5"/>
  <c r="V25" i="5"/>
  <c r="AI39" i="5"/>
  <c r="AI40" i="5"/>
  <c r="U49" i="5"/>
  <c r="U48" i="5"/>
  <c r="AC25" i="5"/>
  <c r="AC49" i="5"/>
  <c r="AC48" i="5"/>
  <c r="U27" i="5"/>
  <c r="Z27" i="5"/>
  <c r="V23" i="5"/>
  <c r="AA23" i="5"/>
  <c r="AA49" i="5"/>
  <c r="AA48" i="5"/>
  <c r="U51" i="5"/>
  <c r="U50" i="5"/>
  <c r="X27" i="5"/>
  <c r="X50" i="5"/>
  <c r="X51" i="5"/>
  <c r="Y50" i="5"/>
  <c r="Y51" i="5"/>
  <c r="AE41" i="5"/>
  <c r="AE42" i="5"/>
  <c r="Z24" i="5"/>
  <c r="U24" i="5"/>
  <c r="V50" i="5"/>
  <c r="V51" i="5"/>
  <c r="AB25" i="5"/>
  <c r="AE43" i="5"/>
  <c r="AE44" i="5"/>
  <c r="Z26" i="5"/>
  <c r="U26" i="5"/>
  <c r="AH43" i="5"/>
  <c r="AF43" i="5"/>
  <c r="AF37" i="5" s="1"/>
  <c r="AG43" i="5"/>
  <c r="AG44" i="5"/>
  <c r="AB26" i="5"/>
  <c r="W26" i="5"/>
  <c r="AF41" i="5"/>
  <c r="AF36" i="5" s="1"/>
  <c r="W27" i="5"/>
  <c r="W50" i="5"/>
  <c r="W51" i="5"/>
  <c r="AF39" i="5"/>
  <c r="K46" i="5"/>
  <c r="K23" i="5"/>
  <c r="I26" i="5"/>
  <c r="D22" i="5"/>
  <c r="H46" i="5"/>
  <c r="N40" i="5"/>
  <c r="N43" i="5"/>
  <c r="J27" i="5"/>
  <c r="N39" i="5"/>
  <c r="I46" i="5"/>
  <c r="J49" i="5"/>
  <c r="J25" i="5"/>
  <c r="K25" i="5"/>
  <c r="D24" i="5"/>
  <c r="F24" i="5"/>
  <c r="J22" i="5"/>
  <c r="N42" i="5"/>
  <c r="O40" i="5"/>
  <c r="C25" i="5"/>
  <c r="H25" i="5"/>
  <c r="N44" i="5"/>
  <c r="C49" i="5"/>
  <c r="C48" i="5"/>
  <c r="P43" i="5"/>
  <c r="P44" i="5"/>
  <c r="K26" i="5"/>
  <c r="F26" i="5"/>
  <c r="D27" i="5"/>
  <c r="I27" i="5"/>
  <c r="O44" i="5"/>
  <c r="O43" i="5"/>
  <c r="J26" i="5"/>
  <c r="E26" i="5"/>
  <c r="E27" i="5"/>
  <c r="E51" i="5"/>
  <c r="E50" i="5"/>
  <c r="H49" i="5"/>
  <c r="H48" i="5"/>
  <c r="D50" i="5"/>
  <c r="D51" i="5"/>
  <c r="P39" i="5"/>
  <c r="P40" i="5"/>
  <c r="F22" i="5"/>
  <c r="K22" i="5"/>
  <c r="F27" i="5"/>
  <c r="F51" i="5"/>
  <c r="F50" i="5"/>
  <c r="C27" i="5"/>
  <c r="H27" i="5"/>
  <c r="E23" i="5"/>
  <c r="E47" i="5"/>
  <c r="E46" i="5"/>
  <c r="C51" i="5"/>
  <c r="C50" i="5"/>
  <c r="O41" i="5"/>
  <c r="O42" i="5"/>
  <c r="E24" i="5"/>
  <c r="J24" i="5"/>
  <c r="J23" i="5"/>
  <c r="J47" i="5"/>
  <c r="J46" i="5"/>
  <c r="P42" i="5"/>
  <c r="M42" i="5"/>
  <c r="M40" i="5"/>
  <c r="M39" i="5"/>
  <c r="C22" i="5"/>
  <c r="H22" i="5"/>
  <c r="I49" i="5"/>
  <c r="I48" i="5"/>
  <c r="I23" i="5"/>
  <c r="D23" i="5"/>
  <c r="P41" i="5"/>
  <c r="O39" i="5"/>
  <c r="H23" i="5"/>
  <c r="C23" i="5"/>
  <c r="I25" i="5"/>
  <c r="D25" i="5"/>
  <c r="F48" i="5"/>
  <c r="F49" i="5"/>
  <c r="D49" i="5"/>
  <c r="D48" i="5"/>
  <c r="D47" i="5"/>
  <c r="D46" i="5"/>
  <c r="C47" i="5"/>
  <c r="C46" i="5"/>
  <c r="M41" i="5"/>
  <c r="H51" i="5"/>
  <c r="H50" i="5"/>
  <c r="E25" i="5"/>
  <c r="E49" i="5"/>
  <c r="E48" i="5"/>
  <c r="M44" i="5"/>
  <c r="M43" i="5"/>
  <c r="H26" i="5"/>
  <c r="C26" i="5"/>
  <c r="F23" i="5"/>
  <c r="F47" i="5"/>
  <c r="F46" i="5"/>
  <c r="BF37" i="4"/>
  <c r="BE37" i="4"/>
  <c r="BE27" i="4" s="1"/>
  <c r="BD37" i="4"/>
  <c r="BC37" i="4"/>
  <c r="BB37" i="4"/>
  <c r="BA37" i="4"/>
  <c r="BA27" i="4" s="1"/>
  <c r="AZ37" i="4"/>
  <c r="AY37" i="4"/>
  <c r="BF36" i="4"/>
  <c r="BE36" i="4"/>
  <c r="BE25" i="4" s="1"/>
  <c r="BD36" i="4"/>
  <c r="BC36" i="4"/>
  <c r="BB36" i="4"/>
  <c r="BA36" i="4"/>
  <c r="AZ36" i="4"/>
  <c r="AY36" i="4"/>
  <c r="AY25" i="4" s="1"/>
  <c r="BF35" i="4"/>
  <c r="BE35" i="4"/>
  <c r="BD35" i="4"/>
  <c r="BC35" i="4"/>
  <c r="BB35" i="4"/>
  <c r="BA35" i="4"/>
  <c r="BA23" i="4" s="1"/>
  <c r="AZ35" i="4"/>
  <c r="AY35" i="4"/>
  <c r="AY23" i="4" s="1"/>
  <c r="AP37" i="4"/>
  <c r="AO37" i="4"/>
  <c r="AO27" i="4" s="1"/>
  <c r="AN37" i="4"/>
  <c r="AM37" i="4"/>
  <c r="AL37" i="4"/>
  <c r="AK37" i="4"/>
  <c r="AK27" i="4" s="1"/>
  <c r="AJ37" i="4"/>
  <c r="AI37" i="4"/>
  <c r="AI27" i="4" s="1"/>
  <c r="AP36" i="4"/>
  <c r="AO36" i="4"/>
  <c r="AN36" i="4"/>
  <c r="AM36" i="4"/>
  <c r="AL36" i="4"/>
  <c r="AK36" i="4"/>
  <c r="AK25" i="4" s="1"/>
  <c r="AJ36" i="4"/>
  <c r="AI36" i="4"/>
  <c r="AI25" i="4" s="1"/>
  <c r="AP35" i="4"/>
  <c r="AO35" i="4"/>
  <c r="AO23" i="4" s="1"/>
  <c r="AN35" i="4"/>
  <c r="AM35" i="4"/>
  <c r="AL35" i="4"/>
  <c r="AK35" i="4"/>
  <c r="AJ35" i="4"/>
  <c r="AI35" i="4"/>
  <c r="AI23" i="4" s="1"/>
  <c r="Z37" i="4"/>
  <c r="Y37" i="4"/>
  <c r="X37" i="4"/>
  <c r="W37" i="4"/>
  <c r="V37" i="4"/>
  <c r="U37" i="4"/>
  <c r="T37" i="4"/>
  <c r="S37" i="4"/>
  <c r="Z36" i="4"/>
  <c r="Y36" i="4"/>
  <c r="X36" i="4"/>
  <c r="W36" i="4"/>
  <c r="V36" i="4"/>
  <c r="U36" i="4"/>
  <c r="T36" i="4"/>
  <c r="S36" i="4"/>
  <c r="Z35" i="4"/>
  <c r="Y35" i="4"/>
  <c r="X35" i="4"/>
  <c r="W35" i="4"/>
  <c r="V35" i="4"/>
  <c r="U35" i="4"/>
  <c r="T35" i="4"/>
  <c r="S35" i="4"/>
  <c r="G37" i="4"/>
  <c r="G36" i="4"/>
  <c r="G35" i="4"/>
  <c r="H37" i="4"/>
  <c r="H36" i="4"/>
  <c r="H35" i="4"/>
  <c r="D37" i="4"/>
  <c r="D36" i="4"/>
  <c r="D35" i="4"/>
  <c r="C37" i="4"/>
  <c r="C36" i="4"/>
  <c r="BF26" i="4"/>
  <c r="BD27" i="4"/>
  <c r="BD25" i="4"/>
  <c r="BD23" i="4"/>
  <c r="AZ24" i="4"/>
  <c r="AZ23" i="4"/>
  <c r="AZ25" i="4"/>
  <c r="AZ27" i="4"/>
  <c r="AY27" i="4"/>
  <c r="BF27" i="4"/>
  <c r="BC27" i="4"/>
  <c r="BB27" i="4"/>
  <c r="BE26" i="4"/>
  <c r="BD26" i="4"/>
  <c r="BC26" i="4"/>
  <c r="BB26" i="4"/>
  <c r="BA26" i="4"/>
  <c r="AZ26" i="4"/>
  <c r="AY26" i="4"/>
  <c r="BF25" i="4"/>
  <c r="BC25" i="4"/>
  <c r="BB25" i="4"/>
  <c r="BA25" i="4"/>
  <c r="BF24" i="4"/>
  <c r="BE24" i="4"/>
  <c r="BD24" i="4"/>
  <c r="BC24" i="4"/>
  <c r="BB24" i="4"/>
  <c r="BA24" i="4"/>
  <c r="AY24" i="4"/>
  <c r="BF23" i="4"/>
  <c r="BE23" i="4"/>
  <c r="BC23" i="4"/>
  <c r="BB23" i="4"/>
  <c r="BF22" i="4"/>
  <c r="BE22" i="4"/>
  <c r="BD22" i="4"/>
  <c r="BC22" i="4"/>
  <c r="BB22" i="4"/>
  <c r="BA22" i="4"/>
  <c r="AZ22" i="4"/>
  <c r="AY22" i="4"/>
  <c r="AP27" i="4"/>
  <c r="AP25" i="4"/>
  <c r="AP23" i="4"/>
  <c r="AO25" i="4"/>
  <c r="AN27" i="4"/>
  <c r="AN25" i="4"/>
  <c r="AN23" i="4"/>
  <c r="AM25" i="4"/>
  <c r="AM27" i="4"/>
  <c r="AM23" i="4"/>
  <c r="AL27" i="4"/>
  <c r="AJ27" i="4"/>
  <c r="AP26" i="4"/>
  <c r="AO26" i="4"/>
  <c r="AN26" i="4"/>
  <c r="AM26" i="4"/>
  <c r="AL26" i="4"/>
  <c r="AK26" i="4"/>
  <c r="AJ26" i="4"/>
  <c r="AI26" i="4"/>
  <c r="AL25" i="4"/>
  <c r="AJ25" i="4"/>
  <c r="AP24" i="4"/>
  <c r="AO24" i="4"/>
  <c r="AN24" i="4"/>
  <c r="AM24" i="4"/>
  <c r="AL24" i="4"/>
  <c r="AK24" i="4"/>
  <c r="AJ24" i="4"/>
  <c r="AI24" i="4"/>
  <c r="AL23" i="4"/>
  <c r="AK23" i="4"/>
  <c r="AJ23" i="4"/>
  <c r="AP22" i="4"/>
  <c r="AO22" i="4"/>
  <c r="AN22" i="4"/>
  <c r="AM22" i="4"/>
  <c r="AL22" i="4"/>
  <c r="AK22" i="4"/>
  <c r="AJ22" i="4"/>
  <c r="AI22" i="4"/>
  <c r="U25" i="4"/>
  <c r="Z27" i="4"/>
  <c r="Y27" i="4"/>
  <c r="X27" i="4"/>
  <c r="W27" i="4"/>
  <c r="V27" i="4"/>
  <c r="U27" i="4"/>
  <c r="T27" i="4"/>
  <c r="S27" i="4"/>
  <c r="Z26" i="4"/>
  <c r="Y26" i="4"/>
  <c r="X26" i="4"/>
  <c r="W26" i="4"/>
  <c r="V26" i="4"/>
  <c r="U26" i="4"/>
  <c r="T26" i="4"/>
  <c r="S26" i="4"/>
  <c r="Z25" i="4"/>
  <c r="Y25" i="4"/>
  <c r="X25" i="4"/>
  <c r="W25" i="4"/>
  <c r="V25" i="4"/>
  <c r="T25" i="4"/>
  <c r="S25" i="4"/>
  <c r="Z24" i="4"/>
  <c r="Y24" i="4"/>
  <c r="X24" i="4"/>
  <c r="W24" i="4"/>
  <c r="V24" i="4"/>
  <c r="U24" i="4"/>
  <c r="T24" i="4"/>
  <c r="S24" i="4"/>
  <c r="Z23" i="4"/>
  <c r="Y23" i="4"/>
  <c r="X23" i="4"/>
  <c r="W23" i="4"/>
  <c r="V23" i="4"/>
  <c r="U23" i="4"/>
  <c r="T23" i="4"/>
  <c r="S23" i="4"/>
  <c r="Z22" i="4"/>
  <c r="Y22" i="4"/>
  <c r="X22" i="4"/>
  <c r="W22" i="4"/>
  <c r="V22" i="4"/>
  <c r="U22" i="4"/>
  <c r="T22" i="4"/>
  <c r="S22" i="4"/>
  <c r="J27" i="4"/>
  <c r="J25" i="4"/>
  <c r="I27" i="4"/>
  <c r="I25" i="4"/>
  <c r="I23" i="4"/>
  <c r="I22" i="4"/>
  <c r="I24" i="4"/>
  <c r="J24" i="4"/>
  <c r="I26" i="4"/>
  <c r="J26" i="4"/>
  <c r="F27" i="4"/>
  <c r="E27" i="4"/>
  <c r="H27" i="4"/>
  <c r="G27" i="4"/>
  <c r="D27" i="4"/>
  <c r="C27" i="4"/>
  <c r="E25" i="4"/>
  <c r="E23" i="4"/>
  <c r="J37" i="4"/>
  <c r="I37" i="4"/>
  <c r="J36" i="4"/>
  <c r="I36" i="4"/>
  <c r="J35" i="4"/>
  <c r="I35" i="4"/>
  <c r="F37" i="4"/>
  <c r="E37" i="4"/>
  <c r="F36" i="4"/>
  <c r="E36" i="4"/>
  <c r="E35" i="4"/>
  <c r="H24" i="4"/>
  <c r="H25" i="4"/>
  <c r="H26" i="4"/>
  <c r="G26" i="4"/>
  <c r="E22" i="4"/>
  <c r="D24" i="4"/>
  <c r="E24" i="4"/>
  <c r="F24" i="4"/>
  <c r="D25" i="4"/>
  <c r="F25" i="4"/>
  <c r="D26" i="4"/>
  <c r="E26" i="4"/>
  <c r="F26" i="4"/>
  <c r="C26" i="4"/>
  <c r="BQ33" i="4"/>
  <c r="BC33" i="4"/>
  <c r="AO33" i="4"/>
  <c r="AI33" i="4"/>
  <c r="Y33" i="4"/>
  <c r="U33" i="4"/>
  <c r="E33" i="4"/>
  <c r="BS32" i="4"/>
  <c r="BE32" i="4"/>
  <c r="BE43" i="4" s="1"/>
  <c r="AY32" i="4"/>
  <c r="AO32" i="4"/>
  <c r="AO43" i="4" s="1"/>
  <c r="AK32" i="4"/>
  <c r="X32" i="4"/>
  <c r="S32" i="4"/>
  <c r="BU31" i="4"/>
  <c r="BP31" i="4"/>
  <c r="BC31" i="4"/>
  <c r="AY31" i="4"/>
  <c r="AK31" i="4"/>
  <c r="X31" i="4"/>
  <c r="T31" i="4"/>
  <c r="G31" i="4"/>
  <c r="BU30" i="4"/>
  <c r="BU41" i="4" s="1"/>
  <c r="BQ30" i="4"/>
  <c r="BD30" i="4"/>
  <c r="AY30" i="4"/>
  <c r="AY41" i="4" s="1"/>
  <c r="Y30" i="4"/>
  <c r="T30" i="4"/>
  <c r="T42" i="4" s="1"/>
  <c r="G30" i="4"/>
  <c r="G41" i="4" s="1"/>
  <c r="C30" i="4"/>
  <c r="BQ29" i="4"/>
  <c r="BD29" i="4"/>
  <c r="AZ29" i="4"/>
  <c r="AM29" i="4"/>
  <c r="Y29" i="4"/>
  <c r="U29" i="4"/>
  <c r="H29" i="4"/>
  <c r="C29" i="4"/>
  <c r="BV20" i="4"/>
  <c r="BU20" i="4"/>
  <c r="BT20" i="4"/>
  <c r="BS20" i="4"/>
  <c r="BR20" i="4"/>
  <c r="BQ20" i="4"/>
  <c r="BP20" i="4"/>
  <c r="BO20" i="4"/>
  <c r="BF20" i="4"/>
  <c r="BE20" i="4"/>
  <c r="BD20" i="4"/>
  <c r="BC20" i="4"/>
  <c r="BB20" i="4"/>
  <c r="BA20" i="4"/>
  <c r="AZ20" i="4"/>
  <c r="AY20" i="4"/>
  <c r="AP20" i="4"/>
  <c r="AO20" i="4"/>
  <c r="AN20" i="4"/>
  <c r="AM20" i="4"/>
  <c r="AL20" i="4"/>
  <c r="AK20" i="4"/>
  <c r="AJ20" i="4"/>
  <c r="AI20" i="4"/>
  <c r="Z20" i="4"/>
  <c r="Y20" i="4"/>
  <c r="X20" i="4"/>
  <c r="W20" i="4"/>
  <c r="V20" i="4"/>
  <c r="U20" i="4"/>
  <c r="T20" i="4"/>
  <c r="S20" i="4"/>
  <c r="J20" i="4"/>
  <c r="I20" i="4"/>
  <c r="H20" i="4"/>
  <c r="G20" i="4"/>
  <c r="F20" i="4"/>
  <c r="E20" i="4"/>
  <c r="D20" i="4"/>
  <c r="C20" i="4"/>
  <c r="BV19" i="4"/>
  <c r="BV29" i="4" s="1"/>
  <c r="BU19" i="4"/>
  <c r="BU29" i="4" s="1"/>
  <c r="BT19" i="4"/>
  <c r="BT33" i="4" s="1"/>
  <c r="BS19" i="4"/>
  <c r="BS31" i="4" s="1"/>
  <c r="BR19" i="4"/>
  <c r="BQ19" i="4"/>
  <c r="BQ31" i="4" s="1"/>
  <c r="BP19" i="4"/>
  <c r="BP33" i="4" s="1"/>
  <c r="BO19" i="4"/>
  <c r="BO31" i="4" s="1"/>
  <c r="BF19" i="4"/>
  <c r="BE19" i="4"/>
  <c r="BE33" i="4" s="1"/>
  <c r="BD19" i="4"/>
  <c r="BD33" i="4" s="1"/>
  <c r="BC19" i="4"/>
  <c r="BC29" i="4" s="1"/>
  <c r="BB19" i="4"/>
  <c r="BB33" i="4" s="1"/>
  <c r="BA19" i="4"/>
  <c r="BA33" i="4" s="1"/>
  <c r="AZ19" i="4"/>
  <c r="AZ33" i="4" s="1"/>
  <c r="AY19" i="4"/>
  <c r="AY29" i="4" s="1"/>
  <c r="AP19" i="4"/>
  <c r="AP33" i="4" s="1"/>
  <c r="AO19" i="4"/>
  <c r="AO31" i="4" s="1"/>
  <c r="AN19" i="4"/>
  <c r="AN33" i="4" s="1"/>
  <c r="AM19" i="4"/>
  <c r="AM33" i="4" s="1"/>
  <c r="AL19" i="4"/>
  <c r="AK19" i="4"/>
  <c r="AK29" i="4" s="1"/>
  <c r="AJ19" i="4"/>
  <c r="AJ31" i="4" s="1"/>
  <c r="AI19" i="4"/>
  <c r="AI31" i="4" s="1"/>
  <c r="Z19" i="4"/>
  <c r="Y19" i="4"/>
  <c r="Y31" i="4" s="1"/>
  <c r="X19" i="4"/>
  <c r="X29" i="4" s="1"/>
  <c r="W19" i="4"/>
  <c r="W31" i="4" s="1"/>
  <c r="V19" i="4"/>
  <c r="V31" i="4" s="1"/>
  <c r="U19" i="4"/>
  <c r="U31" i="4" s="1"/>
  <c r="T19" i="4"/>
  <c r="T33" i="4" s="1"/>
  <c r="S19" i="4"/>
  <c r="S33" i="4" s="1"/>
  <c r="J19" i="4"/>
  <c r="J31" i="4" s="1"/>
  <c r="I19" i="4"/>
  <c r="I31" i="4" s="1"/>
  <c r="H19" i="4"/>
  <c r="H33" i="4" s="1"/>
  <c r="G19" i="4"/>
  <c r="G29" i="4" s="1"/>
  <c r="F19" i="4"/>
  <c r="E19" i="4"/>
  <c r="E31" i="4" s="1"/>
  <c r="D19" i="4"/>
  <c r="D33" i="4" s="1"/>
  <c r="C19" i="4"/>
  <c r="C33" i="4" s="1"/>
  <c r="BV18" i="4"/>
  <c r="BU18" i="4"/>
  <c r="BU28" i="4" s="1"/>
  <c r="BT18" i="4"/>
  <c r="BT30" i="4" s="1"/>
  <c r="BS18" i="4"/>
  <c r="BS30" i="4" s="1"/>
  <c r="BR18" i="4"/>
  <c r="BR28" i="4" s="1"/>
  <c r="BQ18" i="4"/>
  <c r="BQ28" i="4" s="1"/>
  <c r="BP18" i="4"/>
  <c r="BP32" i="4" s="1"/>
  <c r="BP44" i="4" s="1"/>
  <c r="BO18" i="4"/>
  <c r="BO30" i="4" s="1"/>
  <c r="BF18" i="4"/>
  <c r="BF28" i="4" s="1"/>
  <c r="BE18" i="4"/>
  <c r="BE28" i="4" s="1"/>
  <c r="BD18" i="4"/>
  <c r="BD32" i="4" s="1"/>
  <c r="BD44" i="4" s="1"/>
  <c r="BC18" i="4"/>
  <c r="BC32" i="4" s="1"/>
  <c r="BB18" i="4"/>
  <c r="BB28" i="4" s="1"/>
  <c r="BA18" i="4"/>
  <c r="BA32" i="4" s="1"/>
  <c r="AZ18" i="4"/>
  <c r="AZ32" i="4" s="1"/>
  <c r="AY18" i="4"/>
  <c r="AY28" i="4" s="1"/>
  <c r="AP18" i="4"/>
  <c r="AP28" i="4" s="1"/>
  <c r="AO18" i="4"/>
  <c r="AO30" i="4" s="1"/>
  <c r="AN18" i="4"/>
  <c r="AN32" i="4" s="1"/>
  <c r="AM18" i="4"/>
  <c r="AM32" i="4" s="1"/>
  <c r="AL18" i="4"/>
  <c r="AK18" i="4"/>
  <c r="AK28" i="4" s="1"/>
  <c r="AJ18" i="4"/>
  <c r="AJ28" i="4" s="1"/>
  <c r="AI18" i="4"/>
  <c r="AI28" i="4" s="1"/>
  <c r="Z18" i="4"/>
  <c r="Z28" i="4" s="1"/>
  <c r="Y18" i="4"/>
  <c r="Y28" i="4" s="1"/>
  <c r="X18" i="4"/>
  <c r="X28" i="4" s="1"/>
  <c r="W18" i="4"/>
  <c r="W28" i="4" s="1"/>
  <c r="V18" i="4"/>
  <c r="U18" i="4"/>
  <c r="U28" i="4" s="1"/>
  <c r="T18" i="4"/>
  <c r="T28" i="4" s="1"/>
  <c r="S18" i="4"/>
  <c r="S30" i="4" s="1"/>
  <c r="J18" i="4"/>
  <c r="I18" i="4"/>
  <c r="I32" i="4" s="1"/>
  <c r="H18" i="4"/>
  <c r="H32" i="4" s="1"/>
  <c r="G18" i="4"/>
  <c r="G32" i="4" s="1"/>
  <c r="F18" i="4"/>
  <c r="E18" i="4"/>
  <c r="E32" i="4" s="1"/>
  <c r="D18" i="4"/>
  <c r="D32" i="4" s="1"/>
  <c r="C18" i="4"/>
  <c r="C32" i="4" s="1"/>
  <c r="BJ17" i="4"/>
  <c r="BJ20" i="4" s="1"/>
  <c r="BI17" i="4"/>
  <c r="BI20" i="4" s="1"/>
  <c r="BH17" i="4"/>
  <c r="BH20" i="4" s="1"/>
  <c r="BG17" i="4"/>
  <c r="BG20" i="4" s="1"/>
  <c r="AT17" i="4"/>
  <c r="AT20" i="4" s="1"/>
  <c r="AS17" i="4"/>
  <c r="AS20" i="4" s="1"/>
  <c r="AR17" i="4"/>
  <c r="AR20" i="4" s="1"/>
  <c r="AQ17" i="4"/>
  <c r="AQ20" i="4" s="1"/>
  <c r="AD17" i="4"/>
  <c r="AD20" i="4" s="1"/>
  <c r="AC17" i="4"/>
  <c r="AC20" i="4" s="1"/>
  <c r="AB17" i="4"/>
  <c r="AB20" i="4" s="1"/>
  <c r="AA17" i="4"/>
  <c r="AA20" i="4" s="1"/>
  <c r="N17" i="4"/>
  <c r="N20" i="4" s="1"/>
  <c r="M17" i="4"/>
  <c r="M20" i="4" s="1"/>
  <c r="L17" i="4"/>
  <c r="L20" i="4" s="1"/>
  <c r="K17" i="4"/>
  <c r="K20" i="4" s="1"/>
  <c r="BJ16" i="4"/>
  <c r="BJ19" i="4" s="1"/>
  <c r="BI16" i="4"/>
  <c r="BI19" i="4" s="1"/>
  <c r="BH16" i="4"/>
  <c r="BH19" i="4" s="1"/>
  <c r="BG16" i="4"/>
  <c r="BG19" i="4" s="1"/>
  <c r="AT16" i="4"/>
  <c r="AT19" i="4" s="1"/>
  <c r="AS16" i="4"/>
  <c r="AS19" i="4" s="1"/>
  <c r="AR16" i="4"/>
  <c r="AR19" i="4" s="1"/>
  <c r="AQ16" i="4"/>
  <c r="AQ19" i="4" s="1"/>
  <c r="AD16" i="4"/>
  <c r="AD19" i="4" s="1"/>
  <c r="AC16" i="4"/>
  <c r="AC19" i="4" s="1"/>
  <c r="AB16" i="4"/>
  <c r="AB19" i="4" s="1"/>
  <c r="AA16" i="4"/>
  <c r="AA19" i="4" s="1"/>
  <c r="N16" i="4"/>
  <c r="N19" i="4" s="1"/>
  <c r="M16" i="4"/>
  <c r="M19" i="4" s="1"/>
  <c r="L16" i="4"/>
  <c r="L19" i="4" s="1"/>
  <c r="K16" i="4"/>
  <c r="K19" i="4" s="1"/>
  <c r="BJ15" i="4"/>
  <c r="BJ18" i="4" s="1"/>
  <c r="BI15" i="4"/>
  <c r="BI18" i="4" s="1"/>
  <c r="BH15" i="4"/>
  <c r="BH18" i="4" s="1"/>
  <c r="BG15" i="4"/>
  <c r="BG18" i="4" s="1"/>
  <c r="AT15" i="4"/>
  <c r="AT18" i="4" s="1"/>
  <c r="AS15" i="4"/>
  <c r="AS18" i="4" s="1"/>
  <c r="AR15" i="4"/>
  <c r="AR18" i="4" s="1"/>
  <c r="AQ15" i="4"/>
  <c r="AQ18" i="4" s="1"/>
  <c r="AD15" i="4"/>
  <c r="AD18" i="4" s="1"/>
  <c r="AC15" i="4"/>
  <c r="AC18" i="4" s="1"/>
  <c r="AB15" i="4"/>
  <c r="AB18" i="4" s="1"/>
  <c r="AA15" i="4"/>
  <c r="AA18" i="4" s="1"/>
  <c r="N15" i="4"/>
  <c r="N18" i="4" s="1"/>
  <c r="M15" i="4"/>
  <c r="M18" i="4" s="1"/>
  <c r="L15" i="4"/>
  <c r="L18" i="4" s="1"/>
  <c r="K15" i="4"/>
  <c r="K18" i="4" s="1"/>
  <c r="BJ14" i="4"/>
  <c r="BI14" i="4"/>
  <c r="BH14" i="4"/>
  <c r="BG14" i="4"/>
  <c r="AT14" i="4"/>
  <c r="AS14" i="4"/>
  <c r="AR14" i="4"/>
  <c r="AQ14" i="4"/>
  <c r="AD14" i="4"/>
  <c r="AC14" i="4"/>
  <c r="AB14" i="4"/>
  <c r="AA14" i="4"/>
  <c r="N14" i="4"/>
  <c r="M14" i="4"/>
  <c r="L14" i="4"/>
  <c r="K14" i="4"/>
  <c r="BJ13" i="4"/>
  <c r="BI13" i="4"/>
  <c r="BH13" i="4"/>
  <c r="BG13" i="4"/>
  <c r="AT13" i="4"/>
  <c r="AS13" i="4"/>
  <c r="AR13" i="4"/>
  <c r="AQ13" i="4"/>
  <c r="AD13" i="4"/>
  <c r="AC13" i="4"/>
  <c r="AB13" i="4"/>
  <c r="AA13" i="4"/>
  <c r="N13" i="4"/>
  <c r="M13" i="4"/>
  <c r="L13" i="4"/>
  <c r="K13" i="4"/>
  <c r="BL12" i="4"/>
  <c r="BJ12" i="4"/>
  <c r="BI12" i="4"/>
  <c r="BH12" i="4"/>
  <c r="BK12" i="4" s="1"/>
  <c r="BG12" i="4"/>
  <c r="AT12" i="4"/>
  <c r="AS12" i="4"/>
  <c r="AV12" i="4" s="1"/>
  <c r="AR12" i="4"/>
  <c r="AQ12" i="4"/>
  <c r="AF12" i="4"/>
  <c r="AD12" i="4"/>
  <c r="AC12" i="4"/>
  <c r="AB12" i="4"/>
  <c r="AA12" i="4"/>
  <c r="AE12" i="4" s="1"/>
  <c r="N12" i="4"/>
  <c r="M12" i="4"/>
  <c r="L12" i="4"/>
  <c r="K12" i="4"/>
  <c r="BJ10" i="4"/>
  <c r="BI10" i="4"/>
  <c r="BH10" i="4"/>
  <c r="BG10" i="4"/>
  <c r="AT10" i="4"/>
  <c r="AS10" i="4"/>
  <c r="AR10" i="4"/>
  <c r="AQ10" i="4"/>
  <c r="AD10" i="4"/>
  <c r="AC10" i="4"/>
  <c r="AB10" i="4"/>
  <c r="AA10" i="4"/>
  <c r="N10" i="4"/>
  <c r="M10" i="4"/>
  <c r="L10" i="4"/>
  <c r="K10" i="4"/>
  <c r="BJ9" i="4"/>
  <c r="BI9" i="4"/>
  <c r="BH9" i="4"/>
  <c r="BG9" i="4"/>
  <c r="AT9" i="4"/>
  <c r="AS9" i="4"/>
  <c r="AR9" i="4"/>
  <c r="AQ9" i="4"/>
  <c r="AD9" i="4"/>
  <c r="AC9" i="4"/>
  <c r="AB9" i="4"/>
  <c r="AA9" i="4"/>
  <c r="N9" i="4"/>
  <c r="M9" i="4"/>
  <c r="L9" i="4"/>
  <c r="K9" i="4"/>
  <c r="BJ8" i="4"/>
  <c r="BI8" i="4"/>
  <c r="BH8" i="4"/>
  <c r="BG8" i="4"/>
  <c r="AV8" i="4"/>
  <c r="AT8" i="4"/>
  <c r="AS8" i="4"/>
  <c r="AR8" i="4"/>
  <c r="AQ8" i="4"/>
  <c r="AU8" i="4" s="1"/>
  <c r="AD8" i="4"/>
  <c r="AC8" i="4"/>
  <c r="AB8" i="4"/>
  <c r="AA8" i="4"/>
  <c r="AF8" i="4" s="1"/>
  <c r="N8" i="4"/>
  <c r="M8" i="4"/>
  <c r="L8" i="4"/>
  <c r="K8" i="4"/>
  <c r="BJ6" i="4"/>
  <c r="BI6" i="4"/>
  <c r="BH6" i="4"/>
  <c r="BG6" i="4"/>
  <c r="AT6" i="4"/>
  <c r="AS6" i="4"/>
  <c r="AR6" i="4"/>
  <c r="AQ6" i="4"/>
  <c r="AD6" i="4"/>
  <c r="AC6" i="4"/>
  <c r="AB6" i="4"/>
  <c r="AA6" i="4"/>
  <c r="N6" i="4"/>
  <c r="M6" i="4"/>
  <c r="L6" i="4"/>
  <c r="K6" i="4"/>
  <c r="BJ5" i="4"/>
  <c r="BI5" i="4"/>
  <c r="BH5" i="4"/>
  <c r="BG5" i="4"/>
  <c r="AT5" i="4"/>
  <c r="AS5" i="4"/>
  <c r="AR5" i="4"/>
  <c r="AQ5" i="4"/>
  <c r="AD5" i="4"/>
  <c r="AC5" i="4"/>
  <c r="AB5" i="4"/>
  <c r="AA5" i="4"/>
  <c r="N5" i="4"/>
  <c r="M5" i="4"/>
  <c r="L5" i="4"/>
  <c r="K5" i="4"/>
  <c r="BJ4" i="4"/>
  <c r="BI4" i="4"/>
  <c r="BH4" i="4"/>
  <c r="BL4" i="4" s="1"/>
  <c r="BG4" i="4"/>
  <c r="AT4" i="4"/>
  <c r="AS4" i="4"/>
  <c r="AR4" i="4"/>
  <c r="AQ4" i="4"/>
  <c r="AF4" i="4"/>
  <c r="AD4" i="4"/>
  <c r="AC4" i="4"/>
  <c r="AB4" i="4"/>
  <c r="AA4" i="4"/>
  <c r="AE4" i="4" s="1"/>
  <c r="N4" i="4"/>
  <c r="M4" i="4"/>
  <c r="L4" i="4"/>
  <c r="K4" i="4"/>
  <c r="BQ37" i="5" l="1"/>
  <c r="BO35" i="5"/>
  <c r="AH37" i="5"/>
  <c r="Q47" i="5"/>
  <c r="Q49" i="5"/>
  <c r="N36" i="5"/>
  <c r="N49" i="5" s="1"/>
  <c r="AG36" i="5"/>
  <c r="AG49" i="5" s="1"/>
  <c r="AE36" i="5"/>
  <c r="AE48" i="5" s="1"/>
  <c r="M37" i="5"/>
  <c r="M51" i="5" s="1"/>
  <c r="AX35" i="5"/>
  <c r="AX47" i="5" s="1"/>
  <c r="BA36" i="5"/>
  <c r="BA48" i="5" s="1"/>
  <c r="AW35" i="5"/>
  <c r="AW46" i="5" s="1"/>
  <c r="CI46" i="5"/>
  <c r="CI47" i="5"/>
  <c r="AE35" i="5"/>
  <c r="AE46" i="5" s="1"/>
  <c r="AI37" i="5"/>
  <c r="N37" i="5"/>
  <c r="N50" i="5" s="1"/>
  <c r="BP35" i="5"/>
  <c r="BP46" i="5" s="1"/>
  <c r="CJ51" i="5"/>
  <c r="CH50" i="5"/>
  <c r="CH51" i="5"/>
  <c r="CG46" i="5"/>
  <c r="CG47" i="5"/>
  <c r="CI48" i="5"/>
  <c r="CI49" i="5"/>
  <c r="CI50" i="5"/>
  <c r="CI51" i="5"/>
  <c r="BQ47" i="5"/>
  <c r="AZ35" i="5"/>
  <c r="AZ46" i="5" s="1"/>
  <c r="AF35" i="5"/>
  <c r="P35" i="5"/>
  <c r="Q37" i="5"/>
  <c r="Q50" i="5" s="1"/>
  <c r="BP37" i="5"/>
  <c r="BP50" i="5" s="1"/>
  <c r="P37" i="5"/>
  <c r="P50" i="5" s="1"/>
  <c r="BS36" i="5"/>
  <c r="BS49" i="5" s="1"/>
  <c r="AH35" i="5"/>
  <c r="O36" i="5"/>
  <c r="O49" i="5" s="1"/>
  <c r="BP36" i="5"/>
  <c r="BP48" i="5" s="1"/>
  <c r="BR36" i="5"/>
  <c r="BR48" i="5" s="1"/>
  <c r="BS47" i="5"/>
  <c r="BR47" i="5"/>
  <c r="BQ50" i="5"/>
  <c r="BQ51" i="5"/>
  <c r="AW47" i="5"/>
  <c r="BA49" i="5"/>
  <c r="AG35" i="5"/>
  <c r="AG47" i="5" s="1"/>
  <c r="AG37" i="5"/>
  <c r="AG51" i="5" s="1"/>
  <c r="M35" i="5"/>
  <c r="O37" i="5"/>
  <c r="M36" i="5"/>
  <c r="P36" i="5"/>
  <c r="N35" i="5"/>
  <c r="O35" i="5"/>
  <c r="AZ37" i="5"/>
  <c r="AZ51" i="5" s="1"/>
  <c r="AX37" i="5"/>
  <c r="AX50" i="5" s="1"/>
  <c r="AY46" i="5"/>
  <c r="AY47" i="5"/>
  <c r="AY37" i="5"/>
  <c r="AY51" i="5" s="1"/>
  <c r="AH36" i="5"/>
  <c r="AH49" i="5" s="1"/>
  <c r="AE37" i="5"/>
  <c r="AE50" i="5" s="1"/>
  <c r="BO46" i="5"/>
  <c r="BO47" i="5"/>
  <c r="BO36" i="5"/>
  <c r="BP51" i="5"/>
  <c r="BS37" i="5"/>
  <c r="BR37" i="5"/>
  <c r="BQ36" i="5"/>
  <c r="BO37" i="5"/>
  <c r="AZ36" i="5"/>
  <c r="BA37" i="5"/>
  <c r="AW36" i="5"/>
  <c r="AX36" i="5"/>
  <c r="AW37" i="5"/>
  <c r="AY36" i="5"/>
  <c r="BA46" i="5"/>
  <c r="BA47" i="5"/>
  <c r="AF46" i="5"/>
  <c r="AF47" i="5"/>
  <c r="AF48" i="5"/>
  <c r="AF49" i="5"/>
  <c r="AH50" i="5"/>
  <c r="AH51" i="5"/>
  <c r="AI48" i="5"/>
  <c r="AI49" i="5"/>
  <c r="AI35" i="5"/>
  <c r="AG48" i="5"/>
  <c r="AI50" i="5"/>
  <c r="AI51" i="5"/>
  <c r="AF51" i="5"/>
  <c r="AF50" i="5"/>
  <c r="AE47" i="5"/>
  <c r="D43" i="4"/>
  <c r="D44" i="4"/>
  <c r="BL8" i="4"/>
  <c r="BK8" i="4"/>
  <c r="X39" i="4"/>
  <c r="X40" i="4"/>
  <c r="AN44" i="4"/>
  <c r="AN43" i="4"/>
  <c r="J32" i="4"/>
  <c r="J30" i="4"/>
  <c r="J28" i="4"/>
  <c r="Y39" i="4"/>
  <c r="Y40" i="4"/>
  <c r="AO42" i="4"/>
  <c r="AO41" i="4"/>
  <c r="BU40" i="4"/>
  <c r="BU39" i="4"/>
  <c r="BQ42" i="4"/>
  <c r="BK4" i="4"/>
  <c r="C43" i="4"/>
  <c r="C44" i="4"/>
  <c r="Z40" i="4"/>
  <c r="S43" i="4"/>
  <c r="AI40" i="4"/>
  <c r="AY39" i="4"/>
  <c r="AY40" i="4"/>
  <c r="AZ44" i="4"/>
  <c r="AZ43" i="4"/>
  <c r="BH32" i="4" s="1"/>
  <c r="BO42" i="4"/>
  <c r="BO41" i="4"/>
  <c r="E43" i="4"/>
  <c r="E44" i="4"/>
  <c r="F32" i="4"/>
  <c r="F28" i="4"/>
  <c r="F30" i="4"/>
  <c r="U39" i="4"/>
  <c r="U40" i="4"/>
  <c r="AC29" i="4" s="1"/>
  <c r="AK39" i="4"/>
  <c r="AK40" i="4"/>
  <c r="BA44" i="4"/>
  <c r="BA43" i="4"/>
  <c r="BQ39" i="4"/>
  <c r="BQ40" i="4"/>
  <c r="AK44" i="4"/>
  <c r="AV4" i="4"/>
  <c r="V32" i="4"/>
  <c r="V30" i="4"/>
  <c r="V28" i="4"/>
  <c r="AL28" i="4"/>
  <c r="AL32" i="4"/>
  <c r="AL30" i="4"/>
  <c r="Y42" i="4"/>
  <c r="H44" i="4"/>
  <c r="H43" i="4"/>
  <c r="W39" i="4"/>
  <c r="AM43" i="4"/>
  <c r="AM44" i="4"/>
  <c r="BC43" i="4"/>
  <c r="BC44" i="4"/>
  <c r="BS41" i="4"/>
  <c r="BS42" i="4"/>
  <c r="Z33" i="4"/>
  <c r="Z31" i="4"/>
  <c r="Z29" i="4"/>
  <c r="Z39" i="4" s="1"/>
  <c r="BR33" i="4"/>
  <c r="BR31" i="4"/>
  <c r="BR29" i="4"/>
  <c r="BR40" i="4" s="1"/>
  <c r="AU4" i="4"/>
  <c r="AE8" i="4"/>
  <c r="G28" i="4"/>
  <c r="S28" i="4"/>
  <c r="AM28" i="4"/>
  <c r="BS28" i="4"/>
  <c r="D29" i="4"/>
  <c r="AN29" i="4"/>
  <c r="BA29" i="4"/>
  <c r="H30" i="4"/>
  <c r="U30" i="4"/>
  <c r="AI30" i="4"/>
  <c r="BE30" i="4"/>
  <c r="BR30" i="4"/>
  <c r="C31" i="4"/>
  <c r="K30" i="4" s="1"/>
  <c r="AM31" i="4"/>
  <c r="AZ31" i="4"/>
  <c r="BV31" i="4"/>
  <c r="T32" i="4"/>
  <c r="BF32" i="4"/>
  <c r="BT32" i="4"/>
  <c r="G33" i="4"/>
  <c r="G44" i="4" s="1"/>
  <c r="V33" i="4"/>
  <c r="AJ33" i="4"/>
  <c r="AY33" i="4"/>
  <c r="AY44" i="4" s="1"/>
  <c r="BG33" i="4" s="1"/>
  <c r="F33" i="4"/>
  <c r="F31" i="4"/>
  <c r="F29" i="4"/>
  <c r="H28" i="4"/>
  <c r="AN28" i="4"/>
  <c r="AZ28" i="4"/>
  <c r="BT28" i="4"/>
  <c r="E29" i="4"/>
  <c r="S29" i="4"/>
  <c r="AO29" i="4"/>
  <c r="BB29" i="4"/>
  <c r="BB39" i="4" s="1"/>
  <c r="BO29" i="4"/>
  <c r="I30" i="4"/>
  <c r="W30" i="4"/>
  <c r="AJ30" i="4"/>
  <c r="BF30" i="4"/>
  <c r="D31" i="4"/>
  <c r="AN31" i="4"/>
  <c r="BA31" i="4"/>
  <c r="U32" i="4"/>
  <c r="AI32" i="4"/>
  <c r="BU32" i="4"/>
  <c r="I33" i="4"/>
  <c r="I44" i="4" s="1"/>
  <c r="W33" i="4"/>
  <c r="AK33" i="4"/>
  <c r="BO33" i="4"/>
  <c r="Y41" i="4"/>
  <c r="BQ41" i="4"/>
  <c r="BY30" i="4" s="1"/>
  <c r="C42" i="4"/>
  <c r="BU42" i="4"/>
  <c r="AK43" i="4"/>
  <c r="AS32" i="4" s="1"/>
  <c r="AY43" i="4"/>
  <c r="AO44" i="4"/>
  <c r="I28" i="4"/>
  <c r="AO28" i="4"/>
  <c r="BA28" i="4"/>
  <c r="T29" i="4"/>
  <c r="T40" i="4" s="1"/>
  <c r="AP29" i="4"/>
  <c r="AP39" i="4" s="1"/>
  <c r="BP29" i="4"/>
  <c r="X30" i="4"/>
  <c r="AK30" i="4"/>
  <c r="S31" i="4"/>
  <c r="S41" i="4" s="1"/>
  <c r="BB31" i="4"/>
  <c r="W32" i="4"/>
  <c r="AJ32" i="4"/>
  <c r="J33" i="4"/>
  <c r="X33" i="4"/>
  <c r="X44" i="4" s="1"/>
  <c r="BS44" i="4"/>
  <c r="BV32" i="4"/>
  <c r="BV30" i="4"/>
  <c r="BV28" i="4"/>
  <c r="AP31" i="4"/>
  <c r="BE44" i="4"/>
  <c r="AP32" i="4"/>
  <c r="AP30" i="4"/>
  <c r="AU12" i="4"/>
  <c r="C28" i="4"/>
  <c r="BC28" i="4"/>
  <c r="BO28" i="4"/>
  <c r="I29" i="4"/>
  <c r="V29" i="4"/>
  <c r="AI29" i="4"/>
  <c r="AI39" i="4" s="1"/>
  <c r="BE29" i="4"/>
  <c r="BE40" i="4" s="1"/>
  <c r="BS29" i="4"/>
  <c r="D30" i="4"/>
  <c r="Z30" i="4"/>
  <c r="AM30" i="4"/>
  <c r="AZ30" i="4"/>
  <c r="H31" i="4"/>
  <c r="BD31" i="4"/>
  <c r="BD42" i="4" s="1"/>
  <c r="Y32" i="4"/>
  <c r="BO32" i="4"/>
  <c r="BS33" i="4"/>
  <c r="BS43" i="4" s="1"/>
  <c r="G42" i="4"/>
  <c r="AY42" i="4"/>
  <c r="S44" i="4"/>
  <c r="AK45" i="4"/>
  <c r="BB32" i="4"/>
  <c r="BB30" i="4"/>
  <c r="BD43" i="4"/>
  <c r="BP43" i="4"/>
  <c r="D28" i="4"/>
  <c r="BD28" i="4"/>
  <c r="BP28" i="4"/>
  <c r="J29" i="4"/>
  <c r="W29" i="4"/>
  <c r="W40" i="4" s="1"/>
  <c r="AJ29" i="4"/>
  <c r="AJ39" i="4" s="1"/>
  <c r="BT29" i="4"/>
  <c r="E30" i="4"/>
  <c r="AN30" i="4"/>
  <c r="BA30" i="4"/>
  <c r="BE31" i="4"/>
  <c r="Z32" i="4"/>
  <c r="BQ32" i="4"/>
  <c r="BU33" i="4"/>
  <c r="E28" i="4"/>
  <c r="BC30" i="4"/>
  <c r="BP30" i="4"/>
  <c r="BT31" i="4"/>
  <c r="BT42" i="4" s="1"/>
  <c r="BR32" i="4"/>
  <c r="BV33" i="4"/>
  <c r="T41" i="4"/>
  <c r="AL33" i="4"/>
  <c r="AL31" i="4"/>
  <c r="AL29" i="4"/>
  <c r="BF33" i="4"/>
  <c r="BF31" i="4"/>
  <c r="BF29" i="4"/>
  <c r="BF40" i="4" s="1"/>
  <c r="BL12" i="2"/>
  <c r="BK12" i="2"/>
  <c r="BL8" i="2"/>
  <c r="BK8" i="2"/>
  <c r="BL4" i="2"/>
  <c r="BK4" i="2"/>
  <c r="AV12" i="2"/>
  <c r="AU12" i="2"/>
  <c r="AV8" i="2"/>
  <c r="AU8" i="2"/>
  <c r="AV4" i="2"/>
  <c r="AU4" i="2"/>
  <c r="AF12" i="2"/>
  <c r="AE12" i="2"/>
  <c r="AF8" i="2"/>
  <c r="AE8" i="2"/>
  <c r="AF4" i="2"/>
  <c r="AE4" i="2"/>
  <c r="N48" i="5" l="1"/>
  <c r="BR49" i="5"/>
  <c r="AE49" i="5"/>
  <c r="N51" i="5"/>
  <c r="M50" i="5"/>
  <c r="AZ47" i="5"/>
  <c r="AZ50" i="5"/>
  <c r="AX46" i="5"/>
  <c r="BP47" i="5"/>
  <c r="Q51" i="5"/>
  <c r="P51" i="5"/>
  <c r="AH48" i="5"/>
  <c r="AH47" i="5"/>
  <c r="AH46" i="5"/>
  <c r="BS48" i="5"/>
  <c r="O48" i="5"/>
  <c r="P47" i="5"/>
  <c r="P46" i="5"/>
  <c r="BP49" i="5"/>
  <c r="AX51" i="5"/>
  <c r="AG50" i="5"/>
  <c r="AG46" i="5"/>
  <c r="P48" i="5"/>
  <c r="P49" i="5"/>
  <c r="M49" i="5"/>
  <c r="M48" i="5"/>
  <c r="O47" i="5"/>
  <c r="O46" i="5"/>
  <c r="N47" i="5"/>
  <c r="N46" i="5"/>
  <c r="O50" i="5"/>
  <c r="O51" i="5"/>
  <c r="M47" i="5"/>
  <c r="M46" i="5"/>
  <c r="AY50" i="5"/>
  <c r="AE51" i="5"/>
  <c r="BO49" i="5"/>
  <c r="BO48" i="5"/>
  <c r="BO50" i="5"/>
  <c r="BO51" i="5"/>
  <c r="BQ48" i="5"/>
  <c r="BQ49" i="5"/>
  <c r="BS50" i="5"/>
  <c r="BS51" i="5"/>
  <c r="BR51" i="5"/>
  <c r="BR50" i="5"/>
  <c r="AW48" i="5"/>
  <c r="AW49" i="5"/>
  <c r="AW50" i="5"/>
  <c r="AW51" i="5"/>
  <c r="AX48" i="5"/>
  <c r="AX49" i="5"/>
  <c r="AY49" i="5"/>
  <c r="AY48" i="5"/>
  <c r="BA51" i="5"/>
  <c r="BA50" i="5"/>
  <c r="AZ48" i="5"/>
  <c r="AZ49" i="5"/>
  <c r="AI46" i="5"/>
  <c r="AI47" i="5"/>
  <c r="C24" i="4"/>
  <c r="G24" i="4"/>
  <c r="BJ28" i="4"/>
  <c r="BG32" i="4"/>
  <c r="J41" i="4"/>
  <c r="J42" i="4"/>
  <c r="BQ43" i="4"/>
  <c r="BQ44" i="4"/>
  <c r="AP43" i="4"/>
  <c r="AP44" i="4"/>
  <c r="BT40" i="4"/>
  <c r="BT39" i="4"/>
  <c r="BE39" i="4"/>
  <c r="I43" i="4"/>
  <c r="BD41" i="4"/>
  <c r="Z44" i="4"/>
  <c r="Z43" i="4"/>
  <c r="BU43" i="4"/>
  <c r="BU44" i="4"/>
  <c r="W42" i="4"/>
  <c r="W41" i="4"/>
  <c r="AA30" i="4" s="1"/>
  <c r="AZ40" i="4"/>
  <c r="AZ39" i="4"/>
  <c r="AL40" i="4"/>
  <c r="AT29" i="4" s="1"/>
  <c r="AL39" i="4"/>
  <c r="AC28" i="4"/>
  <c r="AJ40" i="4"/>
  <c r="BF42" i="4"/>
  <c r="BF41" i="4"/>
  <c r="AJ41" i="4"/>
  <c r="AJ42" i="4"/>
  <c r="AL44" i="4"/>
  <c r="AL45" i="4"/>
  <c r="AL43" i="4"/>
  <c r="J43" i="4"/>
  <c r="J44" i="4"/>
  <c r="BR44" i="4"/>
  <c r="BR43" i="4"/>
  <c r="BP39" i="4"/>
  <c r="BP40" i="4"/>
  <c r="BX29" i="4" s="1"/>
  <c r="AZ42" i="4"/>
  <c r="BH31" i="4" s="1"/>
  <c r="AZ41" i="4"/>
  <c r="X43" i="4"/>
  <c r="AJ43" i="4"/>
  <c r="AR32" i="4" s="1"/>
  <c r="AJ44" i="4"/>
  <c r="AJ45" i="4"/>
  <c r="K31" i="4"/>
  <c r="AI44" i="4"/>
  <c r="AQ33" i="4" s="1"/>
  <c r="AI45" i="4"/>
  <c r="AI43" i="4"/>
  <c r="I42" i="4"/>
  <c r="I41" i="4"/>
  <c r="AN40" i="4"/>
  <c r="AN39" i="4"/>
  <c r="AR28" i="4" s="1"/>
  <c r="BR42" i="4"/>
  <c r="BR41" i="4"/>
  <c r="BS40" i="4"/>
  <c r="BS39" i="4"/>
  <c r="V39" i="4"/>
  <c r="AD28" i="4" s="1"/>
  <c r="V40" i="4"/>
  <c r="BY29" i="4"/>
  <c r="F42" i="4"/>
  <c r="F41" i="4"/>
  <c r="N30" i="4" s="1"/>
  <c r="BF39" i="4"/>
  <c r="BT41" i="4"/>
  <c r="BO39" i="4"/>
  <c r="BO40" i="4"/>
  <c r="BW29" i="4" s="1"/>
  <c r="W44" i="4"/>
  <c r="AA33" i="4" s="1"/>
  <c r="W43" i="4"/>
  <c r="AA32" i="4" s="1"/>
  <c r="BA39" i="4"/>
  <c r="BA40" i="4"/>
  <c r="BI29" i="4" s="1"/>
  <c r="U45" i="4"/>
  <c r="U44" i="4"/>
  <c r="AC33" i="4" s="1"/>
  <c r="U43" i="4"/>
  <c r="H40" i="4"/>
  <c r="H39" i="4"/>
  <c r="BT44" i="4"/>
  <c r="BT43" i="4"/>
  <c r="BE41" i="4"/>
  <c r="BE42" i="4"/>
  <c r="AM39" i="4"/>
  <c r="AQ29" i="4" s="1"/>
  <c r="AM40" i="4"/>
  <c r="BR39" i="4"/>
  <c r="V41" i="4"/>
  <c r="V42" i="4"/>
  <c r="AD31" i="4" s="1"/>
  <c r="BY28" i="4"/>
  <c r="F40" i="4"/>
  <c r="BW30" i="4"/>
  <c r="T39" i="4"/>
  <c r="AB28" i="4" s="1"/>
  <c r="X41" i="4"/>
  <c r="AB30" i="4" s="1"/>
  <c r="X42" i="4"/>
  <c r="AB31" i="4" s="1"/>
  <c r="AL42" i="4"/>
  <c r="AL41" i="4"/>
  <c r="BB43" i="4"/>
  <c r="BB44" i="4"/>
  <c r="M32" i="4"/>
  <c r="BP41" i="4"/>
  <c r="BP42" i="4"/>
  <c r="BX31" i="4" s="1"/>
  <c r="AN42" i="4"/>
  <c r="AN41" i="4"/>
  <c r="Z42" i="4"/>
  <c r="Z41" i="4"/>
  <c r="BC40" i="4"/>
  <c r="BG28" i="4" s="1"/>
  <c r="BC39" i="4"/>
  <c r="BV39" i="4"/>
  <c r="BV40" i="4"/>
  <c r="BZ29" i="4" s="1"/>
  <c r="AO40" i="4"/>
  <c r="AO39" i="4"/>
  <c r="BF44" i="4"/>
  <c r="BF43" i="4"/>
  <c r="AI41" i="4"/>
  <c r="AQ30" i="4" s="1"/>
  <c r="AI42" i="4"/>
  <c r="S39" i="4"/>
  <c r="S40" i="4"/>
  <c r="AA29" i="4" s="1"/>
  <c r="V43" i="4"/>
  <c r="V44" i="4"/>
  <c r="V45" i="4"/>
  <c r="BI32" i="4"/>
  <c r="F44" i="4"/>
  <c r="N33" i="4" s="1"/>
  <c r="F43" i="4"/>
  <c r="BW31" i="4"/>
  <c r="AP40" i="4"/>
  <c r="L33" i="4"/>
  <c r="BB41" i="4"/>
  <c r="BJ30" i="4" s="1"/>
  <c r="BB42" i="4"/>
  <c r="BJ31" i="4" s="1"/>
  <c r="M33" i="4"/>
  <c r="AS33" i="4"/>
  <c r="BA42" i="4"/>
  <c r="BA41" i="4"/>
  <c r="BI30" i="4" s="1"/>
  <c r="AM42" i="4"/>
  <c r="AM41" i="4"/>
  <c r="L28" i="4"/>
  <c r="D40" i="4"/>
  <c r="L29" i="4" s="1"/>
  <c r="BC42" i="4"/>
  <c r="BG31" i="4" s="1"/>
  <c r="BC41" i="4"/>
  <c r="E41" i="4"/>
  <c r="E42" i="4"/>
  <c r="BX32" i="4"/>
  <c r="D41" i="4"/>
  <c r="D42" i="4"/>
  <c r="C40" i="4"/>
  <c r="BV41" i="4"/>
  <c r="BV42" i="4"/>
  <c r="I39" i="4"/>
  <c r="I40" i="4"/>
  <c r="T44" i="4"/>
  <c r="T45" i="4"/>
  <c r="T43" i="4"/>
  <c r="U41" i="4"/>
  <c r="AC30" i="4" s="1"/>
  <c r="U42" i="4"/>
  <c r="G39" i="4"/>
  <c r="G40" i="4"/>
  <c r="BB40" i="4"/>
  <c r="BJ29" i="4" s="1"/>
  <c r="G43" i="4"/>
  <c r="K33" i="4" s="1"/>
  <c r="BI33" i="4"/>
  <c r="S42" i="4"/>
  <c r="AA31" i="4" s="1"/>
  <c r="BG29" i="4"/>
  <c r="BY31" i="4"/>
  <c r="BY41" i="4" s="1"/>
  <c r="Y43" i="4"/>
  <c r="Y44" i="4"/>
  <c r="AP41" i="4"/>
  <c r="AP42" i="4"/>
  <c r="AS28" i="4"/>
  <c r="AS43" i="4"/>
  <c r="AS44" i="4"/>
  <c r="BH33" i="4"/>
  <c r="BH44" i="4" s="1"/>
  <c r="BD39" i="4"/>
  <c r="BD40" i="4"/>
  <c r="E39" i="4"/>
  <c r="E40" i="4"/>
  <c r="M29" i="4" s="1"/>
  <c r="BO44" i="4"/>
  <c r="BO43" i="4"/>
  <c r="BW32" i="4" s="1"/>
  <c r="BV43" i="4"/>
  <c r="BV44" i="4"/>
  <c r="AK41" i="4"/>
  <c r="AK42" i="4"/>
  <c r="AS31" i="4" s="1"/>
  <c r="H42" i="4"/>
  <c r="H41" i="4"/>
  <c r="AS29" i="4"/>
  <c r="J39" i="4"/>
  <c r="J40" i="4"/>
  <c r="L32" i="4"/>
  <c r="BJ31" i="2"/>
  <c r="BI31" i="2"/>
  <c r="BH31" i="2"/>
  <c r="BG31" i="2"/>
  <c r="K42" i="4" l="1"/>
  <c r="C25" i="4"/>
  <c r="G25" i="4"/>
  <c r="D23" i="4"/>
  <c r="H23" i="4"/>
  <c r="H22" i="4"/>
  <c r="D22" i="4"/>
  <c r="BG39" i="4"/>
  <c r="BG40" i="4"/>
  <c r="AA43" i="4"/>
  <c r="AA44" i="4"/>
  <c r="AA41" i="4"/>
  <c r="AA42" i="4"/>
  <c r="AB42" i="4"/>
  <c r="AB41" i="4"/>
  <c r="AB32" i="4"/>
  <c r="BI44" i="4"/>
  <c r="BI43" i="4"/>
  <c r="BJ33" i="4"/>
  <c r="BW28" i="4"/>
  <c r="AQ32" i="4"/>
  <c r="BH30" i="4"/>
  <c r="BH28" i="4"/>
  <c r="BY33" i="4"/>
  <c r="AB29" i="4"/>
  <c r="AB40" i="4" s="1"/>
  <c r="BJ39" i="4"/>
  <c r="BJ40" i="4"/>
  <c r="BW33" i="4"/>
  <c r="BW44" i="4" s="1"/>
  <c r="AS39" i="4"/>
  <c r="AS40" i="4"/>
  <c r="L31" i="4"/>
  <c r="L39" i="4"/>
  <c r="L40" i="4"/>
  <c r="BJ41" i="4"/>
  <c r="BJ42" i="4"/>
  <c r="BJ32" i="4"/>
  <c r="BY42" i="4"/>
  <c r="AT32" i="4"/>
  <c r="BH29" i="4"/>
  <c r="BY32" i="4"/>
  <c r="AQ28" i="4"/>
  <c r="AB33" i="4"/>
  <c r="L30" i="4"/>
  <c r="AD33" i="4"/>
  <c r="AT30" i="4"/>
  <c r="BY39" i="4"/>
  <c r="BY40" i="4"/>
  <c r="BZ30" i="4"/>
  <c r="K32" i="4"/>
  <c r="K41" i="4"/>
  <c r="M43" i="4"/>
  <c r="M44" i="4"/>
  <c r="M28" i="4"/>
  <c r="AD32" i="4"/>
  <c r="AT31" i="4"/>
  <c r="BX33" i="4"/>
  <c r="BX43" i="4" s="1"/>
  <c r="BZ31" i="4"/>
  <c r="AT33" i="4"/>
  <c r="AC42" i="4"/>
  <c r="BW41" i="4"/>
  <c r="BW42" i="4"/>
  <c r="AD30" i="4"/>
  <c r="BI28" i="4"/>
  <c r="N31" i="4"/>
  <c r="N42" i="4" s="1"/>
  <c r="BX28" i="4"/>
  <c r="AR31" i="4"/>
  <c r="AR29" i="4"/>
  <c r="AR39" i="4" s="1"/>
  <c r="BH43" i="4"/>
  <c r="AQ42" i="4"/>
  <c r="M31" i="4"/>
  <c r="L43" i="4"/>
  <c r="L44" i="4"/>
  <c r="AS30" i="4"/>
  <c r="M30" i="4"/>
  <c r="BI31" i="4"/>
  <c r="BI41" i="4" s="1"/>
  <c r="N32" i="4"/>
  <c r="AA28" i="4"/>
  <c r="BX30" i="4"/>
  <c r="BZ28" i="4"/>
  <c r="AR33" i="4"/>
  <c r="BZ32" i="4"/>
  <c r="AR30" i="4"/>
  <c r="AC40" i="4"/>
  <c r="AC39" i="4"/>
  <c r="AC31" i="4"/>
  <c r="AC41" i="4" s="1"/>
  <c r="BG30" i="4"/>
  <c r="AQ31" i="4"/>
  <c r="AQ41" i="4" s="1"/>
  <c r="AC32" i="4"/>
  <c r="AD29" i="4"/>
  <c r="AD39" i="4" s="1"/>
  <c r="AR43" i="4"/>
  <c r="AR44" i="4"/>
  <c r="BZ33" i="4"/>
  <c r="AT28" i="4"/>
  <c r="BG43" i="4"/>
  <c r="BG44" i="4"/>
  <c r="BF33" i="2"/>
  <c r="BE33" i="2"/>
  <c r="BD33" i="2"/>
  <c r="BC33" i="2"/>
  <c r="BB33" i="2"/>
  <c r="BA33" i="2"/>
  <c r="AZ33" i="2"/>
  <c r="AY33" i="2"/>
  <c r="BF32" i="2"/>
  <c r="BE32" i="2"/>
  <c r="BD32" i="2"/>
  <c r="BC32" i="2"/>
  <c r="BB32" i="2"/>
  <c r="BA32" i="2"/>
  <c r="AZ32" i="2"/>
  <c r="AY32" i="2"/>
  <c r="BF31" i="2"/>
  <c r="BE31" i="2"/>
  <c r="BD31" i="2"/>
  <c r="BC31" i="2"/>
  <c r="BB31" i="2"/>
  <c r="BA31" i="2"/>
  <c r="AZ31" i="2"/>
  <c r="AY31" i="2"/>
  <c r="BF30" i="2"/>
  <c r="BE30" i="2"/>
  <c r="BD30" i="2"/>
  <c r="BC30" i="2"/>
  <c r="BB30" i="2"/>
  <c r="BA30" i="2"/>
  <c r="AZ30" i="2"/>
  <c r="AY30" i="2"/>
  <c r="BF29" i="2"/>
  <c r="BE29" i="2"/>
  <c r="BD29" i="2"/>
  <c r="BC29" i="2"/>
  <c r="BB29" i="2"/>
  <c r="BA29" i="2"/>
  <c r="AZ29" i="2"/>
  <c r="AY29" i="2"/>
  <c r="BF28" i="2"/>
  <c r="BE28" i="2"/>
  <c r="BD28" i="2"/>
  <c r="BC28" i="2"/>
  <c r="BB28" i="2"/>
  <c r="BA28" i="2"/>
  <c r="AZ28" i="2"/>
  <c r="AY28" i="2"/>
  <c r="BI20" i="2"/>
  <c r="BI18" i="2"/>
  <c r="BJ17" i="2"/>
  <c r="BJ20" i="2" s="1"/>
  <c r="BI17" i="2"/>
  <c r="BH17" i="2"/>
  <c r="BH20" i="2" s="1"/>
  <c r="BG17" i="2"/>
  <c r="BG20" i="2" s="1"/>
  <c r="BJ16" i="2"/>
  <c r="BJ19" i="2" s="1"/>
  <c r="BI16" i="2"/>
  <c r="BI19" i="2" s="1"/>
  <c r="BH16" i="2"/>
  <c r="BH19" i="2" s="1"/>
  <c r="BG16" i="2"/>
  <c r="BG19" i="2" s="1"/>
  <c r="BJ15" i="2"/>
  <c r="BJ18" i="2" s="1"/>
  <c r="BI15" i="2"/>
  <c r="BH15" i="2"/>
  <c r="BH18" i="2" s="1"/>
  <c r="BG15" i="2"/>
  <c r="BG18" i="2" s="1"/>
  <c r="AR20" i="2"/>
  <c r="AQ15" i="2"/>
  <c r="BJ14" i="2"/>
  <c r="BI14" i="2"/>
  <c r="BH14" i="2"/>
  <c r="BG14" i="2"/>
  <c r="BJ13" i="2"/>
  <c r="BI13" i="2"/>
  <c r="BH13" i="2"/>
  <c r="BG13" i="2"/>
  <c r="BJ12" i="2"/>
  <c r="BI12" i="2"/>
  <c r="BH12" i="2"/>
  <c r="BG12" i="2"/>
  <c r="BJ10" i="2"/>
  <c r="BI10" i="2"/>
  <c r="BH10" i="2"/>
  <c r="BG10" i="2"/>
  <c r="BJ9" i="2"/>
  <c r="BI9" i="2"/>
  <c r="BH9" i="2"/>
  <c r="BG9" i="2"/>
  <c r="BJ8" i="2"/>
  <c r="BI8" i="2"/>
  <c r="BH8" i="2"/>
  <c r="BG8" i="2"/>
  <c r="BJ6" i="2"/>
  <c r="BI6" i="2"/>
  <c r="BH6" i="2"/>
  <c r="BG6" i="2"/>
  <c r="BJ5" i="2"/>
  <c r="BI5" i="2"/>
  <c r="BH5" i="2"/>
  <c r="BG5" i="2"/>
  <c r="BJ4" i="2"/>
  <c r="BI4" i="2"/>
  <c r="BH4" i="2"/>
  <c r="BG4" i="2"/>
  <c r="BF20" i="2"/>
  <c r="BE20" i="2"/>
  <c r="BD20" i="2"/>
  <c r="BC20" i="2"/>
  <c r="BB20" i="2"/>
  <c r="BA20" i="2"/>
  <c r="AZ20" i="2"/>
  <c r="AY20" i="2"/>
  <c r="BF19" i="2"/>
  <c r="BE19" i="2"/>
  <c r="BD19" i="2"/>
  <c r="BC19" i="2"/>
  <c r="BB19" i="2"/>
  <c r="BA19" i="2"/>
  <c r="AZ19" i="2"/>
  <c r="AY19" i="2"/>
  <c r="BF18" i="2"/>
  <c r="BE18" i="2"/>
  <c r="BD18" i="2"/>
  <c r="BC18" i="2"/>
  <c r="BB18" i="2"/>
  <c r="BA18" i="2"/>
  <c r="AZ18" i="2"/>
  <c r="AY18" i="2"/>
  <c r="AA40" i="4" l="1"/>
  <c r="AA39" i="4"/>
  <c r="AD40" i="4"/>
  <c r="BX44" i="4"/>
  <c r="BX39" i="4"/>
  <c r="BX40" i="4"/>
  <c r="AC43" i="4"/>
  <c r="AC44" i="4"/>
  <c r="N44" i="4"/>
  <c r="N43" i="4"/>
  <c r="BI39" i="4"/>
  <c r="BI40" i="4"/>
  <c r="AT44" i="4"/>
  <c r="AT43" i="4"/>
  <c r="BH40" i="4"/>
  <c r="BH39" i="4"/>
  <c r="BZ42" i="4"/>
  <c r="BZ41" i="4"/>
  <c r="AB39" i="4"/>
  <c r="AD41" i="4"/>
  <c r="AD42" i="4"/>
  <c r="M40" i="4"/>
  <c r="M39" i="4"/>
  <c r="AT42" i="4"/>
  <c r="AT41" i="4"/>
  <c r="BH42" i="4"/>
  <c r="BH41" i="4"/>
  <c r="AB44" i="4"/>
  <c r="AB43" i="4"/>
  <c r="BY44" i="4"/>
  <c r="BY43" i="4"/>
  <c r="AR41" i="4"/>
  <c r="AR42" i="4"/>
  <c r="M41" i="4"/>
  <c r="M42" i="4"/>
  <c r="BI42" i="4"/>
  <c r="N41" i="4"/>
  <c r="AQ43" i="4"/>
  <c r="AQ44" i="4"/>
  <c r="BW43" i="4"/>
  <c r="AR40" i="4"/>
  <c r="AT40" i="4"/>
  <c r="AT39" i="4"/>
  <c r="BZ44" i="4"/>
  <c r="BZ43" i="4"/>
  <c r="AS41" i="4"/>
  <c r="AS42" i="4"/>
  <c r="L41" i="4"/>
  <c r="L42" i="4"/>
  <c r="BJ43" i="4"/>
  <c r="BJ44" i="4"/>
  <c r="BW39" i="4"/>
  <c r="BW40" i="4"/>
  <c r="BX41" i="4"/>
  <c r="BX42" i="4"/>
  <c r="BG41" i="4"/>
  <c r="BG42" i="4"/>
  <c r="AD43" i="4"/>
  <c r="AD44" i="4"/>
  <c r="BZ40" i="4"/>
  <c r="BZ39" i="4"/>
  <c r="K43" i="4"/>
  <c r="K44" i="4"/>
  <c r="AQ40" i="4"/>
  <c r="AQ39" i="4"/>
  <c r="AP33" i="2"/>
  <c r="AO33" i="2"/>
  <c r="AN33" i="2"/>
  <c r="AM33" i="2"/>
  <c r="AL33" i="2"/>
  <c r="AK33" i="2"/>
  <c r="AJ33" i="2"/>
  <c r="AI33" i="2"/>
  <c r="AP32" i="2"/>
  <c r="AO32" i="2"/>
  <c r="AN32" i="2"/>
  <c r="AM32" i="2"/>
  <c r="AL32" i="2"/>
  <c r="AK32" i="2"/>
  <c r="AJ32" i="2"/>
  <c r="AI32" i="2"/>
  <c r="AP31" i="2"/>
  <c r="AO31" i="2"/>
  <c r="AN31" i="2"/>
  <c r="AM31" i="2"/>
  <c r="AL31" i="2"/>
  <c r="AK31" i="2"/>
  <c r="AJ31" i="2"/>
  <c r="AI31" i="2"/>
  <c r="AP30" i="2"/>
  <c r="AO30" i="2"/>
  <c r="AN30" i="2"/>
  <c r="AM30" i="2"/>
  <c r="AL30" i="2"/>
  <c r="AK30" i="2"/>
  <c r="AJ30" i="2"/>
  <c r="AI30" i="2"/>
  <c r="AP29" i="2"/>
  <c r="AO29" i="2"/>
  <c r="AN29" i="2"/>
  <c r="AM29" i="2"/>
  <c r="AL29" i="2"/>
  <c r="AK29" i="2"/>
  <c r="AJ29" i="2"/>
  <c r="AI29" i="2"/>
  <c r="AP28" i="2"/>
  <c r="AO28" i="2"/>
  <c r="AN28" i="2"/>
  <c r="AM28" i="2"/>
  <c r="AL28" i="2"/>
  <c r="AK28" i="2"/>
  <c r="AJ28" i="2"/>
  <c r="AI28" i="2"/>
  <c r="AT17" i="2"/>
  <c r="AS17" i="2"/>
  <c r="AR17" i="2"/>
  <c r="AQ17" i="2"/>
  <c r="AT16" i="2"/>
  <c r="AS16" i="2"/>
  <c r="AR16" i="2"/>
  <c r="AQ16" i="2"/>
  <c r="AT15" i="2"/>
  <c r="AS15" i="2"/>
  <c r="AR15" i="2"/>
  <c r="AT14" i="2"/>
  <c r="AS14" i="2"/>
  <c r="AR14" i="2"/>
  <c r="AQ14" i="2"/>
  <c r="AT13" i="2"/>
  <c r="AS13" i="2"/>
  <c r="AR13" i="2"/>
  <c r="AQ13" i="2"/>
  <c r="AT12" i="2"/>
  <c r="AS12" i="2"/>
  <c r="AR12" i="2"/>
  <c r="AQ12" i="2"/>
  <c r="AT10" i="2"/>
  <c r="AS10" i="2"/>
  <c r="AR10" i="2"/>
  <c r="AQ10" i="2"/>
  <c r="AT9" i="2"/>
  <c r="AS9" i="2"/>
  <c r="AR9" i="2"/>
  <c r="AQ9" i="2"/>
  <c r="AT8" i="2"/>
  <c r="AS8" i="2"/>
  <c r="AR8" i="2"/>
  <c r="AQ8" i="2"/>
  <c r="AT6" i="2"/>
  <c r="AS6" i="2"/>
  <c r="AR6" i="2"/>
  <c r="AQ6" i="2"/>
  <c r="AT5" i="2"/>
  <c r="AS5" i="2"/>
  <c r="AR5" i="2"/>
  <c r="AQ5" i="2"/>
  <c r="AT4" i="2"/>
  <c r="AS4" i="2"/>
  <c r="AR4" i="2"/>
  <c r="AQ4" i="2"/>
  <c r="AT20" i="2"/>
  <c r="AS20" i="2"/>
  <c r="AQ20" i="2"/>
  <c r="AP20" i="2"/>
  <c r="AO20" i="2"/>
  <c r="AN20" i="2"/>
  <c r="AM20" i="2"/>
  <c r="AL20" i="2"/>
  <c r="AK20" i="2"/>
  <c r="AJ20" i="2"/>
  <c r="AI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D20" i="2" l="1"/>
  <c r="AD19" i="2"/>
  <c r="AD18" i="2"/>
  <c r="AC20" i="2"/>
  <c r="AC19" i="2"/>
  <c r="AC18" i="2"/>
  <c r="AB20" i="2"/>
  <c r="AB19" i="2"/>
  <c r="AB18" i="2"/>
  <c r="AA20" i="2"/>
  <c r="AA19" i="2"/>
  <c r="AA18" i="2"/>
  <c r="AD17" i="2"/>
  <c r="AC17" i="2"/>
  <c r="AB17" i="2"/>
  <c r="AA17" i="2"/>
  <c r="AD16" i="2"/>
  <c r="AC16" i="2"/>
  <c r="AB16" i="2"/>
  <c r="AA16" i="2"/>
  <c r="AD15" i="2"/>
  <c r="AC15" i="2"/>
  <c r="AB15" i="2"/>
  <c r="AA15" i="2"/>
  <c r="AD14" i="2"/>
  <c r="AC14" i="2"/>
  <c r="AB14" i="2"/>
  <c r="AA14" i="2"/>
  <c r="AD13" i="2"/>
  <c r="AC13" i="2"/>
  <c r="AB13" i="2"/>
  <c r="AA13" i="2"/>
  <c r="AD12" i="2"/>
  <c r="AC12" i="2"/>
  <c r="AB12" i="2"/>
  <c r="AA12" i="2"/>
  <c r="AD10" i="2"/>
  <c r="AC10" i="2"/>
  <c r="AB10" i="2"/>
  <c r="AA10" i="2"/>
  <c r="AD9" i="2"/>
  <c r="AC9" i="2"/>
  <c r="AB9" i="2"/>
  <c r="AA9" i="2"/>
  <c r="AD8" i="2"/>
  <c r="AC8" i="2"/>
  <c r="AB8" i="2"/>
  <c r="AA8" i="2"/>
  <c r="AD6" i="2"/>
  <c r="AC6" i="2"/>
  <c r="AB6" i="2"/>
  <c r="AA6" i="2"/>
  <c r="AD5" i="2"/>
  <c r="AC5" i="2"/>
  <c r="AB5" i="2"/>
  <c r="AA5" i="2"/>
  <c r="AD4" i="2"/>
  <c r="AC4" i="2"/>
  <c r="AB4" i="2"/>
  <c r="AA4" i="2"/>
  <c r="Z33" i="2"/>
  <c r="Z32" i="2"/>
  <c r="Z31" i="2"/>
  <c r="Z30" i="2"/>
  <c r="Z29" i="2"/>
  <c r="Z28" i="2"/>
  <c r="Y33" i="2"/>
  <c r="Y32" i="2"/>
  <c r="Y31" i="2"/>
  <c r="Y30" i="2"/>
  <c r="Y29" i="2"/>
  <c r="Y28" i="2"/>
  <c r="X33" i="2"/>
  <c r="X32" i="2"/>
  <c r="X31" i="2"/>
  <c r="X30" i="2"/>
  <c r="X29" i="2"/>
  <c r="X28" i="2"/>
  <c r="W33" i="2"/>
  <c r="W32" i="2"/>
  <c r="W31" i="2"/>
  <c r="W30" i="2"/>
  <c r="W29" i="2"/>
  <c r="W28" i="2"/>
  <c r="V33" i="2"/>
  <c r="V32" i="2"/>
  <c r="V31" i="2"/>
  <c r="V30" i="2"/>
  <c r="V29" i="2"/>
  <c r="V28" i="2"/>
  <c r="U33" i="2"/>
  <c r="U32" i="2"/>
  <c r="U31" i="2"/>
  <c r="U30" i="2"/>
  <c r="U29" i="2"/>
  <c r="U28" i="2"/>
  <c r="T33" i="2"/>
  <c r="T32" i="2"/>
  <c r="T31" i="2"/>
  <c r="T30" i="2"/>
  <c r="T29" i="2"/>
  <c r="T28" i="2"/>
  <c r="S33" i="2"/>
  <c r="S31" i="2"/>
  <c r="S30" i="2"/>
  <c r="S29" i="2"/>
  <c r="S28" i="2"/>
  <c r="S32" i="2"/>
  <c r="S19" i="2"/>
  <c r="S18" i="2"/>
  <c r="Z20" i="2"/>
  <c r="Z19" i="2"/>
  <c r="Z18" i="2"/>
  <c r="Y20" i="2"/>
  <c r="Y19" i="2"/>
  <c r="Y18" i="2"/>
  <c r="X20" i="2"/>
  <c r="X19" i="2"/>
  <c r="X18" i="2"/>
  <c r="W20" i="2"/>
  <c r="W19" i="2"/>
  <c r="W18" i="2"/>
  <c r="V20" i="2"/>
  <c r="V19" i="2"/>
  <c r="V18" i="2"/>
  <c r="U20" i="2"/>
  <c r="U19" i="2"/>
  <c r="U18" i="2"/>
  <c r="T20" i="2"/>
  <c r="T19" i="2"/>
  <c r="T18" i="2"/>
  <c r="S20" i="2"/>
  <c r="N20" i="2" l="1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0" i="2"/>
  <c r="M10" i="2"/>
  <c r="L10" i="2"/>
  <c r="K10" i="2"/>
  <c r="N9" i="2"/>
  <c r="M9" i="2"/>
  <c r="L9" i="2"/>
  <c r="K9" i="2"/>
  <c r="N8" i="2"/>
  <c r="M8" i="2"/>
  <c r="L8" i="2"/>
  <c r="K8" i="2"/>
  <c r="N6" i="2"/>
  <c r="N5" i="2"/>
  <c r="N4" i="2"/>
  <c r="M6" i="2"/>
  <c r="M5" i="2"/>
  <c r="M4" i="2"/>
  <c r="L6" i="2"/>
  <c r="L5" i="2"/>
  <c r="L4" i="2"/>
  <c r="K6" i="2"/>
  <c r="K5" i="2"/>
  <c r="K4" i="2"/>
  <c r="AI44" i="2" l="1"/>
  <c r="AM28" i="3"/>
  <c r="AN28" i="3"/>
  <c r="AJ29" i="3"/>
  <c r="AN29" i="3"/>
  <c r="AO29" i="3"/>
  <c r="AK30" i="3"/>
  <c r="AP30" i="3"/>
  <c r="AL31" i="3"/>
  <c r="AJ32" i="3"/>
  <c r="AM32" i="3"/>
  <c r="AJ33" i="3"/>
  <c r="AK33" i="3"/>
  <c r="AN33" i="3"/>
  <c r="AI31" i="3"/>
  <c r="AI30" i="3"/>
  <c r="AI42" i="3" s="1"/>
  <c r="AJ18" i="3"/>
  <c r="AJ28" i="3" s="1"/>
  <c r="AK18" i="3"/>
  <c r="AK28" i="3" s="1"/>
  <c r="AL18" i="3"/>
  <c r="AL30" i="3" s="1"/>
  <c r="AM18" i="3"/>
  <c r="AM30" i="3" s="1"/>
  <c r="AN18" i="3"/>
  <c r="AN32" i="3" s="1"/>
  <c r="AO18" i="3"/>
  <c r="AO32" i="3" s="1"/>
  <c r="AP18" i="3"/>
  <c r="AP32" i="3" s="1"/>
  <c r="AJ19" i="3"/>
  <c r="AJ31" i="3" s="1"/>
  <c r="AK19" i="3"/>
  <c r="AK29" i="3" s="1"/>
  <c r="AL19" i="3"/>
  <c r="AL29" i="3" s="1"/>
  <c r="AM19" i="3"/>
  <c r="AM31" i="3" s="1"/>
  <c r="AN19" i="3"/>
  <c r="AN31" i="3" s="1"/>
  <c r="AO19" i="3"/>
  <c r="AO33" i="3" s="1"/>
  <c r="AP19" i="3"/>
  <c r="AP33" i="3" s="1"/>
  <c r="AJ20" i="3"/>
  <c r="AK20" i="3"/>
  <c r="AL20" i="3"/>
  <c r="AM20" i="3"/>
  <c r="AN20" i="3"/>
  <c r="AO20" i="3"/>
  <c r="AP20" i="3"/>
  <c r="AI20" i="3"/>
  <c r="AI19" i="3"/>
  <c r="AI33" i="3" s="1"/>
  <c r="AI18" i="3"/>
  <c r="AI32" i="3" s="1"/>
  <c r="AI44" i="3" s="1"/>
  <c r="T18" i="3"/>
  <c r="T30" i="3" s="1"/>
  <c r="U18" i="3"/>
  <c r="V18" i="3"/>
  <c r="V30" i="3" s="1"/>
  <c r="W18" i="3"/>
  <c r="W30" i="3" s="1"/>
  <c r="X18" i="3"/>
  <c r="X32" i="3" s="1"/>
  <c r="Y18" i="3"/>
  <c r="Y30" i="3" s="1"/>
  <c r="Z18" i="3"/>
  <c r="Z30" i="3" s="1"/>
  <c r="T19" i="3"/>
  <c r="T31" i="3" s="1"/>
  <c r="U19" i="3"/>
  <c r="U31" i="3" s="1"/>
  <c r="V19" i="3"/>
  <c r="W19" i="3"/>
  <c r="W31" i="3" s="1"/>
  <c r="X19" i="3"/>
  <c r="X31" i="3" s="1"/>
  <c r="Y19" i="3"/>
  <c r="Y33" i="3" s="1"/>
  <c r="Z19" i="3"/>
  <c r="Z33" i="3" s="1"/>
  <c r="Z43" i="3" s="1"/>
  <c r="T20" i="3"/>
  <c r="U20" i="3"/>
  <c r="V20" i="3"/>
  <c r="W20" i="3"/>
  <c r="X20" i="3"/>
  <c r="Y20" i="3"/>
  <c r="Z20" i="3"/>
  <c r="S20" i="3"/>
  <c r="S19" i="3"/>
  <c r="S18" i="3"/>
  <c r="S32" i="3" s="1"/>
  <c r="T28" i="3"/>
  <c r="U28" i="3"/>
  <c r="V28" i="3"/>
  <c r="W28" i="3"/>
  <c r="W40" i="3" s="1"/>
  <c r="X28" i="3"/>
  <c r="X40" i="3" s="1"/>
  <c r="Z28" i="3"/>
  <c r="T29" i="3"/>
  <c r="U29" i="3"/>
  <c r="V29" i="3"/>
  <c r="W29" i="3"/>
  <c r="X29" i="3"/>
  <c r="Y29" i="3"/>
  <c r="Z29" i="3"/>
  <c r="U30" i="3"/>
  <c r="X30" i="3"/>
  <c r="V31" i="3"/>
  <c r="Y31" i="3"/>
  <c r="Z31" i="3"/>
  <c r="U32" i="3"/>
  <c r="V32" i="3"/>
  <c r="V43" i="3" s="1"/>
  <c r="W32" i="3"/>
  <c r="Z32" i="3"/>
  <c r="T33" i="3"/>
  <c r="V33" i="3"/>
  <c r="W33" i="3"/>
  <c r="X33" i="3"/>
  <c r="V39" i="3"/>
  <c r="W39" i="3"/>
  <c r="S33" i="3"/>
  <c r="S31" i="3"/>
  <c r="S29" i="3"/>
  <c r="AP44" i="2"/>
  <c r="S40" i="2"/>
  <c r="J18" i="2"/>
  <c r="AO40" i="2" l="1"/>
  <c r="AM41" i="2"/>
  <c r="X40" i="2"/>
  <c r="AJ41" i="2"/>
  <c r="T44" i="2"/>
  <c r="S43" i="2"/>
  <c r="V40" i="2"/>
  <c r="V39" i="2"/>
  <c r="U40" i="2"/>
  <c r="U39" i="2"/>
  <c r="AK42" i="2"/>
  <c r="AP43" i="3"/>
  <c r="AP44" i="3"/>
  <c r="AO43" i="3"/>
  <c r="AO44" i="3"/>
  <c r="AM42" i="2"/>
  <c r="AM41" i="3"/>
  <c r="AM42" i="3"/>
  <c r="Y42" i="3"/>
  <c r="Y41" i="3"/>
  <c r="W40" i="2"/>
  <c r="AP43" i="2"/>
  <c r="AK39" i="3"/>
  <c r="AK40" i="3"/>
  <c r="Z42" i="2"/>
  <c r="AN44" i="3"/>
  <c r="AL42" i="3"/>
  <c r="AJ40" i="3"/>
  <c r="T40" i="2"/>
  <c r="AJ43" i="2"/>
  <c r="AN40" i="2"/>
  <c r="AP40" i="2"/>
  <c r="U42" i="3"/>
  <c r="T40" i="3"/>
  <c r="T42" i="3"/>
  <c r="AI28" i="3"/>
  <c r="AI40" i="3" s="1"/>
  <c r="AM33" i="3"/>
  <c r="AL32" i="3"/>
  <c r="AK31" i="3"/>
  <c r="AJ30" i="3"/>
  <c r="AP28" i="3"/>
  <c r="AM40" i="2"/>
  <c r="AM44" i="3"/>
  <c r="AK42" i="3"/>
  <c r="X42" i="2"/>
  <c r="AI39" i="2"/>
  <c r="AO42" i="2"/>
  <c r="AJ40" i="2"/>
  <c r="Y40" i="2"/>
  <c r="AP42" i="2"/>
  <c r="U33" i="3"/>
  <c r="U43" i="3" s="1"/>
  <c r="T32" i="3"/>
  <c r="T44" i="3" s="1"/>
  <c r="Z39" i="3"/>
  <c r="AI29" i="3"/>
  <c r="AL33" i="3"/>
  <c r="AK32" i="3"/>
  <c r="AP29" i="3"/>
  <c r="AO28" i="3"/>
  <c r="V42" i="2"/>
  <c r="AJ44" i="3"/>
  <c r="AP31" i="3"/>
  <c r="AP42" i="3" s="1"/>
  <c r="AO30" i="3"/>
  <c r="AN40" i="3"/>
  <c r="AN44" i="2"/>
  <c r="AL43" i="2"/>
  <c r="Y32" i="3"/>
  <c r="W42" i="3"/>
  <c r="AO31" i="3"/>
  <c r="AN30" i="3"/>
  <c r="AM29" i="3"/>
  <c r="AM40" i="3" s="1"/>
  <c r="AL28" i="3"/>
  <c r="Y28" i="3"/>
  <c r="X44" i="2"/>
  <c r="AI41" i="2"/>
  <c r="X44" i="3"/>
  <c r="W44" i="3"/>
  <c r="AI41" i="3"/>
  <c r="AN43" i="3"/>
  <c r="AJ43" i="3"/>
  <c r="AP41" i="3"/>
  <c r="AL41" i="3"/>
  <c r="AN39" i="3"/>
  <c r="AJ39" i="3"/>
  <c r="AM43" i="3"/>
  <c r="AO41" i="3"/>
  <c r="AK41" i="3"/>
  <c r="AM39" i="3"/>
  <c r="AI43" i="3"/>
  <c r="X42" i="3"/>
  <c r="X41" i="3"/>
  <c r="T41" i="3"/>
  <c r="Z41" i="3"/>
  <c r="Z42" i="3"/>
  <c r="V41" i="3"/>
  <c r="V42" i="3"/>
  <c r="W43" i="3"/>
  <c r="U41" i="3"/>
  <c r="Z44" i="3"/>
  <c r="V44" i="3"/>
  <c r="Y44" i="3"/>
  <c r="Z40" i="3"/>
  <c r="V40" i="3"/>
  <c r="Y40" i="3"/>
  <c r="U40" i="3"/>
  <c r="X43" i="3"/>
  <c r="T43" i="3"/>
  <c r="X39" i="3"/>
  <c r="T39" i="3"/>
  <c r="S44" i="3"/>
  <c r="S30" i="3"/>
  <c r="S42" i="3" s="1"/>
  <c r="S41" i="3"/>
  <c r="S28" i="3"/>
  <c r="S40" i="3" s="1"/>
  <c r="Y43" i="3"/>
  <c r="W41" i="3"/>
  <c r="Y39" i="3"/>
  <c r="U39" i="3"/>
  <c r="S43" i="3"/>
  <c r="AP41" i="2"/>
  <c r="AN39" i="2"/>
  <c r="AJ39" i="2"/>
  <c r="AR28" i="2" s="1"/>
  <c r="AK41" i="2"/>
  <c r="AM39" i="2"/>
  <c r="AI43" i="2"/>
  <c r="Z41" i="2"/>
  <c r="X39" i="2"/>
  <c r="T39" i="2"/>
  <c r="X43" i="2"/>
  <c r="Y41" i="2"/>
  <c r="W39" i="2"/>
  <c r="S39" i="2"/>
  <c r="AR32" i="2" l="1"/>
  <c r="AR29" i="2"/>
  <c r="AJ42" i="2"/>
  <c r="AR31" i="2" s="1"/>
  <c r="AK43" i="2"/>
  <c r="AO39" i="2"/>
  <c r="AL42" i="2"/>
  <c r="AO41" i="2"/>
  <c r="AS30" i="2" s="1"/>
  <c r="AM44" i="2"/>
  <c r="AP39" i="2"/>
  <c r="S42" i="2"/>
  <c r="S41" i="2"/>
  <c r="T43" i="2"/>
  <c r="W44" i="2"/>
  <c r="S44" i="2"/>
  <c r="AN43" i="2"/>
  <c r="AN41" i="2"/>
  <c r="AN42" i="2"/>
  <c r="AI40" i="2"/>
  <c r="AQ29" i="2" s="1"/>
  <c r="AI42" i="2"/>
  <c r="AQ31" i="2" s="1"/>
  <c r="U41" i="2"/>
  <c r="AL39" i="3"/>
  <c r="AL40" i="3"/>
  <c r="AO42" i="3"/>
  <c r="AO40" i="3"/>
  <c r="AO39" i="3"/>
  <c r="W42" i="2"/>
  <c r="W41" i="2"/>
  <c r="Z40" i="2"/>
  <c r="Z39" i="2"/>
  <c r="AL39" i="2"/>
  <c r="AL40" i="2"/>
  <c r="AT29" i="2" s="1"/>
  <c r="V41" i="2"/>
  <c r="AM43" i="2"/>
  <c r="AQ32" i="2" s="1"/>
  <c r="AI39" i="3"/>
  <c r="T41" i="2"/>
  <c r="T42" i="2"/>
  <c r="Y42" i="2"/>
  <c r="U44" i="3"/>
  <c r="V44" i="2"/>
  <c r="V43" i="2"/>
  <c r="AO43" i="2"/>
  <c r="AO44" i="2"/>
  <c r="AJ41" i="3"/>
  <c r="AJ42" i="3"/>
  <c r="X41" i="2"/>
  <c r="AL44" i="2"/>
  <c r="AT33" i="2" s="1"/>
  <c r="AN41" i="3"/>
  <c r="AN42" i="3"/>
  <c r="AK43" i="3"/>
  <c r="AK44" i="3"/>
  <c r="AP40" i="3"/>
  <c r="AP39" i="3"/>
  <c r="AL41" i="2"/>
  <c r="AT30" i="2" s="1"/>
  <c r="U43" i="2"/>
  <c r="U44" i="2"/>
  <c r="U42" i="2"/>
  <c r="Z44" i="2"/>
  <c r="Z43" i="2"/>
  <c r="Y39" i="2"/>
  <c r="Y44" i="2"/>
  <c r="Y43" i="2"/>
  <c r="AJ44" i="2"/>
  <c r="W43" i="2"/>
  <c r="AL43" i="3"/>
  <c r="AL44" i="3"/>
  <c r="AK39" i="2"/>
  <c r="AK40" i="2"/>
  <c r="AS29" i="2" s="1"/>
  <c r="AK44" i="2"/>
  <c r="S39" i="3"/>
  <c r="AS28" i="2" l="1"/>
  <c r="AQ30" i="2"/>
  <c r="AQ28" i="2"/>
  <c r="AS31" i="2"/>
  <c r="AQ33" i="2"/>
  <c r="AR33" i="2"/>
  <c r="AT28" i="2"/>
  <c r="AT31" i="2"/>
  <c r="AR30" i="2"/>
  <c r="AS33" i="2"/>
  <c r="AS32" i="2"/>
  <c r="AT32" i="2"/>
  <c r="AD28" i="2"/>
  <c r="BV20" i="3"/>
  <c r="BU20" i="3"/>
  <c r="BT20" i="3"/>
  <c r="BS20" i="3"/>
  <c r="BR20" i="3"/>
  <c r="BQ20" i="3"/>
  <c r="BP20" i="3"/>
  <c r="BO20" i="3"/>
  <c r="BV19" i="3"/>
  <c r="BV33" i="3" s="1"/>
  <c r="BU19" i="3"/>
  <c r="BU33" i="3" s="1"/>
  <c r="BT19" i="3"/>
  <c r="BT33" i="3" s="1"/>
  <c r="BS19" i="3"/>
  <c r="BS31" i="3" s="1"/>
  <c r="BR19" i="3"/>
  <c r="BR33" i="3" s="1"/>
  <c r="BQ19" i="3"/>
  <c r="BQ33" i="3" s="1"/>
  <c r="BP19" i="3"/>
  <c r="BP33" i="3" s="1"/>
  <c r="BO19" i="3"/>
  <c r="BV18" i="3"/>
  <c r="BV32" i="3" s="1"/>
  <c r="BU18" i="3"/>
  <c r="BU32" i="3" s="1"/>
  <c r="BT18" i="3"/>
  <c r="BT32" i="3" s="1"/>
  <c r="BS18" i="3"/>
  <c r="BS32" i="3" s="1"/>
  <c r="BR18" i="3"/>
  <c r="BR32" i="3" s="1"/>
  <c r="BQ18" i="3"/>
  <c r="BQ32" i="3" s="1"/>
  <c r="BP18" i="3"/>
  <c r="BP32" i="3" s="1"/>
  <c r="BO18" i="3"/>
  <c r="BO32" i="3" s="1"/>
  <c r="BV20" i="2"/>
  <c r="BU20" i="2"/>
  <c r="BT20" i="2"/>
  <c r="BS20" i="2"/>
  <c r="BR20" i="2"/>
  <c r="BQ20" i="2"/>
  <c r="BP20" i="2"/>
  <c r="BO20" i="2"/>
  <c r="BV19" i="2"/>
  <c r="BV33" i="2" s="1"/>
  <c r="BU19" i="2"/>
  <c r="BU33" i="2" s="1"/>
  <c r="BT19" i="2"/>
  <c r="BT33" i="2" s="1"/>
  <c r="BS19" i="2"/>
  <c r="BS31" i="2" s="1"/>
  <c r="BR19" i="2"/>
  <c r="BR33" i="2" s="1"/>
  <c r="BQ19" i="2"/>
  <c r="BQ33" i="2" s="1"/>
  <c r="BP19" i="2"/>
  <c r="BP33" i="2" s="1"/>
  <c r="BO19" i="2"/>
  <c r="BO33" i="2" s="1"/>
  <c r="BV18" i="2"/>
  <c r="BV32" i="2" s="1"/>
  <c r="BU18" i="2"/>
  <c r="BU32" i="2" s="1"/>
  <c r="BT18" i="2"/>
  <c r="BT32" i="2" s="1"/>
  <c r="BS18" i="2"/>
  <c r="BS32" i="2" s="1"/>
  <c r="BR18" i="2"/>
  <c r="BR32" i="2" s="1"/>
  <c r="BQ18" i="2"/>
  <c r="BQ32" i="2" s="1"/>
  <c r="BP18" i="2"/>
  <c r="BP32" i="2" s="1"/>
  <c r="BO18" i="2"/>
  <c r="BO28" i="2" s="1"/>
  <c r="BO31" i="3" l="1"/>
  <c r="BO33" i="3"/>
  <c r="BO43" i="3" s="1"/>
  <c r="BO29" i="3"/>
  <c r="BO44" i="3"/>
  <c r="BP44" i="3"/>
  <c r="BP43" i="3"/>
  <c r="BQ44" i="3"/>
  <c r="BQ43" i="3"/>
  <c r="BU44" i="3"/>
  <c r="BU43" i="3"/>
  <c r="BT44" i="3"/>
  <c r="BT43" i="3"/>
  <c r="BR44" i="3"/>
  <c r="BR43" i="3"/>
  <c r="BV44" i="3"/>
  <c r="BV43" i="3"/>
  <c r="BS28" i="3"/>
  <c r="BS30" i="3"/>
  <c r="BP28" i="3"/>
  <c r="BT28" i="3"/>
  <c r="BP29" i="3"/>
  <c r="BT29" i="3"/>
  <c r="BP30" i="3"/>
  <c r="BT30" i="3"/>
  <c r="BP31" i="3"/>
  <c r="BT31" i="3"/>
  <c r="BO28" i="3"/>
  <c r="BO30" i="3"/>
  <c r="BS33" i="3"/>
  <c r="BS44" i="3" s="1"/>
  <c r="BQ28" i="3"/>
  <c r="BU28" i="3"/>
  <c r="BQ29" i="3"/>
  <c r="BU29" i="3"/>
  <c r="BQ30" i="3"/>
  <c r="BU30" i="3"/>
  <c r="BQ31" i="3"/>
  <c r="BU31" i="3"/>
  <c r="BS29" i="3"/>
  <c r="BR28" i="3"/>
  <c r="BV28" i="3"/>
  <c r="BR29" i="3"/>
  <c r="BV29" i="3"/>
  <c r="BR30" i="3"/>
  <c r="BV30" i="3"/>
  <c r="BR31" i="3"/>
  <c r="BV31" i="3"/>
  <c r="BT44" i="2"/>
  <c r="BT43" i="2"/>
  <c r="BQ44" i="2"/>
  <c r="BQ43" i="2"/>
  <c r="BU44" i="2"/>
  <c r="BU43" i="2"/>
  <c r="BP44" i="2"/>
  <c r="BP43" i="2"/>
  <c r="BR44" i="2"/>
  <c r="BR43" i="2"/>
  <c r="BV44" i="2"/>
  <c r="BV43" i="2"/>
  <c r="BS28" i="2"/>
  <c r="BO29" i="2"/>
  <c r="BO39" i="2" s="1"/>
  <c r="BO30" i="2"/>
  <c r="BO31" i="2"/>
  <c r="BO32" i="2"/>
  <c r="BP28" i="2"/>
  <c r="BT28" i="2"/>
  <c r="BP29" i="2"/>
  <c r="BT29" i="2"/>
  <c r="BP30" i="2"/>
  <c r="BT30" i="2"/>
  <c r="BP31" i="2"/>
  <c r="BT31" i="2"/>
  <c r="BS30" i="2"/>
  <c r="BS33" i="2"/>
  <c r="BS44" i="2" s="1"/>
  <c r="BQ28" i="2"/>
  <c r="BU28" i="2"/>
  <c r="BQ29" i="2"/>
  <c r="BU29" i="2"/>
  <c r="BQ30" i="2"/>
  <c r="BU30" i="2"/>
  <c r="BQ31" i="2"/>
  <c r="BU31" i="2"/>
  <c r="BS29" i="2"/>
  <c r="BR28" i="2"/>
  <c r="BV28" i="2"/>
  <c r="BR29" i="2"/>
  <c r="BV29" i="2"/>
  <c r="BR30" i="2"/>
  <c r="BV30" i="2"/>
  <c r="BR31" i="2"/>
  <c r="BV31" i="2"/>
  <c r="BX32" i="2" l="1"/>
  <c r="BY32" i="2"/>
  <c r="BS43" i="2"/>
  <c r="BY32" i="3"/>
  <c r="BS43" i="3"/>
  <c r="BW32" i="3" s="1"/>
  <c r="BQ40" i="3"/>
  <c r="BQ39" i="3"/>
  <c r="BT42" i="3"/>
  <c r="BT41" i="3"/>
  <c r="BT40" i="3"/>
  <c r="BT39" i="3"/>
  <c r="BO39" i="3"/>
  <c r="BO40" i="3"/>
  <c r="BP42" i="3"/>
  <c r="BP41" i="3"/>
  <c r="BP40" i="3"/>
  <c r="BP39" i="3"/>
  <c r="BY33" i="3"/>
  <c r="BQ42" i="3"/>
  <c r="BQ41" i="3"/>
  <c r="BV40" i="3"/>
  <c r="BV39" i="3"/>
  <c r="BS42" i="3"/>
  <c r="BS41" i="3"/>
  <c r="BZ32" i="3"/>
  <c r="BX32" i="3"/>
  <c r="BY44" i="3"/>
  <c r="BY43" i="3"/>
  <c r="BV42" i="3"/>
  <c r="BV41" i="3"/>
  <c r="BR42" i="3"/>
  <c r="BR41" i="3"/>
  <c r="BR40" i="3"/>
  <c r="BR39" i="3"/>
  <c r="BU42" i="3"/>
  <c r="BU41" i="3"/>
  <c r="BU40" i="3"/>
  <c r="BU39" i="3"/>
  <c r="BO41" i="3"/>
  <c r="BO42" i="3"/>
  <c r="BS40" i="3"/>
  <c r="BS39" i="3"/>
  <c r="BZ33" i="3"/>
  <c r="BX33" i="3"/>
  <c r="BQ42" i="2"/>
  <c r="BQ41" i="2"/>
  <c r="BT42" i="2"/>
  <c r="BT41" i="2"/>
  <c r="BT40" i="2"/>
  <c r="BT39" i="2"/>
  <c r="BO42" i="2"/>
  <c r="BO41" i="2"/>
  <c r="BX33" i="2"/>
  <c r="BX44" i="2" s="1"/>
  <c r="BY33" i="2"/>
  <c r="BY43" i="2" s="1"/>
  <c r="BV42" i="2"/>
  <c r="BV41" i="2"/>
  <c r="BS42" i="2"/>
  <c r="BS41" i="2"/>
  <c r="BP42" i="2"/>
  <c r="BP41" i="2"/>
  <c r="BP40" i="2"/>
  <c r="BP39" i="2"/>
  <c r="BZ32" i="2"/>
  <c r="BO40" i="2"/>
  <c r="BQ40" i="2"/>
  <c r="BQ39" i="2"/>
  <c r="BV40" i="2"/>
  <c r="BV39" i="2"/>
  <c r="BR42" i="2"/>
  <c r="BR41" i="2"/>
  <c r="BR40" i="2"/>
  <c r="BR39" i="2"/>
  <c r="BU42" i="2"/>
  <c r="BU41" i="2"/>
  <c r="BU40" i="2"/>
  <c r="BU39" i="2"/>
  <c r="BO43" i="2"/>
  <c r="BO44" i="2"/>
  <c r="BS40" i="2"/>
  <c r="BS39" i="2"/>
  <c r="BZ33" i="2"/>
  <c r="BW33" i="3" l="1"/>
  <c r="BZ29" i="2"/>
  <c r="BW28" i="2"/>
  <c r="BX31" i="2"/>
  <c r="BW33" i="2"/>
  <c r="BY44" i="2"/>
  <c r="BZ30" i="3"/>
  <c r="BZ42" i="3" s="1"/>
  <c r="BX28" i="3"/>
  <c r="BX40" i="3" s="1"/>
  <c r="BW29" i="3"/>
  <c r="BW31" i="3"/>
  <c r="BZ44" i="3"/>
  <c r="BZ43" i="3"/>
  <c r="BW30" i="3"/>
  <c r="BZ31" i="3"/>
  <c r="BY30" i="3"/>
  <c r="BX29" i="3"/>
  <c r="BW28" i="3"/>
  <c r="BZ28" i="3"/>
  <c r="BW43" i="3"/>
  <c r="BW44" i="3"/>
  <c r="BY31" i="3"/>
  <c r="BX30" i="3"/>
  <c r="BY28" i="3"/>
  <c r="BZ29" i="3"/>
  <c r="BX44" i="3"/>
  <c r="BX43" i="3"/>
  <c r="BX31" i="3"/>
  <c r="BY29" i="3"/>
  <c r="BZ30" i="2"/>
  <c r="BY28" i="2"/>
  <c r="BX28" i="2"/>
  <c r="BX43" i="2"/>
  <c r="BW30" i="2"/>
  <c r="BY30" i="2"/>
  <c r="BZ44" i="2"/>
  <c r="BZ43" i="2"/>
  <c r="BW32" i="2"/>
  <c r="BZ31" i="2"/>
  <c r="BY29" i="2"/>
  <c r="BX29" i="2"/>
  <c r="BW31" i="2"/>
  <c r="BY31" i="2"/>
  <c r="BZ28" i="2"/>
  <c r="BW29" i="2"/>
  <c r="BW40" i="2" s="1"/>
  <c r="BX30" i="2"/>
  <c r="BZ41" i="3" l="1"/>
  <c r="BX39" i="3"/>
  <c r="BY40" i="3"/>
  <c r="BY39" i="3"/>
  <c r="BW40" i="3"/>
  <c r="BW39" i="3"/>
  <c r="BW41" i="3"/>
  <c r="BW42" i="3"/>
  <c r="BX42" i="3"/>
  <c r="BX41" i="3"/>
  <c r="BZ40" i="3"/>
  <c r="BZ39" i="3"/>
  <c r="BY42" i="3"/>
  <c r="BY41" i="3"/>
  <c r="BY42" i="2"/>
  <c r="BY41" i="2"/>
  <c r="BY40" i="2"/>
  <c r="BY39" i="2"/>
  <c r="BX42" i="2"/>
  <c r="BX41" i="2"/>
  <c r="BW43" i="2"/>
  <c r="BW44" i="2"/>
  <c r="BW42" i="2"/>
  <c r="BW41" i="2"/>
  <c r="BZ42" i="2"/>
  <c r="BZ41" i="2"/>
  <c r="BW39" i="2"/>
  <c r="BZ40" i="2"/>
  <c r="BZ39" i="2"/>
  <c r="BX40" i="2"/>
  <c r="BX39" i="2"/>
  <c r="BF20" i="3" l="1"/>
  <c r="BE20" i="3"/>
  <c r="BD20" i="3"/>
  <c r="BC20" i="3"/>
  <c r="BB20" i="3"/>
  <c r="BA20" i="3"/>
  <c r="AZ20" i="3"/>
  <c r="AY20" i="3"/>
  <c r="BF19" i="3"/>
  <c r="BF33" i="3" s="1"/>
  <c r="BE19" i="3"/>
  <c r="BE33" i="3" s="1"/>
  <c r="BD19" i="3"/>
  <c r="BD33" i="3" s="1"/>
  <c r="BC19" i="3"/>
  <c r="BC33" i="3" s="1"/>
  <c r="BB19" i="3"/>
  <c r="BB33" i="3" s="1"/>
  <c r="BA19" i="3"/>
  <c r="BA33" i="3" s="1"/>
  <c r="AZ19" i="3"/>
  <c r="AZ33" i="3" s="1"/>
  <c r="AY19" i="3"/>
  <c r="BF18" i="3"/>
  <c r="BF32" i="3" s="1"/>
  <c r="BE18" i="3"/>
  <c r="BE32" i="3" s="1"/>
  <c r="BD18" i="3"/>
  <c r="BD32" i="3" s="1"/>
  <c r="BC18" i="3"/>
  <c r="BC32" i="3" s="1"/>
  <c r="BB18" i="3"/>
  <c r="BB32" i="3" s="1"/>
  <c r="BA18" i="3"/>
  <c r="BA32" i="3" s="1"/>
  <c r="AZ18" i="3"/>
  <c r="AZ32" i="3" s="1"/>
  <c r="AY18" i="3"/>
  <c r="AY32" i="3" s="1"/>
  <c r="BE44" i="2" l="1"/>
  <c r="AY33" i="3"/>
  <c r="AY43" i="3" s="1"/>
  <c r="AY31" i="3"/>
  <c r="AY29" i="3"/>
  <c r="AY43" i="2"/>
  <c r="AY44" i="2"/>
  <c r="BC43" i="2"/>
  <c r="BC44" i="2"/>
  <c r="AZ44" i="2"/>
  <c r="BH33" i="2" s="1"/>
  <c r="AZ43" i="2"/>
  <c r="BF44" i="2"/>
  <c r="BF43" i="2"/>
  <c r="BD44" i="2"/>
  <c r="BD43" i="2"/>
  <c r="BB44" i="2"/>
  <c r="BJ33" i="2" s="1"/>
  <c r="BB43" i="2"/>
  <c r="BJ32" i="2" s="1"/>
  <c r="BA44" i="2"/>
  <c r="BI33" i="2" s="1"/>
  <c r="BA43" i="2"/>
  <c r="BE43" i="2"/>
  <c r="AY44" i="3"/>
  <c r="BC44" i="3"/>
  <c r="BC43" i="3"/>
  <c r="AZ44" i="3"/>
  <c r="AZ43" i="3"/>
  <c r="BD44" i="3"/>
  <c r="BD43" i="3"/>
  <c r="BA44" i="3"/>
  <c r="BI33" i="3" s="1"/>
  <c r="BA43" i="3"/>
  <c r="BE44" i="3"/>
  <c r="BE43" i="3"/>
  <c r="BB44" i="3"/>
  <c r="BB43" i="3"/>
  <c r="BF44" i="3"/>
  <c r="BF43" i="3"/>
  <c r="AY28" i="3"/>
  <c r="BC28" i="3"/>
  <c r="BC29" i="3"/>
  <c r="AY30" i="3"/>
  <c r="BC30" i="3"/>
  <c r="BC31" i="3"/>
  <c r="AZ28" i="3"/>
  <c r="BD28" i="3"/>
  <c r="AZ29" i="3"/>
  <c r="BD29" i="3"/>
  <c r="AZ30" i="3"/>
  <c r="BD30" i="3"/>
  <c r="AZ31" i="3"/>
  <c r="BD31" i="3"/>
  <c r="BA28" i="3"/>
  <c r="BE28" i="3"/>
  <c r="BA29" i="3"/>
  <c r="BE29" i="3"/>
  <c r="BA30" i="3"/>
  <c r="BE30" i="3"/>
  <c r="BA31" i="3"/>
  <c r="BE31" i="3"/>
  <c r="BB28" i="3"/>
  <c r="BF28" i="3"/>
  <c r="BB29" i="3"/>
  <c r="BF29" i="3"/>
  <c r="BB30" i="3"/>
  <c r="BF30" i="3"/>
  <c r="BB31" i="3"/>
  <c r="BF31" i="3"/>
  <c r="BG33" i="2" l="1"/>
  <c r="BG32" i="2"/>
  <c r="BI32" i="2"/>
  <c r="BH32" i="2"/>
  <c r="BD40" i="2"/>
  <c r="BD42" i="2"/>
  <c r="BG33" i="3"/>
  <c r="BJ33" i="3"/>
  <c r="BH33" i="3"/>
  <c r="BJ32" i="3"/>
  <c r="BJ44" i="3" s="1"/>
  <c r="BI32" i="3"/>
  <c r="BH32" i="3"/>
  <c r="BG32" i="3"/>
  <c r="BG44" i="3" s="1"/>
  <c r="BC41" i="2"/>
  <c r="BC42" i="2"/>
  <c r="AZ42" i="2"/>
  <c r="AZ41" i="2"/>
  <c r="AY40" i="2"/>
  <c r="AY39" i="2"/>
  <c r="BD41" i="2"/>
  <c r="BF42" i="2"/>
  <c r="BF41" i="2"/>
  <c r="BF40" i="2"/>
  <c r="BF39" i="2"/>
  <c r="BE42" i="2"/>
  <c r="BE41" i="2"/>
  <c r="BE40" i="2"/>
  <c r="BE39" i="2"/>
  <c r="BD39" i="2"/>
  <c r="BB42" i="2"/>
  <c r="BB41" i="2"/>
  <c r="BJ30" i="2" s="1"/>
  <c r="BB40" i="2"/>
  <c r="BJ29" i="2" s="1"/>
  <c r="BB39" i="2"/>
  <c r="BA42" i="2"/>
  <c r="BA41" i="2"/>
  <c r="BI30" i="2" s="1"/>
  <c r="BA40" i="2"/>
  <c r="BI29" i="2" s="1"/>
  <c r="BA39" i="2"/>
  <c r="BI28" i="2" s="1"/>
  <c r="BC39" i="2"/>
  <c r="BC40" i="2"/>
  <c r="AZ39" i="2"/>
  <c r="BH28" i="2" s="1"/>
  <c r="AZ40" i="2"/>
  <c r="AY42" i="2"/>
  <c r="AY41" i="2"/>
  <c r="BG30" i="2" s="1"/>
  <c r="BB42" i="3"/>
  <c r="BB41" i="3"/>
  <c r="BB40" i="3"/>
  <c r="BB39" i="3"/>
  <c r="BA42" i="3"/>
  <c r="BA41" i="3"/>
  <c r="BA40" i="3"/>
  <c r="BA39" i="3"/>
  <c r="BD42" i="3"/>
  <c r="BD41" i="3"/>
  <c r="BD40" i="3"/>
  <c r="BD39" i="3"/>
  <c r="BC42" i="3"/>
  <c r="BC41" i="3"/>
  <c r="BC40" i="3"/>
  <c r="BC39" i="3"/>
  <c r="BJ43" i="3"/>
  <c r="BI44" i="3"/>
  <c r="BI43" i="3"/>
  <c r="BH43" i="3"/>
  <c r="BF42" i="3"/>
  <c r="BF41" i="3"/>
  <c r="BF40" i="3"/>
  <c r="BF39" i="3"/>
  <c r="BE42" i="3"/>
  <c r="BE41" i="3"/>
  <c r="BE40" i="3"/>
  <c r="BE39" i="3"/>
  <c r="AZ42" i="3"/>
  <c r="AZ41" i="3"/>
  <c r="AZ40" i="3"/>
  <c r="AZ39" i="3"/>
  <c r="AY42" i="3"/>
  <c r="AY41" i="3"/>
  <c r="AY40" i="3"/>
  <c r="AY39" i="3"/>
  <c r="BG28" i="2" l="1"/>
  <c r="BG29" i="2"/>
  <c r="BH29" i="2"/>
  <c r="BJ28" i="2"/>
  <c r="BH30" i="2"/>
  <c r="BJ44" i="2"/>
  <c r="BI43" i="2"/>
  <c r="BH44" i="3"/>
  <c r="BG29" i="3"/>
  <c r="BH29" i="3"/>
  <c r="BG31" i="3"/>
  <c r="BH31" i="3"/>
  <c r="BJ43" i="2"/>
  <c r="BG28" i="3"/>
  <c r="BG40" i="3" s="1"/>
  <c r="BH28" i="3"/>
  <c r="BG43" i="3"/>
  <c r="BG30" i="3"/>
  <c r="BG42" i="3" s="1"/>
  <c r="BH30" i="3"/>
  <c r="BH42" i="3" s="1"/>
  <c r="BG44" i="2"/>
  <c r="BG43" i="2"/>
  <c r="BI44" i="2"/>
  <c r="BH44" i="2"/>
  <c r="BH43" i="2"/>
  <c r="BH40" i="3"/>
  <c r="BH39" i="3"/>
  <c r="BI28" i="3"/>
  <c r="BJ28" i="3"/>
  <c r="BI29" i="3"/>
  <c r="BJ29" i="3"/>
  <c r="BI30" i="3"/>
  <c r="BJ30" i="3"/>
  <c r="BI31" i="3"/>
  <c r="BJ31" i="3"/>
  <c r="BG41" i="2" l="1"/>
  <c r="BG39" i="3"/>
  <c r="BH41" i="3"/>
  <c r="BG41" i="3"/>
  <c r="BJ42" i="2"/>
  <c r="BJ41" i="2"/>
  <c r="BH40" i="2"/>
  <c r="BH39" i="2"/>
  <c r="BI42" i="2"/>
  <c r="BI41" i="2"/>
  <c r="BG40" i="2"/>
  <c r="BG39" i="2"/>
  <c r="BG42" i="2"/>
  <c r="BJ40" i="2"/>
  <c r="BJ39" i="2"/>
  <c r="BI40" i="2"/>
  <c r="BI39" i="2"/>
  <c r="BH42" i="2"/>
  <c r="BH41" i="2"/>
  <c r="BJ42" i="3"/>
  <c r="BJ41" i="3"/>
  <c r="BJ40" i="3"/>
  <c r="BJ39" i="3"/>
  <c r="BI42" i="3"/>
  <c r="BI41" i="3"/>
  <c r="BI40" i="3"/>
  <c r="BI39" i="3"/>
  <c r="D18" i="2" l="1"/>
  <c r="E18" i="2"/>
  <c r="F18" i="2"/>
  <c r="G18" i="2"/>
  <c r="H18" i="2"/>
  <c r="I18" i="2"/>
  <c r="D19" i="2"/>
  <c r="E19" i="2"/>
  <c r="F19" i="2"/>
  <c r="G19" i="2"/>
  <c r="H19" i="2"/>
  <c r="I19" i="2"/>
  <c r="I31" i="2" s="1"/>
  <c r="J19" i="2"/>
  <c r="D20" i="2"/>
  <c r="E20" i="2"/>
  <c r="F20" i="2"/>
  <c r="G20" i="2"/>
  <c r="H20" i="2"/>
  <c r="I20" i="2"/>
  <c r="J20" i="2"/>
  <c r="C20" i="2"/>
  <c r="C19" i="2"/>
  <c r="C33" i="2" s="1"/>
  <c r="D29" i="2" l="1"/>
  <c r="D33" i="2"/>
  <c r="D31" i="2"/>
  <c r="J33" i="2"/>
  <c r="J29" i="2"/>
  <c r="E29" i="2"/>
  <c r="E33" i="2"/>
  <c r="E31" i="2"/>
  <c r="H31" i="2"/>
  <c r="H33" i="2"/>
  <c r="H29" i="2"/>
  <c r="F29" i="2"/>
  <c r="F33" i="2"/>
  <c r="I33" i="2"/>
  <c r="I29" i="2"/>
  <c r="C18" i="3"/>
  <c r="J18" i="3" l="1"/>
  <c r="J19" i="3"/>
  <c r="J33" i="3" s="1"/>
  <c r="J20" i="3"/>
  <c r="K4" i="1" l="1"/>
  <c r="G15" i="1"/>
  <c r="G16" i="1"/>
  <c r="C18" i="1"/>
  <c r="C32" i="1" s="1"/>
  <c r="D18" i="1"/>
  <c r="H18" i="1" s="1"/>
  <c r="E18" i="1"/>
  <c r="E32" i="1" s="1"/>
  <c r="F18" i="1"/>
  <c r="F32" i="1" s="1"/>
  <c r="G18" i="1"/>
  <c r="G28" i="1" s="1"/>
  <c r="C19" i="1"/>
  <c r="C33" i="1" s="1"/>
  <c r="D19" i="1"/>
  <c r="H19" i="1" s="1"/>
  <c r="E19" i="1"/>
  <c r="I19" i="1" s="1"/>
  <c r="F19" i="1"/>
  <c r="J19" i="1" s="1"/>
  <c r="G19" i="1"/>
  <c r="G33" i="1" s="1"/>
  <c r="C20" i="1"/>
  <c r="D20" i="1"/>
  <c r="E20" i="1"/>
  <c r="F20" i="1"/>
  <c r="C28" i="1"/>
  <c r="C38" i="1" s="1"/>
  <c r="C29" i="1"/>
  <c r="D29" i="1"/>
  <c r="E29" i="1"/>
  <c r="F29" i="1"/>
  <c r="G29" i="1"/>
  <c r="K29" i="1"/>
  <c r="L29" i="1"/>
  <c r="M29" i="1"/>
  <c r="N29" i="1"/>
  <c r="C30" i="1"/>
  <c r="E31" i="1"/>
  <c r="F31" i="1"/>
  <c r="K31" i="1"/>
  <c r="L31" i="1"/>
  <c r="M31" i="1"/>
  <c r="N31" i="1"/>
  <c r="D32" i="1"/>
  <c r="E33" i="1"/>
  <c r="F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6" i="1"/>
  <c r="D36" i="1"/>
  <c r="E36" i="1"/>
  <c r="F36" i="1"/>
  <c r="G36" i="1"/>
  <c r="H36" i="1"/>
  <c r="I36" i="1"/>
  <c r="J36" i="1"/>
  <c r="K36" i="1"/>
  <c r="L36" i="1"/>
  <c r="M36" i="1"/>
  <c r="N36" i="1"/>
  <c r="H30" i="1" l="1"/>
  <c r="H32" i="1"/>
  <c r="H28" i="1"/>
  <c r="I31" i="1"/>
  <c r="I29" i="1"/>
  <c r="I33" i="1"/>
  <c r="G38" i="1"/>
  <c r="G39" i="1"/>
  <c r="C40" i="1"/>
  <c r="J33" i="1"/>
  <c r="J31" i="1"/>
  <c r="J29" i="1"/>
  <c r="L32" i="1"/>
  <c r="H29" i="1"/>
  <c r="H33" i="1"/>
  <c r="H31" i="1"/>
  <c r="K28" i="1"/>
  <c r="G31" i="1"/>
  <c r="C39" i="1"/>
  <c r="D31" i="1"/>
  <c r="D33" i="1"/>
  <c r="G32" i="1"/>
  <c r="K32" i="1" s="1"/>
  <c r="C31" i="1"/>
  <c r="F30" i="1"/>
  <c r="F28" i="1"/>
  <c r="J18" i="1"/>
  <c r="E30" i="1"/>
  <c r="E28" i="1"/>
  <c r="I18" i="1"/>
  <c r="G30" i="1"/>
  <c r="D30" i="1"/>
  <c r="D28" i="1"/>
  <c r="D18" i="3"/>
  <c r="E18" i="3"/>
  <c r="F18" i="3"/>
  <c r="G18" i="3"/>
  <c r="H18" i="3"/>
  <c r="I18" i="3"/>
  <c r="D19" i="3"/>
  <c r="E19" i="3"/>
  <c r="F19" i="3"/>
  <c r="G19" i="3"/>
  <c r="G33" i="3" s="1"/>
  <c r="H19" i="3"/>
  <c r="I19" i="3"/>
  <c r="D20" i="3"/>
  <c r="E20" i="3"/>
  <c r="F20" i="3"/>
  <c r="G20" i="3"/>
  <c r="H20" i="3"/>
  <c r="I20" i="3"/>
  <c r="C20" i="3"/>
  <c r="C19" i="3"/>
  <c r="I32" i="1" l="1"/>
  <c r="M32" i="1" s="1"/>
  <c r="I28" i="1"/>
  <c r="I30" i="1"/>
  <c r="I40" i="1" s="1"/>
  <c r="M28" i="1"/>
  <c r="E39" i="1"/>
  <c r="E38" i="1"/>
  <c r="M30" i="1"/>
  <c r="E40" i="1"/>
  <c r="J32" i="1"/>
  <c r="N32" i="1" s="1"/>
  <c r="J28" i="1"/>
  <c r="J30" i="1"/>
  <c r="J40" i="1" s="1"/>
  <c r="H39" i="1"/>
  <c r="H38" i="1"/>
  <c r="H40" i="1"/>
  <c r="F38" i="1"/>
  <c r="F39" i="1"/>
  <c r="K30" i="1"/>
  <c r="G40" i="1"/>
  <c r="L28" i="1"/>
  <c r="D38" i="1"/>
  <c r="D39" i="1"/>
  <c r="F40" i="1"/>
  <c r="N30" i="1"/>
  <c r="D40" i="1"/>
  <c r="L30" i="1"/>
  <c r="H33" i="3"/>
  <c r="H29" i="3"/>
  <c r="H31" i="3"/>
  <c r="D33" i="3"/>
  <c r="D29" i="3"/>
  <c r="D31" i="3"/>
  <c r="E33" i="3"/>
  <c r="E29" i="3"/>
  <c r="E31" i="3"/>
  <c r="C31" i="3"/>
  <c r="C29" i="3"/>
  <c r="C33" i="3"/>
  <c r="I31" i="3"/>
  <c r="I29" i="3"/>
  <c r="I33" i="3"/>
  <c r="G29" i="2"/>
  <c r="C29" i="2"/>
  <c r="J39" i="1" l="1"/>
  <c r="J38" i="1"/>
  <c r="I38" i="1"/>
  <c r="I39" i="1"/>
  <c r="N28" i="1"/>
  <c r="G33" i="2"/>
  <c r="C31" i="2"/>
  <c r="G31" i="2"/>
  <c r="F49" i="3" l="1"/>
  <c r="E49" i="3"/>
  <c r="D49" i="3"/>
  <c r="C49" i="3"/>
  <c r="F48" i="3"/>
  <c r="E48" i="3"/>
  <c r="D48" i="3"/>
  <c r="C48" i="3"/>
  <c r="F32" i="3"/>
  <c r="I30" i="3"/>
  <c r="H30" i="3"/>
  <c r="J28" i="3"/>
  <c r="F28" i="3"/>
  <c r="G31" i="3"/>
  <c r="F33" i="3"/>
  <c r="J30" i="3"/>
  <c r="I32" i="3"/>
  <c r="H32" i="3"/>
  <c r="F30" i="3"/>
  <c r="E32" i="3"/>
  <c r="D32" i="3"/>
  <c r="I43" i="3" l="1"/>
  <c r="E46" i="3"/>
  <c r="G29" i="3"/>
  <c r="E43" i="3"/>
  <c r="F31" i="3"/>
  <c r="F41" i="3" s="1"/>
  <c r="AL45" i="3"/>
  <c r="E44" i="3"/>
  <c r="G30" i="3"/>
  <c r="G32" i="3"/>
  <c r="G28" i="3"/>
  <c r="D43" i="3"/>
  <c r="F43" i="3"/>
  <c r="F44" i="3"/>
  <c r="C30" i="3"/>
  <c r="C32" i="3"/>
  <c r="C28" i="3"/>
  <c r="H41" i="3"/>
  <c r="H43" i="3"/>
  <c r="AK45" i="3"/>
  <c r="D28" i="3"/>
  <c r="H28" i="3"/>
  <c r="D30" i="3"/>
  <c r="J31" i="3"/>
  <c r="J41" i="3" s="1"/>
  <c r="J32" i="3"/>
  <c r="F46" i="3" s="1"/>
  <c r="AI45" i="3"/>
  <c r="I44" i="3"/>
  <c r="I41" i="3"/>
  <c r="E28" i="3"/>
  <c r="I28" i="3"/>
  <c r="F29" i="3"/>
  <c r="F39" i="3" s="1"/>
  <c r="J29" i="3"/>
  <c r="J39" i="3" s="1"/>
  <c r="E30" i="3"/>
  <c r="D46" i="3"/>
  <c r="AA28" i="3" l="1"/>
  <c r="AA33" i="3"/>
  <c r="AA29" i="3"/>
  <c r="AA39" i="3" s="1"/>
  <c r="AA31" i="3"/>
  <c r="AA32" i="3"/>
  <c r="AA30" i="3"/>
  <c r="J42" i="3"/>
  <c r="D44" i="3"/>
  <c r="F42" i="3"/>
  <c r="AD28" i="3"/>
  <c r="M33" i="3"/>
  <c r="AS33" i="3"/>
  <c r="AC33" i="3"/>
  <c r="I39" i="3"/>
  <c r="I40" i="3"/>
  <c r="E39" i="3"/>
  <c r="E40" i="3"/>
  <c r="H44" i="3"/>
  <c r="D40" i="3"/>
  <c r="D39" i="3"/>
  <c r="J43" i="3"/>
  <c r="J44" i="3"/>
  <c r="D41" i="3"/>
  <c r="D42" i="3"/>
  <c r="AD31" i="3"/>
  <c r="M32" i="3"/>
  <c r="C42" i="3"/>
  <c r="C41" i="3"/>
  <c r="AQ29" i="3"/>
  <c r="H42" i="3"/>
  <c r="G41" i="3"/>
  <c r="G42" i="3"/>
  <c r="J40" i="3"/>
  <c r="H40" i="3"/>
  <c r="H39" i="3"/>
  <c r="F40" i="3"/>
  <c r="C39" i="3"/>
  <c r="C40" i="3"/>
  <c r="G39" i="3"/>
  <c r="G40" i="3"/>
  <c r="C43" i="3"/>
  <c r="C44" i="3"/>
  <c r="C46" i="3"/>
  <c r="AJ45" i="3"/>
  <c r="G43" i="3"/>
  <c r="G44" i="3"/>
  <c r="E41" i="3"/>
  <c r="E42" i="3"/>
  <c r="AQ30" i="3"/>
  <c r="I42" i="3"/>
  <c r="L33" i="3" l="1"/>
  <c r="K29" i="3"/>
  <c r="K31" i="3"/>
  <c r="K33" i="3"/>
  <c r="AA44" i="3"/>
  <c r="AC32" i="3"/>
  <c r="AC43" i="3" s="1"/>
  <c r="AB28" i="3"/>
  <c r="N30" i="3"/>
  <c r="AT29" i="3"/>
  <c r="N31" i="3"/>
  <c r="AA40" i="3"/>
  <c r="AA41" i="3"/>
  <c r="AA42" i="3"/>
  <c r="AA43" i="3"/>
  <c r="AD29" i="3"/>
  <c r="AD39" i="3" s="1"/>
  <c r="AD30" i="3"/>
  <c r="AD41" i="3" s="1"/>
  <c r="AS32" i="3"/>
  <c r="AS43" i="3" s="1"/>
  <c r="N29" i="3"/>
  <c r="L32" i="3"/>
  <c r="L43" i="3" s="1"/>
  <c r="AT32" i="3"/>
  <c r="AQ33" i="3"/>
  <c r="AS28" i="3"/>
  <c r="AR33" i="3"/>
  <c r="AQ31" i="3"/>
  <c r="AQ42" i="3" s="1"/>
  <c r="AT31" i="3"/>
  <c r="AR30" i="3"/>
  <c r="AT33" i="3"/>
  <c r="AS31" i="3"/>
  <c r="AR29" i="3"/>
  <c r="AC28" i="3"/>
  <c r="AB33" i="3"/>
  <c r="AB31" i="3"/>
  <c r="AC31" i="3"/>
  <c r="AD33" i="3"/>
  <c r="M29" i="3"/>
  <c r="N33" i="3"/>
  <c r="N28" i="3"/>
  <c r="AS29" i="3"/>
  <c r="AS40" i="3" s="1"/>
  <c r="AT28" i="3"/>
  <c r="AR32" i="3"/>
  <c r="M28" i="3"/>
  <c r="AC44" i="3"/>
  <c r="K28" i="3"/>
  <c r="K30" i="3"/>
  <c r="L30" i="3"/>
  <c r="L28" i="3"/>
  <c r="AD40" i="3"/>
  <c r="M44" i="3"/>
  <c r="M43" i="3"/>
  <c r="N32" i="3"/>
  <c r="K32" i="3"/>
  <c r="AB29" i="3"/>
  <c r="L31" i="3"/>
  <c r="AD32" i="3"/>
  <c r="AQ28" i="3"/>
  <c r="M31" i="3"/>
  <c r="AQ32" i="3"/>
  <c r="AS30" i="3"/>
  <c r="AR31" i="3"/>
  <c r="AB32" i="3"/>
  <c r="AC29" i="3"/>
  <c r="M30" i="3"/>
  <c r="AB30" i="3"/>
  <c r="AC30" i="3"/>
  <c r="AR28" i="3"/>
  <c r="L29" i="3"/>
  <c r="AT30" i="3"/>
  <c r="D49" i="2"/>
  <c r="E49" i="2"/>
  <c r="F49" i="2"/>
  <c r="C49" i="2"/>
  <c r="D48" i="2"/>
  <c r="E48" i="2"/>
  <c r="F48" i="2"/>
  <c r="C48" i="2"/>
  <c r="AS44" i="3" l="1"/>
  <c r="AT43" i="3"/>
  <c r="AB39" i="3"/>
  <c r="N41" i="3"/>
  <c r="N42" i="3"/>
  <c r="AR41" i="3"/>
  <c r="AD42" i="3"/>
  <c r="AB40" i="3"/>
  <c r="AC40" i="3"/>
  <c r="N40" i="3"/>
  <c r="L44" i="3"/>
  <c r="AQ41" i="3"/>
  <c r="N39" i="3"/>
  <c r="AT44" i="3"/>
  <c r="AR42" i="3"/>
  <c r="AR39" i="3"/>
  <c r="AR40" i="3"/>
  <c r="AT39" i="3"/>
  <c r="AT40" i="3"/>
  <c r="AC41" i="3"/>
  <c r="AC42" i="3"/>
  <c r="K41" i="3"/>
  <c r="K42" i="3"/>
  <c r="AB42" i="3"/>
  <c r="AB41" i="3"/>
  <c r="AQ39" i="3"/>
  <c r="AQ40" i="3"/>
  <c r="K43" i="3"/>
  <c r="K44" i="3"/>
  <c r="AS39" i="3"/>
  <c r="K39" i="3"/>
  <c r="K40" i="3"/>
  <c r="AC39" i="3"/>
  <c r="AQ43" i="3"/>
  <c r="AQ44" i="3"/>
  <c r="L41" i="3"/>
  <c r="L42" i="3"/>
  <c r="AT41" i="3"/>
  <c r="AT42" i="3"/>
  <c r="AB43" i="3"/>
  <c r="AB44" i="3"/>
  <c r="M39" i="3"/>
  <c r="M40" i="3"/>
  <c r="M41" i="3"/>
  <c r="M42" i="3"/>
  <c r="AS41" i="3"/>
  <c r="AS42" i="3"/>
  <c r="AD44" i="3"/>
  <c r="AD43" i="3"/>
  <c r="N43" i="3"/>
  <c r="N44" i="3"/>
  <c r="L40" i="3"/>
  <c r="L39" i="3"/>
  <c r="AR43" i="3"/>
  <c r="AR44" i="3"/>
  <c r="AK45" i="2"/>
  <c r="AL45" i="2" l="1"/>
  <c r="AJ45" i="2"/>
  <c r="AI45" i="2"/>
  <c r="AS44" i="2" l="1"/>
  <c r="AS43" i="2"/>
  <c r="AR44" i="2"/>
  <c r="AR43" i="2"/>
  <c r="AT44" i="2"/>
  <c r="AT43" i="2"/>
  <c r="V45" i="2"/>
  <c r="U45" i="2"/>
  <c r="AT40" i="2" l="1"/>
  <c r="AT39" i="2"/>
  <c r="AQ43" i="2"/>
  <c r="AQ44" i="2"/>
  <c r="AR42" i="2"/>
  <c r="AR41" i="2"/>
  <c r="AT42" i="2"/>
  <c r="AT41" i="2"/>
  <c r="AQ39" i="2"/>
  <c r="AQ40" i="2"/>
  <c r="AQ41" i="2"/>
  <c r="AQ42" i="2"/>
  <c r="AS40" i="2"/>
  <c r="AS39" i="2"/>
  <c r="AS42" i="2"/>
  <c r="AS41" i="2"/>
  <c r="AR40" i="2"/>
  <c r="AR39" i="2"/>
  <c r="T45" i="2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C42" i="1"/>
  <c r="C43" i="1"/>
  <c r="D41" i="1"/>
  <c r="E41" i="1"/>
  <c r="F41" i="1"/>
  <c r="G41" i="1"/>
  <c r="H41" i="1"/>
  <c r="I41" i="1"/>
  <c r="J41" i="1"/>
  <c r="C41" i="1"/>
  <c r="AD32" i="2" l="1"/>
  <c r="AB31" i="2"/>
  <c r="AD33" i="2"/>
  <c r="AB30" i="2"/>
  <c r="AA33" i="2"/>
  <c r="AC31" i="2"/>
  <c r="AC33" i="2"/>
  <c r="AA31" i="2"/>
  <c r="AD44" i="2" l="1"/>
  <c r="AB29" i="2"/>
  <c r="AC28" i="2"/>
  <c r="AA30" i="2"/>
  <c r="AA41" i="2" s="1"/>
  <c r="AA28" i="2"/>
  <c r="AA32" i="2"/>
  <c r="AA29" i="2"/>
  <c r="AB32" i="2"/>
  <c r="AD30" i="2"/>
  <c r="AC30" i="2"/>
  <c r="AB33" i="2"/>
  <c r="AB28" i="2"/>
  <c r="AD29" i="2"/>
  <c r="AC29" i="2"/>
  <c r="AB42" i="2"/>
  <c r="AB41" i="2"/>
  <c r="AD43" i="2"/>
  <c r="AD31" i="2"/>
  <c r="AC32" i="2"/>
  <c r="H28" i="2"/>
  <c r="I32" i="2"/>
  <c r="J32" i="2"/>
  <c r="AD42" i="2" l="1"/>
  <c r="AA39" i="2"/>
  <c r="AD40" i="2"/>
  <c r="AC40" i="2"/>
  <c r="AA42" i="2"/>
  <c r="AB43" i="2"/>
  <c r="AA43" i="2"/>
  <c r="AA44" i="2"/>
  <c r="AA40" i="2"/>
  <c r="AC39" i="2"/>
  <c r="AB44" i="2"/>
  <c r="AD41" i="2"/>
  <c r="AC44" i="2"/>
  <c r="AC43" i="2"/>
  <c r="AD39" i="2"/>
  <c r="AB40" i="2"/>
  <c r="AB39" i="2"/>
  <c r="AC42" i="2"/>
  <c r="AC41" i="2"/>
  <c r="I44" i="2"/>
  <c r="H40" i="2"/>
  <c r="J31" i="2"/>
  <c r="J43" i="2"/>
  <c r="H32" i="2"/>
  <c r="H30" i="2"/>
  <c r="J30" i="2"/>
  <c r="J28" i="2"/>
  <c r="I30" i="2"/>
  <c r="I28" i="2"/>
  <c r="D28" i="2"/>
  <c r="E28" i="2"/>
  <c r="F28" i="2"/>
  <c r="G28" i="2"/>
  <c r="J44" i="2" l="1"/>
  <c r="I43" i="2"/>
  <c r="G39" i="2"/>
  <c r="F31" i="2"/>
  <c r="F39" i="2"/>
  <c r="E39" i="2"/>
  <c r="H39" i="2"/>
  <c r="I39" i="2"/>
  <c r="I40" i="2"/>
  <c r="G32" i="2"/>
  <c r="I41" i="2"/>
  <c r="I42" i="2"/>
  <c r="H43" i="2"/>
  <c r="H44" i="2"/>
  <c r="F40" i="2"/>
  <c r="G30" i="2"/>
  <c r="J39" i="2"/>
  <c r="J40" i="2"/>
  <c r="H42" i="2"/>
  <c r="H41" i="2"/>
  <c r="J41" i="2"/>
  <c r="J42" i="2"/>
  <c r="F32" i="2"/>
  <c r="F46" i="2" s="1"/>
  <c r="F30" i="2"/>
  <c r="E30" i="2"/>
  <c r="E32" i="2"/>
  <c r="E46" i="2" s="1"/>
  <c r="D32" i="2"/>
  <c r="D46" i="2" s="1"/>
  <c r="D30" i="2"/>
  <c r="C28" i="2"/>
  <c r="C30" i="2"/>
  <c r="C32" i="2"/>
  <c r="C46" i="2" l="1"/>
  <c r="G40" i="2"/>
  <c r="E40" i="2"/>
  <c r="M28" i="2" s="1"/>
  <c r="N29" i="2"/>
  <c r="D39" i="2"/>
  <c r="N28" i="2"/>
  <c r="D40" i="2"/>
  <c r="D41" i="2"/>
  <c r="D42" i="2"/>
  <c r="F42" i="2"/>
  <c r="F41" i="2"/>
  <c r="G41" i="2"/>
  <c r="G42" i="2"/>
  <c r="D44" i="2"/>
  <c r="D43" i="2"/>
  <c r="F43" i="2"/>
  <c r="F44" i="2"/>
  <c r="E44" i="2"/>
  <c r="E43" i="2"/>
  <c r="E41" i="2"/>
  <c r="E42" i="2"/>
  <c r="G44" i="2"/>
  <c r="G43" i="2"/>
  <c r="L33" i="2" l="1"/>
  <c r="N33" i="2"/>
  <c r="L29" i="2"/>
  <c r="M29" i="2"/>
  <c r="M39" i="2" s="1"/>
  <c r="M31" i="2"/>
  <c r="L30" i="2"/>
  <c r="L28" i="2"/>
  <c r="M32" i="2"/>
  <c r="N30" i="2"/>
  <c r="N39" i="2"/>
  <c r="N40" i="2"/>
  <c r="M33" i="2"/>
  <c r="N31" i="2"/>
  <c r="M30" i="2"/>
  <c r="N32" i="2"/>
  <c r="L32" i="2"/>
  <c r="L31" i="2"/>
  <c r="M44" i="2" l="1"/>
  <c r="L39" i="2"/>
  <c r="L41" i="2"/>
  <c r="M40" i="2"/>
  <c r="M43" i="2"/>
  <c r="L40" i="2"/>
  <c r="N42" i="2"/>
  <c r="C41" i="2"/>
  <c r="C42" i="2"/>
  <c r="N43" i="2"/>
  <c r="N44" i="2"/>
  <c r="L42" i="2"/>
  <c r="N41" i="2"/>
  <c r="C44" i="2"/>
  <c r="C43" i="2"/>
  <c r="M41" i="2"/>
  <c r="M42" i="2"/>
  <c r="L43" i="2"/>
  <c r="L44" i="2"/>
  <c r="C39" i="2"/>
  <c r="K28" i="2" s="1"/>
  <c r="C40" i="2"/>
  <c r="K29" i="2" s="1"/>
  <c r="K32" i="2" l="1"/>
  <c r="K30" i="2"/>
  <c r="K41" i="2" s="1"/>
  <c r="K33" i="2"/>
  <c r="K31" i="2"/>
  <c r="K42" i="2" s="1"/>
  <c r="K40" i="2"/>
  <c r="K39" i="2"/>
  <c r="K44" i="2"/>
  <c r="K43" i="2"/>
  <c r="U1" i="1" l="1"/>
  <c r="I47" i="1" l="1"/>
  <c r="K53" i="1" l="1"/>
  <c r="J53" i="1"/>
  <c r="L53" i="1"/>
  <c r="I53" i="1"/>
  <c r="J47" i="1"/>
  <c r="K47" i="1"/>
  <c r="L47" i="1"/>
  <c r="L56" i="1"/>
  <c r="K56" i="1"/>
  <c r="J56" i="1"/>
  <c r="I56" i="1"/>
  <c r="L50" i="1"/>
  <c r="K50" i="1"/>
  <c r="J50" i="1"/>
  <c r="I50" i="1"/>
  <c r="I51" i="1" s="1"/>
  <c r="D56" i="1"/>
  <c r="E56" i="1"/>
  <c r="F56" i="1"/>
  <c r="C56" i="1"/>
  <c r="D50" i="1"/>
  <c r="E50" i="1"/>
  <c r="F50" i="1"/>
  <c r="C50" i="1"/>
  <c r="L51" i="1" l="1"/>
  <c r="J57" i="1"/>
  <c r="K51" i="1"/>
  <c r="L57" i="1"/>
  <c r="J51" i="1"/>
  <c r="I57" i="1"/>
  <c r="K57" i="1"/>
  <c r="D53" i="1"/>
  <c r="D57" i="1" s="1"/>
  <c r="E53" i="1"/>
  <c r="E57" i="1" s="1"/>
  <c r="F53" i="1"/>
  <c r="F57" i="1" s="1"/>
  <c r="C53" i="1"/>
  <c r="C57" i="1" s="1"/>
  <c r="D47" i="1"/>
  <c r="D51" i="1" s="1"/>
  <c r="E47" i="1"/>
  <c r="E51" i="1" s="1"/>
  <c r="F47" i="1"/>
  <c r="F51" i="1" s="1"/>
  <c r="C47" i="1"/>
  <c r="C51" i="1" s="1"/>
  <c r="N29" i="4"/>
  <c r="J23" i="4" s="1"/>
  <c r="F35" i="4"/>
  <c r="F23" i="4" s="1"/>
  <c r="N28" i="4"/>
  <c r="J22" i="4" s="1"/>
  <c r="N40" i="4" l="1"/>
  <c r="N39" i="4"/>
  <c r="F22" i="4"/>
  <c r="K28" i="4"/>
  <c r="K39" i="4" s="1"/>
  <c r="C35" i="4"/>
  <c r="K29" i="4"/>
  <c r="G23" i="4" s="1"/>
  <c r="G22" i="4" l="1"/>
  <c r="C22" i="4"/>
  <c r="K40" i="4"/>
  <c r="C23" i="4"/>
</calcChain>
</file>

<file path=xl/sharedStrings.xml><?xml version="1.0" encoding="utf-8"?>
<sst xmlns="http://schemas.openxmlformats.org/spreadsheetml/2006/main" count="1072" uniqueCount="90">
  <si>
    <t>Amplitude</t>
  </si>
  <si>
    <t>Qualité (%)</t>
  </si>
  <si>
    <t>r²</t>
  </si>
  <si>
    <t>Ezz haut (MPa)</t>
  </si>
  <si>
    <t>Ezz bas (MPa)</t>
  </si>
  <si>
    <t>Kzz (Mpa/mm)</t>
  </si>
  <si>
    <t>Module</t>
  </si>
  <si>
    <t xml:space="preserve"> eqz_haut (micro m/m)</t>
  </si>
  <si>
    <t xml:space="preserve"> eqz_bas (micro m/m)</t>
  </si>
  <si>
    <t>Duz (mm)</t>
  </si>
  <si>
    <t>Duq (mm)</t>
  </si>
  <si>
    <t xml:space="preserve"> eqq_haut (micro m/m)</t>
  </si>
  <si>
    <t xml:space="preserve"> eqq_bas (micro m/m)</t>
  </si>
  <si>
    <t>Gqz_haut (MPa)</t>
  </si>
  <si>
    <t>Gqz_bas (MPa)</t>
  </si>
  <si>
    <t>Kqz (Mpa/mm)</t>
  </si>
  <si>
    <t>nqz_haut</t>
  </si>
  <si>
    <t>nqz_bas</t>
  </si>
  <si>
    <t>Nonlinéarité</t>
  </si>
  <si>
    <t>Essai axial</t>
  </si>
  <si>
    <t>Haut</t>
  </si>
  <si>
    <t>Bas</t>
  </si>
  <si>
    <t>eps mini</t>
  </si>
  <si>
    <t>esp max</t>
  </si>
  <si>
    <t>delta eps</t>
  </si>
  <si>
    <t>delta e/e/delta eps</t>
  </si>
  <si>
    <t>Essai rotation</t>
  </si>
  <si>
    <t>A200</t>
  </si>
  <si>
    <t>R200</t>
  </si>
  <si>
    <t>Phi</t>
  </si>
  <si>
    <t>Est</t>
  </si>
  <si>
    <t>Ouest</t>
  </si>
  <si>
    <t>Moyenne</t>
  </si>
  <si>
    <t>Type d'essai</t>
  </si>
  <si>
    <t>Rext (m)</t>
  </si>
  <si>
    <t>Aire</t>
  </si>
  <si>
    <t>Rint (m)</t>
  </si>
  <si>
    <t>h (m)</t>
  </si>
  <si>
    <t xml:space="preserve"> ezz_haut (µm/m)</t>
  </si>
  <si>
    <t xml:space="preserve"> ezz_bas (µm/m)</t>
  </si>
  <si>
    <t>Charge (kN)</t>
  </si>
  <si>
    <t>sigma_zz (MPa)</t>
  </si>
  <si>
    <t xml:space="preserve"> ett_haut (µm/m)</t>
  </si>
  <si>
    <t xml:space="preserve"> ett_bas (µm/m)</t>
  </si>
  <si>
    <t>Nutz_haut</t>
  </si>
  <si>
    <t>Nutz_bas</t>
  </si>
  <si>
    <t>Couple (F) Nm</t>
  </si>
  <si>
    <t>ContrainteCisaillement (Mpa)</t>
  </si>
  <si>
    <t>Cole-Cole</t>
  </si>
  <si>
    <t>Interface</t>
  </si>
  <si>
    <t>T30</t>
  </si>
  <si>
    <t>T10</t>
  </si>
  <si>
    <t>AT30</t>
  </si>
  <si>
    <t>AT10</t>
  </si>
  <si>
    <t>f10</t>
  </si>
  <si>
    <t>f30</t>
  </si>
  <si>
    <t xml:space="preserve"> ezz_haut (micro m/m)</t>
  </si>
  <si>
    <t xml:space="preserve"> ezz_bas (micro m/m)</t>
  </si>
  <si>
    <t>Charge (F) Nm</t>
  </si>
  <si>
    <t>ContrainteNormale (Mpa)</t>
  </si>
  <si>
    <t>Ezz_haut (MPa)</t>
  </si>
  <si>
    <t>Ezz_bas (MPa)</t>
  </si>
  <si>
    <t>Charge (F) N</t>
  </si>
  <si>
    <t>T40</t>
  </si>
  <si>
    <t>T0</t>
  </si>
  <si>
    <t>T20</t>
  </si>
  <si>
    <t>phi</t>
  </si>
  <si>
    <t>haut</t>
  </si>
  <si>
    <t>bas</t>
  </si>
  <si>
    <t>interface</t>
  </si>
  <si>
    <t>T10-upper-right</t>
  </si>
  <si>
    <t>T20-upper-right</t>
  </si>
  <si>
    <t>T20-upper-left</t>
  </si>
  <si>
    <t>T20-lower-right</t>
  </si>
  <si>
    <t>T20-lower-left</t>
  </si>
  <si>
    <t>T30-upper-right</t>
  </si>
  <si>
    <t>T30-upper-left</t>
  </si>
  <si>
    <t>T30-lower-right</t>
  </si>
  <si>
    <t>T30-lower-left</t>
  </si>
  <si>
    <t>T40-upper-right</t>
  </si>
  <si>
    <t>T40-upper-left</t>
  </si>
  <si>
    <t>T40-lower-right</t>
  </si>
  <si>
    <t>T40-lower-left</t>
  </si>
  <si>
    <t>aT</t>
  </si>
  <si>
    <t>pressure</t>
  </si>
  <si>
    <t>Input_load</t>
  </si>
  <si>
    <t>calculated_from_load</t>
  </si>
  <si>
    <t>Input_from_layer_0</t>
  </si>
  <si>
    <t>Input_from_layr_2</t>
  </si>
  <si>
    <t>Input_from_layer_1 (interface)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</si>
</sst>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2" fillId="0" borderId="0" xfId="1" applyNumberFormat="1" applyFont="1"/>
    <xf numFmtId="164" fontId="2" fillId="2" borderId="0" xfId="1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3" borderId="0" xfId="0" applyFont="1" applyFill="1"/>
    <xf numFmtId="0" fontId="3" fillId="0" borderId="0" xfId="0" applyFont="1"/>
    <xf numFmtId="164" fontId="3" fillId="0" borderId="0" xfId="1" applyNumberFormat="1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3" fillId="4" borderId="0" xfId="0" applyFont="1" applyFill="1"/>
    <xf numFmtId="0" fontId="5" fillId="0" borderId="0" xfId="0" applyFont="1"/>
    <xf numFmtId="0" fontId="6" fillId="0" borderId="0" xfId="0" applyFont="1"/>
    <xf numFmtId="0" fontId="3" fillId="5" borderId="0" xfId="0" applyFont="1" applyFill="1"/>
    <xf numFmtId="0" fontId="7" fillId="0" borderId="0" xfId="0" applyFont="1"/>
    <xf numFmtId="0" fontId="3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les enrobés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Axial!$C$28:$F$28</c:f>
              <c:numCache>
                <c:formatCode>General</c:formatCode>
                <c:ptCount val="4"/>
                <c:pt idx="0">
                  <c:v>5088.4953826755891</c:v>
                </c:pt>
                <c:pt idx="1">
                  <c:v>258.48406752355282</c:v>
                </c:pt>
                <c:pt idx="2">
                  <c:v>421.99542600927538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A-4633-B58F-A41AEAADF190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Axial!$C$30:$F$30</c:f>
              <c:numCache>
                <c:formatCode>General</c:formatCode>
                <c:ptCount val="4"/>
                <c:pt idx="0">
                  <c:v>10611.574758584085</c:v>
                </c:pt>
                <c:pt idx="1">
                  <c:v>614.61590092709264</c:v>
                </c:pt>
                <c:pt idx="2">
                  <c:v>990.60867020256126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A-4633-B58F-A41AEAADF190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Axial!$G$28:$J$28</c:f>
              <c:numCache>
                <c:formatCode>General</c:formatCode>
                <c:ptCount val="4"/>
                <c:pt idx="0">
                  <c:v>1785.1924134889546</c:v>
                </c:pt>
                <c:pt idx="1">
                  <c:v>248.88317864532448</c:v>
                </c:pt>
                <c:pt idx="2">
                  <c:v>412.01734144684082</c:v>
                </c:pt>
                <c:pt idx="3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A-4633-B58F-A41AEAADF190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Axial!$G$30:$J$30</c:f>
              <c:numCache>
                <c:formatCode>General</c:formatCode>
                <c:ptCount val="4"/>
                <c:pt idx="0">
                  <c:v>16303.001972338083</c:v>
                </c:pt>
                <c:pt idx="1">
                  <c:v>639.53359197866018</c:v>
                </c:pt>
                <c:pt idx="2">
                  <c:v>996.96668441705208</c:v>
                </c:pt>
                <c:pt idx="3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A-4633-B58F-A41AEAADF190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Axial!$S$28:$V$28</c:f>
              <c:numCache>
                <c:formatCode>General</c:formatCode>
                <c:ptCount val="4"/>
                <c:pt idx="0">
                  <c:v>45.502639109278888</c:v>
                </c:pt>
                <c:pt idx="1">
                  <c:v>68.126345709733215</c:v>
                </c:pt>
                <c:pt idx="2">
                  <c:v>117.92330635738008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A-4633-B58F-A41AEAADF190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Axial!$X$3:$Z$3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Axial!$X$28:$Z$28</c:f>
              <c:numCache>
                <c:formatCode>General</c:formatCode>
                <c:ptCount val="3"/>
                <c:pt idx="0">
                  <c:v>52.71232137069839</c:v>
                </c:pt>
                <c:pt idx="1">
                  <c:v>88.934818455388694</c:v>
                </c:pt>
                <c:pt idx="2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A-4633-B58F-A41AEAADF190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Axial!$S$30:$V$30</c:f>
              <c:numCache>
                <c:formatCode>General</c:formatCode>
                <c:ptCount val="4"/>
                <c:pt idx="0">
                  <c:v>111.79753684281697</c:v>
                </c:pt>
                <c:pt idx="1">
                  <c:v>177.03040005161046</c:v>
                </c:pt>
                <c:pt idx="2">
                  <c:v>305.19778144419456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BA-4633-B58F-A41AEAADF190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Axial!$T$3:$V$3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Axial!$X$30:$Z$30</c:f>
              <c:numCache>
                <c:formatCode>General</c:formatCode>
                <c:ptCount val="3"/>
                <c:pt idx="0">
                  <c:v>216.50107092517212</c:v>
                </c:pt>
                <c:pt idx="1">
                  <c:v>347.89124144798421</c:v>
                </c:pt>
                <c:pt idx="2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BA-4633-B58F-A41AEAADF190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Axial!$AI$28:$AL$28</c:f>
              <c:numCache>
                <c:formatCode>General</c:formatCode>
                <c:ptCount val="4"/>
                <c:pt idx="0">
                  <c:v>42753.602153552798</c:v>
                </c:pt>
                <c:pt idx="1">
                  <c:v>929.67978900456228</c:v>
                </c:pt>
                <c:pt idx="2">
                  <c:v>1260.1399726464274</c:v>
                </c:pt>
                <c:pt idx="3">
                  <c:v>1615.5290718486033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BA-4633-B58F-A41AEAADF190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Axial!$AM$28:$AP$28</c:f>
              <c:numCache>
                <c:formatCode>General</c:formatCode>
                <c:ptCount val="4"/>
                <c:pt idx="0">
                  <c:v>14837.588048516482</c:v>
                </c:pt>
                <c:pt idx="1">
                  <c:v>37216.722331036603</c:v>
                </c:pt>
                <c:pt idx="2">
                  <c:v>1478.5803425189167</c:v>
                </c:pt>
                <c:pt idx="3">
                  <c:v>2041.9642963771576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BA-4633-B58F-A41AEAADF190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Axial!$AI$30:$AL$30</c:f>
              <c:numCache>
                <c:formatCode>General</c:formatCode>
                <c:ptCount val="4"/>
                <c:pt idx="0">
                  <c:v>33344.383435376745</c:v>
                </c:pt>
                <c:pt idx="1">
                  <c:v>1643.6239951302946</c:v>
                </c:pt>
                <c:pt idx="2">
                  <c:v>2118.5732320436409</c:v>
                </c:pt>
                <c:pt idx="3">
                  <c:v>2617.8205702701116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BA-4633-B58F-A41AEAADF190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Axial!$AM$30:$AP$30</c:f>
              <c:numCache>
                <c:formatCode>General</c:formatCode>
                <c:ptCount val="4"/>
                <c:pt idx="0">
                  <c:v>40349.591845432173</c:v>
                </c:pt>
                <c:pt idx="1">
                  <c:v>98101.503303582489</c:v>
                </c:pt>
                <c:pt idx="2">
                  <c:v>3454.0435367401492</c:v>
                </c:pt>
                <c:pt idx="3">
                  <c:v>4094.5886692316258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BA-4633-B58F-A41AEAAD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94A-4094-846A-5D03FB4ABCF8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4A-4094-846A-5D03FB4ABCF8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4A-4094-846A-5D03FB4ABCF8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94A-4094-846A-5D03FB4ABCF8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4A-4094-846A-5D03FB4ABCF8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4A-4094-846A-5D03FB4ABCF8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94A-4094-846A-5D03FB4ABCF8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94A-4094-846A-5D03FB4ABCF8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94A-4094-846A-5D03FB4ABCF8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C94A-4094-846A-5D03FB4ABCF8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C94A-4094-846A-5D03FB4ABCF8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C94A-4094-846A-5D03FB4ABCF8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C94A-4094-846A-5D03FB4ABCF8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C94A-4094-846A-5D03FB4ABCF8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Axial!$AW$9:$BT$9</c:f>
              <c:strCache>
                <c:ptCount val="18"/>
                <c:pt idx="1">
                  <c:v>Phi</c:v>
                </c:pt>
                <c:pt idx="2">
                  <c:v>-31,11114519</c:v>
                </c:pt>
                <c:pt idx="3">
                  <c:v>52,86171676</c:v>
                </c:pt>
                <c:pt idx="4">
                  <c:v>-16,49968074</c:v>
                </c:pt>
                <c:pt idx="5">
                  <c:v>18,3880261</c:v>
                </c:pt>
                <c:pt idx="6">
                  <c:v>-16,89434074</c:v>
                </c:pt>
                <c:pt idx="7">
                  <c:v>58,02580517</c:v>
                </c:pt>
                <c:pt idx="8">
                  <c:v>-10,56617446</c:v>
                </c:pt>
                <c:pt idx="9">
                  <c:v>19,02605237</c:v>
                </c:pt>
                <c:pt idx="17">
                  <c:v>Phi</c:v>
                </c:pt>
              </c:strCache>
            </c:strRef>
          </c:xVal>
          <c:yVal>
            <c:numRef>
              <c:f>Axial!$AW$10:$BT$10</c:f>
              <c:numCache>
                <c:formatCode>General</c:formatCode>
                <c:ptCount val="24"/>
                <c:pt idx="1">
                  <c:v>0</c:v>
                </c:pt>
                <c:pt idx="2">
                  <c:v>99.4420939384148</c:v>
                </c:pt>
                <c:pt idx="3">
                  <c:v>13.50835080462608</c:v>
                </c:pt>
                <c:pt idx="4">
                  <c:v>16.968002727063322</c:v>
                </c:pt>
                <c:pt idx="5">
                  <c:v>17.847493608234785</c:v>
                </c:pt>
                <c:pt idx="6">
                  <c:v>9.5775654578466689</c:v>
                </c:pt>
                <c:pt idx="7">
                  <c:v>11.069701561974627</c:v>
                </c:pt>
                <c:pt idx="8">
                  <c:v>9.6815872828481027</c:v>
                </c:pt>
                <c:pt idx="9">
                  <c:v>10.270812091705691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4A-4094-846A-5D03FB4A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rgbClr val="00B05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Rotation!$K$39:$N$39</c:f>
              <c:numCache>
                <c:formatCode>General</c:formatCode>
                <c:ptCount val="4"/>
                <c:pt idx="0">
                  <c:v>2234.289954063081</c:v>
                </c:pt>
                <c:pt idx="1">
                  <c:v>3052.8658938405415</c:v>
                </c:pt>
                <c:pt idx="2">
                  <c:v>4302.1650502960783</c:v>
                </c:pt>
                <c:pt idx="3">
                  <c:v>5534.3223221894004</c:v>
                </c:pt>
              </c:numCache>
            </c:numRef>
          </c:xVal>
          <c:yVal>
            <c:numRef>
              <c:f>Rotation!$K$40:$N$40</c:f>
              <c:numCache>
                <c:formatCode>General</c:formatCode>
                <c:ptCount val="4"/>
                <c:pt idx="0">
                  <c:v>1508.2711451281384</c:v>
                </c:pt>
                <c:pt idx="1">
                  <c:v>1806.6418751696044</c:v>
                </c:pt>
                <c:pt idx="2">
                  <c:v>2150.1639666330639</c:v>
                </c:pt>
                <c:pt idx="3">
                  <c:v>2356.2537636186357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7-435B-8E6D-285E5A3CCBF9}"/>
            </c:ext>
          </c:extLst>
        </c:ser>
        <c:ser>
          <c:idx val="2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Rotation!$AA$39:$AD$39</c:f>
              <c:numCache>
                <c:formatCode>General</c:formatCode>
                <c:ptCount val="4"/>
                <c:pt idx="0">
                  <c:v>412.56787419007605</c:v>
                </c:pt>
                <c:pt idx="1">
                  <c:v>622.61279356552086</c:v>
                </c:pt>
                <c:pt idx="2">
                  <c:v>1025.1221297179359</c:v>
                </c:pt>
                <c:pt idx="3">
                  <c:v>1527.3696062209938</c:v>
                </c:pt>
              </c:numCache>
            </c:numRef>
          </c:xVal>
          <c:yVal>
            <c:numRef>
              <c:f>Rotation!$AA$40:$AD$40</c:f>
              <c:numCache>
                <c:formatCode>General</c:formatCode>
                <c:ptCount val="4"/>
                <c:pt idx="0">
                  <c:v>433.03409770908326</c:v>
                </c:pt>
                <c:pt idx="1">
                  <c:v>631.7313829629752</c:v>
                </c:pt>
                <c:pt idx="2">
                  <c:v>934.94075414714393</c:v>
                </c:pt>
                <c:pt idx="3">
                  <c:v>1250.9708796790162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7-435B-8E6D-285E5A3CCBF9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Rotation!$AQ$39:$AT$39</c:f>
              <c:numCache>
                <c:formatCode>General</c:formatCode>
                <c:ptCount val="4"/>
                <c:pt idx="0">
                  <c:v>99.032454852788973</c:v>
                </c:pt>
                <c:pt idx="1">
                  <c:v>138.68066223644402</c:v>
                </c:pt>
                <c:pt idx="2">
                  <c:v>216.13554961155825</c:v>
                </c:pt>
                <c:pt idx="3">
                  <c:v>338.31052734698613</c:v>
                </c:pt>
              </c:numCache>
            </c:numRef>
          </c:xVal>
          <c:yVal>
            <c:numRef>
              <c:f>Rotation!$AQ$40:$AT$40</c:f>
              <c:numCache>
                <c:formatCode>General</c:formatCode>
                <c:ptCount val="4"/>
                <c:pt idx="0">
                  <c:v>98.53546673785678</c:v>
                </c:pt>
                <c:pt idx="1">
                  <c:v>152.4567468658696</c:v>
                </c:pt>
                <c:pt idx="2">
                  <c:v>255.47331728744621</c:v>
                </c:pt>
                <c:pt idx="3">
                  <c:v>391.6123048130612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7-435B-8E6D-285E5A3CCBF9}"/>
            </c:ext>
          </c:extLst>
        </c:ser>
        <c:ser>
          <c:idx val="3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Rotation!$BG$39:$BJ$39</c:f>
              <c:numCache>
                <c:formatCode>General</c:formatCode>
                <c:ptCount val="4"/>
                <c:pt idx="0">
                  <c:v>48.972848634725224</c:v>
                </c:pt>
                <c:pt idx="1">
                  <c:v>58.442804914540829</c:v>
                </c:pt>
                <c:pt idx="2">
                  <c:v>80.869876639168083</c:v>
                </c:pt>
                <c:pt idx="3">
                  <c:v>112.50557361379732</c:v>
                </c:pt>
              </c:numCache>
            </c:numRef>
          </c:xVal>
          <c:yVal>
            <c:numRef>
              <c:f>Rotation!$BG$40:$BJ$40</c:f>
              <c:numCache>
                <c:formatCode>General</c:formatCode>
                <c:ptCount val="4"/>
                <c:pt idx="0">
                  <c:v>39.763503428140083</c:v>
                </c:pt>
                <c:pt idx="1">
                  <c:v>51.867783675227628</c:v>
                </c:pt>
                <c:pt idx="2">
                  <c:v>81.14897560242288</c:v>
                </c:pt>
                <c:pt idx="3">
                  <c:v>125.29106378993613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17-435B-8E6D-285E5A3C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rgbClr val="FF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Rotation!$K$31:$N$31</c:f>
              <c:numCache>
                <c:formatCode>General</c:formatCode>
                <c:ptCount val="4"/>
                <c:pt idx="0">
                  <c:v>27.113546649958593</c:v>
                </c:pt>
                <c:pt idx="1">
                  <c:v>23.59016840586672</c:v>
                </c:pt>
                <c:pt idx="2">
                  <c:v>19.887830448326888</c:v>
                </c:pt>
                <c:pt idx="3">
                  <c:v>16.877819287933431</c:v>
                </c:pt>
              </c:numCache>
            </c:numRef>
          </c:xVal>
          <c:yVal>
            <c:numRef>
              <c:f>Rotation!$K$30:$N$30</c:f>
              <c:numCache>
                <c:formatCode>General</c:formatCode>
                <c:ptCount val="4"/>
                <c:pt idx="0">
                  <c:v>4094.2477110343243</c:v>
                </c:pt>
                <c:pt idx="1">
                  <c:v>5250.7624516805508</c:v>
                </c:pt>
                <c:pt idx="2">
                  <c:v>6832.0408421464354</c:v>
                </c:pt>
                <c:pt idx="3">
                  <c:v>8307.3513877363166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8-43A0-BC68-8001E89A0288}"/>
            </c:ext>
          </c:extLst>
        </c:ser>
        <c:ser>
          <c:idx val="3"/>
          <c:order val="1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Rotation!$AA$31:$AD$31</c:f>
              <c:numCache>
                <c:formatCode>General</c:formatCode>
                <c:ptCount val="4"/>
                <c:pt idx="0">
                  <c:v>38.397333559048107</c:v>
                </c:pt>
                <c:pt idx="1">
                  <c:v>36.131392479864466</c:v>
                </c:pt>
                <c:pt idx="2">
                  <c:v>32.510678198572869</c:v>
                </c:pt>
                <c:pt idx="3">
                  <c:v>28.934914316465335</c:v>
                </c:pt>
              </c:numCache>
            </c:numRef>
          </c:xVal>
          <c:yVal>
            <c:numRef>
              <c:f>Rotation!$AA$30:$AD$30</c:f>
              <c:numCache>
                <c:formatCode>General</c:formatCode>
                <c:ptCount val="4"/>
                <c:pt idx="0">
                  <c:v>1256.4657470087786</c:v>
                </c:pt>
                <c:pt idx="1">
                  <c:v>1825.06890513439</c:v>
                </c:pt>
                <c:pt idx="2">
                  <c:v>2696.3613690932575</c:v>
                </c:pt>
                <c:pt idx="3">
                  <c:v>3712.5340897151318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3A0-BC68-8001E89A0288}"/>
            </c:ext>
          </c:extLst>
        </c:ser>
        <c:ser>
          <c:idx val="0"/>
          <c:order val="2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Rotation!$AQ$31:$AT$31</c:f>
              <c:numCache>
                <c:formatCode>General</c:formatCode>
                <c:ptCount val="4"/>
                <c:pt idx="0">
                  <c:v>41.37276396510218</c:v>
                </c:pt>
                <c:pt idx="1">
                  <c:v>42.047209679600485</c:v>
                </c:pt>
                <c:pt idx="2">
                  <c:v>40.996165084731246</c:v>
                </c:pt>
                <c:pt idx="3">
                  <c:v>38.739471338762989</c:v>
                </c:pt>
              </c:numCache>
            </c:numRef>
          </c:xVal>
          <c:yVal>
            <c:numRef>
              <c:f>Rotation!$AQ$30:$AT$30</c:f>
              <c:numCache>
                <c:formatCode>General</c:formatCode>
                <c:ptCount val="4"/>
                <c:pt idx="0">
                  <c:v>364.43236528592524</c:v>
                </c:pt>
                <c:pt idx="1">
                  <c:v>556.86196279691114</c:v>
                </c:pt>
                <c:pt idx="2">
                  <c:v>905.30330074993435</c:v>
                </c:pt>
                <c:pt idx="3">
                  <c:v>1381.8430195611465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8-43A0-BC68-8001E89A0288}"/>
            </c:ext>
          </c:extLst>
        </c:ser>
        <c:ser>
          <c:idx val="2"/>
          <c:order val="3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Rotation!$BG$31:$BJ$31</c:f>
              <c:numCache>
                <c:formatCode>General</c:formatCode>
                <c:ptCount val="4"/>
                <c:pt idx="0">
                  <c:v>38.186837646702571</c:v>
                </c:pt>
                <c:pt idx="1">
                  <c:v>39.470587132420853</c:v>
                </c:pt>
                <c:pt idx="2">
                  <c:v>40.979459264647474</c:v>
                </c:pt>
                <c:pt idx="3">
                  <c:v>42.070116142141373</c:v>
                </c:pt>
              </c:numCache>
            </c:numRef>
          </c:xVal>
          <c:yVal>
            <c:numRef>
              <c:f>Rotation!$BG$30:$BJ$30</c:f>
              <c:numCache>
                <c:formatCode>General</c:formatCode>
                <c:ptCount val="4"/>
                <c:pt idx="0">
                  <c:v>141.8337244704322</c:v>
                </c:pt>
                <c:pt idx="1">
                  <c:v>202.67886277346591</c:v>
                </c:pt>
                <c:pt idx="2">
                  <c:v>316.47650050029159</c:v>
                </c:pt>
                <c:pt idx="3">
                  <c:v>480.30182862470519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8-43A0-BC68-8001E89A0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Rotation!$K$41:$N$41</c:f>
              <c:numCache>
                <c:formatCode>General</c:formatCode>
                <c:ptCount val="4"/>
                <c:pt idx="0">
                  <c:v>3644.3106601164554</c:v>
                </c:pt>
                <c:pt idx="1">
                  <c:v>4811.9636552215834</c:v>
                </c:pt>
                <c:pt idx="2">
                  <c:v>6424.5806727295885</c:v>
                </c:pt>
                <c:pt idx="3">
                  <c:v>7949.5209566344656</c:v>
                </c:pt>
              </c:numCache>
            </c:numRef>
          </c:xVal>
          <c:yVal>
            <c:numRef>
              <c:f>Rotation!$K$42:$N$42</c:f>
              <c:numCache>
                <c:formatCode>General</c:formatCode>
                <c:ptCount val="4"/>
                <c:pt idx="0">
                  <c:v>1865.9753835116287</c:v>
                </c:pt>
                <c:pt idx="1">
                  <c:v>2101.3119960645754</c:v>
                </c:pt>
                <c:pt idx="2">
                  <c:v>2324.1224684483409</c:v>
                </c:pt>
                <c:pt idx="3">
                  <c:v>2411.8879823395514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C-47A4-96F1-83ED3012CE5A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Rotation!$AA$41:$AD$41</c:f>
              <c:numCache>
                <c:formatCode>General</c:formatCode>
                <c:ptCount val="4"/>
                <c:pt idx="0">
                  <c:v>984.72030497865001</c:v>
                </c:pt>
                <c:pt idx="1">
                  <c:v>1474.0478191668778</c:v>
                </c:pt>
                <c:pt idx="2">
                  <c:v>2273.818070156567</c:v>
                </c:pt>
                <c:pt idx="3">
                  <c:v>3249.0979647703716</c:v>
                </c:pt>
              </c:numCache>
            </c:numRef>
          </c:xVal>
          <c:yVal>
            <c:numRef>
              <c:f>Rotation!$AA$42:$AD$42</c:f>
              <c:numCache>
                <c:formatCode>General</c:formatCode>
                <c:ptCount val="4"/>
                <c:pt idx="0">
                  <c:v>780.40508351053359</c:v>
                </c:pt>
                <c:pt idx="1">
                  <c:v>1076.1317462549891</c:v>
                </c:pt>
                <c:pt idx="2">
                  <c:v>1449.177703585013</c:v>
                </c:pt>
                <c:pt idx="3">
                  <c:v>1796.1825582668348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C-47A4-96F1-83ED3012CE5A}"/>
            </c:ext>
          </c:extLst>
        </c:ser>
        <c:ser>
          <c:idx val="0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Rotation!$AQ$41:$AT$41</c:f>
              <c:numCache>
                <c:formatCode>General</c:formatCode>
                <c:ptCount val="4"/>
                <c:pt idx="0">
                  <c:v>273.47928347611384</c:v>
                </c:pt>
                <c:pt idx="1">
                  <c:v>413.52192557163062</c:v>
                </c:pt>
                <c:pt idx="2">
                  <c:v>683.28082557592188</c:v>
                </c:pt>
                <c:pt idx="3">
                  <c:v>1077.8368498263094</c:v>
                </c:pt>
              </c:numCache>
            </c:numRef>
          </c:xVal>
          <c:yVal>
            <c:numRef>
              <c:f>Rotation!$AQ$42:$AT$42</c:f>
              <c:numCache>
                <c:formatCode>General</c:formatCode>
                <c:ptCount val="4"/>
                <c:pt idx="0">
                  <c:v>240.87347379337027</c:v>
                </c:pt>
                <c:pt idx="1">
                  <c:v>372.95423671217253</c:v>
                </c:pt>
                <c:pt idx="2">
                  <c:v>593.88667247970193</c:v>
                </c:pt>
                <c:pt idx="3">
                  <c:v>864.72993232937449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C-47A4-96F1-83ED3012CE5A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Rotation!$BG$41:$BJ$41</c:f>
              <c:numCache>
                <c:formatCode>General</c:formatCode>
                <c:ptCount val="4"/>
                <c:pt idx="0">
                  <c:v>111.48115668912006</c:v>
                </c:pt>
                <c:pt idx="1">
                  <c:v>156.45815349929092</c:v>
                </c:pt>
                <c:pt idx="2">
                  <c:v>238.92226658609562</c:v>
                </c:pt>
                <c:pt idx="3">
                  <c:v>356.54025454596899</c:v>
                </c:pt>
              </c:numCache>
            </c:numRef>
          </c:xVal>
          <c:yVal>
            <c:numRef>
              <c:f>Rotation!$BG$42:$BJ$42</c:f>
              <c:numCache>
                <c:formatCode>General</c:formatCode>
                <c:ptCount val="4"/>
                <c:pt idx="0">
                  <c:v>87.68555810628304</c:v>
                </c:pt>
                <c:pt idx="1">
                  <c:v>128.83930929160456</c:v>
                </c:pt>
                <c:pt idx="2">
                  <c:v>207.5416244956026</c:v>
                </c:pt>
                <c:pt idx="3">
                  <c:v>321.82121351541036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C-47A4-96F1-83ED3012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5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Rotation!$K$29:$N$29</c:f>
              <c:numCache>
                <c:formatCode>General</c:formatCode>
                <c:ptCount val="4"/>
                <c:pt idx="0">
                  <c:v>34.021559572877152</c:v>
                </c:pt>
                <c:pt idx="1">
                  <c:v>30.616432798035014</c:v>
                </c:pt>
                <c:pt idx="2">
                  <c:v>26.555263729095223</c:v>
                </c:pt>
                <c:pt idx="3">
                  <c:v>23.062020243290732</c:v>
                </c:pt>
              </c:numCache>
            </c:numRef>
          </c:xVal>
          <c:yVal>
            <c:numRef>
              <c:f>Rotation!$K$28:$N$28</c:f>
              <c:numCache>
                <c:formatCode>General</c:formatCode>
                <c:ptCount val="4"/>
                <c:pt idx="0">
                  <c:v>2695.7250316108561</c:v>
                </c:pt>
                <c:pt idx="1">
                  <c:v>3547.3856614260526</c:v>
                </c:pt>
                <c:pt idx="2">
                  <c:v>4809.5560297595339</c:v>
                </c:pt>
                <c:pt idx="3">
                  <c:v>6015.0357741621838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9-49F1-84C2-FE66DF62A2C0}"/>
            </c:ext>
          </c:extLst>
        </c:ser>
        <c:ser>
          <c:idx val="2"/>
          <c:order val="1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Rotation!$AA$29:$AD$29</c:f>
              <c:numCache>
                <c:formatCode>General</c:formatCode>
                <c:ptCount val="4"/>
                <c:pt idx="0">
                  <c:v>46.386467129369258</c:v>
                </c:pt>
                <c:pt idx="1">
                  <c:v>45.416510471527033</c:v>
                </c:pt>
                <c:pt idx="2">
                  <c:v>42.365711622355683</c:v>
                </c:pt>
                <c:pt idx="3">
                  <c:v>39.318714939504694</c:v>
                </c:pt>
              </c:numCache>
            </c:numRef>
          </c:xVal>
          <c:yVal>
            <c:numRef>
              <c:f>Rotation!$AA$28:$AD$28</c:f>
              <c:numCache>
                <c:formatCode>General</c:formatCode>
                <c:ptCount val="4"/>
                <c:pt idx="0">
                  <c:v>598.10599444616696</c:v>
                </c:pt>
                <c:pt idx="1">
                  <c:v>886.97870940162659</c:v>
                </c:pt>
                <c:pt idx="2">
                  <c:v>1387.4399427011847</c:v>
                </c:pt>
                <c:pt idx="3">
                  <c:v>1974.2811491306311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9-49F1-84C2-FE66DF62A2C0}"/>
            </c:ext>
          </c:extLst>
        </c:ser>
        <c:ser>
          <c:idx val="1"/>
          <c:order val="2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Rotation!$AQ$29:$AT$29</c:f>
              <c:numCache>
                <c:formatCode>General</c:formatCode>
                <c:ptCount val="4"/>
                <c:pt idx="0">
                  <c:v>44.855871028242774</c:v>
                </c:pt>
                <c:pt idx="1">
                  <c:v>47.709109792984485</c:v>
                </c:pt>
                <c:pt idx="2">
                  <c:v>49.768109263092747</c:v>
                </c:pt>
                <c:pt idx="3">
                  <c:v>49.176545311874243</c:v>
                </c:pt>
              </c:numCache>
            </c:numRef>
          </c:xVal>
          <c:yVal>
            <c:numRef>
              <c:f>Rotation!$AQ$28:$AT$28</c:f>
              <c:numCache>
                <c:formatCode>General</c:formatCode>
                <c:ptCount val="4"/>
                <c:pt idx="0">
                  <c:v>139.70205910943821</c:v>
                </c:pt>
                <c:pt idx="1">
                  <c:v>206.09557429324511</c:v>
                </c:pt>
                <c:pt idx="2">
                  <c:v>334.63590908888204</c:v>
                </c:pt>
                <c:pt idx="3">
                  <c:v>517.50769095231215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9-49F1-84C2-FE66DF62A2C0}"/>
            </c:ext>
          </c:extLst>
        </c:ser>
        <c:ser>
          <c:idx val="3"/>
          <c:order val="3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Rotation!$BG$29:$BJ$29</c:f>
              <c:numCache>
                <c:formatCode>General</c:formatCode>
                <c:ptCount val="4"/>
                <c:pt idx="0">
                  <c:v>39.074871301602343</c:v>
                </c:pt>
                <c:pt idx="1">
                  <c:v>41.588942243381084</c:v>
                </c:pt>
                <c:pt idx="2">
                  <c:v>45.098699482325685</c:v>
                </c:pt>
                <c:pt idx="3">
                  <c:v>48.077629514417566</c:v>
                </c:pt>
              </c:numCache>
            </c:numRef>
          </c:xVal>
          <c:yVal>
            <c:numRef>
              <c:f>Rotation!$BG$28:$BJ$28</c:f>
              <c:numCache>
                <c:formatCode>General</c:formatCode>
                <c:ptCount val="4"/>
                <c:pt idx="0">
                  <c:v>63.083088924682635</c:v>
                </c:pt>
                <c:pt idx="1">
                  <c:v>78.13980054785965</c:v>
                </c:pt>
                <c:pt idx="2">
                  <c:v>114.56479908312539</c:v>
                </c:pt>
                <c:pt idx="3">
                  <c:v>168.39048298458977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9-49F1-84C2-FE66DF62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2-44BA-92E6-7E118178A0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2-44BA-92E6-7E118178A06E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2-44BA-92E6-7E118178A06E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2-44BA-92E6-7E118178A06E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Rotation!$AY$33:$BB$33</c:f>
              <c:numCache>
                <c:formatCode>General</c:formatCode>
                <c:ptCount val="4"/>
                <c:pt idx="0">
                  <c:v>44.195951415427842</c:v>
                </c:pt>
                <c:pt idx="1">
                  <c:v>-137.80008578830279</c:v>
                </c:pt>
                <c:pt idx="2">
                  <c:v>-134.07011853396733</c:v>
                </c:pt>
                <c:pt idx="3">
                  <c:v>49.584726540553525</c:v>
                </c:pt>
              </c:numCache>
            </c:numRef>
          </c:xVal>
          <c:yVal>
            <c:numRef>
              <c:f>Rotation!$AY$32:$BB$32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2-44BA-92E6-7E118178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Ouest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5-45DA-A192-7D9B3E8CA5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Rotation!$W$33:$Z$33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48.105250026877407</c:v>
                </c:pt>
                <c:pt idx="2">
                  <c:v>46.894422432560276</c:v>
                </c:pt>
                <c:pt idx="3">
                  <c:v>45.285322441623293</c:v>
                </c:pt>
              </c:numCache>
            </c:numRef>
          </c:xVal>
          <c:yVal>
            <c:numRef>
              <c:f>Rotation!$W$32:$Z$32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5-45DA-A192-7D9B3E8CA5AA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5-45DA-A192-7D9B3E8CA5AA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5-45DA-A192-7D9B3E8CA5AA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Rotation!$BC$33:$BF$33</c:f>
              <c:numCache>
                <c:formatCode>General</c:formatCode>
                <c:ptCount val="4"/>
                <c:pt idx="0">
                  <c:v>42.457801382910162</c:v>
                </c:pt>
                <c:pt idx="1">
                  <c:v>-136.02982568913092</c:v>
                </c:pt>
                <c:pt idx="2">
                  <c:v>-133.76951346784872</c:v>
                </c:pt>
                <c:pt idx="3">
                  <c:v>47.366420979023324</c:v>
                </c:pt>
              </c:numCache>
            </c:numRef>
          </c:xVal>
          <c:yVal>
            <c:numRef>
              <c:f>Rotation!$BC$32:$BF$32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5-45DA-A192-7D9B3E8C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baseline="0">
                <a:solidFill>
                  <a:srgbClr val="00B050"/>
                </a:solidFill>
                <a:effectLst/>
              </a:rPr>
              <a:t>Module de cisaillement G</a:t>
            </a:r>
            <a:r>
              <a:rPr lang="el-GR" sz="2400" b="0" i="0" baseline="-25000">
                <a:solidFill>
                  <a:srgbClr val="00B050"/>
                </a:solidFill>
                <a:effectLst/>
              </a:rPr>
              <a:t>θ</a:t>
            </a:r>
            <a:r>
              <a:rPr lang="fr-FR" sz="2400" b="0" i="0" baseline="-25000">
                <a:solidFill>
                  <a:srgbClr val="00B050"/>
                </a:solidFill>
                <a:effectLst/>
              </a:rPr>
              <a:t>z</a:t>
            </a:r>
            <a:r>
              <a:rPr lang="fr-FR" sz="2400" b="0" i="0" baseline="0">
                <a:solidFill>
                  <a:srgbClr val="00B050"/>
                </a:solidFill>
                <a:effectLst/>
              </a:rPr>
              <a:t>* dans deux couches  (Cole-Cole)</a:t>
            </a:r>
            <a:endParaRPr lang="en-US" sz="2400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79358830146232"/>
          <c:y val="0.17482321409599158"/>
          <c:w val="0.58129472865171405"/>
          <c:h val="0.54688437711639071"/>
        </c:manualLayout>
      </c:layout>
      <c:scatterChart>
        <c:scatterStyle val="lineMarker"/>
        <c:varyColors val="0"/>
        <c:ser>
          <c:idx val="0"/>
          <c:order val="0"/>
          <c:tx>
            <c:v>BBSG-8.5°C-R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sides'!$C$46:$F$46</c:f>
              <c:numCache>
                <c:formatCode>General</c:formatCode>
                <c:ptCount val="4"/>
                <c:pt idx="0">
                  <c:v>2270.1594739075063</c:v>
                </c:pt>
                <c:pt idx="1">
                  <c:v>3105.7832036916898</c:v>
                </c:pt>
                <c:pt idx="2">
                  <c:v>4391.4045087211425</c:v>
                </c:pt>
                <c:pt idx="3">
                  <c:v>5656.7680658515301</c:v>
                </c:pt>
              </c:numCache>
            </c:numRef>
          </c:xVal>
          <c:yVal>
            <c:numRef>
              <c:f>'Plot for 2 sides'!$C$47:$F$47</c:f>
              <c:numCache>
                <c:formatCode>General</c:formatCode>
                <c:ptCount val="4"/>
                <c:pt idx="0">
                  <c:v>1527.3551876324127</c:v>
                </c:pt>
                <c:pt idx="1">
                  <c:v>1834.3659691255652</c:v>
                </c:pt>
                <c:pt idx="2">
                  <c:v>2185.5956220159146</c:v>
                </c:pt>
                <c:pt idx="3">
                  <c:v>2412.8206306928669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E-4A3D-867F-DB6CDC8C4A86}"/>
            </c:ext>
          </c:extLst>
        </c:ser>
        <c:ser>
          <c:idx val="4"/>
          <c:order val="1"/>
          <c:tx>
            <c:v>BBSG-8.5°C-L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sides'!$G$46:$J$46</c:f>
              <c:numCache>
                <c:formatCode>General</c:formatCode>
                <c:ptCount val="4"/>
                <c:pt idx="0">
                  <c:v>2198.4204342186567</c:v>
                </c:pt>
                <c:pt idx="1">
                  <c:v>2999.9485839893937</c:v>
                </c:pt>
                <c:pt idx="2">
                  <c:v>4212.9255918710141</c:v>
                </c:pt>
                <c:pt idx="3">
                  <c:v>5411.8765785272708</c:v>
                </c:pt>
              </c:numCache>
            </c:numRef>
          </c:xVal>
          <c:yVal>
            <c:numRef>
              <c:f>'Plot for 2 sides'!$G$47:$J$47</c:f>
              <c:numCache>
                <c:formatCode>General</c:formatCode>
                <c:ptCount val="4"/>
                <c:pt idx="0">
                  <c:v>1489.1871026238641</c:v>
                </c:pt>
                <c:pt idx="1">
                  <c:v>1778.9177812136431</c:v>
                </c:pt>
                <c:pt idx="2">
                  <c:v>2114.7323112502131</c:v>
                </c:pt>
                <c:pt idx="3">
                  <c:v>2299.6868965444055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E-4A3D-867F-DB6CDC8C4A86}"/>
            </c:ext>
          </c:extLst>
        </c:ser>
        <c:ser>
          <c:idx val="8"/>
          <c:order val="2"/>
          <c:tx>
            <c:v>EME-8.5°C-R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sides'!$C$48:$F$48</c:f>
              <c:numCache>
                <c:formatCode>General</c:formatCode>
                <c:ptCount val="4"/>
                <c:pt idx="0">
                  <c:v>3605.5326839800869</c:v>
                </c:pt>
                <c:pt idx="1">
                  <c:v>4754.3196187709873</c:v>
                </c:pt>
                <c:pt idx="2">
                  <c:v>6334.4114089507375</c:v>
                </c:pt>
                <c:pt idx="3">
                  <c:v>7840.8969188481205</c:v>
                </c:pt>
              </c:numCache>
            </c:numRef>
          </c:xVal>
          <c:yVal>
            <c:numRef>
              <c:f>'Plot for 2 sides'!$C$49:$F$49</c:f>
              <c:numCache>
                <c:formatCode>General</c:formatCode>
                <c:ptCount val="4"/>
                <c:pt idx="0">
                  <c:v>1819.3290850289525</c:v>
                </c:pt>
                <c:pt idx="1">
                  <c:v>2051.3141191217251</c:v>
                </c:pt>
                <c:pt idx="2">
                  <c:v>2259.764395989177</c:v>
                </c:pt>
                <c:pt idx="3">
                  <c:v>2372.9702990379174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E-4A3D-867F-DB6CDC8C4A86}"/>
            </c:ext>
          </c:extLst>
        </c:ser>
        <c:ser>
          <c:idx val="9"/>
          <c:order val="3"/>
          <c:tx>
            <c:v>EME-8.5°C-R</c:v>
          </c:tx>
          <c:spPr>
            <a:ln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sides'!$G$48:$J$48</c:f>
              <c:numCache>
                <c:formatCode>General</c:formatCode>
                <c:ptCount val="4"/>
                <c:pt idx="0">
                  <c:v>3683.088636252824</c:v>
                </c:pt>
                <c:pt idx="1">
                  <c:v>4869.6076916721804</c:v>
                </c:pt>
                <c:pt idx="2">
                  <c:v>6514.7499365084368</c:v>
                </c:pt>
                <c:pt idx="3">
                  <c:v>8058.1449944208098</c:v>
                </c:pt>
              </c:numCache>
            </c:numRef>
          </c:xVal>
          <c:yVal>
            <c:numRef>
              <c:f>'Plot for 2 sides'!$G$49:$J$49</c:f>
              <c:numCache>
                <c:formatCode>General</c:formatCode>
                <c:ptCount val="4"/>
                <c:pt idx="0">
                  <c:v>1912.6216819943047</c:v>
                </c:pt>
                <c:pt idx="1">
                  <c:v>2151.3098730074257</c:v>
                </c:pt>
                <c:pt idx="2">
                  <c:v>2388.4805409075043</c:v>
                </c:pt>
                <c:pt idx="3">
                  <c:v>2450.8056656411868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E-4A3D-867F-DB6CDC8C4A86}"/>
            </c:ext>
          </c:extLst>
        </c:ser>
        <c:ser>
          <c:idx val="1"/>
          <c:order val="4"/>
          <c:tx>
            <c:v>BBSG-18.8°C-R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sides'!$S$46:$V$46</c:f>
              <c:numCache>
                <c:formatCode>General</c:formatCode>
                <c:ptCount val="4"/>
                <c:pt idx="0">
                  <c:v>419.34174826852177</c:v>
                </c:pt>
                <c:pt idx="1">
                  <c:v>634.46378680290627</c:v>
                </c:pt>
                <c:pt idx="2">
                  <c:v>1036.8997786737016</c:v>
                </c:pt>
                <c:pt idx="3">
                  <c:v>1552.3923528322125</c:v>
                </c:pt>
              </c:numCache>
            </c:numRef>
          </c:xVal>
          <c:yVal>
            <c:numRef>
              <c:f>'Plot for 2 sides'!$S$47:$V$47</c:f>
              <c:numCache>
                <c:formatCode>General</c:formatCode>
                <c:ptCount val="4"/>
                <c:pt idx="0">
                  <c:v>436.26004313630523</c:v>
                </c:pt>
                <c:pt idx="1">
                  <c:v>634.13482770345297</c:v>
                </c:pt>
                <c:pt idx="2">
                  <c:v>931.03312185102664</c:v>
                </c:pt>
                <c:pt idx="3">
                  <c:v>1248.9855264954981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E-4A3D-867F-DB6CDC8C4A86}"/>
            </c:ext>
          </c:extLst>
        </c:ser>
        <c:ser>
          <c:idx val="2"/>
          <c:order val="5"/>
          <c:tx>
            <c:v>BBSG-18.8°C-L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sides'!$W$46:$Z$46</c:f>
              <c:numCache>
                <c:formatCode>General</c:formatCode>
                <c:ptCount val="4"/>
                <c:pt idx="0">
                  <c:v>405.79400011163023</c:v>
                </c:pt>
                <c:pt idx="1">
                  <c:v>610.76180032813534</c:v>
                </c:pt>
                <c:pt idx="2">
                  <c:v>1013.3444807621698</c:v>
                </c:pt>
                <c:pt idx="3">
                  <c:v>1502.3468596097753</c:v>
                </c:pt>
              </c:numCache>
            </c:numRef>
          </c:xVal>
          <c:yVal>
            <c:numRef>
              <c:f>'Plot for 2 sides'!$W$47:$Z$47</c:f>
              <c:numCache>
                <c:formatCode>General</c:formatCode>
                <c:ptCount val="4"/>
                <c:pt idx="0">
                  <c:v>429.80815228186145</c:v>
                </c:pt>
                <c:pt idx="1">
                  <c:v>629.32793822249755</c:v>
                </c:pt>
                <c:pt idx="2">
                  <c:v>938.84838644326157</c:v>
                </c:pt>
                <c:pt idx="3">
                  <c:v>1252.9562328625343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E-4A3D-867F-DB6CDC8C4A86}"/>
            </c:ext>
          </c:extLst>
        </c:ser>
        <c:ser>
          <c:idx val="3"/>
          <c:order val="6"/>
          <c:tx>
            <c:v>EME-18.8°C-R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sides'!$S$48:$V$48</c:f>
              <c:numCache>
                <c:formatCode>General</c:formatCode>
                <c:ptCount val="4"/>
                <c:pt idx="0">
                  <c:v>986.037287984518</c:v>
                </c:pt>
                <c:pt idx="1">
                  <c:v>1461.1323578708977</c:v>
                </c:pt>
                <c:pt idx="2">
                  <c:v>2235.5300535277424</c:v>
                </c:pt>
                <c:pt idx="3">
                  <c:v>3195.3818168395865</c:v>
                </c:pt>
              </c:numCache>
            </c:numRef>
          </c:xVal>
          <c:yVal>
            <c:numRef>
              <c:f>'Plot for 2 sides'!$S$49:$V$49</c:f>
              <c:numCache>
                <c:formatCode>General</c:formatCode>
                <c:ptCount val="4"/>
                <c:pt idx="0">
                  <c:v>765.30105685694241</c:v>
                </c:pt>
                <c:pt idx="1">
                  <c:v>1043.9511079726499</c:v>
                </c:pt>
                <c:pt idx="2">
                  <c:v>1394.5114062537164</c:v>
                </c:pt>
                <c:pt idx="3">
                  <c:v>1730.4235366936991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E-4A3D-867F-DB6CDC8C4A86}"/>
            </c:ext>
          </c:extLst>
        </c:ser>
        <c:ser>
          <c:idx val="5"/>
          <c:order val="7"/>
          <c:tx>
            <c:v>EME-18.8°C-R</c:v>
          </c:tx>
          <c:spPr>
            <a:ln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sides'!$W$48:$Z$48</c:f>
              <c:numCache>
                <c:formatCode>General</c:formatCode>
                <c:ptCount val="4"/>
                <c:pt idx="0">
                  <c:v>983.40332197278178</c:v>
                </c:pt>
                <c:pt idx="1">
                  <c:v>1486.9632804628579</c:v>
                </c:pt>
                <c:pt idx="2">
                  <c:v>2312.1060867853921</c:v>
                </c:pt>
                <c:pt idx="3">
                  <c:v>3302.8141127011563</c:v>
                </c:pt>
              </c:numCache>
            </c:numRef>
          </c:xVal>
          <c:yVal>
            <c:numRef>
              <c:f>'Plot for 2 sides'!$W$49:$Z$49</c:f>
              <c:numCache>
                <c:formatCode>General</c:formatCode>
                <c:ptCount val="4"/>
                <c:pt idx="0">
                  <c:v>795.50911016412488</c:v>
                </c:pt>
                <c:pt idx="1">
                  <c:v>1108.3123845373284</c:v>
                </c:pt>
                <c:pt idx="2">
                  <c:v>1503.8440009163094</c:v>
                </c:pt>
                <c:pt idx="3">
                  <c:v>1861.9415798399707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E-4A3D-867F-DB6CDC8C4A86}"/>
            </c:ext>
          </c:extLst>
        </c:ser>
        <c:ser>
          <c:idx val="6"/>
          <c:order val="8"/>
          <c:tx>
            <c:v>BBSG-29.0°C-R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sides'!$AI$46:$AL$46</c:f>
              <c:numCache>
                <c:formatCode>General</c:formatCode>
                <c:ptCount val="4"/>
                <c:pt idx="0">
                  <c:v>97.616938913489946</c:v>
                </c:pt>
                <c:pt idx="1">
                  <c:v>136.88239993715388</c:v>
                </c:pt>
                <c:pt idx="2">
                  <c:v>215.89228399754225</c:v>
                </c:pt>
                <c:pt idx="3">
                  <c:v>340.75544790367519</c:v>
                </c:pt>
              </c:numCache>
            </c:numRef>
          </c:xVal>
          <c:yVal>
            <c:numRef>
              <c:f>'Plot for 2 sides'!$AI$47:$AL$47</c:f>
              <c:numCache>
                <c:formatCode>General</c:formatCode>
                <c:ptCount val="4"/>
                <c:pt idx="0">
                  <c:v>99.494669452000537</c:v>
                </c:pt>
                <c:pt idx="1">
                  <c:v>153.89511916485361</c:v>
                </c:pt>
                <c:pt idx="2">
                  <c:v>258.60865389072234</c:v>
                </c:pt>
                <c:pt idx="3">
                  <c:v>396.68152774985583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3E-4A3D-867F-DB6CDC8C4A86}"/>
            </c:ext>
          </c:extLst>
        </c:ser>
        <c:ser>
          <c:idx val="7"/>
          <c:order val="9"/>
          <c:tx>
            <c:v>BBSG-29.0°C-L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sides'!$AM$46:$AP$46</c:f>
              <c:numCache>
                <c:formatCode>General</c:formatCode>
                <c:ptCount val="4"/>
                <c:pt idx="0">
                  <c:v>100.447970792088</c:v>
                </c:pt>
                <c:pt idx="1">
                  <c:v>140.47892453573417</c:v>
                </c:pt>
                <c:pt idx="2">
                  <c:v>216.37881522557424</c:v>
                </c:pt>
                <c:pt idx="3">
                  <c:v>335.86560679029708</c:v>
                </c:pt>
              </c:numCache>
            </c:numRef>
          </c:xVal>
          <c:yVal>
            <c:numRef>
              <c:f>'Plot for 2 sides'!$AM$47:$AP$47</c:f>
              <c:numCache>
                <c:formatCode>General</c:formatCode>
                <c:ptCount val="4"/>
                <c:pt idx="0">
                  <c:v>97.576264023713065</c:v>
                </c:pt>
                <c:pt idx="1">
                  <c:v>151.01837456688563</c:v>
                </c:pt>
                <c:pt idx="2">
                  <c:v>252.33798068417011</c:v>
                </c:pt>
                <c:pt idx="3">
                  <c:v>386.54308187626646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3E-4A3D-867F-DB6CDC8C4A86}"/>
            </c:ext>
          </c:extLst>
        </c:ser>
        <c:ser>
          <c:idx val="10"/>
          <c:order val="10"/>
          <c:tx>
            <c:v>EME-29.0°C-R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sides'!$AI$48:$AL$48</c:f>
              <c:numCache>
                <c:formatCode>General</c:formatCode>
                <c:ptCount val="4"/>
                <c:pt idx="0">
                  <c:v>262.50183254507078</c:v>
                </c:pt>
                <c:pt idx="1">
                  <c:v>397.26601683783662</c:v>
                </c:pt>
                <c:pt idx="2">
                  <c:v>672.38957869157866</c:v>
                </c:pt>
                <c:pt idx="3">
                  <c:v>1057.8546266533153</c:v>
                </c:pt>
              </c:numCache>
            </c:numRef>
          </c:xVal>
          <c:yVal>
            <c:numRef>
              <c:f>'Plot for 2 sides'!$AI$49:$AL$49</c:f>
              <c:numCache>
                <c:formatCode>General</c:formatCode>
                <c:ptCount val="4"/>
                <c:pt idx="0">
                  <c:v>233.00657879218591</c:v>
                </c:pt>
                <c:pt idx="1">
                  <c:v>362.17278299154896</c:v>
                </c:pt>
                <c:pt idx="2">
                  <c:v>583.63939080453031</c:v>
                </c:pt>
                <c:pt idx="3">
                  <c:v>855.56608373851896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3E-4A3D-867F-DB6CDC8C4A86}"/>
            </c:ext>
          </c:extLst>
        </c:ser>
        <c:ser>
          <c:idx val="11"/>
          <c:order val="11"/>
          <c:tx>
            <c:v>EME-29.0°C-R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'Plot for 2 sides'!$AM$48:$AP$48</c:f>
              <c:numCache>
                <c:formatCode>General</c:formatCode>
                <c:ptCount val="4"/>
                <c:pt idx="0">
                  <c:v>284.45673440715677</c:v>
                </c:pt>
                <c:pt idx="1">
                  <c:v>429.77783430542451</c:v>
                </c:pt>
                <c:pt idx="2">
                  <c:v>694.17207246026499</c:v>
                </c:pt>
                <c:pt idx="3">
                  <c:v>1097.8190729993032</c:v>
                </c:pt>
              </c:numCache>
            </c:numRef>
          </c:xVal>
          <c:yVal>
            <c:numRef>
              <c:f>'Plot for 2 sides'!$AM$49:$AP$49</c:f>
              <c:numCache>
                <c:formatCode>General</c:formatCode>
                <c:ptCount val="4"/>
                <c:pt idx="0">
                  <c:v>248.74036879455468</c:v>
                </c:pt>
                <c:pt idx="1">
                  <c:v>383.73569043279628</c:v>
                </c:pt>
                <c:pt idx="2">
                  <c:v>604.13395415487355</c:v>
                </c:pt>
                <c:pt idx="3">
                  <c:v>873.89378092023026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3E-4A3D-867F-DB6CDC8C4A86}"/>
            </c:ext>
          </c:extLst>
        </c:ser>
        <c:ser>
          <c:idx val="12"/>
          <c:order val="12"/>
          <c:tx>
            <c:v>BBSG-39.1°C-R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sides'!$AY$46:$BB$46</c:f>
              <c:numCache>
                <c:formatCode>General</c:formatCode>
                <c:ptCount val="4"/>
                <c:pt idx="0">
                  <c:v>48.755122511700456</c:v>
                </c:pt>
                <c:pt idx="1">
                  <c:v>58.183451376486929</c:v>
                </c:pt>
                <c:pt idx="2">
                  <c:v>80.958558283051246</c:v>
                </c:pt>
                <c:pt idx="3">
                  <c:v>114.10561584616129</c:v>
                </c:pt>
              </c:numCache>
            </c:numRef>
          </c:xVal>
          <c:yVal>
            <c:numRef>
              <c:f>'Plot for 2 sides'!$AY$47:$BB$47</c:f>
              <c:numCache>
                <c:formatCode>General</c:formatCode>
                <c:ptCount val="4"/>
                <c:pt idx="0">
                  <c:v>39.839674368552835</c:v>
                </c:pt>
                <c:pt idx="1">
                  <c:v>51.999182908304689</c:v>
                </c:pt>
                <c:pt idx="2">
                  <c:v>82.296107333227042</c:v>
                </c:pt>
                <c:pt idx="3">
                  <c:v>126.7923657878556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3E-4A3D-867F-DB6CDC8C4A86}"/>
            </c:ext>
          </c:extLst>
        </c:ser>
        <c:ser>
          <c:idx val="13"/>
          <c:order val="13"/>
          <c:tx>
            <c:v>BBSG-39.1°C-L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sides'!$BC$46:$BF$46</c:f>
              <c:numCache>
                <c:formatCode>General</c:formatCode>
                <c:ptCount val="4"/>
                <c:pt idx="0">
                  <c:v>49.190574757749985</c:v>
                </c:pt>
                <c:pt idx="1">
                  <c:v>58.70215845259473</c:v>
                </c:pt>
                <c:pt idx="2">
                  <c:v>80.78119499528492</c:v>
                </c:pt>
                <c:pt idx="3">
                  <c:v>110.90553138143335</c:v>
                </c:pt>
              </c:numCache>
            </c:numRef>
          </c:xVal>
          <c:yVal>
            <c:numRef>
              <c:f>'Plot for 2 sides'!$BC$47:$BF$47</c:f>
              <c:numCache>
                <c:formatCode>General</c:formatCode>
                <c:ptCount val="4"/>
                <c:pt idx="0">
                  <c:v>39.687332487727339</c:v>
                </c:pt>
                <c:pt idx="1">
                  <c:v>51.736384442150545</c:v>
                </c:pt>
                <c:pt idx="2">
                  <c:v>80.001843871618718</c:v>
                </c:pt>
                <c:pt idx="3">
                  <c:v>123.78976179201671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3E-4A3D-867F-DB6CDC8C4A86}"/>
            </c:ext>
          </c:extLst>
        </c:ser>
        <c:ser>
          <c:idx val="14"/>
          <c:order val="14"/>
          <c:tx>
            <c:v>EME-39.1°C-R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sides'!$AY$48:$BB$48</c:f>
              <c:numCache>
                <c:formatCode>General</c:formatCode>
                <c:ptCount val="4"/>
                <c:pt idx="0">
                  <c:v>110.33667456093175</c:v>
                </c:pt>
                <c:pt idx="1">
                  <c:v>150.43704959218152</c:v>
                </c:pt>
                <c:pt idx="2">
                  <c:v>232.37021676038526</c:v>
                </c:pt>
                <c:pt idx="3">
                  <c:v>351.99353963795323</c:v>
                </c:pt>
              </c:numCache>
            </c:numRef>
          </c:xVal>
          <c:yVal>
            <c:numRef>
              <c:f>'Plot for 2 sides'!$AY$49:$BB$49</c:f>
              <c:numCache>
                <c:formatCode>General</c:formatCode>
                <c:ptCount val="4"/>
                <c:pt idx="0">
                  <c:v>86.990099516591968</c:v>
                </c:pt>
                <c:pt idx="1">
                  <c:v>124.80010857872293</c:v>
                </c:pt>
                <c:pt idx="2">
                  <c:v>203.86457765074735</c:v>
                </c:pt>
                <c:pt idx="3">
                  <c:v>314.17542021061786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3E-4A3D-867F-DB6CDC8C4A86}"/>
            </c:ext>
          </c:extLst>
        </c:ser>
        <c:ser>
          <c:idx val="15"/>
          <c:order val="15"/>
          <c:tx>
            <c:v>EME-39.1°C-L</c:v>
          </c:tx>
          <c:spPr>
            <a:ln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sides'!$BC$48:$BF$48</c:f>
              <c:numCache>
                <c:formatCode>General</c:formatCode>
                <c:ptCount val="4"/>
                <c:pt idx="0">
                  <c:v>112.62563881730836</c:v>
                </c:pt>
                <c:pt idx="1">
                  <c:v>162.47925740640025</c:v>
                </c:pt>
                <c:pt idx="2">
                  <c:v>245.47431641180594</c:v>
                </c:pt>
                <c:pt idx="3">
                  <c:v>361.08696945398469</c:v>
                </c:pt>
              </c:numCache>
            </c:numRef>
          </c:xVal>
          <c:yVal>
            <c:numRef>
              <c:f>'Plot for 2 sides'!$BC$49:$BF$49</c:f>
              <c:numCache>
                <c:formatCode>General</c:formatCode>
                <c:ptCount val="4"/>
                <c:pt idx="0">
                  <c:v>88.381016695974139</c:v>
                </c:pt>
                <c:pt idx="1">
                  <c:v>132.87851000448623</c:v>
                </c:pt>
                <c:pt idx="2">
                  <c:v>211.21867134045795</c:v>
                </c:pt>
                <c:pt idx="3">
                  <c:v>329.46700682020293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3E-4A3D-867F-DB6CDC8C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5375729413023085"/>
          <c:y val="0.19434580754912562"/>
          <c:w val="0.24428371588702985"/>
          <c:h val="0.377253699693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0727133961749"/>
          <c:y val="0.1636914104660008"/>
          <c:w val="0.76820215445236606"/>
          <c:h val="0.65720752811741512"/>
        </c:manualLayout>
      </c:layout>
      <c:scatterChart>
        <c:scatterStyle val="lineMarker"/>
        <c:varyColors val="0"/>
        <c:ser>
          <c:idx val="0"/>
          <c:order val="0"/>
          <c:tx>
            <c:v>BBSG-8.5°C-R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 w="9525">
                <a:solidFill>
                  <a:srgbClr val="0070C0"/>
                </a:solidFill>
              </a:ln>
            </c:spPr>
          </c:marker>
          <c:x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35A-B856-7773B00A4E3B}"/>
            </c:ext>
          </c:extLst>
        </c:ser>
        <c:ser>
          <c:idx val="1"/>
          <c:order val="1"/>
          <c:tx>
            <c:v>BBSG-8.5°C-L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5-435A-B856-7773B00A4E3B}"/>
            </c:ext>
          </c:extLst>
        </c:ser>
        <c:ser>
          <c:idx val="2"/>
          <c:order val="2"/>
          <c:tx>
            <c:v>EME-8.5°C-R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5-435A-B856-7773B00A4E3B}"/>
            </c:ext>
          </c:extLst>
        </c:ser>
        <c:ser>
          <c:idx val="3"/>
          <c:order val="3"/>
          <c:tx>
            <c:v>EME-8.5°C-L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5-435A-B856-7773B00A4E3B}"/>
            </c:ext>
          </c:extLst>
        </c:ser>
        <c:ser>
          <c:idx val="4"/>
          <c:order val="4"/>
          <c:tx>
            <c:v>BBSG-18.8°C-R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5-435A-B856-7773B00A4E3B}"/>
            </c:ext>
          </c:extLst>
        </c:ser>
        <c:ser>
          <c:idx val="5"/>
          <c:order val="5"/>
          <c:tx>
            <c:v>BBSG-18.8°C-L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5-435A-B856-7773B00A4E3B}"/>
            </c:ext>
          </c:extLst>
        </c:ser>
        <c:ser>
          <c:idx val="6"/>
          <c:order val="6"/>
          <c:tx>
            <c:v>EME-18.8°C-R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D5-435A-B856-7773B00A4E3B}"/>
            </c:ext>
          </c:extLst>
        </c:ser>
        <c:ser>
          <c:idx val="7"/>
          <c:order val="7"/>
          <c:tx>
            <c:v>EME-18.8°C-L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D5-435A-B856-7773B00A4E3B}"/>
            </c:ext>
          </c:extLst>
        </c:ser>
        <c:ser>
          <c:idx val="8"/>
          <c:order val="8"/>
          <c:tx>
            <c:v>BBSG-29.0°C-R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D5-435A-B856-7773B00A4E3B}"/>
            </c:ext>
          </c:extLst>
        </c:ser>
        <c:ser>
          <c:idx val="9"/>
          <c:order val="9"/>
          <c:tx>
            <c:v>BBSG-29.0°C-L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D5-435A-B856-7773B00A4E3B}"/>
            </c:ext>
          </c:extLst>
        </c:ser>
        <c:ser>
          <c:idx val="10"/>
          <c:order val="10"/>
          <c:tx>
            <c:v>EME-29.0°C-R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D5-435A-B856-7773B00A4E3B}"/>
            </c:ext>
          </c:extLst>
        </c:ser>
        <c:ser>
          <c:idx val="11"/>
          <c:order val="11"/>
          <c:tx>
            <c:v>EME-29.0°C-L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D5-435A-B856-7773B00A4E3B}"/>
            </c:ext>
          </c:extLst>
        </c:ser>
        <c:ser>
          <c:idx val="12"/>
          <c:order val="12"/>
          <c:tx>
            <c:v>BBSG-39.1°C-R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D5-435A-B856-7773B00A4E3B}"/>
            </c:ext>
          </c:extLst>
        </c:ser>
        <c:ser>
          <c:idx val="13"/>
          <c:order val="13"/>
          <c:tx>
            <c:v>BBSG-39.1°C-L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D5-435A-B856-7773B00A4E3B}"/>
            </c:ext>
          </c:extLst>
        </c:ser>
        <c:ser>
          <c:idx val="14"/>
          <c:order val="14"/>
          <c:tx>
            <c:v>EME-39.1°C-R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D5-435A-B856-7773B00A4E3B}"/>
            </c:ext>
          </c:extLst>
        </c:ser>
        <c:ser>
          <c:idx val="15"/>
          <c:order val="15"/>
          <c:tx>
            <c:v>EME-39.1°C-L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DD5-435A-B856-7773B00A4E3B}"/>
            </c:ext>
          </c:extLst>
        </c:ser>
        <c:ser>
          <c:idx val="16"/>
          <c:order val="16"/>
          <c:tx>
            <c:v>Inter-8.5°C-R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DD5-435A-B856-7773B00A4E3B}"/>
            </c:ext>
          </c:extLst>
        </c:ser>
        <c:ser>
          <c:idx val="17"/>
          <c:order val="17"/>
          <c:tx>
            <c:v>Inter-8.5°C-L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D5-435A-B856-7773B00A4E3B}"/>
            </c:ext>
          </c:extLst>
        </c:ser>
        <c:ser>
          <c:idx val="18"/>
          <c:order val="18"/>
          <c:tx>
            <c:v>Inter-18.8°C-R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DD5-435A-B856-7773B00A4E3B}"/>
            </c:ext>
          </c:extLst>
        </c:ser>
        <c:ser>
          <c:idx val="19"/>
          <c:order val="19"/>
          <c:tx>
            <c:v>Inter-18.8°C-L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DD5-435A-B856-7773B00A4E3B}"/>
            </c:ext>
          </c:extLst>
        </c:ser>
        <c:ser>
          <c:idx val="20"/>
          <c:order val="20"/>
          <c:tx>
            <c:v>Inter-29.0°C-R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D5-435A-B856-7773B00A4E3B}"/>
            </c:ext>
          </c:extLst>
        </c:ser>
        <c:ser>
          <c:idx val="21"/>
          <c:order val="21"/>
          <c:tx>
            <c:v>Inter-29.0°C-L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DD5-435A-B856-7773B00A4E3B}"/>
            </c:ext>
          </c:extLst>
        </c:ser>
        <c:ser>
          <c:idx val="22"/>
          <c:order val="22"/>
          <c:tx>
            <c:v>Inter-39.1°C-R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DD5-435A-B856-7773B00A4E3B}"/>
            </c:ext>
          </c:extLst>
        </c:ser>
        <c:ser>
          <c:idx val="23"/>
          <c:order val="23"/>
          <c:tx>
            <c:v>Inter-39.1°C-L</c:v>
          </c:tx>
          <c:spPr>
            <a:ln w="19050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D5-435A-B856-7773B00A4E3B}"/>
            </c:ext>
          </c:extLst>
        </c:ser>
        <c:ser>
          <c:idx val="24"/>
          <c:order val="24"/>
          <c:tx>
            <c:v>T0-3-upper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Sheet1!$BW$35:$CA$35</c:f>
              <c:numCache>
                <c:formatCode>General</c:formatCode>
                <c:ptCount val="5"/>
                <c:pt idx="0">
                  <c:v>22.873824157823492</c:v>
                </c:pt>
                <c:pt idx="1">
                  <c:v>20.56490050261754</c:v>
                </c:pt>
                <c:pt idx="2">
                  <c:v>17.2884676338183</c:v>
                </c:pt>
                <c:pt idx="3">
                  <c:v>16.839623947139085</c:v>
                </c:pt>
                <c:pt idx="4">
                  <c:v>24.405568623086985</c:v>
                </c:pt>
              </c:numCache>
            </c:numRef>
          </c:xVal>
          <c:yVal>
            <c:numRef>
              <c:f>Sheet1!$BW$28:$CA$28</c:f>
              <c:numCache>
                <c:formatCode>General</c:formatCode>
                <c:ptCount val="5"/>
                <c:pt idx="0">
                  <c:v>6756.0164068555559</c:v>
                </c:pt>
                <c:pt idx="1">
                  <c:v>8297.8184557399309</c:v>
                </c:pt>
                <c:pt idx="2">
                  <c:v>10291.358278830246</c:v>
                </c:pt>
                <c:pt idx="3">
                  <c:v>11993.620280700765</c:v>
                </c:pt>
                <c:pt idx="4">
                  <c:v>13791.687410181336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3-4259-95DF-16C0E8D2C932}"/>
            </c:ext>
          </c:extLst>
        </c:ser>
        <c:ser>
          <c:idx val="25"/>
          <c:order val="25"/>
          <c:tx>
            <c:v>T0-3-lower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Sheet1!$BW$36:$CA$36</c:f>
              <c:numCache>
                <c:formatCode>General</c:formatCode>
                <c:ptCount val="5"/>
                <c:pt idx="0">
                  <c:v>17.187633686134685</c:v>
                </c:pt>
                <c:pt idx="1">
                  <c:v>15.160821694404481</c:v>
                </c:pt>
                <c:pt idx="2">
                  <c:v>12.845411330430197</c:v>
                </c:pt>
                <c:pt idx="3">
                  <c:v>12.851703177313778</c:v>
                </c:pt>
                <c:pt idx="4">
                  <c:v>20.96138913785504</c:v>
                </c:pt>
              </c:numCache>
            </c:numRef>
          </c:xVal>
          <c:yVal>
            <c:numRef>
              <c:f>Sheet1!$BW$30:$CA$30</c:f>
              <c:numCache>
                <c:formatCode>General</c:formatCode>
                <c:ptCount val="5"/>
                <c:pt idx="0">
                  <c:v>8511.1363334246544</c:v>
                </c:pt>
                <c:pt idx="1">
                  <c:v>10121.532330047268</c:v>
                </c:pt>
                <c:pt idx="2">
                  <c:v>11956.022484039686</c:v>
                </c:pt>
                <c:pt idx="3">
                  <c:v>13564.530609067244</c:v>
                </c:pt>
                <c:pt idx="4">
                  <c:v>15256.920001258046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3-4259-95DF-16C0E8D2C932}"/>
            </c:ext>
          </c:extLst>
        </c:ser>
        <c:ser>
          <c:idx val="26"/>
          <c:order val="26"/>
          <c:tx>
            <c:v>T0-3-inter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7030A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Sheet1!$BW$37:$CA$37</c:f>
              <c:numCache>
                <c:formatCode>General</c:formatCode>
                <c:ptCount val="5"/>
                <c:pt idx="0">
                  <c:v>34.807758068571495</c:v>
                </c:pt>
                <c:pt idx="1">
                  <c:v>33.351731305750704</c:v>
                </c:pt>
                <c:pt idx="2">
                  <c:v>29.740185285341809</c:v>
                </c:pt>
                <c:pt idx="3">
                  <c:v>29.712926546706569</c:v>
                </c:pt>
                <c:pt idx="4">
                  <c:v>39.8556366647761</c:v>
                </c:pt>
              </c:numCache>
            </c:numRef>
          </c:xVal>
          <c:yVal>
            <c:numRef>
              <c:f>Sheet1!$BW$32:$CA$32</c:f>
              <c:numCache>
                <c:formatCode>General</c:formatCode>
                <c:ptCount val="5"/>
                <c:pt idx="0">
                  <c:v>405.05458257293174</c:v>
                </c:pt>
                <c:pt idx="1">
                  <c:v>512.31797684904734</c:v>
                </c:pt>
                <c:pt idx="2">
                  <c:v>639.78680460229214</c:v>
                </c:pt>
                <c:pt idx="3">
                  <c:v>762.58708736690596</c:v>
                </c:pt>
                <c:pt idx="4">
                  <c:v>920.01708062275065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3-4259-95DF-16C0E8D2C932}"/>
            </c:ext>
          </c:extLst>
        </c:ser>
        <c:ser>
          <c:idx val="27"/>
          <c:order val="27"/>
          <c:tx>
            <c:v>T10-3-upper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Sheet1!$C$35:$G$35</c:f>
              <c:numCache>
                <c:formatCode>General</c:formatCode>
                <c:ptCount val="5"/>
                <c:pt idx="0">
                  <c:v>37.160585544839648</c:v>
                </c:pt>
                <c:pt idx="1">
                  <c:v>34.939185264600766</c:v>
                </c:pt>
                <c:pt idx="2">
                  <c:v>30.983760532350928</c:v>
                </c:pt>
                <c:pt idx="3">
                  <c:v>31.147680369886245</c:v>
                </c:pt>
                <c:pt idx="4">
                  <c:v>31.930533436259523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2348.9647084355765</c:v>
                </c:pt>
                <c:pt idx="1">
                  <c:v>3169.9259487225518</c:v>
                </c:pt>
                <c:pt idx="2">
                  <c:v>4344.1486291536748</c:v>
                </c:pt>
                <c:pt idx="3">
                  <c:v>5515.3741996513609</c:v>
                </c:pt>
                <c:pt idx="4">
                  <c:v>7052.5868322917268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3-4259-95DF-16C0E8D2C932}"/>
            </c:ext>
          </c:extLst>
        </c:ser>
        <c:ser>
          <c:idx val="28"/>
          <c:order val="28"/>
          <c:tx>
            <c:v>T10-3-lower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Sheet1!$C$36:$G$36</c:f>
              <c:numCache>
                <c:formatCode>General</c:formatCode>
                <c:ptCount val="5"/>
                <c:pt idx="0">
                  <c:v>29.032564498279079</c:v>
                </c:pt>
                <c:pt idx="1">
                  <c:v>26.421119267191923</c:v>
                </c:pt>
                <c:pt idx="2">
                  <c:v>22.881359792074434</c:v>
                </c:pt>
                <c:pt idx="3">
                  <c:v>22.774961715259131</c:v>
                </c:pt>
                <c:pt idx="4">
                  <c:v>25.012370503254679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3686.1634866685567</c:v>
                </c:pt>
                <c:pt idx="1">
                  <c:v>4803.526332551085</c:v>
                </c:pt>
                <c:pt idx="2">
                  <c:v>6296.4185390721977</c:v>
                </c:pt>
                <c:pt idx="3">
                  <c:v>7738.1340885937661</c:v>
                </c:pt>
                <c:pt idx="4">
                  <c:v>9323.0720026066247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3-4259-95DF-16C0E8D2C932}"/>
            </c:ext>
          </c:extLst>
        </c:ser>
        <c:ser>
          <c:idx val="29"/>
          <c:order val="29"/>
          <c:tx>
            <c:v>T10-3-inter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7030A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Sheet1!$C$37:$G$37</c:f>
              <c:numCache>
                <c:formatCode>General</c:formatCode>
                <c:ptCount val="5"/>
                <c:pt idx="0">
                  <c:v>41.95013330260673</c:v>
                </c:pt>
                <c:pt idx="1">
                  <c:v>41.784862896760529</c:v>
                </c:pt>
                <c:pt idx="2">
                  <c:v>39.628011561970837</c:v>
                </c:pt>
                <c:pt idx="3">
                  <c:v>41.582499383812994</c:v>
                </c:pt>
                <c:pt idx="4">
                  <c:v>44.42061868174892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147.28586134530153</c:v>
                </c:pt>
                <c:pt idx="1">
                  <c:v>185.34215572494165</c:v>
                </c:pt>
                <c:pt idx="2">
                  <c:v>245.82988906680075</c:v>
                </c:pt>
                <c:pt idx="3">
                  <c:v>316.11820614405309</c:v>
                </c:pt>
                <c:pt idx="4">
                  <c:v>403.07520302560795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3-4259-95DF-16C0E8D2C932}"/>
            </c:ext>
          </c:extLst>
        </c:ser>
        <c:ser>
          <c:idx val="30"/>
          <c:order val="30"/>
          <c:tx>
            <c:v>T20-3-upper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Sheet1!$U$35:$Y$35</c:f>
              <c:numCache>
                <c:formatCode>General</c:formatCode>
                <c:ptCount val="5"/>
                <c:pt idx="0">
                  <c:v>48.515915764666758</c:v>
                </c:pt>
                <c:pt idx="1">
                  <c:v>47.99716459147416</c:v>
                </c:pt>
                <c:pt idx="2">
                  <c:v>46.76127182177823</c:v>
                </c:pt>
                <c:pt idx="3">
                  <c:v>46.000436179344959</c:v>
                </c:pt>
                <c:pt idx="4">
                  <c:v>51.774792581931536</c:v>
                </c:pt>
              </c:numCache>
            </c:numRef>
          </c:xVal>
          <c:yVal>
            <c:numRef>
              <c:f>Sheet1!$U$28:$Y$28</c:f>
              <c:numCache>
                <c:formatCode>General</c:formatCode>
                <c:ptCount val="5"/>
                <c:pt idx="0">
                  <c:v>439.52828949401083</c:v>
                </c:pt>
                <c:pt idx="1">
                  <c:v>675.76878122988205</c:v>
                </c:pt>
                <c:pt idx="2">
                  <c:v>1071.3823578137394</c:v>
                </c:pt>
                <c:pt idx="3">
                  <c:v>1551.1611599454459</c:v>
                </c:pt>
                <c:pt idx="4">
                  <c:v>2431.2052734815297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3-4259-95DF-16C0E8D2C932}"/>
            </c:ext>
          </c:extLst>
        </c:ser>
        <c:ser>
          <c:idx val="31"/>
          <c:order val="31"/>
          <c:tx>
            <c:v>T20-3-lower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Sheet1!$U$36:$Y$36</c:f>
              <c:numCache>
                <c:formatCode>General</c:formatCode>
                <c:ptCount val="5"/>
                <c:pt idx="0">
                  <c:v>38.863951095207042</c:v>
                </c:pt>
                <c:pt idx="1">
                  <c:v>36.740038372447138</c:v>
                </c:pt>
                <c:pt idx="2">
                  <c:v>35.097576718277978</c:v>
                </c:pt>
                <c:pt idx="3">
                  <c:v>33.468676068856354</c:v>
                </c:pt>
                <c:pt idx="4">
                  <c:v>39.552541181147511</c:v>
                </c:pt>
              </c:numCache>
            </c:numRef>
          </c:xVal>
          <c:yVal>
            <c:numRef>
              <c:f>Sheet1!$U$30:$Y$30</c:f>
              <c:numCache>
                <c:formatCode>General</c:formatCode>
                <c:ptCount val="5"/>
                <c:pt idx="0">
                  <c:v>1097.4258878055207</c:v>
                </c:pt>
                <c:pt idx="1">
                  <c:v>1623.0291752468302</c:v>
                </c:pt>
                <c:pt idx="2">
                  <c:v>2424.3938483903603</c:v>
                </c:pt>
                <c:pt idx="3">
                  <c:v>3353.0709084448085</c:v>
                </c:pt>
                <c:pt idx="4">
                  <c:v>4799.3301495941942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63-4259-95DF-16C0E8D2C932}"/>
            </c:ext>
          </c:extLst>
        </c:ser>
        <c:ser>
          <c:idx val="32"/>
          <c:order val="32"/>
          <c:tx>
            <c:v>T20-3-inter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7030A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Sheet1!$U$37:$Y$37</c:f>
              <c:numCache>
                <c:formatCode>General</c:formatCode>
                <c:ptCount val="5"/>
                <c:pt idx="0">
                  <c:v>49.710026326923732</c:v>
                </c:pt>
                <c:pt idx="1">
                  <c:v>49.396970687592862</c:v>
                </c:pt>
                <c:pt idx="2">
                  <c:v>49.070674591336498</c:v>
                </c:pt>
                <c:pt idx="3">
                  <c:v>49.38269279208577</c:v>
                </c:pt>
                <c:pt idx="4">
                  <c:v>58.26760618859155</c:v>
                </c:pt>
              </c:numCache>
            </c:numRef>
          </c:xVal>
          <c:yVal>
            <c:numRef>
              <c:f>Sheet1!$U$32:$Y$32</c:f>
              <c:numCache>
                <c:formatCode>General</c:formatCode>
                <c:ptCount val="5"/>
                <c:pt idx="0">
                  <c:v>36.443999362510255</c:v>
                </c:pt>
                <c:pt idx="1">
                  <c:v>48.985080936452626</c:v>
                </c:pt>
                <c:pt idx="2">
                  <c:v>76.147070932475927</c:v>
                </c:pt>
                <c:pt idx="3">
                  <c:v>99.778877393425077</c:v>
                </c:pt>
                <c:pt idx="4">
                  <c:v>133.45867712626375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63-4259-95DF-16C0E8D2C932}"/>
            </c:ext>
          </c:extLst>
        </c:ser>
        <c:ser>
          <c:idx val="33"/>
          <c:order val="33"/>
          <c:tx>
            <c:v>T30-3-upper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Sheet1!$AM$35:$AQ$35</c:f>
              <c:numCache>
                <c:formatCode>General</c:formatCode>
                <c:ptCount val="5"/>
                <c:pt idx="0">
                  <c:v>46.161542761617056</c:v>
                </c:pt>
                <c:pt idx="1">
                  <c:v>50.93573282702291</c:v>
                </c:pt>
                <c:pt idx="2">
                  <c:v>53.830239853387468</c:v>
                </c:pt>
                <c:pt idx="3">
                  <c:v>56.365684689316467</c:v>
                </c:pt>
                <c:pt idx="4">
                  <c:v>62.421615836558061</c:v>
                </c:pt>
              </c:numCache>
            </c:numRef>
          </c:xVal>
          <c:yVal>
            <c:numRef>
              <c:f>Sheet1!$AM$28:$AQ$28</c:f>
              <c:numCache>
                <c:formatCode>General</c:formatCode>
                <c:ptCount val="5"/>
                <c:pt idx="0">
                  <c:v>99.90249958628219</c:v>
                </c:pt>
                <c:pt idx="1">
                  <c:v>153.87500928298249</c:v>
                </c:pt>
                <c:pt idx="2">
                  <c:v>257.40360356880956</c:v>
                </c:pt>
                <c:pt idx="3">
                  <c:v>408.02801599027185</c:v>
                </c:pt>
                <c:pt idx="4">
                  <c:v>674.61129180984858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63-4259-95DF-16C0E8D2C932}"/>
            </c:ext>
          </c:extLst>
        </c:ser>
        <c:ser>
          <c:idx val="34"/>
          <c:order val="34"/>
          <c:tx>
            <c:v>T30-3-lower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Sheet1!$AM$36:$AQ$36</c:f>
              <c:numCache>
                <c:formatCode>General</c:formatCode>
                <c:ptCount val="5"/>
                <c:pt idx="0">
                  <c:v>41.061570638304893</c:v>
                </c:pt>
                <c:pt idx="1">
                  <c:v>43.154499675649106</c:v>
                </c:pt>
                <c:pt idx="2">
                  <c:v>43.258787244790462</c:v>
                </c:pt>
                <c:pt idx="3">
                  <c:v>43.894879142279571</c:v>
                </c:pt>
                <c:pt idx="4">
                  <c:v>48.698582558764215</c:v>
                </c:pt>
              </c:numCache>
            </c:numRef>
          </c:xVal>
          <c:yVal>
            <c:numRef>
              <c:f>Sheet1!$AM$30:$AQ$30</c:f>
              <c:numCache>
                <c:formatCode>General</c:formatCode>
                <c:ptCount val="5"/>
                <c:pt idx="0">
                  <c:v>315.91019826862765</c:v>
                </c:pt>
                <c:pt idx="1">
                  <c:v>486.65164538489296</c:v>
                </c:pt>
                <c:pt idx="2">
                  <c:v>776.56061651616244</c:v>
                </c:pt>
                <c:pt idx="3">
                  <c:v>1196.6329779091743</c:v>
                </c:pt>
                <c:pt idx="4">
                  <c:v>1903.1663326985515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63-4259-95DF-16C0E8D2C932}"/>
            </c:ext>
          </c:extLst>
        </c:ser>
        <c:ser>
          <c:idx val="35"/>
          <c:order val="35"/>
          <c:tx>
            <c:v>T30-3-inter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7030A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Sheet1!$AM$37:$AQ$37</c:f>
              <c:numCache>
                <c:formatCode>General</c:formatCode>
                <c:ptCount val="5"/>
                <c:pt idx="0">
                  <c:v>50.213311993250066</c:v>
                </c:pt>
                <c:pt idx="1">
                  <c:v>52.659354757984183</c:v>
                </c:pt>
                <c:pt idx="2">
                  <c:v>52.646877229561611</c:v>
                </c:pt>
                <c:pt idx="3">
                  <c:v>54.417033033952009</c:v>
                </c:pt>
                <c:pt idx="4">
                  <c:v>61.493117588775249</c:v>
                </c:pt>
              </c:numCache>
            </c:numRef>
          </c:xVal>
          <c:yVal>
            <c:numRef>
              <c:f>Sheet1!$AM$32:$AQ$32</c:f>
              <c:numCache>
                <c:formatCode>General</c:formatCode>
                <c:ptCount val="5"/>
                <c:pt idx="0">
                  <c:v>10.100335912251904</c:v>
                </c:pt>
                <c:pt idx="1">
                  <c:v>14.448151377082052</c:v>
                </c:pt>
                <c:pt idx="2">
                  <c:v>24.972200749432048</c:v>
                </c:pt>
                <c:pt idx="3">
                  <c:v>38.02955858775811</c:v>
                </c:pt>
                <c:pt idx="4">
                  <c:v>49.311963183872663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63-4259-95DF-16C0E8D2C932}"/>
            </c:ext>
          </c:extLst>
        </c:ser>
        <c:ser>
          <c:idx val="36"/>
          <c:order val="36"/>
          <c:tx>
            <c:v>T40-3-upper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Sheet1!$BE$35:$BI$35</c:f>
              <c:numCache>
                <c:formatCode>General</c:formatCode>
                <c:ptCount val="5"/>
                <c:pt idx="0">
                  <c:v>37.22534859884874</c:v>
                </c:pt>
                <c:pt idx="1">
                  <c:v>43.503875051951795</c:v>
                </c:pt>
                <c:pt idx="2">
                  <c:v>49.158634882014532</c:v>
                </c:pt>
                <c:pt idx="3">
                  <c:v>52.364863491717983</c:v>
                </c:pt>
                <c:pt idx="4">
                  <c:v>69.309445047587701</c:v>
                </c:pt>
              </c:numCache>
            </c:numRef>
          </c:xVal>
          <c:yVal>
            <c:numRef>
              <c:f>Sheet1!$BE$28:$BI$28</c:f>
              <c:numCache>
                <c:formatCode>General</c:formatCode>
                <c:ptCount val="5"/>
                <c:pt idx="0">
                  <c:v>32.184553591543867</c:v>
                </c:pt>
                <c:pt idx="1">
                  <c:v>41.900649902373161</c:v>
                </c:pt>
                <c:pt idx="2">
                  <c:v>68.302104727707444</c:v>
                </c:pt>
                <c:pt idx="3">
                  <c:v>113.19777664337803</c:v>
                </c:pt>
                <c:pt idx="4">
                  <c:v>199.24969870570968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63-4259-95DF-16C0E8D2C932}"/>
            </c:ext>
          </c:extLst>
        </c:ser>
        <c:ser>
          <c:idx val="37"/>
          <c:order val="37"/>
          <c:tx>
            <c:v>T40-3-lower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92D05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Sheet1!$BE$36:$BI$36</c:f>
              <c:numCache>
                <c:formatCode>General</c:formatCode>
                <c:ptCount val="5"/>
                <c:pt idx="0">
                  <c:v>36.386126197826947</c:v>
                </c:pt>
                <c:pt idx="1">
                  <c:v>39.896787009131408</c:v>
                </c:pt>
                <c:pt idx="2">
                  <c:v>43.326711658956881</c:v>
                </c:pt>
                <c:pt idx="3">
                  <c:v>45.556035026481311</c:v>
                </c:pt>
                <c:pt idx="4">
                  <c:v>59.568575182711086</c:v>
                </c:pt>
              </c:numCache>
            </c:numRef>
          </c:xVal>
          <c:yVal>
            <c:numRef>
              <c:f>Sheet1!$BE$30:$BI$30</c:f>
              <c:numCache>
                <c:formatCode>General</c:formatCode>
                <c:ptCount val="5"/>
                <c:pt idx="0">
                  <c:v>97.113589691197149</c:v>
                </c:pt>
                <c:pt idx="1">
                  <c:v>139.36218009796266</c:v>
                </c:pt>
                <c:pt idx="2">
                  <c:v>232.95115925395231</c:v>
                </c:pt>
                <c:pt idx="3">
                  <c:v>384.79730887641836</c:v>
                </c:pt>
                <c:pt idx="4">
                  <c:v>677.39311496623986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63-4259-95DF-16C0E8D2C932}"/>
            </c:ext>
          </c:extLst>
        </c:ser>
        <c:ser>
          <c:idx val="38"/>
          <c:order val="38"/>
          <c:tx>
            <c:v>T40-3-inter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7030A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Sheet1!$BE$37:$BI$37</c:f>
              <c:numCache>
                <c:formatCode>General</c:formatCode>
                <c:ptCount val="5"/>
                <c:pt idx="0">
                  <c:v>34.821716168278769</c:v>
                </c:pt>
                <c:pt idx="1">
                  <c:v>40.390387627515466</c:v>
                </c:pt>
                <c:pt idx="2">
                  <c:v>46.930905363251775</c:v>
                </c:pt>
                <c:pt idx="3">
                  <c:v>51.85207770987423</c:v>
                </c:pt>
                <c:pt idx="4">
                  <c:v>67.508297389822133</c:v>
                </c:pt>
              </c:numCache>
            </c:numRef>
          </c:xVal>
          <c:yVal>
            <c:numRef>
              <c:f>Sheet1!$BE$32:$BI$32</c:f>
              <c:numCache>
                <c:formatCode>General</c:formatCode>
                <c:ptCount val="5"/>
                <c:pt idx="0">
                  <c:v>5.2521905007666074</c:v>
                </c:pt>
                <c:pt idx="1">
                  <c:v>6.2128691356146222</c:v>
                </c:pt>
                <c:pt idx="2">
                  <c:v>10.032724180500466</c:v>
                </c:pt>
                <c:pt idx="3">
                  <c:v>12.003478273516457</c:v>
                </c:pt>
                <c:pt idx="4">
                  <c:v>18.032297427872884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63-4259-95DF-16C0E8D2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597139901422253"/>
              <c:y val="0.75281742900327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2652705857495972"/>
          <c:y val="0.8471390467611466"/>
          <c:w val="0.74359472809911387"/>
          <c:h val="0.15286095323885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6523217840646"/>
          <c:y val="0.12862980081600697"/>
          <c:w val="0.83661093245298201"/>
          <c:h val="0.51348438997706547"/>
        </c:manualLayout>
      </c:layout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4-4283-B377-D007C355B472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4-4283-B377-D007C355B472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4-4283-B377-D007C355B472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4-4283-B377-D007C355B472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4-4283-B377-D007C355B472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4-4283-B377-D007C355B472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4-4283-B377-D007C355B472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4-4283-B377-D007C355B472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C4-4283-B377-D007C355B472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C4-4283-B377-D007C355B472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C4-4283-B377-D007C355B472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C4-4283-B377-D007C355B472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C4-4283-B377-D007C355B472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C4-4283-B377-D007C355B472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C4-4283-B377-D007C355B472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C4-4283-B377-D007C355B472}"/>
            </c:ext>
          </c:extLst>
        </c:ser>
        <c:ser>
          <c:idx val="16"/>
          <c:order val="16"/>
          <c:tx>
            <c:v>T0-3-upper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Sheet1!$BW$35:$CA$35</c:f>
              <c:numCache>
                <c:formatCode>General</c:formatCode>
                <c:ptCount val="5"/>
                <c:pt idx="0">
                  <c:v>22.873824157823492</c:v>
                </c:pt>
                <c:pt idx="1">
                  <c:v>20.56490050261754</c:v>
                </c:pt>
                <c:pt idx="2">
                  <c:v>17.2884676338183</c:v>
                </c:pt>
                <c:pt idx="3">
                  <c:v>16.839623947139085</c:v>
                </c:pt>
                <c:pt idx="4">
                  <c:v>24.405568623086985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7-476B-86C0-3546DF3A9E2A}"/>
            </c:ext>
          </c:extLst>
        </c:ser>
        <c:ser>
          <c:idx val="17"/>
          <c:order val="17"/>
          <c:tx>
            <c:v>T0-3-lower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Sheet1!$BW$36:$CA$36</c:f>
              <c:numCache>
                <c:formatCode>General</c:formatCode>
                <c:ptCount val="5"/>
                <c:pt idx="0">
                  <c:v>17.187633686134685</c:v>
                </c:pt>
                <c:pt idx="1">
                  <c:v>15.160821694404481</c:v>
                </c:pt>
                <c:pt idx="2">
                  <c:v>12.845411330430197</c:v>
                </c:pt>
                <c:pt idx="3">
                  <c:v>12.851703177313778</c:v>
                </c:pt>
                <c:pt idx="4">
                  <c:v>20.96138913785504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7-476B-86C0-3546DF3A9E2A}"/>
            </c:ext>
          </c:extLst>
        </c:ser>
        <c:ser>
          <c:idx val="19"/>
          <c:order val="19"/>
          <c:tx>
            <c:v>T10-3-upper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Sheet1!$C$35:$G$35</c:f>
              <c:numCache>
                <c:formatCode>General</c:formatCode>
                <c:ptCount val="5"/>
                <c:pt idx="0">
                  <c:v>37.160585544839648</c:v>
                </c:pt>
                <c:pt idx="1">
                  <c:v>34.939185264600766</c:v>
                </c:pt>
                <c:pt idx="2">
                  <c:v>30.983760532350928</c:v>
                </c:pt>
                <c:pt idx="3">
                  <c:v>31.147680369886245</c:v>
                </c:pt>
                <c:pt idx="4">
                  <c:v>31.930533436259523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7-476B-86C0-3546DF3A9E2A}"/>
            </c:ext>
          </c:extLst>
        </c:ser>
        <c:ser>
          <c:idx val="20"/>
          <c:order val="20"/>
          <c:tx>
            <c:v>T10-3-lower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Sheet1!$C$36:$G$36</c:f>
              <c:numCache>
                <c:formatCode>General</c:formatCode>
                <c:ptCount val="5"/>
                <c:pt idx="0">
                  <c:v>29.032564498279079</c:v>
                </c:pt>
                <c:pt idx="1">
                  <c:v>26.421119267191923</c:v>
                </c:pt>
                <c:pt idx="2">
                  <c:v>22.881359792074434</c:v>
                </c:pt>
                <c:pt idx="3">
                  <c:v>22.774961715259131</c:v>
                </c:pt>
                <c:pt idx="4">
                  <c:v>25.012370503254679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7-476B-86C0-3546DF3A9E2A}"/>
            </c:ext>
          </c:extLst>
        </c:ser>
        <c:ser>
          <c:idx val="22"/>
          <c:order val="22"/>
          <c:tx>
            <c:v>T20-3-upper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Sheet1!$U$35:$Y$35</c:f>
              <c:numCache>
                <c:formatCode>General</c:formatCode>
                <c:ptCount val="5"/>
                <c:pt idx="0">
                  <c:v>48.515915764666758</c:v>
                </c:pt>
                <c:pt idx="1">
                  <c:v>47.99716459147416</c:v>
                </c:pt>
                <c:pt idx="2">
                  <c:v>46.76127182177823</c:v>
                </c:pt>
                <c:pt idx="3">
                  <c:v>46.000436179344959</c:v>
                </c:pt>
                <c:pt idx="4">
                  <c:v>51.774792581931536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7-476B-86C0-3546DF3A9E2A}"/>
            </c:ext>
          </c:extLst>
        </c:ser>
        <c:ser>
          <c:idx val="23"/>
          <c:order val="23"/>
          <c:tx>
            <c:v>T20-3-lower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Sheet1!$U$36:$Y$36</c:f>
              <c:numCache>
                <c:formatCode>General</c:formatCode>
                <c:ptCount val="5"/>
                <c:pt idx="0">
                  <c:v>38.863951095207042</c:v>
                </c:pt>
                <c:pt idx="1">
                  <c:v>36.740038372447138</c:v>
                </c:pt>
                <c:pt idx="2">
                  <c:v>35.097576718277978</c:v>
                </c:pt>
                <c:pt idx="3">
                  <c:v>33.468676068856354</c:v>
                </c:pt>
                <c:pt idx="4">
                  <c:v>39.552541181147511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87-476B-86C0-3546DF3A9E2A}"/>
            </c:ext>
          </c:extLst>
        </c:ser>
        <c:ser>
          <c:idx val="25"/>
          <c:order val="25"/>
          <c:tx>
            <c:v>T30-3-upper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Sheet1!$AM$35:$AQ$35</c:f>
              <c:numCache>
                <c:formatCode>General</c:formatCode>
                <c:ptCount val="5"/>
                <c:pt idx="0">
                  <c:v>46.161542761617056</c:v>
                </c:pt>
                <c:pt idx="1">
                  <c:v>50.93573282702291</c:v>
                </c:pt>
                <c:pt idx="2">
                  <c:v>53.830239853387468</c:v>
                </c:pt>
                <c:pt idx="3">
                  <c:v>56.365684689316467</c:v>
                </c:pt>
                <c:pt idx="4">
                  <c:v>62.421615836558061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87-476B-86C0-3546DF3A9E2A}"/>
            </c:ext>
          </c:extLst>
        </c:ser>
        <c:ser>
          <c:idx val="26"/>
          <c:order val="26"/>
          <c:tx>
            <c:v>T30-3-lower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Sheet1!$AM$36:$AQ$36</c:f>
              <c:numCache>
                <c:formatCode>General</c:formatCode>
                <c:ptCount val="5"/>
                <c:pt idx="0">
                  <c:v>41.061570638304893</c:v>
                </c:pt>
                <c:pt idx="1">
                  <c:v>43.154499675649106</c:v>
                </c:pt>
                <c:pt idx="2">
                  <c:v>43.258787244790462</c:v>
                </c:pt>
                <c:pt idx="3">
                  <c:v>43.894879142279571</c:v>
                </c:pt>
                <c:pt idx="4">
                  <c:v>48.698582558764215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7-476B-86C0-3546DF3A9E2A}"/>
            </c:ext>
          </c:extLst>
        </c:ser>
        <c:ser>
          <c:idx val="28"/>
          <c:order val="28"/>
          <c:tx>
            <c:v>T40-3-upper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Sheet1!$BE$35:$BI$35</c:f>
              <c:numCache>
                <c:formatCode>General</c:formatCode>
                <c:ptCount val="5"/>
                <c:pt idx="0">
                  <c:v>37.22534859884874</c:v>
                </c:pt>
                <c:pt idx="1">
                  <c:v>43.503875051951795</c:v>
                </c:pt>
                <c:pt idx="2">
                  <c:v>49.158634882014532</c:v>
                </c:pt>
                <c:pt idx="3">
                  <c:v>52.364863491717983</c:v>
                </c:pt>
                <c:pt idx="4">
                  <c:v>69.309445047587701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687-476B-86C0-3546DF3A9E2A}"/>
            </c:ext>
          </c:extLst>
        </c:ser>
        <c:ser>
          <c:idx val="29"/>
          <c:order val="29"/>
          <c:tx>
            <c:v>T40-3-lower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Sheet1!$BE$36:$BI$36</c:f>
              <c:numCache>
                <c:formatCode>General</c:formatCode>
                <c:ptCount val="5"/>
                <c:pt idx="0">
                  <c:v>36.386126197826947</c:v>
                </c:pt>
                <c:pt idx="1">
                  <c:v>39.896787009131408</c:v>
                </c:pt>
                <c:pt idx="2">
                  <c:v>43.326711658956881</c:v>
                </c:pt>
                <c:pt idx="3">
                  <c:v>45.556035026481311</c:v>
                </c:pt>
                <c:pt idx="4">
                  <c:v>59.568575182711086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87-476B-86C0-3546DF3A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T0-3-inter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Sheet1!$B$74:$F$74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60</c:v>
                      </c:pt>
                      <c:pt idx="2">
                        <c:v>200</c:v>
                      </c:pt>
                      <c:pt idx="3">
                        <c:v>600</c:v>
                      </c:pt>
                      <c:pt idx="4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Sheet1!$BW$37:$CA$37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34.807758068571495</c:v>
                      </c:pt>
                      <c:pt idx="1">
                        <c:v>33.351731305750704</c:v>
                      </c:pt>
                      <c:pt idx="2">
                        <c:v>29.740185285341809</c:v>
                      </c:pt>
                      <c:pt idx="3">
                        <c:v>29.712926546706569</c:v>
                      </c:pt>
                      <c:pt idx="4">
                        <c:v>39.8556366647761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687-476B-86C0-3546DF3A9E2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T10-3-inter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Sheet1!$B$75:$F$75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0.89999999999999991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Sheet1!$C$37:$G$37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41.95013330260673</c:v>
                      </c:pt>
                      <c:pt idx="1">
                        <c:v>41.784862896760529</c:v>
                      </c:pt>
                      <c:pt idx="2">
                        <c:v>39.628011561970837</c:v>
                      </c:pt>
                      <c:pt idx="3">
                        <c:v>41.582499383812994</c:v>
                      </c:pt>
                      <c:pt idx="4">
                        <c:v>44.42061868174892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87-476B-86C0-3546DF3A9E2A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T20-3-inter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Sheet1!$B$79:$F$79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6.0000000000000001E-3</c:v>
                      </c:pt>
                      <c:pt idx="1">
                        <c:v>1.7999999999999999E-2</c:v>
                      </c:pt>
                      <c:pt idx="2">
                        <c:v>0.06</c:v>
                      </c:pt>
                      <c:pt idx="3">
                        <c:v>0.18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Sheet1!$U$37:$Y$37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49.710026326923732</c:v>
                      </c:pt>
                      <c:pt idx="1">
                        <c:v>49.396970687592862</c:v>
                      </c:pt>
                      <c:pt idx="2">
                        <c:v>49.070674591336498</c:v>
                      </c:pt>
                      <c:pt idx="3">
                        <c:v>49.38269279208577</c:v>
                      </c:pt>
                      <c:pt idx="4">
                        <c:v>58.26760618859155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87-476B-86C0-3546DF3A9E2A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T30-3-inter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Sheet1!$B$83:$F$83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2.0000000000000001E-4</c:v>
                      </c:pt>
                      <c:pt idx="1">
                        <c:v>5.9999999999999995E-4</c:v>
                      </c:pt>
                      <c:pt idx="2">
                        <c:v>2E-3</c:v>
                      </c:pt>
                      <c:pt idx="3">
                        <c:v>6.0000000000000001E-3</c:v>
                      </c:pt>
                      <c:pt idx="4">
                        <c:v>0.02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Sheet1!$AM$37:$AQ$37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50.213311993250066</c:v>
                      </c:pt>
                      <c:pt idx="1">
                        <c:v>52.659354757984183</c:v>
                      </c:pt>
                      <c:pt idx="2">
                        <c:v>52.646877229561611</c:v>
                      </c:pt>
                      <c:pt idx="3">
                        <c:v>54.417033033952009</c:v>
                      </c:pt>
                      <c:pt idx="4">
                        <c:v>61.493117588775249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87-476B-86C0-3546DF3A9E2A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T40-3-inter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Sheet1!$B$87:$F$87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1.0000000000000001E-5</c:v>
                      </c:pt>
                      <c:pt idx="1">
                        <c:v>3.0000000000000001E-5</c:v>
                      </c:pt>
                      <c:pt idx="2">
                        <c:v>1E-4</c:v>
                      </c:pt>
                      <c:pt idx="3">
                        <c:v>2.9999999999999997E-4</c:v>
                      </c:pt>
                      <c:pt idx="4">
                        <c:v>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Sheet1!$BE$37:$BI$37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34.821716168278769</c:v>
                      </c:pt>
                      <c:pt idx="1">
                        <c:v>40.390387627515466</c:v>
                      </c:pt>
                      <c:pt idx="2">
                        <c:v>46.930905363251775</c:v>
                      </c:pt>
                      <c:pt idx="3">
                        <c:v>51.85207770987423</c:v>
                      </c:pt>
                      <c:pt idx="4">
                        <c:v>67.508297389822133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87-476B-86C0-3546DF3A9E2A}"/>
                  </c:ext>
                </c:extLst>
              </c15:ser>
            </c15:filteredScatterSeries>
          </c:ext>
        </c:extLst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Phi(°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71982962780947E-2"/>
          <c:y val="0.86991403321238769"/>
          <c:w val="0.88572997574760415"/>
          <c:h val="0.1300859667876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94130892637067"/>
          <c:y val="2.371541501976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D-4EC3-8290-52F6032D15B6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D-4EC3-8290-52F6032D15B6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D-4EC3-8290-52F6032D15B6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D-4EC3-8290-52F6032D15B6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D-4EC3-8290-52F6032D15B6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D-4EC3-8290-52F6032D15B6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D-4EC3-8290-52F6032D15B6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D-4EC3-8290-52F6032D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509716333535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7-4E3A-BEEA-5A2F4520A364}"/>
            </c:ext>
          </c:extLst>
        </c:ser>
        <c:ser>
          <c:idx val="1"/>
          <c:order val="1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7-4E3A-BEEA-5A2F4520A364}"/>
            </c:ext>
          </c:extLst>
        </c:ser>
        <c:ser>
          <c:idx val="4"/>
          <c:order val="2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7-4E3A-BEEA-5A2F4520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3832127836124"/>
          <c:y val="0.23315497608688016"/>
          <c:w val="0.67197954394099657"/>
          <c:h val="0.53651806908457667"/>
        </c:manualLayout>
      </c:layout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4-4C79-B167-55D99BF5470E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4-4C79-B167-55D99BF5470E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4-4C79-B167-55D99BF5470E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4-4C79-B167-55D99BF5470E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4-4C79-B167-55D99BF5470E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4-4C79-B167-55D99BF5470E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4-4C79-B167-55D99BF5470E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F4-4C79-B167-55D99BF5470E}"/>
            </c:ext>
          </c:extLst>
        </c:ser>
        <c:ser>
          <c:idx val="2"/>
          <c:order val="8"/>
          <c:tx>
            <c:v>T0-3-inter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Sheet1!$BW$37:$CA$37</c:f>
              <c:numCache>
                <c:formatCode>General</c:formatCode>
                <c:ptCount val="5"/>
                <c:pt idx="0">
                  <c:v>34.807758068571495</c:v>
                </c:pt>
                <c:pt idx="1">
                  <c:v>33.351731305750704</c:v>
                </c:pt>
                <c:pt idx="2">
                  <c:v>29.740185285341809</c:v>
                </c:pt>
                <c:pt idx="3">
                  <c:v>29.712926546706569</c:v>
                </c:pt>
                <c:pt idx="4">
                  <c:v>39.8556366647761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D-43E4-97A7-8D202FA5B520}"/>
            </c:ext>
          </c:extLst>
        </c:ser>
        <c:ser>
          <c:idx val="4"/>
          <c:order val="9"/>
          <c:tx>
            <c:v>T10-3-inter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Sheet1!$C$37:$G$37</c:f>
              <c:numCache>
                <c:formatCode>General</c:formatCode>
                <c:ptCount val="5"/>
                <c:pt idx="0">
                  <c:v>41.95013330260673</c:v>
                </c:pt>
                <c:pt idx="1">
                  <c:v>41.784862896760529</c:v>
                </c:pt>
                <c:pt idx="2">
                  <c:v>39.628011561970837</c:v>
                </c:pt>
                <c:pt idx="3">
                  <c:v>41.582499383812994</c:v>
                </c:pt>
                <c:pt idx="4">
                  <c:v>44.42061868174892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D-43E4-97A7-8D202FA5B520}"/>
            </c:ext>
          </c:extLst>
        </c:ser>
        <c:ser>
          <c:idx val="5"/>
          <c:order val="10"/>
          <c:tx>
            <c:v>T20-3-inter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Sheet1!$U$37:$Y$37</c:f>
              <c:numCache>
                <c:formatCode>General</c:formatCode>
                <c:ptCount val="5"/>
                <c:pt idx="0">
                  <c:v>49.710026326923732</c:v>
                </c:pt>
                <c:pt idx="1">
                  <c:v>49.396970687592862</c:v>
                </c:pt>
                <c:pt idx="2">
                  <c:v>49.070674591336498</c:v>
                </c:pt>
                <c:pt idx="3">
                  <c:v>49.38269279208577</c:v>
                </c:pt>
                <c:pt idx="4">
                  <c:v>58.26760618859155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D-43E4-97A7-8D202FA5B520}"/>
            </c:ext>
          </c:extLst>
        </c:ser>
        <c:ser>
          <c:idx val="7"/>
          <c:order val="11"/>
          <c:tx>
            <c:v>T30-3-inter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Sheet1!$AM$37:$AQ$37</c:f>
              <c:numCache>
                <c:formatCode>General</c:formatCode>
                <c:ptCount val="5"/>
                <c:pt idx="0">
                  <c:v>50.213311993250066</c:v>
                </c:pt>
                <c:pt idx="1">
                  <c:v>52.659354757984183</c:v>
                </c:pt>
                <c:pt idx="2">
                  <c:v>52.646877229561611</c:v>
                </c:pt>
                <c:pt idx="3">
                  <c:v>54.417033033952009</c:v>
                </c:pt>
                <c:pt idx="4">
                  <c:v>61.493117588775249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D-43E4-97A7-8D202FA5B520}"/>
            </c:ext>
          </c:extLst>
        </c:ser>
        <c:ser>
          <c:idx val="9"/>
          <c:order val="12"/>
          <c:tx>
            <c:v>T40-3-inter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Sheet1!$BE$37:$BI$37</c:f>
              <c:numCache>
                <c:formatCode>General</c:formatCode>
                <c:ptCount val="5"/>
                <c:pt idx="0">
                  <c:v>34.821716168278769</c:v>
                </c:pt>
                <c:pt idx="1">
                  <c:v>40.390387627515466</c:v>
                </c:pt>
                <c:pt idx="2">
                  <c:v>46.930905363251775</c:v>
                </c:pt>
                <c:pt idx="3">
                  <c:v>51.85207770987423</c:v>
                </c:pt>
                <c:pt idx="4">
                  <c:v>67.508297389822133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8D-43E4-97A7-8D202FA5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70625754548658"/>
              <c:y val="0.8515806747865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</a:t>
                </a:r>
                <a:r>
                  <a:rPr lang="fr-FR" sz="1800" b="0" i="0" u="none" strike="noStrike" baseline="0">
                    <a:effectLst/>
                  </a:rPr>
                  <a:t>°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Isotherm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A-4E1A-B068-EEC0E3643B0A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A-4E1A-B068-EEC0E3643B0A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A-4E1A-B068-EEC0E3643B0A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A-4E1A-B068-EEC0E3643B0A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A-4E1A-B068-EEC0E3643B0A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A-4E1A-B068-EEC0E3643B0A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A-4E1A-B068-EEC0E3643B0A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AA-4E1A-B068-EEC0E3643B0A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AA-4E1A-B068-EEC0E3643B0A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AA-4E1A-B068-EEC0E3643B0A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AA-4E1A-B068-EEC0E3643B0A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AA-4E1A-B068-EEC0E3643B0A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AA-4E1A-B068-EEC0E3643B0A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AA-4E1A-B068-EEC0E3643B0A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AA-4E1A-B068-EEC0E3643B0A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AA-4E1A-B068-EEC0E364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Phi(°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34940900365742E-2"/>
          <c:y val="0.8546176660995769"/>
          <c:w val="0.82602848321029065"/>
          <c:h val="0.1300859667876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Isotherm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3832127836124"/>
          <c:y val="0.12862980081600697"/>
          <c:w val="0.78595512060314032"/>
          <c:h val="0.6410432443554499"/>
        </c:manualLayout>
      </c:layout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7FE-9074-BCCAFC2C9CC8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6-47FE-9074-BCCAFC2C9CC8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6-47FE-9074-BCCAFC2C9CC8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6-47FE-9074-BCCAFC2C9CC8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6-47FE-9074-BCCAFC2C9CC8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6-47FE-9074-BCCAFC2C9CC8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C6-47FE-9074-BCCAFC2C9CC8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C6-47FE-9074-BCCAFC2C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</a:t>
                </a:r>
                <a:r>
                  <a:rPr lang="fr-FR" sz="1800" b="0" i="0" u="none" strike="noStrike" baseline="0">
                    <a:effectLst/>
                  </a:rPr>
                  <a:t>°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625240594925632"/>
                  <c:y val="-0.1510495042286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Sheet1!$B$71:$F$71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Sheet1!$B$72:$F$72</c:f>
              <c:numCache>
                <c:formatCode>General</c:formatCode>
                <c:ptCount val="5"/>
                <c:pt idx="0">
                  <c:v>2000</c:v>
                </c:pt>
                <c:pt idx="1">
                  <c:v>30</c:v>
                </c:pt>
                <c:pt idx="2">
                  <c:v>0.6</c:v>
                </c:pt>
                <c:pt idx="3">
                  <c:v>0.02</c:v>
                </c:pt>
                <c:pt idx="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E53-94F0-D13DC51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58048"/>
        <c:axId val="1955820336"/>
      </c:scatterChart>
      <c:valAx>
        <c:axId val="19621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20336"/>
        <c:crosses val="autoZero"/>
        <c:crossBetween val="midCat"/>
      </c:valAx>
      <c:valAx>
        <c:axId val="1955820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 G,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94130892637067"/>
          <c:y val="2.37154150197628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96782862354407"/>
          <c:y val="0.11123245011040286"/>
          <c:w val="0.76779256041270705"/>
          <c:h val="0.63989310363982277"/>
        </c:manualLayout>
      </c:layout>
      <c:scatterChart>
        <c:scatterStyle val="lineMarker"/>
        <c:varyColors val="0"/>
        <c:ser>
          <c:idx val="2"/>
          <c:order val="0"/>
          <c:tx>
            <c:v>T10-upper-right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sides'!$B$74:$F$74</c:f>
              <c:numCache>
                <c:formatCode>General</c:formatCode>
                <c:ptCount val="5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  <c:pt idx="4">
                  <c:v>60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A-41AC-85EE-23A0EA2A32E0}"/>
            </c:ext>
          </c:extLst>
        </c:ser>
        <c:ser>
          <c:idx val="4"/>
          <c:order val="1"/>
          <c:tx>
            <c:v>T10-upper-left</c:v>
          </c:tx>
          <c:spPr>
            <a:ln w="2540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A-41AC-85EE-23A0EA2A32E0}"/>
            </c:ext>
          </c:extLst>
        </c:ser>
        <c:ser>
          <c:idx val="5"/>
          <c:order val="2"/>
          <c:tx>
            <c:v>T10-Lower-right</c:v>
          </c:tx>
          <c:spPr>
            <a:ln w="2540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A-41AC-85EE-23A0EA2A32E0}"/>
            </c:ext>
          </c:extLst>
        </c:ser>
        <c:ser>
          <c:idx val="7"/>
          <c:order val="3"/>
          <c:tx>
            <c:v>T10-Lower-left</c:v>
          </c:tx>
          <c:spPr>
            <a:ln w="25400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A-41AC-85EE-23A0EA2A32E0}"/>
            </c:ext>
          </c:extLst>
        </c:ser>
        <c:ser>
          <c:idx val="9"/>
          <c:order val="4"/>
          <c:tx>
            <c:v>T20-Upper-right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A-41AC-85EE-23A0EA2A32E0}"/>
            </c:ext>
          </c:extLst>
        </c:ser>
        <c:ser>
          <c:idx val="11"/>
          <c:order val="5"/>
          <c:tx>
            <c:v>T20-Upper-left</c:v>
          </c:tx>
          <c:spPr>
            <a:ln w="2540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1A-41AC-85EE-23A0EA2A32E0}"/>
            </c:ext>
          </c:extLst>
        </c:ser>
        <c:ser>
          <c:idx val="13"/>
          <c:order val="6"/>
          <c:tx>
            <c:v>T20-Lower-right</c:v>
          </c:tx>
          <c:spPr>
            <a:ln w="2540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1A-41AC-85EE-23A0EA2A32E0}"/>
            </c:ext>
          </c:extLst>
        </c:ser>
        <c:ser>
          <c:idx val="15"/>
          <c:order val="7"/>
          <c:tx>
            <c:v>T20-Lower-left</c:v>
          </c:tx>
          <c:spPr>
            <a:ln w="25400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1A-41AC-85EE-23A0EA2A32E0}"/>
            </c:ext>
          </c:extLst>
        </c:ser>
        <c:ser>
          <c:idx val="16"/>
          <c:order val="8"/>
          <c:tx>
            <c:v>T30-Upper-right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1A-41AC-85EE-23A0EA2A32E0}"/>
            </c:ext>
          </c:extLst>
        </c:ser>
        <c:ser>
          <c:idx val="17"/>
          <c:order val="9"/>
          <c:tx>
            <c:v>T30-Upper-left</c:v>
          </c:tx>
          <c:spPr>
            <a:ln w="2540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1A-41AC-85EE-23A0EA2A32E0}"/>
            </c:ext>
          </c:extLst>
        </c:ser>
        <c:ser>
          <c:idx val="18"/>
          <c:order val="10"/>
          <c:tx>
            <c:v>T30-Lower-right</c:v>
          </c:tx>
          <c:spPr>
            <a:ln w="2540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1A-41AC-85EE-23A0EA2A32E0}"/>
            </c:ext>
          </c:extLst>
        </c:ser>
        <c:ser>
          <c:idx val="19"/>
          <c:order val="11"/>
          <c:tx>
            <c:v>T30-Lower-left</c:v>
          </c:tx>
          <c:spPr>
            <a:ln w="25400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1A-41AC-85EE-23A0EA2A32E0}"/>
            </c:ext>
          </c:extLst>
        </c:ser>
        <c:ser>
          <c:idx val="20"/>
          <c:order val="12"/>
          <c:tx>
            <c:v>T40-Upper-right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1A-41AC-85EE-23A0EA2A32E0}"/>
            </c:ext>
          </c:extLst>
        </c:ser>
        <c:ser>
          <c:idx val="21"/>
          <c:order val="13"/>
          <c:tx>
            <c:v>T40-Upper-left</c:v>
          </c:tx>
          <c:spPr>
            <a:ln w="2540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1A-41AC-85EE-23A0EA2A32E0}"/>
            </c:ext>
          </c:extLst>
        </c:ser>
        <c:ser>
          <c:idx val="22"/>
          <c:order val="14"/>
          <c:tx>
            <c:v>T40-Lower-right</c:v>
          </c:tx>
          <c:spPr>
            <a:ln w="2540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1A-41AC-85EE-23A0EA2A32E0}"/>
            </c:ext>
          </c:extLst>
        </c:ser>
        <c:ser>
          <c:idx val="23"/>
          <c:order val="15"/>
          <c:tx>
            <c:v>T40-Lower-left</c:v>
          </c:tx>
          <c:spPr>
            <a:ln w="25400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1A-41AC-85EE-23A0EA2A32E0}"/>
            </c:ext>
          </c:extLst>
        </c:ser>
        <c:ser>
          <c:idx val="0"/>
          <c:order val="16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1A-41AC-85EE-23A0EA2A32E0}"/>
            </c:ext>
          </c:extLst>
        </c:ser>
        <c:ser>
          <c:idx val="8"/>
          <c:order val="17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1A-41AC-85EE-23A0EA2A32E0}"/>
            </c:ext>
          </c:extLst>
        </c:ser>
        <c:ser>
          <c:idx val="1"/>
          <c:order val="18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1A-41AC-85EE-23A0EA2A32E0}"/>
            </c:ext>
          </c:extLst>
        </c:ser>
        <c:ser>
          <c:idx val="10"/>
          <c:order val="19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1A-41AC-85EE-23A0EA2A32E0}"/>
            </c:ext>
          </c:extLst>
        </c:ser>
        <c:ser>
          <c:idx val="3"/>
          <c:order val="20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1A-41AC-85EE-23A0EA2A32E0}"/>
            </c:ext>
          </c:extLst>
        </c:ser>
        <c:ser>
          <c:idx val="12"/>
          <c:order val="21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1A-41AC-85EE-23A0EA2A32E0}"/>
            </c:ext>
          </c:extLst>
        </c:ser>
        <c:ser>
          <c:idx val="6"/>
          <c:order val="2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1A-41AC-85EE-23A0EA2A32E0}"/>
            </c:ext>
          </c:extLst>
        </c:ser>
        <c:ser>
          <c:idx val="14"/>
          <c:order val="2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1A-41AC-85EE-23A0EA2A32E0}"/>
            </c:ext>
          </c:extLst>
        </c:ser>
        <c:ser>
          <c:idx val="24"/>
          <c:order val="24"/>
          <c:tx>
            <c:v>T0-3-upper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Sheet1!$BW$28:$CA$28</c:f>
              <c:numCache>
                <c:formatCode>General</c:formatCode>
                <c:ptCount val="5"/>
                <c:pt idx="0">
                  <c:v>6756.0164068555559</c:v>
                </c:pt>
                <c:pt idx="1">
                  <c:v>8297.8184557399309</c:v>
                </c:pt>
                <c:pt idx="2">
                  <c:v>10291.358278830246</c:v>
                </c:pt>
                <c:pt idx="3">
                  <c:v>11993.620280700765</c:v>
                </c:pt>
                <c:pt idx="4">
                  <c:v>13791.687410181336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1A-41AC-85EE-23A0EA2A32E0}"/>
            </c:ext>
          </c:extLst>
        </c:ser>
        <c:ser>
          <c:idx val="25"/>
          <c:order val="25"/>
          <c:tx>
            <c:v>T0-3-lower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Sheet1!$BW$30:$CA$30</c:f>
              <c:numCache>
                <c:formatCode>General</c:formatCode>
                <c:ptCount val="5"/>
                <c:pt idx="0">
                  <c:v>8511.1363334246544</c:v>
                </c:pt>
                <c:pt idx="1">
                  <c:v>10121.532330047268</c:v>
                </c:pt>
                <c:pt idx="2">
                  <c:v>11956.022484039686</c:v>
                </c:pt>
                <c:pt idx="3">
                  <c:v>13564.530609067244</c:v>
                </c:pt>
                <c:pt idx="4">
                  <c:v>15256.920001258046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1A-41AC-85EE-23A0EA2A32E0}"/>
            </c:ext>
          </c:extLst>
        </c:ser>
        <c:ser>
          <c:idx val="26"/>
          <c:order val="26"/>
          <c:tx>
            <c:v>T0-3-inter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Sheet1!$B$74:$F$74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Sheet1!$BW$32:$CA$32</c:f>
              <c:numCache>
                <c:formatCode>General</c:formatCode>
                <c:ptCount val="5"/>
                <c:pt idx="0">
                  <c:v>405.05458257293174</c:v>
                </c:pt>
                <c:pt idx="1">
                  <c:v>512.31797684904734</c:v>
                </c:pt>
                <c:pt idx="2">
                  <c:v>639.78680460229214</c:v>
                </c:pt>
                <c:pt idx="3">
                  <c:v>762.58708736690596</c:v>
                </c:pt>
                <c:pt idx="4">
                  <c:v>920.01708062275065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1A-41AC-85EE-23A0EA2A32E0}"/>
            </c:ext>
          </c:extLst>
        </c:ser>
        <c:ser>
          <c:idx val="27"/>
          <c:order val="27"/>
          <c:tx>
            <c:v>T10-3-upper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2348.9647084355765</c:v>
                </c:pt>
                <c:pt idx="1">
                  <c:v>3169.9259487225518</c:v>
                </c:pt>
                <c:pt idx="2">
                  <c:v>4344.1486291536748</c:v>
                </c:pt>
                <c:pt idx="3">
                  <c:v>5515.3741996513609</c:v>
                </c:pt>
                <c:pt idx="4">
                  <c:v>7052.5868322917268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31A-41AC-85EE-23A0EA2A32E0}"/>
            </c:ext>
          </c:extLst>
        </c:ser>
        <c:ser>
          <c:idx val="28"/>
          <c:order val="28"/>
          <c:tx>
            <c:v>T10-3-lower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3686.1634866685567</c:v>
                </c:pt>
                <c:pt idx="1">
                  <c:v>4803.526332551085</c:v>
                </c:pt>
                <c:pt idx="2">
                  <c:v>6296.4185390721977</c:v>
                </c:pt>
                <c:pt idx="3">
                  <c:v>7738.1340885937661</c:v>
                </c:pt>
                <c:pt idx="4">
                  <c:v>9323.0720026066247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31A-41AC-85EE-23A0EA2A32E0}"/>
            </c:ext>
          </c:extLst>
        </c:ser>
        <c:ser>
          <c:idx val="29"/>
          <c:order val="29"/>
          <c:tx>
            <c:v>T10-3-inter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Sheet1!$B$75:$F$75</c:f>
              <c:numCache>
                <c:formatCode>General</c:formatCode>
                <c:ptCount val="5"/>
                <c:pt idx="0">
                  <c:v>0.3</c:v>
                </c:pt>
                <c:pt idx="1">
                  <c:v>0.89999999999999991</c:v>
                </c:pt>
                <c:pt idx="2">
                  <c:v>3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147.28586134530153</c:v>
                </c:pt>
                <c:pt idx="1">
                  <c:v>185.34215572494165</c:v>
                </c:pt>
                <c:pt idx="2">
                  <c:v>245.82988906680075</c:v>
                </c:pt>
                <c:pt idx="3">
                  <c:v>316.11820614405309</c:v>
                </c:pt>
                <c:pt idx="4">
                  <c:v>403.07520302560795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31A-41AC-85EE-23A0EA2A32E0}"/>
            </c:ext>
          </c:extLst>
        </c:ser>
        <c:ser>
          <c:idx val="31"/>
          <c:order val="30"/>
          <c:tx>
            <c:v>T20-3-upper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Sheet1!$U$28:$Y$28</c:f>
              <c:numCache>
                <c:formatCode>General</c:formatCode>
                <c:ptCount val="5"/>
                <c:pt idx="0">
                  <c:v>439.52828949401083</c:v>
                </c:pt>
                <c:pt idx="1">
                  <c:v>675.76878122988205</c:v>
                </c:pt>
                <c:pt idx="2">
                  <c:v>1071.3823578137394</c:v>
                </c:pt>
                <c:pt idx="3">
                  <c:v>1551.1611599454459</c:v>
                </c:pt>
                <c:pt idx="4">
                  <c:v>2431.2052734815297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31A-41AC-85EE-23A0EA2A32E0}"/>
            </c:ext>
          </c:extLst>
        </c:ser>
        <c:ser>
          <c:idx val="32"/>
          <c:order val="31"/>
          <c:tx>
            <c:v>T20-3-lower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Sheet1!$U$30:$Y$30</c:f>
              <c:numCache>
                <c:formatCode>General</c:formatCode>
                <c:ptCount val="5"/>
                <c:pt idx="0">
                  <c:v>1097.4258878055207</c:v>
                </c:pt>
                <c:pt idx="1">
                  <c:v>1623.0291752468302</c:v>
                </c:pt>
                <c:pt idx="2">
                  <c:v>2424.3938483903603</c:v>
                </c:pt>
                <c:pt idx="3">
                  <c:v>3353.0709084448085</c:v>
                </c:pt>
                <c:pt idx="4">
                  <c:v>4799.3301495941942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31A-41AC-85EE-23A0EA2A32E0}"/>
            </c:ext>
          </c:extLst>
        </c:ser>
        <c:ser>
          <c:idx val="33"/>
          <c:order val="32"/>
          <c:tx>
            <c:v>T20-3-inter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1.7999999999999999E-2</c:v>
                </c:pt>
                <c:pt idx="2">
                  <c:v>0.06</c:v>
                </c:pt>
                <c:pt idx="3">
                  <c:v>0.18</c:v>
                </c:pt>
                <c:pt idx="4">
                  <c:v>0.6</c:v>
                </c:pt>
              </c:numCache>
            </c:numRef>
          </c:xVal>
          <c:yVal>
            <c:numRef>
              <c:f>Sheet1!$U$32:$Y$32</c:f>
              <c:numCache>
                <c:formatCode>General</c:formatCode>
                <c:ptCount val="5"/>
                <c:pt idx="0">
                  <c:v>36.443999362510255</c:v>
                </c:pt>
                <c:pt idx="1">
                  <c:v>48.985080936452626</c:v>
                </c:pt>
                <c:pt idx="2">
                  <c:v>76.147070932475927</c:v>
                </c:pt>
                <c:pt idx="3">
                  <c:v>99.778877393425077</c:v>
                </c:pt>
                <c:pt idx="4">
                  <c:v>133.45867712626375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31A-41AC-85EE-23A0EA2A32E0}"/>
            </c:ext>
          </c:extLst>
        </c:ser>
        <c:ser>
          <c:idx val="34"/>
          <c:order val="33"/>
          <c:tx>
            <c:v>T30-3-upper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Sheet1!$AM$28:$AQ$28</c:f>
              <c:numCache>
                <c:formatCode>General</c:formatCode>
                <c:ptCount val="5"/>
                <c:pt idx="0">
                  <c:v>99.90249958628219</c:v>
                </c:pt>
                <c:pt idx="1">
                  <c:v>153.87500928298249</c:v>
                </c:pt>
                <c:pt idx="2">
                  <c:v>257.40360356880956</c:v>
                </c:pt>
                <c:pt idx="3">
                  <c:v>408.02801599027185</c:v>
                </c:pt>
                <c:pt idx="4">
                  <c:v>674.61129180984858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31A-41AC-85EE-23A0EA2A32E0}"/>
            </c:ext>
          </c:extLst>
        </c:ser>
        <c:ser>
          <c:idx val="35"/>
          <c:order val="34"/>
          <c:tx>
            <c:v>T30-3-lower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Sheet1!$AM$30:$AQ$30</c:f>
              <c:numCache>
                <c:formatCode>General</c:formatCode>
                <c:ptCount val="5"/>
                <c:pt idx="0">
                  <c:v>315.91019826862765</c:v>
                </c:pt>
                <c:pt idx="1">
                  <c:v>486.65164538489296</c:v>
                </c:pt>
                <c:pt idx="2">
                  <c:v>776.56061651616244</c:v>
                </c:pt>
                <c:pt idx="3">
                  <c:v>1196.6329779091743</c:v>
                </c:pt>
                <c:pt idx="4">
                  <c:v>1903.1663326985515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31A-41AC-85EE-23A0EA2A32E0}"/>
            </c:ext>
          </c:extLst>
        </c:ser>
        <c:ser>
          <c:idx val="36"/>
          <c:order val="35"/>
          <c:tx>
            <c:v>T30-3-inter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Sheet1!$B$83:$F$83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0.02</c:v>
                </c:pt>
              </c:numCache>
            </c:numRef>
          </c:xVal>
          <c:yVal>
            <c:numRef>
              <c:f>Sheet1!$AM$32:$AQ$32</c:f>
              <c:numCache>
                <c:formatCode>General</c:formatCode>
                <c:ptCount val="5"/>
                <c:pt idx="0">
                  <c:v>10.100335912251904</c:v>
                </c:pt>
                <c:pt idx="1">
                  <c:v>14.448151377082052</c:v>
                </c:pt>
                <c:pt idx="2">
                  <c:v>24.972200749432048</c:v>
                </c:pt>
                <c:pt idx="3">
                  <c:v>38.02955858775811</c:v>
                </c:pt>
                <c:pt idx="4">
                  <c:v>49.311963183872663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31A-41AC-85EE-23A0EA2A32E0}"/>
            </c:ext>
          </c:extLst>
        </c:ser>
        <c:ser>
          <c:idx val="37"/>
          <c:order val="36"/>
          <c:tx>
            <c:v>T40-3-upper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Sheet1!$BE$28:$BI$28</c:f>
              <c:numCache>
                <c:formatCode>General</c:formatCode>
                <c:ptCount val="5"/>
                <c:pt idx="0">
                  <c:v>32.184553591543867</c:v>
                </c:pt>
                <c:pt idx="1">
                  <c:v>41.900649902373161</c:v>
                </c:pt>
                <c:pt idx="2">
                  <c:v>68.302104727707444</c:v>
                </c:pt>
                <c:pt idx="3">
                  <c:v>113.19777664337803</c:v>
                </c:pt>
                <c:pt idx="4">
                  <c:v>199.24969870570968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31A-41AC-85EE-23A0EA2A32E0}"/>
            </c:ext>
          </c:extLst>
        </c:ser>
        <c:ser>
          <c:idx val="38"/>
          <c:order val="37"/>
          <c:tx>
            <c:v>T40-3-lower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Sheet1!$BE$30:$BI$30</c:f>
              <c:numCache>
                <c:formatCode>General</c:formatCode>
                <c:ptCount val="5"/>
                <c:pt idx="0">
                  <c:v>97.113589691197149</c:v>
                </c:pt>
                <c:pt idx="1">
                  <c:v>139.36218009796266</c:v>
                </c:pt>
                <c:pt idx="2">
                  <c:v>232.95115925395231</c:v>
                </c:pt>
                <c:pt idx="3">
                  <c:v>384.79730887641836</c:v>
                </c:pt>
                <c:pt idx="4">
                  <c:v>677.39311496623986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31A-41AC-85EE-23A0EA2A32E0}"/>
            </c:ext>
          </c:extLst>
        </c:ser>
        <c:ser>
          <c:idx val="39"/>
          <c:order val="38"/>
          <c:tx>
            <c:v>T40-3-inter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Sheet1!$B$87:$F$87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1E-3</c:v>
                </c:pt>
              </c:numCache>
            </c:numRef>
          </c:xVal>
          <c:yVal>
            <c:numRef>
              <c:f>Sheet1!$BE$32:$BI$32</c:f>
              <c:numCache>
                <c:formatCode>General</c:formatCode>
                <c:ptCount val="5"/>
                <c:pt idx="0">
                  <c:v>5.2521905007666074</c:v>
                </c:pt>
                <c:pt idx="1">
                  <c:v>6.2128691356146222</c:v>
                </c:pt>
                <c:pt idx="2">
                  <c:v>10.032724180500466</c:v>
                </c:pt>
                <c:pt idx="3">
                  <c:v>12.003478273516457</c:v>
                </c:pt>
                <c:pt idx="4">
                  <c:v>18.032297427872884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31A-41AC-85EE-23A0EA2A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9776290178711373E-2"/>
          <c:y val="0.70475756502659392"/>
          <c:w val="0.80761416487838267"/>
          <c:h val="0.16215264758571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8-4609-9CB2-0980C702275C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Axial!$X$32:$Z$32</c:f>
              <c:numCache>
                <c:formatCode>General</c:formatCode>
                <c:ptCount val="3"/>
                <c:pt idx="0">
                  <c:v>9.153617316405235</c:v>
                </c:pt>
                <c:pt idx="1">
                  <c:v>14.52142078031938</c:v>
                </c:pt>
                <c:pt idx="2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8-4609-9CB2-0980C702275C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8-4609-9CB2-0980C702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Axial!$K$32:$N$32</c:f>
              <c:numCache>
                <c:formatCode>General</c:formatCode>
                <c:ptCount val="4"/>
                <c:pt idx="0">
                  <c:v>316.25922889554641</c:v>
                </c:pt>
                <c:pt idx="1">
                  <c:v>199.22294495445874</c:v>
                </c:pt>
                <c:pt idx="2">
                  <c:v>81.536346517330557</c:v>
                </c:pt>
                <c:pt idx="3">
                  <c:v>79.857405787377573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AE0-9EDC-CF7BAA9097B6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Axial!$AA$32:$AD$32</c:f>
              <c:numCache>
                <c:formatCode>General</c:formatCode>
                <c:ptCount val="4"/>
                <c:pt idx="0">
                  <c:v>27.43091770651278</c:v>
                </c:pt>
                <c:pt idx="1">
                  <c:v>12.276773245113757</c:v>
                </c:pt>
                <c:pt idx="2">
                  <c:v>21.671676105234425</c:v>
                </c:pt>
                <c:pt idx="3">
                  <c:v>450.42921329333467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3-4AE0-9EDC-CF7BAA9097B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Axial!$AQ$32:$AT$32</c:f>
              <c:numCache>
                <c:formatCode>General</c:formatCode>
                <c:ptCount val="4"/>
                <c:pt idx="0">
                  <c:v>1177.1783456354156</c:v>
                </c:pt>
                <c:pt idx="1">
                  <c:v>785.48648808153121</c:v>
                </c:pt>
                <c:pt idx="2">
                  <c:v>341.64560277669818</c:v>
                </c:pt>
                <c:pt idx="3">
                  <c:v>406.87474327974604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3-4AE0-9EDC-CF7BAA90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Axial!$K$33:$N$33</c:f>
              <c:numCache>
                <c:formatCode>General</c:formatCode>
                <c:ptCount val="4"/>
                <c:pt idx="0">
                  <c:v>36.36416704237039</c:v>
                </c:pt>
                <c:pt idx="1">
                  <c:v>46.322393789291461</c:v>
                </c:pt>
                <c:pt idx="2">
                  <c:v>10.194905186586992</c:v>
                </c:pt>
                <c:pt idx="3">
                  <c:v>-17.298056201417541</c:v>
                </c:pt>
              </c:numCache>
            </c:numRef>
          </c:xVal>
          <c:yVal>
            <c:numRef>
              <c:f>Axial!$K$32:$N$32</c:f>
              <c:numCache>
                <c:formatCode>General</c:formatCode>
                <c:ptCount val="4"/>
                <c:pt idx="0">
                  <c:v>316.25922889554641</c:v>
                </c:pt>
                <c:pt idx="1">
                  <c:v>199.22294495445874</c:v>
                </c:pt>
                <c:pt idx="2">
                  <c:v>81.536346517330557</c:v>
                </c:pt>
                <c:pt idx="3">
                  <c:v>79.857405787377573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0-4E26-AA01-7EEB325689B8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Axial!$W$33:$Z$33</c:f>
              <c:numCache>
                <c:formatCode>General</c:formatCode>
                <c:ptCount val="4"/>
                <c:pt idx="0">
                  <c:v>35.088170624115492</c:v>
                </c:pt>
                <c:pt idx="1">
                  <c:v>-140.51534179178134</c:v>
                </c:pt>
                <c:pt idx="2">
                  <c:v>-137.67541356411812</c:v>
                </c:pt>
                <c:pt idx="3">
                  <c:v>34.69588054263788</c:v>
                </c:pt>
              </c:numCache>
            </c:numRef>
          </c:xVal>
          <c:yVal>
            <c:numRef>
              <c:f>Axial!$W$32:$Z$32</c:f>
              <c:numCache>
                <c:formatCode>General</c:formatCode>
                <c:ptCount val="4"/>
                <c:pt idx="0">
                  <c:v>43.525013806871762</c:v>
                </c:pt>
                <c:pt idx="1">
                  <c:v>9.153617316405235</c:v>
                </c:pt>
                <c:pt idx="2">
                  <c:v>14.52142078031938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0-4E26-AA01-7EEB325689B8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Axial!$AQ$33:$AT$33</c:f>
              <c:numCache>
                <c:formatCode>General</c:formatCode>
                <c:ptCount val="4"/>
                <c:pt idx="0">
                  <c:v>38.486899501156792</c:v>
                </c:pt>
                <c:pt idx="1">
                  <c:v>43.000311788730315</c:v>
                </c:pt>
                <c:pt idx="2">
                  <c:v>18.13011258653253</c:v>
                </c:pt>
                <c:pt idx="3">
                  <c:v>20.476027813259833</c:v>
                </c:pt>
              </c:numCache>
            </c:numRef>
          </c:xVal>
          <c:yVal>
            <c:numRef>
              <c:f>Axial!$AQ$32:$AT$32</c:f>
              <c:numCache>
                <c:formatCode>General</c:formatCode>
                <c:ptCount val="4"/>
                <c:pt idx="0">
                  <c:v>1177.1783456354156</c:v>
                </c:pt>
                <c:pt idx="1">
                  <c:v>785.48648808153121</c:v>
                </c:pt>
                <c:pt idx="2">
                  <c:v>341.64560277669818</c:v>
                </c:pt>
                <c:pt idx="3">
                  <c:v>406.87474327974604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0-4E26-AA01-7EEB325689B8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7-4E25-896A-EFBE1B738938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Axial!$BG$33:$BJ$33</c:f>
              <c:numCache>
                <c:formatCode>General</c:formatCode>
                <c:ptCount val="4"/>
                <c:pt idx="0">
                  <c:v>-57.070274585868177</c:v>
                </c:pt>
                <c:pt idx="1">
                  <c:v>41.438925328501341</c:v>
                </c:pt>
                <c:pt idx="2">
                  <c:v>76.962567021709233</c:v>
                </c:pt>
                <c:pt idx="3">
                  <c:v>-49.94198056533498</c:v>
                </c:pt>
              </c:numCache>
            </c:numRef>
          </c:xVal>
          <c:yVal>
            <c:numRef>
              <c:f>Axial!$BG$32:$BJ$32</c:f>
              <c:numCache>
                <c:formatCode>General</c:formatCode>
                <c:ptCount val="4"/>
                <c:pt idx="0">
                  <c:v>55.989106106206812</c:v>
                </c:pt>
                <c:pt idx="1">
                  <c:v>39.270993468815256</c:v>
                </c:pt>
                <c:pt idx="2">
                  <c:v>227.1677949484552</c:v>
                </c:pt>
                <c:pt idx="3">
                  <c:v>60.318218442670641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7-4E25-896A-EFBE1B73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38654062472959"/>
          <c:y val="3.478810879190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Axial!$K$43:$N$43</c:f>
              <c:numCache>
                <c:formatCode>General</c:formatCode>
                <c:ptCount val="4"/>
                <c:pt idx="0">
                  <c:v>254.67241392952732</c:v>
                </c:pt>
                <c:pt idx="1">
                  <c:v>137.58332394146507</c:v>
                </c:pt>
                <c:pt idx="2">
                  <c:v>80.248997735171983</c:v>
                </c:pt>
                <c:pt idx="3">
                  <c:v>76.245526205026735</c:v>
                </c:pt>
              </c:numCache>
            </c:numRef>
          </c:xVal>
          <c:yVal>
            <c:numRef>
              <c:f>Axial!$K$44:$N$44</c:f>
              <c:numCache>
                <c:formatCode>General</c:formatCode>
                <c:ptCount val="4"/>
                <c:pt idx="0">
                  <c:v>187.51496325603762</c:v>
                </c:pt>
                <c:pt idx="1">
                  <c:v>144.08542872041286</c:v>
                </c:pt>
                <c:pt idx="2">
                  <c:v>14.431706963993051</c:v>
                </c:pt>
                <c:pt idx="3">
                  <c:v>-23.744999322140764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4-4745-A880-945F53F88D86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Axial!$AA$43:$AD$43</c:f>
              <c:numCache>
                <c:formatCode>General</c:formatCode>
                <c:ptCount val="4"/>
                <c:pt idx="0">
                  <c:v>22.240788125907578</c:v>
                </c:pt>
                <c:pt idx="1">
                  <c:v>8.9874114970566499</c:v>
                </c:pt>
                <c:pt idx="2">
                  <c:v>13.79099868953289</c:v>
                </c:pt>
                <c:pt idx="3">
                  <c:v>330.88753830321008</c:v>
                </c:pt>
              </c:numCache>
            </c:numRef>
          </c:xVal>
          <c:yVal>
            <c:numRef>
              <c:f>Axial!$AA$44:$AD$44</c:f>
              <c:numCache>
                <c:formatCode>General</c:formatCode>
                <c:ptCount val="4"/>
                <c:pt idx="0">
                  <c:v>16.056232115909538</c:v>
                </c:pt>
                <c:pt idx="1">
                  <c:v>8.3633483662056634</c:v>
                </c:pt>
                <c:pt idx="2">
                  <c:v>16.717353270045198</c:v>
                </c:pt>
                <c:pt idx="3">
                  <c:v>305.61399376287409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4-4745-A880-945F53F88D8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Axial!$AQ$43:$AT$43</c:f>
              <c:numCache>
                <c:formatCode>General</c:formatCode>
                <c:ptCount val="4"/>
                <c:pt idx="0">
                  <c:v>921.43690614235561</c:v>
                </c:pt>
                <c:pt idx="1">
                  <c:v>574.46553547898918</c:v>
                </c:pt>
                <c:pt idx="2">
                  <c:v>324.68369124456376</c:v>
                </c:pt>
                <c:pt idx="3">
                  <c:v>381.1678403063973</c:v>
                </c:pt>
              </c:numCache>
            </c:numRef>
          </c:xVal>
          <c:yVal>
            <c:numRef>
              <c:f>Axial!$AQ$44:$AT$44</c:f>
              <c:numCache>
                <c:formatCode>General</c:formatCode>
                <c:ptCount val="4"/>
                <c:pt idx="0">
                  <c:v>732.60008560724145</c:v>
                </c:pt>
                <c:pt idx="1">
                  <c:v>535.70362282282133</c:v>
                </c:pt>
                <c:pt idx="2">
                  <c:v>106.31189273293099</c:v>
                </c:pt>
                <c:pt idx="3">
                  <c:v>142.33107262687247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4-4745-A880-945F53F88D86}"/>
            </c:ext>
          </c:extLst>
        </c:ser>
        <c:ser>
          <c:idx val="0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Axial!$BG$43:$BJ$43</c:f>
              <c:numCache>
                <c:formatCode>General</c:formatCode>
                <c:ptCount val="4"/>
                <c:pt idx="0">
                  <c:v>30.436236679646523</c:v>
                </c:pt>
                <c:pt idx="1">
                  <c:v>29.439956493055529</c:v>
                </c:pt>
                <c:pt idx="2">
                  <c:v>51.246235441860911</c:v>
                </c:pt>
                <c:pt idx="3">
                  <c:v>38.818573597602082</c:v>
                </c:pt>
              </c:numCache>
            </c:numRef>
          </c:xVal>
          <c:yVal>
            <c:numRef>
              <c:f>Axial!$BG$44:$BJ$44</c:f>
              <c:numCache>
                <c:formatCode>General</c:formatCode>
                <c:ptCount val="4"/>
                <c:pt idx="0">
                  <c:v>-46.993781496625957</c:v>
                </c:pt>
                <c:pt idx="1">
                  <c:v>25.990380715078572</c:v>
                </c:pt>
                <c:pt idx="2">
                  <c:v>221.31206567826516</c:v>
                </c:pt>
                <c:pt idx="3">
                  <c:v>-46.167150875327827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D-422A-A994-CEFB1122C249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Axial!$BW$43:$BZ$43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Axial!$BW$44:$BZ$44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E5-8010-E4EB8D7F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Axial!$K$39:$N$39</c:f>
              <c:numCache>
                <c:formatCode>General</c:formatCode>
                <c:ptCount val="4"/>
                <c:pt idx="0">
                  <c:v>1722.8691889400748</c:v>
                </c:pt>
                <c:pt idx="1">
                  <c:v>171.70662392445436</c:v>
                </c:pt>
                <c:pt idx="2">
                  <c:v>294.02432749434473</c:v>
                </c:pt>
                <c:pt idx="3">
                  <c:v>421.80315961142179</c:v>
                </c:pt>
              </c:numCache>
            </c:numRef>
          </c:xVal>
          <c:yVal>
            <c:numRef>
              <c:f>Axial!$K$40:$N$40</c:f>
              <c:numCache>
                <c:formatCode>General</c:formatCode>
                <c:ptCount val="4"/>
                <c:pt idx="0">
                  <c:v>2973.7525990018471</c:v>
                </c:pt>
                <c:pt idx="1">
                  <c:v>186.70318024290731</c:v>
                </c:pt>
                <c:pt idx="2">
                  <c:v>295.64546829175663</c:v>
                </c:pt>
                <c:pt idx="3">
                  <c:v>478.33894879820315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2-404C-B5EF-8F5C47B6FCB3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Axial!$AB$39:$AD$39</c:f>
              <c:numCache>
                <c:formatCode>General</c:formatCode>
                <c:ptCount val="3"/>
                <c:pt idx="0">
                  <c:v>43.450295838976892</c:v>
                </c:pt>
                <c:pt idx="1">
                  <c:v>66.111822967534536</c:v>
                </c:pt>
                <c:pt idx="2">
                  <c:v>421.80315961142179</c:v>
                </c:pt>
              </c:numCache>
            </c:numRef>
          </c:xVal>
          <c:yVal>
            <c:numRef>
              <c:f>Axial!$AB$40:$AD$40</c:f>
              <c:numCache>
                <c:formatCode>General</c:formatCode>
                <c:ptCount val="3"/>
                <c:pt idx="0">
                  <c:v>41.980683937971165</c:v>
                </c:pt>
                <c:pt idx="1">
                  <c:v>79.508222485820099</c:v>
                </c:pt>
                <c:pt idx="2">
                  <c:v>478.33894879820315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2-404C-B5EF-8F5C47B6FCB3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Axial!$AQ$39:$AT$39</c:f>
              <c:numCache>
                <c:formatCode>General</c:formatCode>
                <c:ptCount val="4"/>
                <c:pt idx="0">
                  <c:v>18135.326603689584</c:v>
                </c:pt>
                <c:pt idx="1">
                  <c:v>8945.6314719110123</c:v>
                </c:pt>
                <c:pt idx="2">
                  <c:v>1200.6877457283356</c:v>
                </c:pt>
                <c:pt idx="3">
                  <c:v>1572.3663800071743</c:v>
                </c:pt>
              </c:numCache>
            </c:numRef>
          </c:xVal>
          <c:yVal>
            <c:numRef>
              <c:f>Axial!$AQ$40:$AT$40</c:f>
              <c:numCache>
                <c:formatCode>General</c:formatCode>
                <c:ptCount val="4"/>
                <c:pt idx="0">
                  <c:v>22323.294216096489</c:v>
                </c:pt>
                <c:pt idx="1">
                  <c:v>16782.439552684635</c:v>
                </c:pt>
                <c:pt idx="2">
                  <c:v>658.14487172375448</c:v>
                </c:pt>
                <c:pt idx="3">
                  <c:v>933.63791910014777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2-404C-B5EF-8F5C47B6FCB3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Axial!$BW$39:$BZ$39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Axial!$BW$40:$BZ$40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2-4A75-836F-F6E65F1BF5A8}"/>
            </c:ext>
          </c:extLst>
        </c:ser>
        <c:ser>
          <c:idx val="3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Axial!$BG$39:$BJ$39</c:f>
              <c:numCache>
                <c:formatCode>General</c:formatCode>
                <c:ptCount val="4"/>
                <c:pt idx="0">
                  <c:v>204.38924087035358</c:v>
                </c:pt>
                <c:pt idx="1">
                  <c:v>26.56293890895552</c:v>
                </c:pt>
                <c:pt idx="2">
                  <c:v>32.971185525110869</c:v>
                </c:pt>
                <c:pt idx="3">
                  <c:v>42.490477996526231</c:v>
                </c:pt>
              </c:numCache>
            </c:numRef>
          </c:xVal>
          <c:yVal>
            <c:numRef>
              <c:f>Axial!$BG$40:$BJ$40</c:f>
              <c:numCache>
                <c:formatCode>General</c:formatCode>
                <c:ptCount val="4"/>
                <c:pt idx="0">
                  <c:v>-3.1985193375643997</c:v>
                </c:pt>
                <c:pt idx="1">
                  <c:v>12.704714626769722</c:v>
                </c:pt>
                <c:pt idx="2">
                  <c:v>21.824713093218165</c:v>
                </c:pt>
                <c:pt idx="3">
                  <c:v>43.274159183152165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A75-836F-F6E65F1B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6333535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Axial!$K$31:$N$31</c:f>
              <c:numCache>
                <c:formatCode>General</c:formatCode>
                <c:ptCount val="4"/>
                <c:pt idx="0">
                  <c:v>88.399051357043248</c:v>
                </c:pt>
                <c:pt idx="1">
                  <c:v>40.076896821934845</c:v>
                </c:pt>
                <c:pt idx="2">
                  <c:v>37.233676378965846</c:v>
                </c:pt>
                <c:pt idx="3">
                  <c:v>41.330274738097074</c:v>
                </c:pt>
              </c:numCache>
            </c:numRef>
          </c:xVal>
          <c:yVal>
            <c:numRef>
              <c:f>Axial!$K$30:$N$30</c:f>
              <c:numCache>
                <c:formatCode>General</c:formatCode>
                <c:ptCount val="4"/>
                <c:pt idx="0">
                  <c:v>12245.527284932999</c:v>
                </c:pt>
                <c:pt idx="1">
                  <c:v>627.03892036133902</c:v>
                </c:pt>
                <c:pt idx="2">
                  <c:v>993.24815264623521</c:v>
                </c:pt>
                <c:pt idx="3">
                  <c:v>1387.7165014710067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F0B-A7D1-3F573EA2279C}"/>
            </c:ext>
          </c:extLst>
        </c:ser>
        <c:ser>
          <c:idx val="0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Axial!$AB$31:$AD$31</c:f>
              <c:numCache>
                <c:formatCode>General</c:formatCode>
                <c:ptCount val="3"/>
                <c:pt idx="0">
                  <c:v>42.581490158865094</c:v>
                </c:pt>
                <c:pt idx="1">
                  <c:v>45.496533581376632</c:v>
                </c:pt>
                <c:pt idx="2">
                  <c:v>41.330274738097074</c:v>
                </c:pt>
              </c:numCache>
            </c:numRef>
          </c:xVal>
          <c:yVal>
            <c:numRef>
              <c:f>Axial!$AB$30:$AD$30</c:f>
              <c:numCache>
                <c:formatCode>General</c:formatCode>
                <c:ptCount val="3"/>
                <c:pt idx="0">
                  <c:v>196.70861111244722</c:v>
                </c:pt>
                <c:pt idx="1">
                  <c:v>326.34247735929517</c:v>
                </c:pt>
                <c:pt idx="2">
                  <c:v>1387.7165014710067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0-4F0B-A7D1-3F573EA2279C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Axial!$AQ$31:$AT$31</c:f>
              <c:numCache>
                <c:formatCode>General</c:formatCode>
                <c:ptCount val="4"/>
                <c:pt idx="0">
                  <c:v>17.166568499672287</c:v>
                </c:pt>
                <c:pt idx="1">
                  <c:v>31.563762422713687</c:v>
                </c:pt>
                <c:pt idx="2">
                  <c:v>25.71683693848906</c:v>
                </c:pt>
                <c:pt idx="3">
                  <c:v>26.780807111031681</c:v>
                </c:pt>
              </c:numCache>
            </c:numRef>
          </c:xVal>
          <c:yVal>
            <c:numRef>
              <c:f>Axial!$AQ$30:$AT$30</c:f>
              <c:numCache>
                <c:formatCode>General</c:formatCode>
                <c:ptCount val="4"/>
                <c:pt idx="0">
                  <c:v>35365.665700046273</c:v>
                </c:pt>
                <c:pt idx="1">
                  <c:v>49867.949860787019</c:v>
                </c:pt>
                <c:pt idx="2">
                  <c:v>2785.4930034459849</c:v>
                </c:pt>
                <c:pt idx="3">
                  <c:v>3355.0863540602827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0-4F0B-A7D1-3F573EA2279C}"/>
            </c:ext>
          </c:extLst>
        </c:ser>
        <c:ser>
          <c:idx val="1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Axial!$BG$31:$BJ$31</c:f>
              <c:numCache>
                <c:formatCode>General</c:formatCode>
                <c:ptCount val="4"/>
                <c:pt idx="0">
                  <c:v>43.739842276458909</c:v>
                </c:pt>
                <c:pt idx="1">
                  <c:v>33.59234618328211</c:v>
                </c:pt>
                <c:pt idx="2">
                  <c:v>38.229418945422324</c:v>
                </c:pt>
                <c:pt idx="3">
                  <c:v>44.893273974981419</c:v>
                </c:pt>
              </c:numCache>
            </c:numRef>
          </c:xVal>
          <c:yVal>
            <c:numRef>
              <c:f>Axial!$BG$30:$BJ$30</c:f>
              <c:numCache>
                <c:formatCode>General</c:formatCode>
                <c:ptCount val="4"/>
                <c:pt idx="0">
                  <c:v>397.9077574536513</c:v>
                </c:pt>
                <c:pt idx="1">
                  <c:v>73.26853834338165</c:v>
                </c:pt>
                <c:pt idx="2">
                  <c:v>114.63746826339374</c:v>
                </c:pt>
                <c:pt idx="3">
                  <c:v>183.43756413420189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6-4AA7-810B-A283389B151D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Axial!$BW$31:$BZ$31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Axial!$BW$30:$BZ$30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6-4AA7-810B-A283389B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Axial!$K$41:$N$41</c:f>
              <c:numCache>
                <c:formatCode>General</c:formatCode>
                <c:ptCount val="4"/>
                <c:pt idx="0">
                  <c:v>342.11785823156379</c:v>
                </c:pt>
                <c:pt idx="1">
                  <c:v>479.7983097935948</c:v>
                </c:pt>
                <c:pt idx="2">
                  <c:v>790.79877090460582</c:v>
                </c:pt>
                <c:pt idx="3">
                  <c:v>1042.0575361067815</c:v>
                </c:pt>
              </c:numCache>
            </c:numRef>
          </c:xVal>
          <c:yVal>
            <c:numRef>
              <c:f>Axial!$K$42:$N$42</c:f>
              <c:numCache>
                <c:formatCode>General</c:formatCode>
                <c:ptCount val="4"/>
                <c:pt idx="0">
                  <c:v>12240.747275273581</c:v>
                </c:pt>
                <c:pt idx="1">
                  <c:v>403.69715080382139</c:v>
                </c:pt>
                <c:pt idx="2">
                  <c:v>600.98186051737355</c:v>
                </c:pt>
                <c:pt idx="3">
                  <c:v>916.44595034185966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5-42E3-8628-9E76F36DFFB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Axial!$AA$41:$AD$41</c:f>
              <c:numCache>
                <c:formatCode>General</c:formatCode>
                <c:ptCount val="4"/>
                <c:pt idx="0">
                  <c:v>1374.9831292041456</c:v>
                </c:pt>
                <c:pt idx="1">
                  <c:v>144.8396423616019</c:v>
                </c:pt>
                <c:pt idx="2">
                  <c:v>228.75054761148513</c:v>
                </c:pt>
                <c:pt idx="3">
                  <c:v>1042.0575361067815</c:v>
                </c:pt>
              </c:numCache>
            </c:numRef>
          </c:xVal>
          <c:yVal>
            <c:numRef>
              <c:f>Axial!$AA$42:$AD$42</c:f>
              <c:numCache>
                <c:formatCode>General</c:formatCode>
                <c:ptCount val="4"/>
                <c:pt idx="0">
                  <c:v>3780.3993763497992</c:v>
                </c:pt>
                <c:pt idx="1">
                  <c:v>133.10054728043474</c:v>
                </c:pt>
                <c:pt idx="2">
                  <c:v>232.75007947678074</c:v>
                </c:pt>
                <c:pt idx="3">
                  <c:v>916.44595034185966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5-42E3-8628-9E76F36DFFB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Axial!$AQ$41:$AT$41</c:f>
              <c:numCache>
                <c:formatCode>General</c:formatCode>
                <c:ptCount val="4"/>
                <c:pt idx="0">
                  <c:v>33790.151538427192</c:v>
                </c:pt>
                <c:pt idx="1">
                  <c:v>42490.393927273682</c:v>
                </c:pt>
                <c:pt idx="2">
                  <c:v>2509.5886606129479</c:v>
                </c:pt>
                <c:pt idx="3">
                  <c:v>2995.2090652630254</c:v>
                </c:pt>
              </c:numCache>
            </c:numRef>
          </c:xVal>
          <c:yVal>
            <c:numRef>
              <c:f>Axial!$AQ$42:$AT$42</c:f>
              <c:numCache>
                <c:formatCode>General</c:formatCode>
                <c:ptCount val="4"/>
                <c:pt idx="0">
                  <c:v>10438.197613455877</c:v>
                </c:pt>
                <c:pt idx="1">
                  <c:v>26103.234420720197</c:v>
                </c:pt>
                <c:pt idx="2">
                  <c:v>1208.6918659316957</c:v>
                </c:pt>
                <c:pt idx="3">
                  <c:v>1511.7298365011236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5-42E3-8628-9E76F36DFFB6}"/>
            </c:ext>
          </c:extLst>
        </c:ser>
        <c:ser>
          <c:idx val="1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Axial!$BG$41:$BJ$41</c:f>
              <c:numCache>
                <c:formatCode>General</c:formatCode>
                <c:ptCount val="4"/>
                <c:pt idx="0">
                  <c:v>287.4830013479999</c:v>
                </c:pt>
                <c:pt idx="1">
                  <c:v>61.03233765194868</c:v>
                </c:pt>
                <c:pt idx="2">
                  <c:v>90.052232354085135</c:v>
                </c:pt>
                <c:pt idx="3">
                  <c:v>129.95133373388722</c:v>
                </c:pt>
              </c:numCache>
            </c:numRef>
          </c:xVal>
          <c:yVal>
            <c:numRef>
              <c:f>Axial!$BG$42:$BJ$42</c:f>
              <c:numCache>
                <c:formatCode>General</c:formatCode>
                <c:ptCount val="4"/>
                <c:pt idx="0">
                  <c:v>275.10744696888833</c:v>
                </c:pt>
                <c:pt idx="1">
                  <c:v>40.538037344130444</c:v>
                </c:pt>
                <c:pt idx="2">
                  <c:v>70.939020136216072</c:v>
                </c:pt>
                <c:pt idx="3">
                  <c:v>129.46810725531324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62F-A565-E9EAF465C779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Axial!$BW$41:$BZ$41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Axial!$BW$42:$BZ$42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F-462F-A565-E9EAF46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Axial!$K$29:$N$29</c:f>
              <c:numCache>
                <c:formatCode>General</c:formatCode>
                <c:ptCount val="4"/>
                <c:pt idx="0">
                  <c:v>59.913772721310252</c:v>
                </c:pt>
                <c:pt idx="1">
                  <c:v>47.395968144624895</c:v>
                </c:pt>
                <c:pt idx="2">
                  <c:v>45.157519161294779</c:v>
                </c:pt>
                <c:pt idx="3">
                  <c:v>48.593891145993055</c:v>
                </c:pt>
              </c:numCache>
            </c:numRef>
          </c:xVal>
          <c:yVal>
            <c:numRef>
              <c:f>Axial!$K$28:$N$28</c:f>
              <c:numCache>
                <c:formatCode>General</c:formatCode>
                <c:ptCount val="4"/>
                <c:pt idx="0">
                  <c:v>3436.7837817164568</c:v>
                </c:pt>
                <c:pt idx="1">
                  <c:v>253.65575533062432</c:v>
                </c:pt>
                <c:pt idx="2">
                  <c:v>416.96108700927203</c:v>
                </c:pt>
                <c:pt idx="3">
                  <c:v>637.75077843586246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7-4DBA-8AA2-2FA4C32740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Axial!$AA$29:$AD$29</c:f>
              <c:numCache>
                <c:formatCode>General</c:formatCode>
                <c:ptCount val="4"/>
                <c:pt idx="0">
                  <c:v>8.2042629418062614</c:v>
                </c:pt>
                <c:pt idx="1">
                  <c:v>44.014476301229166</c:v>
                </c:pt>
                <c:pt idx="2">
                  <c:v>50.256163420430788</c:v>
                </c:pt>
                <c:pt idx="3">
                  <c:v>48.593891145993055</c:v>
                </c:pt>
              </c:numCache>
            </c:numRef>
          </c:xVal>
          <c:yVal>
            <c:numRef>
              <c:f>Axial!$AA$28:$AD$28</c:f>
              <c:numCache>
                <c:formatCode>General</c:formatCode>
                <c:ptCount val="4"/>
                <c:pt idx="0">
                  <c:v>591.93867380365032</c:v>
                </c:pt>
                <c:pt idx="1">
                  <c:v>60.417762557003407</c:v>
                </c:pt>
                <c:pt idx="2">
                  <c:v>103.40372613665959</c:v>
                </c:pt>
                <c:pt idx="3">
                  <c:v>637.75077843586246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7-4DBA-8AA2-2FA4C327409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Axial!$AQ$29:$AT$29</c:f>
              <c:numCache>
                <c:formatCode>General</c:formatCode>
                <c:ptCount val="4"/>
                <c:pt idx="0">
                  <c:v>50.909774368153315</c:v>
                </c:pt>
                <c:pt idx="1">
                  <c:v>61.940812483150502</c:v>
                </c:pt>
                <c:pt idx="2">
                  <c:v>28.728905785445743</c:v>
                </c:pt>
                <c:pt idx="3">
                  <c:v>30.700945159134442</c:v>
                </c:pt>
              </c:numCache>
            </c:numRef>
          </c:xVal>
          <c:yVal>
            <c:numRef>
              <c:f>Axial!$AQ$28:$AT$28</c:f>
              <c:numCache>
                <c:formatCode>General</c:formatCode>
                <c:ptCount val="4"/>
                <c:pt idx="0">
                  <c:v>28761.424437619535</c:v>
                </c:pt>
                <c:pt idx="1">
                  <c:v>19017.744339714907</c:v>
                </c:pt>
                <c:pt idx="2">
                  <c:v>1369.2354563472527</c:v>
                </c:pt>
                <c:pt idx="3">
                  <c:v>1828.6650313708412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7-4DBA-8AA2-2FA4C3274096}"/>
            </c:ext>
          </c:extLst>
        </c:ser>
        <c:ser>
          <c:idx val="0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Axial!$BG$29:$BJ$29</c:f>
              <c:numCache>
                <c:formatCode>General</c:formatCode>
                <c:ptCount val="4"/>
                <c:pt idx="0">
                  <c:v>-0.89655747106841932</c:v>
                </c:pt>
                <c:pt idx="1">
                  <c:v>25.561194617659311</c:v>
                </c:pt>
                <c:pt idx="2">
                  <c:v>33.501886784365105</c:v>
                </c:pt>
                <c:pt idx="3">
                  <c:v>45.523530167259942</c:v>
                </c:pt>
              </c:numCache>
            </c:numRef>
          </c:xVal>
          <c:yVal>
            <c:numRef>
              <c:f>Axial!$BG$28:$BJ$28</c:f>
              <c:numCache>
                <c:formatCode>General</c:formatCode>
                <c:ptCount val="4"/>
                <c:pt idx="0">
                  <c:v>204.4142664040653</c:v>
                </c:pt>
                <c:pt idx="1">
                  <c:v>29.444855191163015</c:v>
                </c:pt>
                <c:pt idx="2">
                  <c:v>39.540070517546738</c:v>
                </c:pt>
                <c:pt idx="3">
                  <c:v>60.647288260746436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44A6-A58D-E153F0DAE5F6}"/>
            </c:ext>
          </c:extLst>
        </c:ser>
        <c:ser>
          <c:idx val="3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Axial!$BW$29:$BZ$29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Axial!$BW$28:$BZ$28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8-44A6-A58D-E153F0DA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3-4F8A-BA55-EAA1491F4880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3-4F8A-BA55-EAA1491F4880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3-4F8A-BA55-EAA1491F4880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Axial!$W$32:$Z$32</c:f>
              <c:numCache>
                <c:formatCode>General</c:formatCode>
                <c:ptCount val="4"/>
                <c:pt idx="0">
                  <c:v>43.525013806871762</c:v>
                </c:pt>
                <c:pt idx="1">
                  <c:v>9.153617316405235</c:v>
                </c:pt>
                <c:pt idx="2">
                  <c:v>14.52142078031938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3-4F8A-BA55-EAA1491F4880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53-4F8A-BA55-EAA1491F4880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53-4F8A-BA55-EAA1491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5C0-8CCA-947601B4A950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A-45C0-8CCA-947601B4A950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A-45C0-8CCA-947601B4A950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A-45C0-8CCA-947601B4A950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35F-BA6D-07DC23E60EB9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Rotation!$X$3:$Z$3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1-435F-BA6D-07DC23E60EB9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1-435F-BA6D-07DC23E60EB9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Rotation!$T$3:$V$3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1-435F-BA6D-07DC23E60EB9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2-44DB-BBE8-1D8694828595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2-44DB-BBE8-1D8694828595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2-44DB-BBE8-1D8694828595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2-44DB-BBE8-1D869482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5-4348-A97F-B9C4F24FAE84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5-4348-A97F-B9C4F24FAE84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9-4A95-9C81-ED28A8FD4B8C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8-4B59-8B34-C1F0A114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Rotation!$C$29:$F$29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30.567335372315789</c:v>
                </c:pt>
                <c:pt idx="2">
                  <c:v>206.45946303697136</c:v>
                </c:pt>
                <c:pt idx="3">
                  <c:v>203.10003925124303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4-4B6C-A2DE-BC2FFB7689D7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Rotation!$G$29:$J$29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30.667209914316309</c:v>
                </c:pt>
                <c:pt idx="2">
                  <c:v>206.65495282958821</c:v>
                </c:pt>
                <c:pt idx="3">
                  <c:v>203.02225787221406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4-4B6C-A2DE-BC2FFB7689D7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Rotation!$S$29:$V$29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41.920692070582056</c:v>
                </c:pt>
                <c:pt idx="3">
                  <c:v>38.818601710803598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482-9887-554270ED798F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5CE-4306-A090-9C27E0CFCB25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Rotation!$AI$29:$AL$29</c:f>
              <c:numCache>
                <c:formatCode>General</c:formatCode>
                <c:ptCount val="4"/>
                <c:pt idx="0">
                  <c:v>-134.45420372983136</c:v>
                </c:pt>
                <c:pt idx="1">
                  <c:v>48.348426128203634</c:v>
                </c:pt>
                <c:pt idx="2">
                  <c:v>-129.8558836771694</c:v>
                </c:pt>
                <c:pt idx="3">
                  <c:v>49.336921469488914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E-4B1E-BE55-E79EFC8CCA1B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Rotation!$AM$29:$AP$29</c:f>
              <c:numCache>
                <c:formatCode>General</c:formatCode>
                <c:ptCount val="4"/>
                <c:pt idx="0">
                  <c:v>-135.83083338411569</c:v>
                </c:pt>
                <c:pt idx="1">
                  <c:v>47.070698677725595</c:v>
                </c:pt>
                <c:pt idx="2">
                  <c:v>-130.61295748597072</c:v>
                </c:pt>
                <c:pt idx="3">
                  <c:v>49.012765213112672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E-4B1E-BE55-E79EFC8C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C-4B6C-A785-4412AB5AC0C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C-4B6C-A785-4412AB5AC0C4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1-4973-8A18-7F9693FB7E5B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Rotation!$X$33:$Z$33</c:f>
              <c:numCache>
                <c:formatCode>General</c:formatCode>
                <c:ptCount val="3"/>
                <c:pt idx="0">
                  <c:v>48.105250026877407</c:v>
                </c:pt>
                <c:pt idx="1">
                  <c:v>46.894422432560276</c:v>
                </c:pt>
                <c:pt idx="2">
                  <c:v>45.285322441623293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5-4E40-8B4B-C2B6B80CE513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A-4881-AB5A-2C2491CC870D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A-4881-AB5A-2C2491CC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Rotation!$C$39:$F$39</c:f>
              <c:numCache>
                <c:formatCode>General</c:formatCode>
                <c:ptCount val="4"/>
                <c:pt idx="0">
                  <c:v>2270.1594739075063</c:v>
                </c:pt>
                <c:pt idx="1">
                  <c:v>3105.7832036916898</c:v>
                </c:pt>
                <c:pt idx="2">
                  <c:v>-4391.4045087211425</c:v>
                </c:pt>
                <c:pt idx="3">
                  <c:v>-5656.7680658515301</c:v>
                </c:pt>
              </c:numCache>
            </c:numRef>
          </c:xVal>
          <c:yVal>
            <c:numRef>
              <c:f>Rotation!$C$40:$F$40</c:f>
              <c:numCache>
                <c:formatCode>General</c:formatCode>
                <c:ptCount val="4"/>
                <c:pt idx="0">
                  <c:v>1527.3551876324127</c:v>
                </c:pt>
                <c:pt idx="1">
                  <c:v>1834.365969125565</c:v>
                </c:pt>
                <c:pt idx="2">
                  <c:v>-2185.5956220159151</c:v>
                </c:pt>
                <c:pt idx="3">
                  <c:v>-2412.8206306928669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933-86D7-17D10B0D8133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Rotation!$G$39:$J$39</c:f>
              <c:numCache>
                <c:formatCode>General</c:formatCode>
                <c:ptCount val="4"/>
                <c:pt idx="0">
                  <c:v>2198.4204342186567</c:v>
                </c:pt>
                <c:pt idx="1">
                  <c:v>2999.9485839893937</c:v>
                </c:pt>
                <c:pt idx="2">
                  <c:v>-4212.9255918710141</c:v>
                </c:pt>
                <c:pt idx="3">
                  <c:v>-5411.8765785272699</c:v>
                </c:pt>
              </c:numCache>
            </c:numRef>
          </c:xVal>
          <c:yVal>
            <c:numRef>
              <c:f>Rotation!$G$40:$J$40</c:f>
              <c:numCache>
                <c:formatCode>General</c:formatCode>
                <c:ptCount val="4"/>
                <c:pt idx="0">
                  <c:v>1489.1871026238641</c:v>
                </c:pt>
                <c:pt idx="1">
                  <c:v>1778.9177812136431</c:v>
                </c:pt>
                <c:pt idx="2">
                  <c:v>-2114.7323112502127</c:v>
                </c:pt>
                <c:pt idx="3">
                  <c:v>-2299.6868965444055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0-4933-86D7-17D10B0D8133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Rotation!$S$39:$V$39</c:f>
              <c:numCache>
                <c:formatCode>General</c:formatCode>
                <c:ptCount val="4"/>
                <c:pt idx="0">
                  <c:v>419.34174826852177</c:v>
                </c:pt>
                <c:pt idx="1">
                  <c:v>634.46378680290627</c:v>
                </c:pt>
                <c:pt idx="2">
                  <c:v>1036.8997786737016</c:v>
                </c:pt>
                <c:pt idx="3">
                  <c:v>1552.3923528322125</c:v>
                </c:pt>
              </c:numCache>
            </c:numRef>
          </c:xVal>
          <c:yVal>
            <c:numRef>
              <c:f>Rotation!$S$40:$V$40</c:f>
              <c:numCache>
                <c:formatCode>General</c:formatCode>
                <c:ptCount val="4"/>
                <c:pt idx="0">
                  <c:v>436.26004313630523</c:v>
                </c:pt>
                <c:pt idx="1">
                  <c:v>634.13482770345297</c:v>
                </c:pt>
                <c:pt idx="2">
                  <c:v>931.03312185102652</c:v>
                </c:pt>
                <c:pt idx="3">
                  <c:v>1248.9855264954981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4-4A4A-965F-88E43680A159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Rotation!$X$39:$Z$39</c:f>
              <c:numCache>
                <c:formatCode>General</c:formatCode>
                <c:ptCount val="3"/>
                <c:pt idx="0">
                  <c:v>610.76180032813534</c:v>
                </c:pt>
                <c:pt idx="1">
                  <c:v>1013.34448076217</c:v>
                </c:pt>
                <c:pt idx="2">
                  <c:v>1502.3468596097753</c:v>
                </c:pt>
              </c:numCache>
            </c:numRef>
          </c:xVal>
          <c:yVal>
            <c:numRef>
              <c:f>Rotation!$X$40:$Z$40</c:f>
              <c:numCache>
                <c:formatCode>General</c:formatCode>
                <c:ptCount val="3"/>
                <c:pt idx="0">
                  <c:v>629.32793822249755</c:v>
                </c:pt>
                <c:pt idx="1">
                  <c:v>938.84838644326135</c:v>
                </c:pt>
                <c:pt idx="2">
                  <c:v>1252.9562328625343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70F-AD1F-C3F44B25FA53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Rotation!$AM$39:$AP$39</c:f>
              <c:numCache>
                <c:formatCode>General</c:formatCode>
                <c:ptCount val="4"/>
                <c:pt idx="0">
                  <c:v>-100.44797079208801</c:v>
                </c:pt>
                <c:pt idx="1">
                  <c:v>140.47892453573417</c:v>
                </c:pt>
                <c:pt idx="2">
                  <c:v>-216.37881522557424</c:v>
                </c:pt>
                <c:pt idx="3">
                  <c:v>335.86560679029708</c:v>
                </c:pt>
              </c:numCache>
            </c:numRef>
          </c:xVal>
          <c:yVal>
            <c:numRef>
              <c:f>Rotation!$AM$40:$AP$40</c:f>
              <c:numCache>
                <c:formatCode>General</c:formatCode>
                <c:ptCount val="4"/>
                <c:pt idx="0">
                  <c:v>-97.576264023713065</c:v>
                </c:pt>
                <c:pt idx="1">
                  <c:v>151.01837456688563</c:v>
                </c:pt>
                <c:pt idx="2">
                  <c:v>-252.33798068417011</c:v>
                </c:pt>
                <c:pt idx="3">
                  <c:v>386.54308187626651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4ECB-A748-48F02991D603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Rotation!$AI$39:$AL$39</c:f>
              <c:numCache>
                <c:formatCode>General</c:formatCode>
                <c:ptCount val="4"/>
                <c:pt idx="0">
                  <c:v>-97.616938913489932</c:v>
                </c:pt>
                <c:pt idx="1">
                  <c:v>136.88239993715388</c:v>
                </c:pt>
                <c:pt idx="2">
                  <c:v>-215.89228399754225</c:v>
                </c:pt>
                <c:pt idx="3">
                  <c:v>340.75544790367519</c:v>
                </c:pt>
              </c:numCache>
            </c:numRef>
          </c:xVal>
          <c:yVal>
            <c:numRef>
              <c:f>Rotation!$AI$40:$AL$40</c:f>
              <c:numCache>
                <c:formatCode>General</c:formatCode>
                <c:ptCount val="4"/>
                <c:pt idx="0">
                  <c:v>-99.494669452000551</c:v>
                </c:pt>
                <c:pt idx="1">
                  <c:v>153.89511916485361</c:v>
                </c:pt>
                <c:pt idx="2">
                  <c:v>-258.60865389072234</c:v>
                </c:pt>
                <c:pt idx="3">
                  <c:v>396.68152774985583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D-4ECB-A748-48F02991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Rotation!$C$43:$F$43</c:f>
              <c:numCache>
                <c:formatCode>General</c:formatCode>
                <c:ptCount val="4"/>
                <c:pt idx="0">
                  <c:v>133.97071731952889</c:v>
                </c:pt>
                <c:pt idx="1">
                  <c:v>197.61554588209</c:v>
                </c:pt>
                <c:pt idx="2">
                  <c:v>-252.47793444963492</c:v>
                </c:pt>
                <c:pt idx="3">
                  <c:v>-328.45026502836265</c:v>
                </c:pt>
              </c:numCache>
            </c:numRef>
          </c:xVal>
          <c:yVal>
            <c:numRef>
              <c:f>Rotation!$C$44:$F$44</c:f>
              <c:numCache>
                <c:formatCode>General</c:formatCode>
                <c:ptCount val="4"/>
                <c:pt idx="0">
                  <c:v>122.09985839052882</c:v>
                </c:pt>
                <c:pt idx="1">
                  <c:v>165.45171670337825</c:v>
                </c:pt>
                <c:pt idx="2">
                  <c:v>-197.73518192463882</c:v>
                </c:pt>
                <c:pt idx="3">
                  <c:v>-242.18243418340884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3-40A8-8DBA-74CE3DC7A9E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Rotation!$G$43:$J$43</c:f>
              <c:numCache>
                <c:formatCode>General</c:formatCode>
                <c:ptCount val="4"/>
                <c:pt idx="0">
                  <c:v>126.73614027858756</c:v>
                </c:pt>
                <c:pt idx="1">
                  <c:v>180.0431534123492</c:v>
                </c:pt>
                <c:pt idx="2">
                  <c:v>-227.15437434810627</c:v>
                </c:pt>
                <c:pt idx="3">
                  <c:v>-304.92263134365612</c:v>
                </c:pt>
              </c:numCache>
            </c:numRef>
          </c:xVal>
          <c:yVal>
            <c:numRef>
              <c:f>Rotation!$G$44:$J$44</c:f>
              <c:numCache>
                <c:formatCode>General</c:formatCode>
                <c:ptCount val="4"/>
                <c:pt idx="0">
                  <c:v>108.79410995234012</c:v>
                </c:pt>
                <c:pt idx="1">
                  <c:v>145.84060476752001</c:v>
                </c:pt>
                <c:pt idx="2">
                  <c:v>-171.66169261846156</c:v>
                </c:pt>
                <c:pt idx="3">
                  <c:v>-217.74814805183229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3-40A8-8DBA-74CE3DC7A9E4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Rotation!$S$43:$V$43</c:f>
              <c:numCache>
                <c:formatCode>General</c:formatCode>
                <c:ptCount val="4"/>
                <c:pt idx="0">
                  <c:v>26.444859067961858</c:v>
                </c:pt>
                <c:pt idx="1">
                  <c:v>47.461719589554981</c:v>
                </c:pt>
                <c:pt idx="2">
                  <c:v>60.270293285284438</c:v>
                </c:pt>
                <c:pt idx="3">
                  <c:v>87.909480750762953</c:v>
                </c:pt>
              </c:numCache>
            </c:numRef>
          </c:xVal>
          <c:yVal>
            <c:numRef>
              <c:f>Rotation!$S$44:$V$44</c:f>
              <c:numCache>
                <c:formatCode>General</c:formatCode>
                <c:ptCount val="4"/>
                <c:pt idx="0">
                  <c:v>31.074776486286257</c:v>
                </c:pt>
                <c:pt idx="1">
                  <c:v>53.431498827253684</c:v>
                </c:pt>
                <c:pt idx="2">
                  <c:v>67.701929556791683</c:v>
                </c:pt>
                <c:pt idx="3">
                  <c:v>93.878931976631165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4-4525-8CE8-AB8646E520DB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Rotation!$X$43:$Z$43</c:f>
              <c:numCache>
                <c:formatCode>General</c:formatCode>
                <c:ptCount val="3"/>
                <c:pt idx="0">
                  <c:v>37.839240607716619</c:v>
                </c:pt>
                <c:pt idx="1">
                  <c:v>55.751924958115893</c:v>
                </c:pt>
                <c:pt idx="2">
                  <c:v>89.082068751969516</c:v>
                </c:pt>
              </c:numCache>
            </c:numRef>
          </c:xVal>
          <c:yVal>
            <c:numRef>
              <c:f>Rotation!$X$44:$Z$44</c:f>
              <c:numCache>
                <c:formatCode>General</c:formatCode>
                <c:ptCount val="3"/>
                <c:pt idx="0">
                  <c:v>42.180297641715754</c:v>
                </c:pt>
                <c:pt idx="1">
                  <c:v>59.566182395715394</c:v>
                </c:pt>
                <c:pt idx="2">
                  <c:v>89.973741116061888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E6B-A928-D324403DD410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Rotation!$AI$43:$AL$43</c:f>
              <c:numCache>
                <c:formatCode>General</c:formatCode>
                <c:ptCount val="4"/>
                <c:pt idx="0">
                  <c:v>-8.7987712334186519</c:v>
                </c:pt>
                <c:pt idx="1">
                  <c:v>12.89230438612022</c:v>
                </c:pt>
                <c:pt idx="2">
                  <c:v>-16.313609911912444</c:v>
                </c:pt>
                <c:pt idx="3">
                  <c:v>24.551817565802626</c:v>
                </c:pt>
              </c:numCache>
            </c:numRef>
          </c:xVal>
          <c:yVal>
            <c:numRef>
              <c:f>Rotation!$AI$44:$AL$44</c:f>
              <c:numCache>
                <c:formatCode>General</c:formatCode>
                <c:ptCount val="4"/>
                <c:pt idx="0">
                  <c:v>-9.7588690938620797</c:v>
                </c:pt>
                <c:pt idx="1">
                  <c:v>15.117800519687075</c:v>
                </c:pt>
                <c:pt idx="2">
                  <c:v>-20.336946940096951</c:v>
                </c:pt>
                <c:pt idx="3">
                  <c:v>30.387933649360747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1-444B-BB29-EC93B205F5E9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Rotation!$AM$43:$AP$43</c:f>
              <c:numCache>
                <c:formatCode>General</c:formatCode>
                <c:ptCount val="4"/>
                <c:pt idx="0">
                  <c:v>-8.8526568648760779</c:v>
                </c:pt>
                <c:pt idx="1">
                  <c:v>14.97334644701955</c:v>
                </c:pt>
                <c:pt idx="2">
                  <c:v>-18.051757375319067</c:v>
                </c:pt>
                <c:pt idx="3">
                  <c:v>23.52494021294811</c:v>
                </c:pt>
              </c:numCache>
            </c:numRef>
          </c:xVal>
          <c:yVal>
            <c:numRef>
              <c:f>Rotation!$AM$44:$AP$44</c:f>
              <c:numCache>
                <c:formatCode>General</c:formatCode>
                <c:ptCount val="4"/>
                <c:pt idx="0">
                  <c:v>-9.4090660003139615</c:v>
                </c:pt>
                <c:pt idx="1">
                  <c:v>16.35725115693678</c:v>
                </c:pt>
                <c:pt idx="2">
                  <c:v>-21.162938199214221</c:v>
                </c:pt>
                <c:pt idx="3">
                  <c:v>28.147962866600924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1-444B-BB29-EC93B205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ysClr val="windowText" lastClr="00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Rotation!$C$31:$F$31</c:f>
              <c:numCache>
                <c:formatCode>General</c:formatCode>
                <c:ptCount val="4"/>
                <c:pt idx="0">
                  <c:v>26.775223838270449</c:v>
                </c:pt>
                <c:pt idx="1">
                  <c:v>23.338421838384754</c:v>
                </c:pt>
                <c:pt idx="2">
                  <c:v>199.63356291468477</c:v>
                </c:pt>
                <c:pt idx="3">
                  <c:v>16.837923038292658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2-4B8C-AD89-2BE7689EA636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Rotation!$G$31:$J$31</c:f>
              <c:numCache>
                <c:formatCode>General</c:formatCode>
                <c:ptCount val="4"/>
                <c:pt idx="0">
                  <c:v>27.442775635663569</c:v>
                </c:pt>
                <c:pt idx="1">
                  <c:v>23.83502644714445</c:v>
                </c:pt>
                <c:pt idx="2">
                  <c:v>200.13427920564433</c:v>
                </c:pt>
                <c:pt idx="3">
                  <c:v>16.916623757650079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2-4B8C-AD89-2BE7689EA636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Rotation!$S$31:$V$31</c:f>
              <c:numCache>
                <c:formatCode>General</c:formatCode>
                <c:ptCount val="4"/>
                <c:pt idx="0">
                  <c:v>37.816399325877498</c:v>
                </c:pt>
                <c:pt idx="1">
                  <c:v>35.545080873737597</c:v>
                </c:pt>
                <c:pt idx="2">
                  <c:v>31.955688937865627</c:v>
                </c:pt>
                <c:pt idx="3">
                  <c:v>28.437268209828215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2-4B8C-AD89-2BE7689EA636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811-8DDF-966E88C26A57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Rotation!$AI$31:$AL$31</c:f>
              <c:numCache>
                <c:formatCode>General</c:formatCode>
                <c:ptCount val="4"/>
                <c:pt idx="0">
                  <c:v>-138.40652503941658</c:v>
                </c:pt>
                <c:pt idx="1">
                  <c:v>42.354276779967414</c:v>
                </c:pt>
                <c:pt idx="2">
                  <c:v>-139.04176484993127</c:v>
                </c:pt>
                <c:pt idx="3">
                  <c:v>38.965056498962483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1-42B1-96B0-9481EB2C0AA4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Rotation!$AM$31:$AP$31</c:f>
              <c:numCache>
                <c:formatCode>General</c:formatCode>
                <c:ptCount val="4"/>
                <c:pt idx="0">
                  <c:v>-138.83224976770339</c:v>
                </c:pt>
                <c:pt idx="1">
                  <c:v>41.760706296136313</c:v>
                </c:pt>
                <c:pt idx="2">
                  <c:v>-138.96713675647874</c:v>
                </c:pt>
                <c:pt idx="3">
                  <c:v>38.520741517256447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2B1-96B0-9481EB2C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Rotation!$C$41:$F$41</c:f>
              <c:numCache>
                <c:formatCode>General</c:formatCode>
                <c:ptCount val="4"/>
                <c:pt idx="0">
                  <c:v>3605.5326839800869</c:v>
                </c:pt>
                <c:pt idx="1">
                  <c:v>4754.3196187709873</c:v>
                </c:pt>
                <c:pt idx="2">
                  <c:v>-6334.4114089507384</c:v>
                </c:pt>
                <c:pt idx="3">
                  <c:v>7840.8969188481205</c:v>
                </c:pt>
              </c:numCache>
            </c:numRef>
          </c:xVal>
          <c:yVal>
            <c:numRef>
              <c:f>Rotation!$C$42:$F$42</c:f>
              <c:numCache>
                <c:formatCode>General</c:formatCode>
                <c:ptCount val="4"/>
                <c:pt idx="0">
                  <c:v>1819.3290850289527</c:v>
                </c:pt>
                <c:pt idx="1">
                  <c:v>2051.3141191217251</c:v>
                </c:pt>
                <c:pt idx="2">
                  <c:v>-2259.764395989177</c:v>
                </c:pt>
                <c:pt idx="3">
                  <c:v>2372.9702990379174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F-43EB-8C2E-2C2B5FFEED0E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Rotation!$G$41:$J$41</c:f>
              <c:numCache>
                <c:formatCode>General</c:formatCode>
                <c:ptCount val="4"/>
                <c:pt idx="0">
                  <c:v>3683.088636252824</c:v>
                </c:pt>
                <c:pt idx="1">
                  <c:v>4869.6076916721804</c:v>
                </c:pt>
                <c:pt idx="2">
                  <c:v>-6514.7499365084368</c:v>
                </c:pt>
                <c:pt idx="3">
                  <c:v>8058.1449944208098</c:v>
                </c:pt>
              </c:numCache>
            </c:numRef>
          </c:xVal>
          <c:yVal>
            <c:numRef>
              <c:f>Rotation!$G$42:$J$42</c:f>
              <c:numCache>
                <c:formatCode>General</c:formatCode>
                <c:ptCount val="4"/>
                <c:pt idx="0">
                  <c:v>1912.6216819943047</c:v>
                </c:pt>
                <c:pt idx="1">
                  <c:v>2151.3098730074257</c:v>
                </c:pt>
                <c:pt idx="2">
                  <c:v>-2388.4805409075047</c:v>
                </c:pt>
                <c:pt idx="3">
                  <c:v>2450.8056656411864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F-43EB-8C2E-2C2B5FFEED0E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Rotation!$S$41:$V$41</c:f>
              <c:numCache>
                <c:formatCode>General</c:formatCode>
                <c:ptCount val="4"/>
                <c:pt idx="0">
                  <c:v>986.037287984518</c:v>
                </c:pt>
                <c:pt idx="1">
                  <c:v>1461.1323578708977</c:v>
                </c:pt>
                <c:pt idx="2">
                  <c:v>2235.5300535277424</c:v>
                </c:pt>
                <c:pt idx="3">
                  <c:v>3195.3818168395865</c:v>
                </c:pt>
              </c:numCache>
            </c:numRef>
          </c:xVal>
          <c:yVal>
            <c:numRef>
              <c:f>Rotation!$S$42:$V$42</c:f>
              <c:numCache>
                <c:formatCode>General</c:formatCode>
                <c:ptCount val="4"/>
                <c:pt idx="0">
                  <c:v>765.30105685694241</c:v>
                </c:pt>
                <c:pt idx="1">
                  <c:v>1043.9511079726499</c:v>
                </c:pt>
                <c:pt idx="2">
                  <c:v>1394.5114062537164</c:v>
                </c:pt>
                <c:pt idx="3">
                  <c:v>1730.4235366936991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F-43EB-8C2E-2C2B5FFEED0E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Rotation!$X$41:$Z$41</c:f>
              <c:numCache>
                <c:formatCode>General</c:formatCode>
                <c:ptCount val="3"/>
                <c:pt idx="0">
                  <c:v>1486.9632804628579</c:v>
                </c:pt>
                <c:pt idx="1">
                  <c:v>2312.1060867853921</c:v>
                </c:pt>
                <c:pt idx="2">
                  <c:v>3302.8141127011563</c:v>
                </c:pt>
              </c:numCache>
            </c:numRef>
          </c:xVal>
          <c:yVal>
            <c:numRef>
              <c:f>Rotation!$X$42:$Z$42</c:f>
              <c:numCache>
                <c:formatCode>General</c:formatCode>
                <c:ptCount val="3"/>
                <c:pt idx="0">
                  <c:v>1108.3123845373284</c:v>
                </c:pt>
                <c:pt idx="1">
                  <c:v>1503.8440009163094</c:v>
                </c:pt>
                <c:pt idx="2">
                  <c:v>1861.9415798399709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4-42AE-B49A-A404FE8245F9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Rotation!$AI$41:$AL$41</c:f>
              <c:numCache>
                <c:formatCode>General</c:formatCode>
                <c:ptCount val="4"/>
                <c:pt idx="0">
                  <c:v>-262.50183254507078</c:v>
                </c:pt>
                <c:pt idx="1">
                  <c:v>397.26601683783662</c:v>
                </c:pt>
                <c:pt idx="2">
                  <c:v>-672.38957869157866</c:v>
                </c:pt>
                <c:pt idx="3">
                  <c:v>1057.8546266533153</c:v>
                </c:pt>
              </c:numCache>
            </c:numRef>
          </c:xVal>
          <c:yVal>
            <c:numRef>
              <c:f>Rotation!$AI$42:$AL$42</c:f>
              <c:numCache>
                <c:formatCode>General</c:formatCode>
                <c:ptCount val="4"/>
                <c:pt idx="0">
                  <c:v>-233.00657879218591</c:v>
                </c:pt>
                <c:pt idx="1">
                  <c:v>362.17278299154896</c:v>
                </c:pt>
                <c:pt idx="2">
                  <c:v>-583.63939080453031</c:v>
                </c:pt>
                <c:pt idx="3">
                  <c:v>855.56608373851896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4F9-A886-2B420518AC06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Rotation!$AM$41:$AP$41</c:f>
              <c:numCache>
                <c:formatCode>General</c:formatCode>
                <c:ptCount val="4"/>
                <c:pt idx="0">
                  <c:v>-284.45673440715677</c:v>
                </c:pt>
                <c:pt idx="1">
                  <c:v>429.77783430542451</c:v>
                </c:pt>
                <c:pt idx="2">
                  <c:v>-694.17207246026499</c:v>
                </c:pt>
                <c:pt idx="3">
                  <c:v>1097.8190729993032</c:v>
                </c:pt>
              </c:numCache>
            </c:numRef>
          </c:xVal>
          <c:yVal>
            <c:numRef>
              <c:f>Rotation!$AM$42:$AP$42</c:f>
              <c:numCache>
                <c:formatCode>General</c:formatCode>
                <c:ptCount val="4"/>
                <c:pt idx="0">
                  <c:v>-248.74036879455468</c:v>
                </c:pt>
                <c:pt idx="1">
                  <c:v>383.73569043279628</c:v>
                </c:pt>
                <c:pt idx="2">
                  <c:v>-604.13395415487355</c:v>
                </c:pt>
                <c:pt idx="3">
                  <c:v>873.89378092023026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6-44F9-A886-2B420518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80-4ED9-B155-13DC66F7A749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80-4ED9-B155-13DC66F7A749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80-4ED9-B155-13DC66F7A749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D80-4ED9-B155-13DC66F7A749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D80-4ED9-B155-13DC66F7A749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D80-4ED9-B155-13DC66F7A749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D80-4ED9-B155-13DC66F7A749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D80-4ED9-B155-13DC66F7A749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D80-4ED9-B155-13DC66F7A749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DD80-4ED9-B155-13DC66F7A749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DD80-4ED9-B155-13DC66F7A749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DD80-4ED9-B155-13DC66F7A749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DD80-4ED9-B155-13DC66F7A749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DD80-4ED9-B155-13DC66F7A749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Rotation!$AZ$5:$BT$5</c:f>
              <c:strCache>
                <c:ptCount val="15"/>
                <c:pt idx="0">
                  <c:v>54,9295705</c:v>
                </c:pt>
                <c:pt idx="1">
                  <c:v>52,46843821</c:v>
                </c:pt>
                <c:pt idx="2">
                  <c:v>-61,81757584</c:v>
                </c:pt>
                <c:pt idx="3">
                  <c:v>-3,903041197</c:v>
                </c:pt>
                <c:pt idx="4">
                  <c:v>55,3261553</c:v>
                </c:pt>
                <c:pt idx="5">
                  <c:v>53,21557649</c:v>
                </c:pt>
                <c:pt idx="6">
                  <c:v>-61,94516453</c:v>
                </c:pt>
                <c:pt idx="7">
                  <c:v>-4,081399471</c:v>
                </c:pt>
                <c:pt idx="8">
                  <c:v>55,1278629</c:v>
                </c:pt>
                <c:pt idx="9">
                  <c:v>52,84200735</c:v>
                </c:pt>
                <c:pt idx="10">
                  <c:v>-61,88137018</c:v>
                </c:pt>
                <c:pt idx="14">
                  <c:v>Phi</c:v>
                </c:pt>
              </c:strCache>
            </c:strRef>
          </c:xVal>
          <c:yVal>
            <c:numRef>
              <c:f>Rotation!$AZ$7:$BT$7</c:f>
              <c:numCache>
                <c:formatCode>General</c:formatCode>
                <c:ptCount val="21"/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80-4ED9-B155-13DC66F7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0D-4EF1-88CE-AA5F8E7721C4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0D-4EF1-88CE-AA5F8E7721C4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0D-4EF1-88CE-AA5F8E7721C4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0D-4EF1-88CE-AA5F8E7721C4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0D-4EF1-88CE-AA5F8E7721C4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D0D-4EF1-88CE-AA5F8E7721C4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D0D-4EF1-88CE-AA5F8E7721C4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D0D-4EF1-88CE-AA5F8E7721C4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D0D-4EF1-88CE-AA5F8E7721C4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2D0D-4EF1-88CE-AA5F8E7721C4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2D0D-4EF1-88CE-AA5F8E7721C4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2D0D-4EF1-88CE-AA5F8E7721C4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2D0D-4EF1-88CE-AA5F8E7721C4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2D0D-4EF1-88CE-AA5F8E7721C4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Rotation!$AZ$9:$BT$9</c:f>
              <c:strCache>
                <c:ptCount val="15"/>
                <c:pt idx="0">
                  <c:v>57,03853226</c:v>
                </c:pt>
                <c:pt idx="1">
                  <c:v>56,67651454</c:v>
                </c:pt>
                <c:pt idx="2">
                  <c:v>-55,55374369</c:v>
                </c:pt>
                <c:pt idx="3">
                  <c:v>-3,128621031</c:v>
                </c:pt>
                <c:pt idx="4">
                  <c:v>57,44014764</c:v>
                </c:pt>
                <c:pt idx="5">
                  <c:v>57,22746459</c:v>
                </c:pt>
                <c:pt idx="6">
                  <c:v>-56,1812118</c:v>
                </c:pt>
                <c:pt idx="7">
                  <c:v>-3,193633079</c:v>
                </c:pt>
                <c:pt idx="8">
                  <c:v>57,23933995</c:v>
                </c:pt>
                <c:pt idx="9">
                  <c:v>56,95198957</c:v>
                </c:pt>
                <c:pt idx="10">
                  <c:v>-55,86747774</c:v>
                </c:pt>
                <c:pt idx="14">
                  <c:v>Phi</c:v>
                </c:pt>
              </c:strCache>
            </c:strRef>
          </c:xVal>
          <c:yVal>
            <c:numRef>
              <c:f>Rotation!$AZ$10:$BT$10</c:f>
              <c:numCache>
                <c:formatCode>General</c:formatCode>
                <c:ptCount val="21"/>
                <c:pt idx="0">
                  <c:v>1.6628761360939843</c:v>
                </c:pt>
                <c:pt idx="1">
                  <c:v>1.9079364281240747</c:v>
                </c:pt>
                <c:pt idx="2">
                  <c:v>2.2983537772702625</c:v>
                </c:pt>
                <c:pt idx="3">
                  <c:v>2.0391041116065294</c:v>
                </c:pt>
                <c:pt idx="4">
                  <c:v>1.5451000979893539</c:v>
                </c:pt>
                <c:pt idx="5">
                  <c:v>1.846895648641858</c:v>
                </c:pt>
                <c:pt idx="6">
                  <c:v>2.010412782987347</c:v>
                </c:pt>
                <c:pt idx="7">
                  <c:v>1.8477938545065904</c:v>
                </c:pt>
                <c:pt idx="8">
                  <c:v>1.603988117041669</c:v>
                </c:pt>
                <c:pt idx="9">
                  <c:v>1.8774160383829663</c:v>
                </c:pt>
                <c:pt idx="10">
                  <c:v>2.1543832801288048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0D-4EF1-88CE-AA5F8E77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Axial!$C$29:$F$29</c:f>
              <c:numCache>
                <c:formatCode>General</c:formatCode>
                <c:ptCount val="4"/>
                <c:pt idx="0">
                  <c:v>60.114496404645067</c:v>
                </c:pt>
                <c:pt idx="1">
                  <c:v>226.56261966420328</c:v>
                </c:pt>
                <c:pt idx="2">
                  <c:v>44.323056172687096</c:v>
                </c:pt>
                <c:pt idx="3">
                  <c:v>47.282598291769858</c:v>
                </c:pt>
              </c:numCache>
            </c:numRef>
          </c:xVal>
          <c:yVal>
            <c:numRef>
              <c:f>Axial!$C$28:$F$28</c:f>
              <c:numCache>
                <c:formatCode>General</c:formatCode>
                <c:ptCount val="4"/>
                <c:pt idx="0">
                  <c:v>5088.4953826755891</c:v>
                </c:pt>
                <c:pt idx="1">
                  <c:v>258.48406752355282</c:v>
                </c:pt>
                <c:pt idx="2">
                  <c:v>421.99542600927538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E-4AC8-8157-6AE9313CFEDC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Axial!$G$29:$J$29</c:f>
              <c:numCache>
                <c:formatCode>General</c:formatCode>
                <c:ptCount val="4"/>
                <c:pt idx="0">
                  <c:v>59.341623515398794</c:v>
                </c:pt>
                <c:pt idx="1">
                  <c:v>228.26146618015588</c:v>
                </c:pt>
                <c:pt idx="2">
                  <c:v>46.012192349208661</c:v>
                </c:pt>
                <c:pt idx="3">
                  <c:v>49.812856374230947</c:v>
                </c:pt>
              </c:numCache>
            </c:numRef>
          </c:xVal>
          <c:yVal>
            <c:numRef>
              <c:f>Axial!$G$28:$J$28</c:f>
              <c:numCache>
                <c:formatCode>General</c:formatCode>
                <c:ptCount val="4"/>
                <c:pt idx="0">
                  <c:v>1785.1924134889546</c:v>
                </c:pt>
                <c:pt idx="1">
                  <c:v>248.88317864532448</c:v>
                </c:pt>
                <c:pt idx="2">
                  <c:v>412.01734144684082</c:v>
                </c:pt>
                <c:pt idx="3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E-4AC8-8157-6AE9313CFEDC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Axial!$S$29:$V$29</c:f>
              <c:numCache>
                <c:formatCode>General</c:formatCode>
                <c:ptCount val="4"/>
                <c:pt idx="0">
                  <c:v>39.411818897581561</c:v>
                </c:pt>
                <c:pt idx="1">
                  <c:v>-135.62208274476257</c:v>
                </c:pt>
                <c:pt idx="2">
                  <c:v>-128.64249565974418</c:v>
                </c:pt>
                <c:pt idx="3">
                  <c:v>47.282598291769858</c:v>
                </c:pt>
              </c:numCache>
            </c:numRef>
          </c:xVal>
          <c:yVal>
            <c:numRef>
              <c:f>Axial!$S$28:$V$28</c:f>
              <c:numCache>
                <c:formatCode>General</c:formatCode>
                <c:ptCount val="4"/>
                <c:pt idx="0">
                  <c:v>45.502639109278888</c:v>
                </c:pt>
                <c:pt idx="1">
                  <c:v>68.126345709733215</c:v>
                </c:pt>
                <c:pt idx="2">
                  <c:v>117.92330635738008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E-4AC8-8157-6AE9313CFEDC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Axial!$X$29:$Z$29</c:f>
              <c:numCache>
                <c:formatCode>General</c:formatCode>
                <c:ptCount val="3"/>
                <c:pt idx="0">
                  <c:v>-136.45524339130111</c:v>
                </c:pt>
                <c:pt idx="1">
                  <c:v>-131.20423004641725</c:v>
                </c:pt>
                <c:pt idx="2">
                  <c:v>49.812856374230947</c:v>
                </c:pt>
              </c:numCache>
            </c:numRef>
          </c:xVal>
          <c:yVal>
            <c:numRef>
              <c:f>Axial!$X$28:$Z$28</c:f>
              <c:numCache>
                <c:formatCode>General</c:formatCode>
                <c:ptCount val="3"/>
                <c:pt idx="0">
                  <c:v>52.71232137069839</c:v>
                </c:pt>
                <c:pt idx="1">
                  <c:v>88.934818455388694</c:v>
                </c:pt>
                <c:pt idx="2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E-4AC8-8157-6AE9313CFEDC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Axial!$AI$29:$AL$29</c:f>
              <c:numCache>
                <c:formatCode>General</c:formatCode>
                <c:ptCount val="4"/>
                <c:pt idx="0">
                  <c:v>52.553270421291344</c:v>
                </c:pt>
                <c:pt idx="1">
                  <c:v>34.000876693392513</c:v>
                </c:pt>
                <c:pt idx="2">
                  <c:v>29.566497866158137</c:v>
                </c:pt>
                <c:pt idx="3">
                  <c:v>31.309662928222643</c:v>
                </c:pt>
              </c:numCache>
            </c:numRef>
          </c:xVal>
          <c:yVal>
            <c:numRef>
              <c:f>Axial!$AI$28:$AL$28</c:f>
              <c:numCache>
                <c:formatCode>General</c:formatCode>
                <c:ptCount val="4"/>
                <c:pt idx="0">
                  <c:v>42753.602153552798</c:v>
                </c:pt>
                <c:pt idx="1">
                  <c:v>929.67978900456228</c:v>
                </c:pt>
                <c:pt idx="2">
                  <c:v>1260.1399726464274</c:v>
                </c:pt>
                <c:pt idx="3">
                  <c:v>1615.5290718486033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E-4AC8-8157-6AE9313CFEDC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Axial!$AM$29:$AP$29</c:f>
              <c:numCache>
                <c:formatCode>General</c:formatCode>
                <c:ptCount val="4"/>
                <c:pt idx="0">
                  <c:v>46.169384165847447</c:v>
                </c:pt>
                <c:pt idx="1">
                  <c:v>62.611437527340925</c:v>
                </c:pt>
                <c:pt idx="2">
                  <c:v>28.015063633485966</c:v>
                </c:pt>
                <c:pt idx="3">
                  <c:v>30.219352834494075</c:v>
                </c:pt>
              </c:numCache>
            </c:numRef>
          </c:xVal>
          <c:yVal>
            <c:numRef>
              <c:f>Axial!$AM$28:$AP$28</c:f>
              <c:numCache>
                <c:formatCode>General</c:formatCode>
                <c:ptCount val="4"/>
                <c:pt idx="0">
                  <c:v>14837.588048516482</c:v>
                </c:pt>
                <c:pt idx="1">
                  <c:v>37216.722331036603</c:v>
                </c:pt>
                <c:pt idx="2">
                  <c:v>1478.5803425189167</c:v>
                </c:pt>
                <c:pt idx="3">
                  <c:v>2041.9642963771576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E-4AC8-8157-6AE9313C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Rotation!$K$28:$N$28</c:f>
              <c:numCache>
                <c:formatCode>General</c:formatCode>
                <c:ptCount val="4"/>
                <c:pt idx="0">
                  <c:v>2695.7250316108561</c:v>
                </c:pt>
                <c:pt idx="1">
                  <c:v>3547.3856614260526</c:v>
                </c:pt>
                <c:pt idx="2">
                  <c:v>4809.5560297595339</c:v>
                </c:pt>
                <c:pt idx="3">
                  <c:v>6015.0357741621838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7-4242-9116-A55911FA25B4}"/>
            </c:ext>
          </c:extLst>
        </c:ser>
        <c:ser>
          <c:idx val="2"/>
          <c:order val="1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Rotation!$K$30:$N$30</c:f>
              <c:numCache>
                <c:formatCode>General</c:formatCode>
                <c:ptCount val="4"/>
                <c:pt idx="0">
                  <c:v>4094.2477110343243</c:v>
                </c:pt>
                <c:pt idx="1">
                  <c:v>5250.7624516805508</c:v>
                </c:pt>
                <c:pt idx="2">
                  <c:v>6832.0408421464354</c:v>
                </c:pt>
                <c:pt idx="3">
                  <c:v>8307.3513877363166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A-4D3B-8A95-0F64A2B40414}"/>
            </c:ext>
          </c:extLst>
        </c:ser>
        <c:ser>
          <c:idx val="1"/>
          <c:order val="2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Rotation!$AA$28:$AD$28</c:f>
              <c:numCache>
                <c:formatCode>General</c:formatCode>
                <c:ptCount val="4"/>
                <c:pt idx="0">
                  <c:v>598.10599444616696</c:v>
                </c:pt>
                <c:pt idx="1">
                  <c:v>886.97870940162659</c:v>
                </c:pt>
                <c:pt idx="2">
                  <c:v>1387.4399427011847</c:v>
                </c:pt>
                <c:pt idx="3">
                  <c:v>1974.2811491306311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7-4242-9116-A55911FA25B4}"/>
            </c:ext>
          </c:extLst>
        </c:ser>
        <c:ser>
          <c:idx val="4"/>
          <c:order val="3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Rotation!$AA$30:$AD$30</c:f>
              <c:numCache>
                <c:formatCode>General</c:formatCode>
                <c:ptCount val="4"/>
                <c:pt idx="0">
                  <c:v>1256.4657470087786</c:v>
                </c:pt>
                <c:pt idx="1">
                  <c:v>1825.06890513439</c:v>
                </c:pt>
                <c:pt idx="2">
                  <c:v>2696.3613690932575</c:v>
                </c:pt>
                <c:pt idx="3">
                  <c:v>3712.5340897151318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7-4242-9116-A55911FA25B4}"/>
            </c:ext>
          </c:extLst>
        </c:ser>
        <c:ser>
          <c:idx val="3"/>
          <c:order val="4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Rotation!$AQ$28:$AT$28</c:f>
              <c:numCache>
                <c:formatCode>General</c:formatCode>
                <c:ptCount val="4"/>
                <c:pt idx="0">
                  <c:v>139.70205910943821</c:v>
                </c:pt>
                <c:pt idx="1">
                  <c:v>206.09557429324511</c:v>
                </c:pt>
                <c:pt idx="2">
                  <c:v>334.63590908888204</c:v>
                </c:pt>
                <c:pt idx="3">
                  <c:v>517.50769095231215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A-4D3B-8A95-0F64A2B40414}"/>
            </c:ext>
          </c:extLst>
        </c:ser>
        <c:ser>
          <c:idx val="5"/>
          <c:order val="5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Rotation!$AQ$30:$AT$30</c:f>
              <c:numCache>
                <c:formatCode>General</c:formatCode>
                <c:ptCount val="4"/>
                <c:pt idx="0">
                  <c:v>364.43236528592524</c:v>
                </c:pt>
                <c:pt idx="1">
                  <c:v>556.86196279691114</c:v>
                </c:pt>
                <c:pt idx="2">
                  <c:v>905.30330074993435</c:v>
                </c:pt>
                <c:pt idx="3">
                  <c:v>1381.8430195611465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A-4D3B-8A95-0F64A2B40414}"/>
            </c:ext>
          </c:extLst>
        </c:ser>
        <c:ser>
          <c:idx val="6"/>
          <c:order val="6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Rotation!$BG$28:$BJ$28</c:f>
              <c:numCache>
                <c:formatCode>General</c:formatCode>
                <c:ptCount val="4"/>
                <c:pt idx="0">
                  <c:v>63.083088924682635</c:v>
                </c:pt>
                <c:pt idx="1">
                  <c:v>78.13980054785965</c:v>
                </c:pt>
                <c:pt idx="2">
                  <c:v>114.56479908312539</c:v>
                </c:pt>
                <c:pt idx="3">
                  <c:v>168.39048298458977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A-4D3B-8A95-0F64A2B40414}"/>
            </c:ext>
          </c:extLst>
        </c:ser>
        <c:ser>
          <c:idx val="7"/>
          <c:order val="7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Rotation!$BG$30:$BJ$30</c:f>
              <c:numCache>
                <c:formatCode>General</c:formatCode>
                <c:ptCount val="4"/>
                <c:pt idx="0">
                  <c:v>141.8337244704322</c:v>
                </c:pt>
                <c:pt idx="1">
                  <c:v>202.67886277346591</c:v>
                </c:pt>
                <c:pt idx="2">
                  <c:v>316.47650050029159</c:v>
                </c:pt>
                <c:pt idx="3">
                  <c:v>480.30182862470519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A-4D3B-8A95-0F64A2B4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7-4FF8-BAFA-248535B88037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7-4FF8-BAFA-248535B88037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87-4FF8-BAFA-248535B8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4-4AE2-BB4F-39A3683AD7B9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4-4AE2-BB4F-39A3683AD7B9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4-4AE2-BB4F-39A3683AD7B9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Rotation!$BW$3:$BZ$3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5-492D-B697-5A33795FD9A0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5-492D-B697-5A33795F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Rotation!$AA$33:$AD$33</c:f>
              <c:numCache>
                <c:formatCode>General</c:formatCode>
                <c:ptCount val="4"/>
                <c:pt idx="0">
                  <c:v>48.945983547094698</c:v>
                </c:pt>
                <c:pt idx="1">
                  <c:v>48.261953457165987</c:v>
                </c:pt>
                <c:pt idx="2">
                  <c:v>47.646566005618304</c:v>
                </c:pt>
                <c:pt idx="3">
                  <c:v>46.089295699532187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0-481C-9178-218871C272F4}"/>
            </c:ext>
          </c:extLst>
        </c:ser>
        <c:ser>
          <c:idx val="2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Rotation!$BG$33:$BJ$33</c:f>
              <c:numCache>
                <c:formatCode>General</c:formatCode>
                <c:ptCount val="4"/>
                <c:pt idx="0">
                  <c:v>43.51366417050231</c:v>
                </c:pt>
                <c:pt idx="1">
                  <c:v>43.08573219652925</c:v>
                </c:pt>
                <c:pt idx="2">
                  <c:v>46.071719211399298</c:v>
                </c:pt>
                <c:pt idx="3">
                  <c:v>48.350341299684267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3-4D42-B2D7-B2C89F4C6150}"/>
            </c:ext>
          </c:extLst>
        </c:ser>
        <c:ser>
          <c:idx val="0"/>
          <c:order val="2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Rotation!$K$33:$N$33</c:f>
              <c:numCache>
                <c:formatCode>General</c:formatCode>
                <c:ptCount val="4"/>
                <c:pt idx="0">
                  <c:v>41.529576046737546</c:v>
                </c:pt>
                <c:pt idx="1">
                  <c:v>39.497697776243577</c:v>
                </c:pt>
                <c:pt idx="2">
                  <c:v>37.602269929779965</c:v>
                </c:pt>
                <c:pt idx="3">
                  <c:v>35.985683158150451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19F-B61C-C17971466B1B}"/>
            </c:ext>
          </c:extLst>
        </c:ser>
        <c:ser>
          <c:idx val="1"/>
          <c:order val="3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0D-419F-B61C-C17971466B1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0D-419F-B61C-C17971466B1B}"/>
              </c:ext>
            </c:extLst>
          </c:dPt>
          <c:dPt>
            <c:idx val="2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0D-419F-B61C-C17971466B1B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0D-419F-B61C-C17971466B1B}"/>
              </c:ext>
            </c:extLst>
          </c:dPt>
          <c:xVal>
            <c:numRef>
              <c:f>Rotation!$AQ$33:$AT$33</c:f>
              <c:numCache>
                <c:formatCode>General</c:formatCode>
                <c:ptCount val="4"/>
                <c:pt idx="0">
                  <c:v>47.358551557968326</c:v>
                </c:pt>
                <c:pt idx="1">
                  <c:v>48.480730002909077</c:v>
                </c:pt>
                <c:pt idx="2">
                  <c:v>50.372407537466266</c:v>
                </c:pt>
                <c:pt idx="3">
                  <c:v>50.60302164567036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19F-B61C-C1797146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Rotation!$K$43:$N$43</c:f>
              <c:numCache>
                <c:formatCode>General</c:formatCode>
                <c:ptCount val="4"/>
                <c:pt idx="0">
                  <c:v>130.35342879905824</c:v>
                </c:pt>
                <c:pt idx="1">
                  <c:v>188.8293496472196</c:v>
                </c:pt>
                <c:pt idx="2">
                  <c:v>239.81615439887059</c:v>
                </c:pt>
                <c:pt idx="3">
                  <c:v>316.68644818600939</c:v>
                </c:pt>
              </c:numCache>
            </c:numRef>
          </c:xVal>
          <c:yVal>
            <c:numRef>
              <c:f>Rotation!$K$44:$N$44</c:f>
              <c:numCache>
                <c:formatCode>General</c:formatCode>
                <c:ptCount val="4"/>
                <c:pt idx="0">
                  <c:v>115.44698417143447</c:v>
                </c:pt>
                <c:pt idx="1">
                  <c:v>155.64616073544912</c:v>
                </c:pt>
                <c:pt idx="2">
                  <c:v>184.69843727155015</c:v>
                </c:pt>
                <c:pt idx="3">
                  <c:v>229.96529111762055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5-47E7-9B62-224090538151}"/>
            </c:ext>
          </c:extLst>
        </c:ser>
        <c:ser>
          <c:idx val="1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Rotation!$AA$43:$AD$43</c:f>
              <c:numCache>
                <c:formatCode>General</c:formatCode>
                <c:ptCount val="4"/>
                <c:pt idx="0">
                  <c:v>25.995315230310997</c:v>
                </c:pt>
                <c:pt idx="1">
                  <c:v>42.650480098635789</c:v>
                </c:pt>
                <c:pt idx="2">
                  <c:v>58.01110912170018</c:v>
                </c:pt>
                <c:pt idx="3">
                  <c:v>88.495774751366241</c:v>
                </c:pt>
              </c:numCache>
            </c:numRef>
          </c:xVal>
          <c:yVal>
            <c:numRef>
              <c:f>Rotation!$AA$44:$AD$44</c:f>
              <c:numCache>
                <c:formatCode>General</c:formatCode>
                <c:ptCount val="4"/>
                <c:pt idx="0">
                  <c:v>29.847311671777806</c:v>
                </c:pt>
                <c:pt idx="1">
                  <c:v>47.805898234484715</c:v>
                </c:pt>
                <c:pt idx="2">
                  <c:v>63.634055976253528</c:v>
                </c:pt>
                <c:pt idx="3">
                  <c:v>91.926336546346533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7E7-9B62-224090538151}"/>
            </c:ext>
          </c:extLst>
        </c:ser>
        <c:ser>
          <c:idx val="5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Rotation!$AQ$43:$AT$43</c:f>
              <c:numCache>
                <c:formatCode>General</c:formatCode>
                <c:ptCount val="4"/>
                <c:pt idx="0">
                  <c:v>8.8257140491473667</c:v>
                </c:pt>
                <c:pt idx="1">
                  <c:v>13.932825416569884</c:v>
                </c:pt>
                <c:pt idx="2">
                  <c:v>17.182683643615754</c:v>
                </c:pt>
                <c:pt idx="3">
                  <c:v>24.03837888937537</c:v>
                </c:pt>
              </c:numCache>
            </c:numRef>
          </c:xVal>
          <c:yVal>
            <c:numRef>
              <c:f>Rotation!$AQ$44:$AT$44</c:f>
              <c:numCache>
                <c:formatCode>General</c:formatCode>
                <c:ptCount val="4"/>
                <c:pt idx="0">
                  <c:v>9.5839675470880188</c:v>
                </c:pt>
                <c:pt idx="1">
                  <c:v>15.737525838311928</c:v>
                </c:pt>
                <c:pt idx="2">
                  <c:v>20.749942569655587</c:v>
                </c:pt>
                <c:pt idx="3">
                  <c:v>29.26794825798083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5-47E7-9B62-224090538151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Rotation!$BG$43:$BJ$43</c:f>
              <c:numCache>
                <c:formatCode>General</c:formatCode>
                <c:ptCount val="4"/>
                <c:pt idx="0">
                  <c:v>3.8936299181680196</c:v>
                </c:pt>
                <c:pt idx="1">
                  <c:v>8.3411982775053133</c:v>
                </c:pt>
                <c:pt idx="2">
                  <c:v>8.1430664201427252</c:v>
                </c:pt>
                <c:pt idx="3">
                  <c:v>11.133514753040776</c:v>
                </c:pt>
              </c:numCache>
            </c:numRef>
          </c:xVal>
          <c:yVal>
            <c:numRef>
              <c:f>Rotation!$BG$44:$BJ$44</c:f>
              <c:numCache>
                <c:formatCode>General</c:formatCode>
                <c:ptCount val="4"/>
                <c:pt idx="0">
                  <c:v>3.6966820090733616</c:v>
                </c:pt>
                <c:pt idx="1">
                  <c:v>7.8016601554128631</c:v>
                </c:pt>
                <c:pt idx="2">
                  <c:v>8.4535426834580694</c:v>
                </c:pt>
                <c:pt idx="3">
                  <c:v>12.518109819904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6-44B9-B02B-B35B1416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rgbClr val="00B05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Rotation!$K$39:$N$39</c:f>
              <c:numCache>
                <c:formatCode>General</c:formatCode>
                <c:ptCount val="4"/>
                <c:pt idx="0">
                  <c:v>2234.289954063081</c:v>
                </c:pt>
                <c:pt idx="1">
                  <c:v>3052.8658938405415</c:v>
                </c:pt>
                <c:pt idx="2">
                  <c:v>4302.1650502960783</c:v>
                </c:pt>
                <c:pt idx="3">
                  <c:v>5534.3223221894004</c:v>
                </c:pt>
              </c:numCache>
            </c:numRef>
          </c:xVal>
          <c:yVal>
            <c:numRef>
              <c:f>Rotation!$K$40:$N$40</c:f>
              <c:numCache>
                <c:formatCode>General</c:formatCode>
                <c:ptCount val="4"/>
                <c:pt idx="0">
                  <c:v>1508.2711451281384</c:v>
                </c:pt>
                <c:pt idx="1">
                  <c:v>1806.6418751696044</c:v>
                </c:pt>
                <c:pt idx="2">
                  <c:v>2150.1639666330639</c:v>
                </c:pt>
                <c:pt idx="3">
                  <c:v>2356.2537636186357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49-4094-B759-9100172D23CC}"/>
            </c:ext>
          </c:extLst>
        </c:ser>
        <c:ser>
          <c:idx val="2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Rotation!$AA$39:$AD$39</c:f>
              <c:numCache>
                <c:formatCode>General</c:formatCode>
                <c:ptCount val="4"/>
                <c:pt idx="0">
                  <c:v>412.56787419007605</c:v>
                </c:pt>
                <c:pt idx="1">
                  <c:v>622.61279356552086</c:v>
                </c:pt>
                <c:pt idx="2">
                  <c:v>1025.1221297179359</c:v>
                </c:pt>
                <c:pt idx="3">
                  <c:v>1527.3696062209938</c:v>
                </c:pt>
              </c:numCache>
            </c:numRef>
          </c:xVal>
          <c:yVal>
            <c:numRef>
              <c:f>Rotation!$AA$40:$AD$40</c:f>
              <c:numCache>
                <c:formatCode>General</c:formatCode>
                <c:ptCount val="4"/>
                <c:pt idx="0">
                  <c:v>433.03409770908326</c:v>
                </c:pt>
                <c:pt idx="1">
                  <c:v>631.7313829629752</c:v>
                </c:pt>
                <c:pt idx="2">
                  <c:v>934.94075414714393</c:v>
                </c:pt>
                <c:pt idx="3">
                  <c:v>1250.9708796790162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4094-B759-9100172D23CC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Rotation!$AQ$39:$AT$39</c:f>
              <c:numCache>
                <c:formatCode>General</c:formatCode>
                <c:ptCount val="4"/>
                <c:pt idx="0">
                  <c:v>99.032454852788973</c:v>
                </c:pt>
                <c:pt idx="1">
                  <c:v>138.68066223644402</c:v>
                </c:pt>
                <c:pt idx="2">
                  <c:v>216.13554961155825</c:v>
                </c:pt>
                <c:pt idx="3">
                  <c:v>338.31052734698613</c:v>
                </c:pt>
              </c:numCache>
            </c:numRef>
          </c:xVal>
          <c:yVal>
            <c:numRef>
              <c:f>Rotation!$AQ$40:$AT$40</c:f>
              <c:numCache>
                <c:formatCode>General</c:formatCode>
                <c:ptCount val="4"/>
                <c:pt idx="0">
                  <c:v>98.53546673785678</c:v>
                </c:pt>
                <c:pt idx="1">
                  <c:v>152.4567468658696</c:v>
                </c:pt>
                <c:pt idx="2">
                  <c:v>255.47331728744621</c:v>
                </c:pt>
                <c:pt idx="3">
                  <c:v>391.6123048130612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9-4094-B759-9100172D23CC}"/>
            </c:ext>
          </c:extLst>
        </c:ser>
        <c:ser>
          <c:idx val="3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Rotation!$BG$39:$BJ$39</c:f>
              <c:numCache>
                <c:formatCode>General</c:formatCode>
                <c:ptCount val="4"/>
                <c:pt idx="0">
                  <c:v>48.972848634725224</c:v>
                </c:pt>
                <c:pt idx="1">
                  <c:v>58.442804914540829</c:v>
                </c:pt>
                <c:pt idx="2">
                  <c:v>80.869876639168083</c:v>
                </c:pt>
                <c:pt idx="3">
                  <c:v>112.50557361379732</c:v>
                </c:pt>
              </c:numCache>
            </c:numRef>
          </c:xVal>
          <c:yVal>
            <c:numRef>
              <c:f>Rotation!$BG$40:$BJ$40</c:f>
              <c:numCache>
                <c:formatCode>General</c:formatCode>
                <c:ptCount val="4"/>
                <c:pt idx="0">
                  <c:v>39.763503428140083</c:v>
                </c:pt>
                <c:pt idx="1">
                  <c:v>51.867783675227628</c:v>
                </c:pt>
                <c:pt idx="2">
                  <c:v>81.14897560242288</c:v>
                </c:pt>
                <c:pt idx="3">
                  <c:v>125.29106378993613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113-84DA-2288566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rgbClr val="FF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6333535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Rotation!$K$31:$N$31</c:f>
              <c:numCache>
                <c:formatCode>General</c:formatCode>
                <c:ptCount val="4"/>
                <c:pt idx="0">
                  <c:v>27.113546649958593</c:v>
                </c:pt>
                <c:pt idx="1">
                  <c:v>23.59016840586672</c:v>
                </c:pt>
                <c:pt idx="2">
                  <c:v>19.887830448326888</c:v>
                </c:pt>
                <c:pt idx="3">
                  <c:v>16.877819287933431</c:v>
                </c:pt>
              </c:numCache>
            </c:numRef>
          </c:xVal>
          <c:yVal>
            <c:numRef>
              <c:f>Rotation!$K$30:$N$30</c:f>
              <c:numCache>
                <c:formatCode>General</c:formatCode>
                <c:ptCount val="4"/>
                <c:pt idx="0">
                  <c:v>4094.2477110343243</c:v>
                </c:pt>
                <c:pt idx="1">
                  <c:v>5250.7624516805508</c:v>
                </c:pt>
                <c:pt idx="2">
                  <c:v>6832.0408421464354</c:v>
                </c:pt>
                <c:pt idx="3">
                  <c:v>8307.3513877363166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A-4270-8806-60E8723691DE}"/>
            </c:ext>
          </c:extLst>
        </c:ser>
        <c:ser>
          <c:idx val="3"/>
          <c:order val="1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Rotation!$AA$31:$AD$31</c:f>
              <c:numCache>
                <c:formatCode>General</c:formatCode>
                <c:ptCount val="4"/>
                <c:pt idx="0">
                  <c:v>38.397333559048107</c:v>
                </c:pt>
                <c:pt idx="1">
                  <c:v>36.131392479864466</c:v>
                </c:pt>
                <c:pt idx="2">
                  <c:v>32.510678198572869</c:v>
                </c:pt>
                <c:pt idx="3">
                  <c:v>28.934914316465335</c:v>
                </c:pt>
              </c:numCache>
            </c:numRef>
          </c:xVal>
          <c:yVal>
            <c:numRef>
              <c:f>Rotation!$AA$30:$AD$30</c:f>
              <c:numCache>
                <c:formatCode>General</c:formatCode>
                <c:ptCount val="4"/>
                <c:pt idx="0">
                  <c:v>1256.4657470087786</c:v>
                </c:pt>
                <c:pt idx="1">
                  <c:v>1825.06890513439</c:v>
                </c:pt>
                <c:pt idx="2">
                  <c:v>2696.3613690932575</c:v>
                </c:pt>
                <c:pt idx="3">
                  <c:v>3712.5340897151318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A-4270-8806-60E8723691DE}"/>
            </c:ext>
          </c:extLst>
        </c:ser>
        <c:ser>
          <c:idx val="0"/>
          <c:order val="2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Rotation!$AQ$31:$AT$31</c:f>
              <c:numCache>
                <c:formatCode>General</c:formatCode>
                <c:ptCount val="4"/>
                <c:pt idx="0">
                  <c:v>41.37276396510218</c:v>
                </c:pt>
                <c:pt idx="1">
                  <c:v>42.047209679600485</c:v>
                </c:pt>
                <c:pt idx="2">
                  <c:v>40.996165084731246</c:v>
                </c:pt>
                <c:pt idx="3">
                  <c:v>38.739471338762989</c:v>
                </c:pt>
              </c:numCache>
            </c:numRef>
          </c:xVal>
          <c:yVal>
            <c:numRef>
              <c:f>Rotation!$AQ$30:$AT$30</c:f>
              <c:numCache>
                <c:formatCode>General</c:formatCode>
                <c:ptCount val="4"/>
                <c:pt idx="0">
                  <c:v>364.43236528592524</c:v>
                </c:pt>
                <c:pt idx="1">
                  <c:v>556.86196279691114</c:v>
                </c:pt>
                <c:pt idx="2">
                  <c:v>905.30330074993435</c:v>
                </c:pt>
                <c:pt idx="3">
                  <c:v>1381.8430195611465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A-4270-8806-60E8723691DE}"/>
            </c:ext>
          </c:extLst>
        </c:ser>
        <c:ser>
          <c:idx val="2"/>
          <c:order val="3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Rotation!$BG$31:$BJ$31</c:f>
              <c:numCache>
                <c:formatCode>General</c:formatCode>
                <c:ptCount val="4"/>
                <c:pt idx="0">
                  <c:v>38.186837646702571</c:v>
                </c:pt>
                <c:pt idx="1">
                  <c:v>39.470587132420853</c:v>
                </c:pt>
                <c:pt idx="2">
                  <c:v>40.979459264647474</c:v>
                </c:pt>
                <c:pt idx="3">
                  <c:v>42.070116142141373</c:v>
                </c:pt>
              </c:numCache>
            </c:numRef>
          </c:xVal>
          <c:yVal>
            <c:numRef>
              <c:f>Rotation!$BG$30:$BJ$30</c:f>
              <c:numCache>
                <c:formatCode>General</c:formatCode>
                <c:ptCount val="4"/>
                <c:pt idx="0">
                  <c:v>141.8337244704322</c:v>
                </c:pt>
                <c:pt idx="1">
                  <c:v>202.67886277346591</c:v>
                </c:pt>
                <c:pt idx="2">
                  <c:v>316.47650050029159</c:v>
                </c:pt>
                <c:pt idx="3">
                  <c:v>480.30182862470519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2-4E52-80B0-30734948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Rotation!$K$41:$N$41</c:f>
              <c:numCache>
                <c:formatCode>General</c:formatCode>
                <c:ptCount val="4"/>
                <c:pt idx="0">
                  <c:v>3644.3106601164554</c:v>
                </c:pt>
                <c:pt idx="1">
                  <c:v>4811.9636552215834</c:v>
                </c:pt>
                <c:pt idx="2">
                  <c:v>6424.5806727295885</c:v>
                </c:pt>
                <c:pt idx="3">
                  <c:v>7949.5209566344656</c:v>
                </c:pt>
              </c:numCache>
            </c:numRef>
          </c:xVal>
          <c:yVal>
            <c:numRef>
              <c:f>Rotation!$K$42:$N$42</c:f>
              <c:numCache>
                <c:formatCode>General</c:formatCode>
                <c:ptCount val="4"/>
                <c:pt idx="0">
                  <c:v>1865.9753835116287</c:v>
                </c:pt>
                <c:pt idx="1">
                  <c:v>2101.3119960645754</c:v>
                </c:pt>
                <c:pt idx="2">
                  <c:v>2324.1224684483409</c:v>
                </c:pt>
                <c:pt idx="3">
                  <c:v>2411.8879823395514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48-4C60-A740-32E43647F9B3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Rotation!$AA$41:$AD$41</c:f>
              <c:numCache>
                <c:formatCode>General</c:formatCode>
                <c:ptCount val="4"/>
                <c:pt idx="0">
                  <c:v>984.72030497865001</c:v>
                </c:pt>
                <c:pt idx="1">
                  <c:v>1474.0478191668778</c:v>
                </c:pt>
                <c:pt idx="2">
                  <c:v>2273.818070156567</c:v>
                </c:pt>
                <c:pt idx="3">
                  <c:v>3249.0979647703716</c:v>
                </c:pt>
              </c:numCache>
            </c:numRef>
          </c:xVal>
          <c:yVal>
            <c:numRef>
              <c:f>Rotation!$AA$42:$AD$42</c:f>
              <c:numCache>
                <c:formatCode>General</c:formatCode>
                <c:ptCount val="4"/>
                <c:pt idx="0">
                  <c:v>780.40508351053359</c:v>
                </c:pt>
                <c:pt idx="1">
                  <c:v>1076.1317462549891</c:v>
                </c:pt>
                <c:pt idx="2">
                  <c:v>1449.177703585013</c:v>
                </c:pt>
                <c:pt idx="3">
                  <c:v>1796.1825582668348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8-4C60-A740-32E43647F9B3}"/>
            </c:ext>
          </c:extLst>
        </c:ser>
        <c:ser>
          <c:idx val="0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Rotation!$AQ$41:$AT$41</c:f>
              <c:numCache>
                <c:formatCode>General</c:formatCode>
                <c:ptCount val="4"/>
                <c:pt idx="0">
                  <c:v>273.47928347611384</c:v>
                </c:pt>
                <c:pt idx="1">
                  <c:v>413.52192557163062</c:v>
                </c:pt>
                <c:pt idx="2">
                  <c:v>683.28082557592188</c:v>
                </c:pt>
                <c:pt idx="3">
                  <c:v>1077.8368498263094</c:v>
                </c:pt>
              </c:numCache>
            </c:numRef>
          </c:xVal>
          <c:yVal>
            <c:numRef>
              <c:f>Rotation!$AQ$42:$AT$42</c:f>
              <c:numCache>
                <c:formatCode>General</c:formatCode>
                <c:ptCount val="4"/>
                <c:pt idx="0">
                  <c:v>240.87347379337027</c:v>
                </c:pt>
                <c:pt idx="1">
                  <c:v>372.95423671217253</c:v>
                </c:pt>
                <c:pt idx="2">
                  <c:v>593.88667247970193</c:v>
                </c:pt>
                <c:pt idx="3">
                  <c:v>864.72993232937449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8-4C60-A740-32E43647F9B3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Rotation!$BG$41:$BJ$41</c:f>
              <c:numCache>
                <c:formatCode>General</c:formatCode>
                <c:ptCount val="4"/>
                <c:pt idx="0">
                  <c:v>111.48115668912006</c:v>
                </c:pt>
                <c:pt idx="1">
                  <c:v>156.45815349929092</c:v>
                </c:pt>
                <c:pt idx="2">
                  <c:v>238.92226658609562</c:v>
                </c:pt>
                <c:pt idx="3">
                  <c:v>356.54025454596899</c:v>
                </c:pt>
              </c:numCache>
            </c:numRef>
          </c:xVal>
          <c:yVal>
            <c:numRef>
              <c:f>Rotation!$BG$42:$BJ$42</c:f>
              <c:numCache>
                <c:formatCode>General</c:formatCode>
                <c:ptCount val="4"/>
                <c:pt idx="0">
                  <c:v>87.68555810628304</c:v>
                </c:pt>
                <c:pt idx="1">
                  <c:v>128.83930929160456</c:v>
                </c:pt>
                <c:pt idx="2">
                  <c:v>207.5416244956026</c:v>
                </c:pt>
                <c:pt idx="3">
                  <c:v>321.82121351541036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1-46EA-AD31-4A41E0A5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5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Rotation!$K$29:$N$29</c:f>
              <c:numCache>
                <c:formatCode>General</c:formatCode>
                <c:ptCount val="4"/>
                <c:pt idx="0">
                  <c:v>34.021559572877152</c:v>
                </c:pt>
                <c:pt idx="1">
                  <c:v>30.616432798035014</c:v>
                </c:pt>
                <c:pt idx="2">
                  <c:v>26.555263729095223</c:v>
                </c:pt>
                <c:pt idx="3">
                  <c:v>23.062020243290732</c:v>
                </c:pt>
              </c:numCache>
            </c:numRef>
          </c:xVal>
          <c:yVal>
            <c:numRef>
              <c:f>Rotation!$K$28:$N$28</c:f>
              <c:numCache>
                <c:formatCode>General</c:formatCode>
                <c:ptCount val="4"/>
                <c:pt idx="0">
                  <c:v>2695.7250316108561</c:v>
                </c:pt>
                <c:pt idx="1">
                  <c:v>3547.3856614260526</c:v>
                </c:pt>
                <c:pt idx="2">
                  <c:v>4809.5560297595339</c:v>
                </c:pt>
                <c:pt idx="3">
                  <c:v>6015.0357741621838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A-4D7A-A974-8AC15DA1B559}"/>
            </c:ext>
          </c:extLst>
        </c:ser>
        <c:ser>
          <c:idx val="2"/>
          <c:order val="1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Rotation!$AA$29:$AD$29</c:f>
              <c:numCache>
                <c:formatCode>General</c:formatCode>
                <c:ptCount val="4"/>
                <c:pt idx="0">
                  <c:v>46.386467129369258</c:v>
                </c:pt>
                <c:pt idx="1">
                  <c:v>45.416510471527033</c:v>
                </c:pt>
                <c:pt idx="2">
                  <c:v>42.365711622355683</c:v>
                </c:pt>
                <c:pt idx="3">
                  <c:v>39.318714939504694</c:v>
                </c:pt>
              </c:numCache>
            </c:numRef>
          </c:xVal>
          <c:yVal>
            <c:numRef>
              <c:f>Rotation!$AA$28:$AD$28</c:f>
              <c:numCache>
                <c:formatCode>General</c:formatCode>
                <c:ptCount val="4"/>
                <c:pt idx="0">
                  <c:v>598.10599444616696</c:v>
                </c:pt>
                <c:pt idx="1">
                  <c:v>886.97870940162659</c:v>
                </c:pt>
                <c:pt idx="2">
                  <c:v>1387.4399427011847</c:v>
                </c:pt>
                <c:pt idx="3">
                  <c:v>1974.2811491306311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A-4D7A-A974-8AC15DA1B559}"/>
            </c:ext>
          </c:extLst>
        </c:ser>
        <c:ser>
          <c:idx val="1"/>
          <c:order val="2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Rotation!$AQ$29:$AT$29</c:f>
              <c:numCache>
                <c:formatCode>General</c:formatCode>
                <c:ptCount val="4"/>
                <c:pt idx="0">
                  <c:v>44.855871028242774</c:v>
                </c:pt>
                <c:pt idx="1">
                  <c:v>47.709109792984485</c:v>
                </c:pt>
                <c:pt idx="2">
                  <c:v>49.768109263092747</c:v>
                </c:pt>
                <c:pt idx="3">
                  <c:v>49.176545311874243</c:v>
                </c:pt>
              </c:numCache>
            </c:numRef>
          </c:xVal>
          <c:yVal>
            <c:numRef>
              <c:f>Rotation!$AQ$28:$AT$28</c:f>
              <c:numCache>
                <c:formatCode>General</c:formatCode>
                <c:ptCount val="4"/>
                <c:pt idx="0">
                  <c:v>139.70205910943821</c:v>
                </c:pt>
                <c:pt idx="1">
                  <c:v>206.09557429324511</c:v>
                </c:pt>
                <c:pt idx="2">
                  <c:v>334.63590908888204</c:v>
                </c:pt>
                <c:pt idx="3">
                  <c:v>517.50769095231215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A-4D7A-A974-8AC15DA1B559}"/>
            </c:ext>
          </c:extLst>
        </c:ser>
        <c:ser>
          <c:idx val="3"/>
          <c:order val="3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Rotation!$BG$29:$BJ$29</c:f>
              <c:numCache>
                <c:formatCode>General</c:formatCode>
                <c:ptCount val="4"/>
                <c:pt idx="0">
                  <c:v>39.074871301602343</c:v>
                </c:pt>
                <c:pt idx="1">
                  <c:v>41.588942243381084</c:v>
                </c:pt>
                <c:pt idx="2">
                  <c:v>45.098699482325685</c:v>
                </c:pt>
                <c:pt idx="3">
                  <c:v>48.077629514417566</c:v>
                </c:pt>
              </c:numCache>
            </c:numRef>
          </c:xVal>
          <c:yVal>
            <c:numRef>
              <c:f>Rotation!$BG$28:$BJ$28</c:f>
              <c:numCache>
                <c:formatCode>General</c:formatCode>
                <c:ptCount val="4"/>
                <c:pt idx="0">
                  <c:v>63.083088924682635</c:v>
                </c:pt>
                <c:pt idx="1">
                  <c:v>78.13980054785965</c:v>
                </c:pt>
                <c:pt idx="2">
                  <c:v>114.56479908312539</c:v>
                </c:pt>
                <c:pt idx="3">
                  <c:v>168.39048298458977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5-4D7D-BAA3-02F39C08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34A-A771-F43639F644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6-434A-A771-F43639F6447F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34A-A771-F43639F6447F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6-434A-A771-F43639F6447F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Rotation!$AY$33:$BB$33</c:f>
              <c:numCache>
                <c:formatCode>General</c:formatCode>
                <c:ptCount val="4"/>
                <c:pt idx="0">
                  <c:v>44.195951415427842</c:v>
                </c:pt>
                <c:pt idx="1">
                  <c:v>-137.80008578830279</c:v>
                </c:pt>
                <c:pt idx="2">
                  <c:v>-134.07011853396733</c:v>
                </c:pt>
                <c:pt idx="3">
                  <c:v>49.584726540553525</c:v>
                </c:pt>
              </c:numCache>
            </c:numRef>
          </c:xVal>
          <c:yVal>
            <c:numRef>
              <c:f>Rotation!$AY$32:$BB$32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6-434A-A771-F43639F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Axial!$C$33:$F$33</c:f>
              <c:numCache>
                <c:formatCode>General</c:formatCode>
                <c:ptCount val="4"/>
                <c:pt idx="0">
                  <c:v>32.548051557410524</c:v>
                </c:pt>
                <c:pt idx="1">
                  <c:v>234.95526440098126</c:v>
                </c:pt>
                <c:pt idx="2">
                  <c:v>41.71953099302138</c:v>
                </c:pt>
                <c:pt idx="3">
                  <c:v>52.290803564227787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4FF1-839B-50C6F912ADB3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Axial!$G$33:$J$33</c:f>
              <c:numCache>
                <c:formatCode>General</c:formatCode>
                <c:ptCount val="4"/>
                <c:pt idx="0">
                  <c:v>52.047308573904388</c:v>
                </c:pt>
                <c:pt idx="1">
                  <c:v>221.98305883579823</c:v>
                </c:pt>
                <c:pt idx="2">
                  <c:v>209.56514477500338</c:v>
                </c:pt>
                <c:pt idx="3">
                  <c:v>214.69588054263789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4FF1-839B-50C6F912ADB3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Axial!$S$33:$V$33</c:f>
              <c:numCache>
                <c:formatCode>General</c:formatCode>
                <c:ptCount val="4"/>
                <c:pt idx="0">
                  <c:v>38.658072982469932</c:v>
                </c:pt>
                <c:pt idx="1">
                  <c:v>-135.01033828654329</c:v>
                </c:pt>
                <c:pt idx="2">
                  <c:v>-125.45394103552636</c:v>
                </c:pt>
                <c:pt idx="3">
                  <c:v>52.290803564227787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2-4FF1-839B-50C6F912ADB3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Axial!$X$33:$Z$33</c:f>
              <c:numCache>
                <c:formatCode>General</c:formatCode>
                <c:ptCount val="3"/>
                <c:pt idx="0">
                  <c:v>-140.51534179178134</c:v>
                </c:pt>
                <c:pt idx="1">
                  <c:v>-137.67541356411812</c:v>
                </c:pt>
                <c:pt idx="2">
                  <c:v>34.69588054263788</c:v>
                </c:pt>
              </c:numCache>
            </c:numRef>
          </c:xVal>
          <c:yVal>
            <c:numRef>
              <c:f>Axial!$X$32:$Z$32</c:f>
              <c:numCache>
                <c:formatCode>General</c:formatCode>
                <c:ptCount val="3"/>
                <c:pt idx="0">
                  <c:v>9.153617316405235</c:v>
                </c:pt>
                <c:pt idx="1">
                  <c:v>14.52142078031938</c:v>
                </c:pt>
                <c:pt idx="2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2-4FF1-839B-50C6F912ADB3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Axial!$AI$33:$AL$33</c:f>
              <c:numCache>
                <c:formatCode>General</c:formatCode>
                <c:ptCount val="4"/>
                <c:pt idx="0">
                  <c:v>36.297946635109973</c:v>
                </c:pt>
                <c:pt idx="1">
                  <c:v>29.586101876168563</c:v>
                </c:pt>
                <c:pt idx="2">
                  <c:v>24.048600751705806</c:v>
                </c:pt>
                <c:pt idx="3">
                  <c:v>27.039024338289213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2-4FF1-839B-50C6F912ADB3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Axial!$AM$33:$AP$33</c:f>
              <c:numCache>
                <c:formatCode>General</c:formatCode>
                <c:ptCount val="4"/>
                <c:pt idx="0">
                  <c:v>43.982214088606241</c:v>
                </c:pt>
                <c:pt idx="1">
                  <c:v>45.393903525573968</c:v>
                </c:pt>
                <c:pt idx="2">
                  <c:v>12.737386561282136</c:v>
                </c:pt>
                <c:pt idx="3">
                  <c:v>14.167346144359712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2-4FF1-839B-50C6F912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Ouest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E9-8CAA-8EDF4979A4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Rotation!$W$33:$Z$33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48.105250026877407</c:v>
                </c:pt>
                <c:pt idx="2">
                  <c:v>46.894422432560276</c:v>
                </c:pt>
                <c:pt idx="3">
                  <c:v>45.285322441623293</c:v>
                </c:pt>
              </c:numCache>
            </c:numRef>
          </c:xVal>
          <c:yVal>
            <c:numRef>
              <c:f>Rotation!$W$32:$Z$32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E9-8CAA-8EDF4979A498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B-41E9-8CAA-8EDF4979A498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B-41E9-8CAA-8EDF4979A498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Rotation!$BC$33:$BF$33</c:f>
              <c:numCache>
                <c:formatCode>General</c:formatCode>
                <c:ptCount val="4"/>
                <c:pt idx="0">
                  <c:v>42.457801382910162</c:v>
                </c:pt>
                <c:pt idx="1">
                  <c:v>-136.02982568913092</c:v>
                </c:pt>
                <c:pt idx="2">
                  <c:v>-133.76951346784872</c:v>
                </c:pt>
                <c:pt idx="3">
                  <c:v>47.366420979023324</c:v>
                </c:pt>
              </c:numCache>
            </c:numRef>
          </c:xVal>
          <c:yVal>
            <c:numRef>
              <c:f>Rotation!$BC$32:$BF$32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B-41E9-8CAA-8EDF4979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baseline="0">
                <a:solidFill>
                  <a:srgbClr val="00B050"/>
                </a:solidFill>
                <a:effectLst/>
              </a:rPr>
              <a:t>Module de cisaillement G</a:t>
            </a:r>
            <a:r>
              <a:rPr lang="el-GR" sz="2400" b="0" i="0" baseline="-25000">
                <a:solidFill>
                  <a:srgbClr val="00B050"/>
                </a:solidFill>
                <a:effectLst/>
              </a:rPr>
              <a:t>θ</a:t>
            </a:r>
            <a:r>
              <a:rPr lang="fr-FR" sz="2400" b="0" i="0" baseline="-25000">
                <a:solidFill>
                  <a:srgbClr val="00B050"/>
                </a:solidFill>
                <a:effectLst/>
              </a:rPr>
              <a:t>z</a:t>
            </a:r>
            <a:r>
              <a:rPr lang="fr-FR" sz="2400" b="0" i="0" baseline="0">
                <a:solidFill>
                  <a:srgbClr val="00B050"/>
                </a:solidFill>
                <a:effectLst/>
              </a:rPr>
              <a:t>* dans deux couches  (Cole-Cole)</a:t>
            </a:r>
            <a:endParaRPr lang="en-US" sz="2400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Rotation!$K$41:$N$41</c:f>
              <c:numCache>
                <c:formatCode>General</c:formatCode>
                <c:ptCount val="4"/>
                <c:pt idx="0">
                  <c:v>3644.3106601164554</c:v>
                </c:pt>
                <c:pt idx="1">
                  <c:v>4811.9636552215834</c:v>
                </c:pt>
                <c:pt idx="2">
                  <c:v>6424.5806727295885</c:v>
                </c:pt>
                <c:pt idx="3">
                  <c:v>7949.5209566344656</c:v>
                </c:pt>
              </c:numCache>
            </c:numRef>
          </c:xVal>
          <c:yVal>
            <c:numRef>
              <c:f>Rotation!$K$42:$N$42</c:f>
              <c:numCache>
                <c:formatCode>General</c:formatCode>
                <c:ptCount val="4"/>
                <c:pt idx="0">
                  <c:v>1865.9753835116287</c:v>
                </c:pt>
                <c:pt idx="1">
                  <c:v>2101.3119960645754</c:v>
                </c:pt>
                <c:pt idx="2">
                  <c:v>2324.1224684483409</c:v>
                </c:pt>
                <c:pt idx="3">
                  <c:v>2411.8879823395514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2E-469B-8D28-4D9B2AB32C1B}"/>
            </c:ext>
          </c:extLst>
        </c:ser>
        <c:ser>
          <c:idx val="4"/>
          <c:order val="1"/>
          <c:tx>
            <c:v>T20-Lower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Rotation!$AA$41:$AD$41</c:f>
              <c:numCache>
                <c:formatCode>General</c:formatCode>
                <c:ptCount val="4"/>
                <c:pt idx="0">
                  <c:v>984.72030497865001</c:v>
                </c:pt>
                <c:pt idx="1">
                  <c:v>1474.0478191668778</c:v>
                </c:pt>
                <c:pt idx="2">
                  <c:v>2273.818070156567</c:v>
                </c:pt>
                <c:pt idx="3">
                  <c:v>3249.0979647703716</c:v>
                </c:pt>
              </c:numCache>
            </c:numRef>
          </c:xVal>
          <c:yVal>
            <c:numRef>
              <c:f>Rotation!$AA$42:$AD$42</c:f>
              <c:numCache>
                <c:formatCode>General</c:formatCode>
                <c:ptCount val="4"/>
                <c:pt idx="0">
                  <c:v>780.40508351053359</c:v>
                </c:pt>
                <c:pt idx="1">
                  <c:v>1076.1317462549891</c:v>
                </c:pt>
                <c:pt idx="2">
                  <c:v>1449.177703585013</c:v>
                </c:pt>
                <c:pt idx="3">
                  <c:v>1796.1825582668348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2E-469B-8D28-4D9B2AB32C1B}"/>
            </c:ext>
          </c:extLst>
        </c:ser>
        <c:ser>
          <c:idx val="6"/>
          <c:order val="2"/>
          <c:tx>
            <c:v>T30-Lower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Rotation!$AQ$41:$AT$41</c:f>
              <c:numCache>
                <c:formatCode>General</c:formatCode>
                <c:ptCount val="4"/>
                <c:pt idx="0">
                  <c:v>273.47928347611384</c:v>
                </c:pt>
                <c:pt idx="1">
                  <c:v>413.52192557163062</c:v>
                </c:pt>
                <c:pt idx="2">
                  <c:v>683.28082557592188</c:v>
                </c:pt>
                <c:pt idx="3">
                  <c:v>1077.8368498263094</c:v>
                </c:pt>
              </c:numCache>
            </c:numRef>
          </c:xVal>
          <c:yVal>
            <c:numRef>
              <c:f>Rotation!$AQ$42:$AT$42</c:f>
              <c:numCache>
                <c:formatCode>General</c:formatCode>
                <c:ptCount val="4"/>
                <c:pt idx="0">
                  <c:v>240.87347379337027</c:v>
                </c:pt>
                <c:pt idx="1">
                  <c:v>372.95423671217253</c:v>
                </c:pt>
                <c:pt idx="2">
                  <c:v>593.88667247970193</c:v>
                </c:pt>
                <c:pt idx="3">
                  <c:v>864.72993232937449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92E-469B-8D28-4D9B2AB32C1B}"/>
            </c:ext>
          </c:extLst>
        </c:ser>
        <c:ser>
          <c:idx val="7"/>
          <c:order val="3"/>
          <c:tx>
            <c:v>T40-Lower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Rotation!$BG$41:$BJ$41</c:f>
              <c:numCache>
                <c:formatCode>General</c:formatCode>
                <c:ptCount val="4"/>
                <c:pt idx="0">
                  <c:v>111.48115668912006</c:v>
                </c:pt>
                <c:pt idx="1">
                  <c:v>156.45815349929092</c:v>
                </c:pt>
                <c:pt idx="2">
                  <c:v>238.92226658609562</c:v>
                </c:pt>
                <c:pt idx="3">
                  <c:v>356.54025454596899</c:v>
                </c:pt>
              </c:numCache>
            </c:numRef>
          </c:xVal>
          <c:yVal>
            <c:numRef>
              <c:f>Rotation!$BG$42:$BJ$42</c:f>
              <c:numCache>
                <c:formatCode>General</c:formatCode>
                <c:ptCount val="4"/>
                <c:pt idx="0">
                  <c:v>87.68555810628304</c:v>
                </c:pt>
                <c:pt idx="1">
                  <c:v>128.83930929160456</c:v>
                </c:pt>
                <c:pt idx="2">
                  <c:v>207.5416244956026</c:v>
                </c:pt>
                <c:pt idx="3">
                  <c:v>321.82121351541036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92E-469B-8D28-4D9B2AB32C1B}"/>
            </c:ext>
          </c:extLst>
        </c:ser>
        <c:ser>
          <c:idx val="3"/>
          <c:order val="4"/>
          <c:tx>
            <c:v>T10-Upper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Rotation!$K$39:$N$39</c:f>
              <c:numCache>
                <c:formatCode>General</c:formatCode>
                <c:ptCount val="4"/>
                <c:pt idx="0">
                  <c:v>2234.289954063081</c:v>
                </c:pt>
                <c:pt idx="1">
                  <c:v>3052.8658938405415</c:v>
                </c:pt>
                <c:pt idx="2">
                  <c:v>4302.1650502960783</c:v>
                </c:pt>
                <c:pt idx="3">
                  <c:v>5534.3223221894004</c:v>
                </c:pt>
              </c:numCache>
            </c:numRef>
          </c:xVal>
          <c:yVal>
            <c:numRef>
              <c:f>Rotation!$K$40:$N$40</c:f>
              <c:numCache>
                <c:formatCode>General</c:formatCode>
                <c:ptCount val="4"/>
                <c:pt idx="0">
                  <c:v>1508.2711451281384</c:v>
                </c:pt>
                <c:pt idx="1">
                  <c:v>1806.6418751696044</c:v>
                </c:pt>
                <c:pt idx="2">
                  <c:v>2150.1639666330639</c:v>
                </c:pt>
                <c:pt idx="3">
                  <c:v>2356.2537636186357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2E-469B-8D28-4D9B2AB32C1B}"/>
            </c:ext>
          </c:extLst>
        </c:ser>
        <c:ser>
          <c:idx val="1"/>
          <c:order val="5"/>
          <c:tx>
            <c:v>T20-Upper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Rotation!$AA$39:$AD$39</c:f>
              <c:numCache>
                <c:formatCode>General</c:formatCode>
                <c:ptCount val="4"/>
                <c:pt idx="0">
                  <c:v>412.56787419007605</c:v>
                </c:pt>
                <c:pt idx="1">
                  <c:v>622.61279356552086</c:v>
                </c:pt>
                <c:pt idx="2">
                  <c:v>1025.1221297179359</c:v>
                </c:pt>
                <c:pt idx="3">
                  <c:v>1527.3696062209938</c:v>
                </c:pt>
              </c:numCache>
            </c:numRef>
          </c:xVal>
          <c:yVal>
            <c:numRef>
              <c:f>Rotation!$AA$40:$AD$40</c:f>
              <c:numCache>
                <c:formatCode>General</c:formatCode>
                <c:ptCount val="4"/>
                <c:pt idx="0">
                  <c:v>433.03409770908326</c:v>
                </c:pt>
                <c:pt idx="1">
                  <c:v>631.7313829629752</c:v>
                </c:pt>
                <c:pt idx="2">
                  <c:v>934.94075414714393</c:v>
                </c:pt>
                <c:pt idx="3">
                  <c:v>1250.9708796790162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2E-469B-8D28-4D9B2AB32C1B}"/>
            </c:ext>
          </c:extLst>
        </c:ser>
        <c:ser>
          <c:idx val="5"/>
          <c:order val="6"/>
          <c:tx>
            <c:v>T30-Upper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Rotation!$AQ$39:$AT$39</c:f>
              <c:numCache>
                <c:formatCode>General</c:formatCode>
                <c:ptCount val="4"/>
                <c:pt idx="0">
                  <c:v>99.032454852788973</c:v>
                </c:pt>
                <c:pt idx="1">
                  <c:v>138.68066223644402</c:v>
                </c:pt>
                <c:pt idx="2">
                  <c:v>216.13554961155825</c:v>
                </c:pt>
                <c:pt idx="3">
                  <c:v>338.31052734698613</c:v>
                </c:pt>
              </c:numCache>
            </c:numRef>
          </c:xVal>
          <c:yVal>
            <c:numRef>
              <c:f>Rotation!$AQ$40:$AT$40</c:f>
              <c:numCache>
                <c:formatCode>General</c:formatCode>
                <c:ptCount val="4"/>
                <c:pt idx="0">
                  <c:v>98.53546673785678</c:v>
                </c:pt>
                <c:pt idx="1">
                  <c:v>152.4567468658696</c:v>
                </c:pt>
                <c:pt idx="2">
                  <c:v>255.47331728744621</c:v>
                </c:pt>
                <c:pt idx="3">
                  <c:v>391.6123048130612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2E-469B-8D28-4D9B2AB32C1B}"/>
            </c:ext>
          </c:extLst>
        </c:ser>
        <c:ser>
          <c:idx val="2"/>
          <c:order val="7"/>
          <c:tx>
            <c:v>T40-Upper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Rotation!$BG$39:$BJ$39</c:f>
              <c:numCache>
                <c:formatCode>General</c:formatCode>
                <c:ptCount val="4"/>
                <c:pt idx="0">
                  <c:v>48.972848634725224</c:v>
                </c:pt>
                <c:pt idx="1">
                  <c:v>58.442804914540829</c:v>
                </c:pt>
                <c:pt idx="2">
                  <c:v>80.869876639168083</c:v>
                </c:pt>
                <c:pt idx="3">
                  <c:v>112.50557361379732</c:v>
                </c:pt>
              </c:numCache>
            </c:numRef>
          </c:xVal>
          <c:yVal>
            <c:numRef>
              <c:f>Rotation!$BG$40:$BJ$40</c:f>
              <c:numCache>
                <c:formatCode>General</c:formatCode>
                <c:ptCount val="4"/>
                <c:pt idx="0">
                  <c:v>39.763503428140083</c:v>
                </c:pt>
                <c:pt idx="1">
                  <c:v>51.867783675227628</c:v>
                </c:pt>
                <c:pt idx="2">
                  <c:v>81.14897560242288</c:v>
                </c:pt>
                <c:pt idx="3">
                  <c:v>125.29106378993613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2E-469B-8D28-4D9B2AB3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25400">
              <a:noFill/>
            </a:ln>
          </c:spPr>
          <c:marker>
            <c:symbol val="square"/>
            <c:size val="7"/>
            <c:spPr>
              <a:ln w="9525">
                <a:solidFill>
                  <a:schemeClr val="tx1"/>
                </a:solidFill>
              </a:ln>
            </c:spPr>
          </c:marker>
          <c:xVal>
            <c:numRef>
              <c:f>Rotation!$K$31:$N$31</c:f>
              <c:numCache>
                <c:formatCode>General</c:formatCode>
                <c:ptCount val="4"/>
                <c:pt idx="0">
                  <c:v>27.113546649958593</c:v>
                </c:pt>
                <c:pt idx="1">
                  <c:v>23.59016840586672</c:v>
                </c:pt>
                <c:pt idx="2">
                  <c:v>19.887830448326888</c:v>
                </c:pt>
                <c:pt idx="3">
                  <c:v>16.877819287933431</c:v>
                </c:pt>
              </c:numCache>
            </c:numRef>
          </c:xVal>
          <c:yVal>
            <c:numRef>
              <c:f>Rotation!$K$30:$N$30</c:f>
              <c:numCache>
                <c:formatCode>General</c:formatCode>
                <c:ptCount val="4"/>
                <c:pt idx="0">
                  <c:v>4094.2477110343243</c:v>
                </c:pt>
                <c:pt idx="1">
                  <c:v>5250.7624516805508</c:v>
                </c:pt>
                <c:pt idx="2">
                  <c:v>6832.0408421464354</c:v>
                </c:pt>
                <c:pt idx="3">
                  <c:v>8307.3513877363166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7D-4558-92DD-768608E8D1C6}"/>
            </c:ext>
          </c:extLst>
        </c:ser>
        <c:ser>
          <c:idx val="4"/>
          <c:order val="1"/>
          <c:tx>
            <c:v>T20-Lower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Rotation!$AA$31:$AD$31</c:f>
              <c:numCache>
                <c:formatCode>General</c:formatCode>
                <c:ptCount val="4"/>
                <c:pt idx="0">
                  <c:v>38.397333559048107</c:v>
                </c:pt>
                <c:pt idx="1">
                  <c:v>36.131392479864466</c:v>
                </c:pt>
                <c:pt idx="2">
                  <c:v>32.510678198572869</c:v>
                </c:pt>
                <c:pt idx="3">
                  <c:v>28.934914316465335</c:v>
                </c:pt>
              </c:numCache>
            </c:numRef>
          </c:xVal>
          <c:yVal>
            <c:numRef>
              <c:f>Rotation!$AA$30:$AD$30</c:f>
              <c:numCache>
                <c:formatCode>General</c:formatCode>
                <c:ptCount val="4"/>
                <c:pt idx="0">
                  <c:v>1256.4657470087786</c:v>
                </c:pt>
                <c:pt idx="1">
                  <c:v>1825.06890513439</c:v>
                </c:pt>
                <c:pt idx="2">
                  <c:v>2696.3613690932575</c:v>
                </c:pt>
                <c:pt idx="3">
                  <c:v>3712.5340897151318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7D-4558-92DD-768608E8D1C6}"/>
            </c:ext>
          </c:extLst>
        </c:ser>
        <c:ser>
          <c:idx val="6"/>
          <c:order val="2"/>
          <c:tx>
            <c:v>T30-Lower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Rotation!$AQ$31:$AT$31</c:f>
              <c:numCache>
                <c:formatCode>General</c:formatCode>
                <c:ptCount val="4"/>
                <c:pt idx="0">
                  <c:v>41.37276396510218</c:v>
                </c:pt>
                <c:pt idx="1">
                  <c:v>42.047209679600485</c:v>
                </c:pt>
                <c:pt idx="2">
                  <c:v>40.996165084731246</c:v>
                </c:pt>
                <c:pt idx="3">
                  <c:v>38.739471338762989</c:v>
                </c:pt>
              </c:numCache>
            </c:numRef>
          </c:xVal>
          <c:yVal>
            <c:numRef>
              <c:f>Rotation!$AQ$30:$AT$30</c:f>
              <c:numCache>
                <c:formatCode>General</c:formatCode>
                <c:ptCount val="4"/>
                <c:pt idx="0">
                  <c:v>364.43236528592524</c:v>
                </c:pt>
                <c:pt idx="1">
                  <c:v>556.86196279691114</c:v>
                </c:pt>
                <c:pt idx="2">
                  <c:v>905.30330074993435</c:v>
                </c:pt>
                <c:pt idx="3">
                  <c:v>1381.8430195611465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C7D-4558-92DD-768608E8D1C6}"/>
            </c:ext>
          </c:extLst>
        </c:ser>
        <c:ser>
          <c:idx val="7"/>
          <c:order val="3"/>
          <c:tx>
            <c:v>T40-Lower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Rotation!$BG$31:$BJ$31</c:f>
              <c:numCache>
                <c:formatCode>General</c:formatCode>
                <c:ptCount val="4"/>
                <c:pt idx="0">
                  <c:v>38.186837646702571</c:v>
                </c:pt>
                <c:pt idx="1">
                  <c:v>39.470587132420853</c:v>
                </c:pt>
                <c:pt idx="2">
                  <c:v>40.979459264647474</c:v>
                </c:pt>
                <c:pt idx="3">
                  <c:v>42.070116142141373</c:v>
                </c:pt>
              </c:numCache>
            </c:numRef>
          </c:xVal>
          <c:yVal>
            <c:numRef>
              <c:f>Rotation!$BG$30:$BJ$30</c:f>
              <c:numCache>
                <c:formatCode>General</c:formatCode>
                <c:ptCount val="4"/>
                <c:pt idx="0">
                  <c:v>141.8337244704322</c:v>
                </c:pt>
                <c:pt idx="1">
                  <c:v>202.67886277346591</c:v>
                </c:pt>
                <c:pt idx="2">
                  <c:v>316.47650050029159</c:v>
                </c:pt>
                <c:pt idx="3">
                  <c:v>480.30182862470519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C7D-4558-92DD-768608E8D1C6}"/>
            </c:ext>
          </c:extLst>
        </c:ser>
        <c:ser>
          <c:idx val="5"/>
          <c:order val="4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Rotation!$K$29:$N$29</c:f>
              <c:numCache>
                <c:formatCode>General</c:formatCode>
                <c:ptCount val="4"/>
                <c:pt idx="0">
                  <c:v>34.021559572877152</c:v>
                </c:pt>
                <c:pt idx="1">
                  <c:v>30.616432798035014</c:v>
                </c:pt>
                <c:pt idx="2">
                  <c:v>26.555263729095223</c:v>
                </c:pt>
                <c:pt idx="3">
                  <c:v>23.062020243290732</c:v>
                </c:pt>
              </c:numCache>
            </c:numRef>
          </c:xVal>
          <c:yVal>
            <c:numRef>
              <c:f>Rotation!$K$28:$N$28</c:f>
              <c:numCache>
                <c:formatCode>General</c:formatCode>
                <c:ptCount val="4"/>
                <c:pt idx="0">
                  <c:v>2695.7250316108561</c:v>
                </c:pt>
                <c:pt idx="1">
                  <c:v>3547.3856614260526</c:v>
                </c:pt>
                <c:pt idx="2">
                  <c:v>4809.5560297595339</c:v>
                </c:pt>
                <c:pt idx="3">
                  <c:v>6015.0357741621838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7D-4558-92DD-768608E8D1C6}"/>
            </c:ext>
          </c:extLst>
        </c:ser>
        <c:ser>
          <c:idx val="2"/>
          <c:order val="5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Rotation!$AA$29:$AD$29</c:f>
              <c:numCache>
                <c:formatCode>General</c:formatCode>
                <c:ptCount val="4"/>
                <c:pt idx="0">
                  <c:v>46.386467129369258</c:v>
                </c:pt>
                <c:pt idx="1">
                  <c:v>45.416510471527033</c:v>
                </c:pt>
                <c:pt idx="2">
                  <c:v>42.365711622355683</c:v>
                </c:pt>
                <c:pt idx="3">
                  <c:v>39.318714939504694</c:v>
                </c:pt>
              </c:numCache>
            </c:numRef>
          </c:xVal>
          <c:yVal>
            <c:numRef>
              <c:f>Rotation!$AA$28:$AD$28</c:f>
              <c:numCache>
                <c:formatCode>General</c:formatCode>
                <c:ptCount val="4"/>
                <c:pt idx="0">
                  <c:v>598.10599444616696</c:v>
                </c:pt>
                <c:pt idx="1">
                  <c:v>886.97870940162659</c:v>
                </c:pt>
                <c:pt idx="2">
                  <c:v>1387.4399427011847</c:v>
                </c:pt>
                <c:pt idx="3">
                  <c:v>1974.2811491306311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7D-4558-92DD-768608E8D1C6}"/>
            </c:ext>
          </c:extLst>
        </c:ser>
        <c:ser>
          <c:idx val="1"/>
          <c:order val="6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Rotation!$AQ$29:$AT$29</c:f>
              <c:numCache>
                <c:formatCode>General</c:formatCode>
                <c:ptCount val="4"/>
                <c:pt idx="0">
                  <c:v>44.855871028242774</c:v>
                </c:pt>
                <c:pt idx="1">
                  <c:v>47.709109792984485</c:v>
                </c:pt>
                <c:pt idx="2">
                  <c:v>49.768109263092747</c:v>
                </c:pt>
                <c:pt idx="3">
                  <c:v>49.176545311874243</c:v>
                </c:pt>
              </c:numCache>
            </c:numRef>
          </c:xVal>
          <c:yVal>
            <c:numRef>
              <c:f>Rotation!$AQ$28:$AT$28</c:f>
              <c:numCache>
                <c:formatCode>General</c:formatCode>
                <c:ptCount val="4"/>
                <c:pt idx="0">
                  <c:v>139.70205910943821</c:v>
                </c:pt>
                <c:pt idx="1">
                  <c:v>206.09557429324511</c:v>
                </c:pt>
                <c:pt idx="2">
                  <c:v>334.63590908888204</c:v>
                </c:pt>
                <c:pt idx="3">
                  <c:v>517.50769095231215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7D-4558-92DD-768608E8D1C6}"/>
            </c:ext>
          </c:extLst>
        </c:ser>
        <c:ser>
          <c:idx val="3"/>
          <c:order val="7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Rotation!$BG$29:$BJ$29</c:f>
              <c:numCache>
                <c:formatCode>General</c:formatCode>
                <c:ptCount val="4"/>
                <c:pt idx="0">
                  <c:v>39.074871301602343</c:v>
                </c:pt>
                <c:pt idx="1">
                  <c:v>41.588942243381084</c:v>
                </c:pt>
                <c:pt idx="2">
                  <c:v>45.098699482325685</c:v>
                </c:pt>
                <c:pt idx="3">
                  <c:v>48.077629514417566</c:v>
                </c:pt>
              </c:numCache>
            </c:numRef>
          </c:xVal>
          <c:yVal>
            <c:numRef>
              <c:f>Rotation!$BG$28:$BJ$28</c:f>
              <c:numCache>
                <c:formatCode>General</c:formatCode>
                <c:ptCount val="4"/>
                <c:pt idx="0">
                  <c:v>63.083088924682635</c:v>
                </c:pt>
                <c:pt idx="1">
                  <c:v>78.13980054785965</c:v>
                </c:pt>
                <c:pt idx="2">
                  <c:v>114.56479908312539</c:v>
                </c:pt>
                <c:pt idx="3">
                  <c:v>168.39048298458977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7D-4558-92DD-768608E8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Pente</a:t>
            </a:r>
            <a:r>
              <a:rPr lang="fr-FR" baseline="0"/>
              <a:t> de nonlinéarité pour l'essai </a:t>
            </a:r>
            <a:r>
              <a:rPr lang="fr-FR"/>
              <a:t>Axial</a:t>
            </a:r>
            <a:r>
              <a:rPr lang="fr-FR" baseline="0"/>
              <a:t> Haut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Ax!$C$48:$F$48</c:f>
              <c:numCache>
                <c:formatCode>General</c:formatCode>
                <c:ptCount val="4"/>
                <c:pt idx="0">
                  <c:v>83.530372001020993</c:v>
                </c:pt>
                <c:pt idx="1">
                  <c:v>77.491210698575614</c:v>
                </c:pt>
                <c:pt idx="2">
                  <c:v>70.205792510213698</c:v>
                </c:pt>
                <c:pt idx="3">
                  <c:v>57.577337859473175</c:v>
                </c:pt>
              </c:numCache>
            </c:numRef>
          </c:xVal>
          <c:yVal>
            <c:numRef>
              <c:f>Ax!$C$51:$F$51</c:f>
              <c:numCache>
                <c:formatCode>General</c:formatCode>
                <c:ptCount val="4"/>
                <c:pt idx="0">
                  <c:v>4.8899363818026467E-4</c:v>
                </c:pt>
                <c:pt idx="1">
                  <c:v>9.9586424889050733E-4</c:v>
                </c:pt>
                <c:pt idx="2">
                  <c:v>1.2563898890814733E-3</c:v>
                </c:pt>
                <c:pt idx="3">
                  <c:v>1.5451623155612844E-3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1-4716-B98E-9C8AFED6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DeltaE/E/DeltaEpsilon (1/µm/m)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Axial</a:t>
            </a:r>
            <a:r>
              <a:rPr lang="fr-FR" baseline="0"/>
              <a:t> Bas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Ax!$C$54:$F$54</c:f>
              <c:numCache>
                <c:formatCode>General</c:formatCode>
                <c:ptCount val="4"/>
                <c:pt idx="0">
                  <c:v>19.778572667431131</c:v>
                </c:pt>
                <c:pt idx="1">
                  <c:v>21.199567983046947</c:v>
                </c:pt>
                <c:pt idx="2">
                  <c:v>24.888325647474026</c:v>
                </c:pt>
                <c:pt idx="3">
                  <c:v>16.32922964381649</c:v>
                </c:pt>
              </c:numCache>
            </c:numRef>
          </c:xVal>
          <c:yVal>
            <c:numRef>
              <c:f>Ax!$C$57:$F$57</c:f>
              <c:numCache>
                <c:formatCode>General</c:formatCode>
                <c:ptCount val="4"/>
                <c:pt idx="0">
                  <c:v>-4.1563597327647667E-2</c:v>
                </c:pt>
                <c:pt idx="1">
                  <c:v>-4.4464376704789685E-2</c:v>
                </c:pt>
                <c:pt idx="2">
                  <c:v>-5.6961679538129271E-2</c:v>
                </c:pt>
                <c:pt idx="3">
                  <c:v>-4.440525418668103E-2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D-4EA0-8696-7274BF03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Axial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Ax!$C$48:$F$48</c:f>
              <c:numCache>
                <c:formatCode>General</c:formatCode>
                <c:ptCount val="4"/>
                <c:pt idx="0">
                  <c:v>83.530372001020993</c:v>
                </c:pt>
                <c:pt idx="1">
                  <c:v>77.491210698575614</c:v>
                </c:pt>
                <c:pt idx="2">
                  <c:v>70.205792510213698</c:v>
                </c:pt>
                <c:pt idx="3">
                  <c:v>57.577337859473175</c:v>
                </c:pt>
              </c:numCache>
            </c:numRef>
          </c:xVal>
          <c:yVal>
            <c:numRef>
              <c:f>Ax!$C$51:$F$51</c:f>
              <c:numCache>
                <c:formatCode>General</c:formatCode>
                <c:ptCount val="4"/>
                <c:pt idx="0">
                  <c:v>4.8899363818026467E-4</c:v>
                </c:pt>
                <c:pt idx="1">
                  <c:v>9.9586424889050733E-4</c:v>
                </c:pt>
                <c:pt idx="2">
                  <c:v>1.2563898890814733E-3</c:v>
                </c:pt>
                <c:pt idx="3">
                  <c:v>1.5451623155612844E-3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C-48DC-AA06-A48AF30728E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Ax!$C$54:$F$54</c:f>
              <c:numCache>
                <c:formatCode>General</c:formatCode>
                <c:ptCount val="4"/>
                <c:pt idx="0">
                  <c:v>19.778572667431131</c:v>
                </c:pt>
                <c:pt idx="1">
                  <c:v>21.199567983046947</c:v>
                </c:pt>
                <c:pt idx="2">
                  <c:v>24.888325647474026</c:v>
                </c:pt>
                <c:pt idx="3">
                  <c:v>16.32922964381649</c:v>
                </c:pt>
              </c:numCache>
            </c:numRef>
          </c:xVal>
          <c:yVal>
            <c:numRef>
              <c:f>Ax!$C$57:$F$57</c:f>
              <c:numCache>
                <c:formatCode>General</c:formatCode>
                <c:ptCount val="4"/>
                <c:pt idx="0">
                  <c:v>-4.1563597327647667E-2</c:v>
                </c:pt>
                <c:pt idx="1">
                  <c:v>-4.4464376704789685E-2</c:v>
                </c:pt>
                <c:pt idx="2">
                  <c:v>-5.6961679538129271E-2</c:v>
                </c:pt>
                <c:pt idx="3">
                  <c:v>-4.440525418668103E-2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8DC-AA06-A48AF307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Rotation</a:t>
            </a:r>
            <a:r>
              <a:rPr lang="fr-FR" baseline="0"/>
              <a:t> Haut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Ax!$I$48:$L$48</c:f>
              <c:numCache>
                <c:formatCode>General</c:formatCode>
                <c:ptCount val="4"/>
                <c:pt idx="0">
                  <c:v>72.023671040822052</c:v>
                </c:pt>
                <c:pt idx="1">
                  <c:v>65.669605452075146</c:v>
                </c:pt>
                <c:pt idx="2">
                  <c:v>72.17731267418867</c:v>
                </c:pt>
                <c:pt idx="3">
                  <c:v>55.444505326743233</c:v>
                </c:pt>
              </c:numCache>
            </c:numRef>
          </c:xVal>
          <c:yVal>
            <c:numRef>
              <c:f>Ax!$I$51:$L$51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7-4E02-8218-B195BE27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32200204141149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Rotation</a:t>
            </a:r>
            <a:r>
              <a:rPr lang="fr-FR" baseline="0"/>
              <a:t> Bas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Ax!$I$54:$L$54</c:f>
              <c:numCache>
                <c:formatCode>General</c:formatCode>
                <c:ptCount val="4"/>
                <c:pt idx="0">
                  <c:v>14.103576030421213</c:v>
                </c:pt>
                <c:pt idx="1">
                  <c:v>14.116211563371941</c:v>
                </c:pt>
                <c:pt idx="2">
                  <c:v>21.799590017958511</c:v>
                </c:pt>
                <c:pt idx="3">
                  <c:v>20.238564893949004</c:v>
                </c:pt>
              </c:numCache>
            </c:numRef>
          </c:xVal>
          <c:yVal>
            <c:numRef>
              <c:f>Ax!$I$57:$L$57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C-4490-8C40-2070C799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Rotation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Ax!$I$54:$L$54</c:f>
              <c:numCache>
                <c:formatCode>General</c:formatCode>
                <c:ptCount val="4"/>
                <c:pt idx="0">
                  <c:v>14.103576030421213</c:v>
                </c:pt>
                <c:pt idx="1">
                  <c:v>14.116211563371941</c:v>
                </c:pt>
                <c:pt idx="2">
                  <c:v>21.799590017958511</c:v>
                </c:pt>
                <c:pt idx="3">
                  <c:v>20.238564893949004</c:v>
                </c:pt>
              </c:numCache>
            </c:numRef>
          </c:xVal>
          <c:yVal>
            <c:numRef>
              <c:f>Ax!$I$57:$L$57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0-4152-88D2-25460B36F2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Ax!$I$48:$L$48</c:f>
              <c:numCache>
                <c:formatCode>General</c:formatCode>
                <c:ptCount val="4"/>
                <c:pt idx="0">
                  <c:v>72.023671040822052</c:v>
                </c:pt>
                <c:pt idx="1">
                  <c:v>65.669605452075146</c:v>
                </c:pt>
                <c:pt idx="2">
                  <c:v>72.17731267418867</c:v>
                </c:pt>
                <c:pt idx="3">
                  <c:v>55.444505326743233</c:v>
                </c:pt>
              </c:numCache>
            </c:numRef>
          </c:xVal>
          <c:yVal>
            <c:numRef>
              <c:f>Ax!$I$51:$L$51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0-4152-88D2-25460B36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Ax!$C$28:$F$28</c:f>
              <c:numCache>
                <c:formatCode>General</c:formatCode>
                <c:ptCount val="4"/>
                <c:pt idx="0">
                  <c:v>961.45014919266976</c:v>
                </c:pt>
                <c:pt idx="1">
                  <c:v>1420.8924650247498</c:v>
                </c:pt>
                <c:pt idx="2">
                  <c:v>2329.3471456149878</c:v>
                </c:pt>
                <c:pt idx="3">
                  <c:v>3469.0942740641117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1-4711-B720-77E0F33975D1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Ax!$C$30:$F$30</c:f>
              <c:numCache>
                <c:formatCode>General</c:formatCode>
                <c:ptCount val="4"/>
                <c:pt idx="0">
                  <c:v>2204.6737060361602</c:v>
                </c:pt>
                <c:pt idx="1">
                  <c:v>3014.6518511461618</c:v>
                </c:pt>
                <c:pt idx="2">
                  <c:v>4282.4545221413355</c:v>
                </c:pt>
                <c:pt idx="3">
                  <c:v>5549.789717790939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1-4711-B720-77E0F33975D1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Ax!$G$28:$J$28</c:f>
              <c:numCache>
                <c:formatCode>General</c:formatCode>
                <c:ptCount val="4"/>
                <c:pt idx="0">
                  <c:v>1024.9124392156339</c:v>
                </c:pt>
                <c:pt idx="1">
                  <c:v>1589.2998039693152</c:v>
                </c:pt>
                <c:pt idx="2">
                  <c:v>2606.6275460440806</c:v>
                </c:pt>
                <c:pt idx="3">
                  <c:v>3855.5283820177979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1-4711-B720-77E0F33975D1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Ax!$G$30:$J$30</c:f>
              <c:numCache>
                <c:formatCode>General</c:formatCode>
                <c:ptCount val="4"/>
                <c:pt idx="0">
                  <c:v>2520.3504351782044</c:v>
                </c:pt>
                <c:pt idx="1">
                  <c:v>3696.5802882977487</c:v>
                </c:pt>
                <c:pt idx="2">
                  <c:v>4787.424805530256</c:v>
                </c:pt>
                <c:pt idx="3">
                  <c:v>6423.0981989759393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1-4711-B720-77E0F339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dans l'enrobé supérieur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Axial!$C$39:$F$39</c:f>
              <c:numCache>
                <c:formatCode>General</c:formatCode>
                <c:ptCount val="4"/>
                <c:pt idx="0">
                  <c:v>2535.4364031845575</c:v>
                </c:pt>
                <c:pt idx="1">
                  <c:v>-177.72366452134818</c:v>
                </c:pt>
                <c:pt idx="2">
                  <c:v>301.90043522588576</c:v>
                </c:pt>
                <c:pt idx="3">
                  <c:v>416.95650603807832</c:v>
                </c:pt>
              </c:numCache>
            </c:numRef>
          </c:xVal>
          <c:yVal>
            <c:numRef>
              <c:f>Axial!$C$40:$F$40</c:f>
              <c:numCache>
                <c:formatCode>General</c:formatCode>
                <c:ptCount val="4"/>
                <c:pt idx="0">
                  <c:v>4411.8417361593274</c:v>
                </c:pt>
                <c:pt idx="1">
                  <c:v>-187.69206758044919</c:v>
                </c:pt>
                <c:pt idx="2">
                  <c:v>294.84956636083183</c:v>
                </c:pt>
                <c:pt idx="3">
                  <c:v>451.57617132763221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9-4D1A-B4F3-DC90CBA0521C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Axial!$G$39:$J$39</c:f>
              <c:numCache>
                <c:formatCode>General</c:formatCode>
                <c:ptCount val="4"/>
                <c:pt idx="0">
                  <c:v>910.30197469559107</c:v>
                </c:pt>
                <c:pt idx="1">
                  <c:v>-165.68958332756057</c:v>
                </c:pt>
                <c:pt idx="2">
                  <c:v>286.14821976280371</c:v>
                </c:pt>
                <c:pt idx="3">
                  <c:v>426.64981318476538</c:v>
                </c:pt>
              </c:numCache>
            </c:numRef>
          </c:xVal>
          <c:yVal>
            <c:numRef>
              <c:f>Axial!$G$40:$J$40</c:f>
              <c:numCache>
                <c:formatCode>General</c:formatCode>
                <c:ptCount val="4"/>
                <c:pt idx="0">
                  <c:v>1535.663461844367</c:v>
                </c:pt>
                <c:pt idx="1">
                  <c:v>-185.7142929053654</c:v>
                </c:pt>
                <c:pt idx="2">
                  <c:v>296.44137022268131</c:v>
                </c:pt>
                <c:pt idx="3">
                  <c:v>505.10172626877409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9-4D1A-B4F3-DC90CBA0521C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Axial!$S$39:$V$39</c:f>
              <c:numCache>
                <c:formatCode>General</c:formatCode>
                <c:ptCount val="4"/>
                <c:pt idx="0">
                  <c:v>35.15545845154729</c:v>
                </c:pt>
                <c:pt idx="1">
                  <c:v>-48.692780234862596</c:v>
                </c:pt>
                <c:pt idx="2">
                  <c:v>-73.638278258863963</c:v>
                </c:pt>
                <c:pt idx="3">
                  <c:v>416.95650603807832</c:v>
                </c:pt>
              </c:numCache>
            </c:numRef>
          </c:xVal>
          <c:yVal>
            <c:numRef>
              <c:f>Axial!$S$40:$V$40</c:f>
              <c:numCache>
                <c:formatCode>General</c:formatCode>
                <c:ptCount val="4"/>
                <c:pt idx="0">
                  <c:v>28.889165909918702</c:v>
                </c:pt>
                <c:pt idx="1">
                  <c:v>-47.646743149573808</c:v>
                </c:pt>
                <c:pt idx="2">
                  <c:v>-92.104886717951302</c:v>
                </c:pt>
                <c:pt idx="3">
                  <c:v>451.57617132763221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9-4D1A-B4F3-DC90CBA0521C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Axial!$X$39:$Z$39</c:f>
              <c:numCache>
                <c:formatCode>General</c:formatCode>
                <c:ptCount val="3"/>
                <c:pt idx="0">
                  <c:v>-38.207811443091188</c:v>
                </c:pt>
                <c:pt idx="1">
                  <c:v>-58.585367676205109</c:v>
                </c:pt>
                <c:pt idx="2">
                  <c:v>426.64981318476538</c:v>
                </c:pt>
              </c:numCache>
            </c:numRef>
          </c:xVal>
          <c:yVal>
            <c:numRef>
              <c:f>Axial!$X$40:$Z$40</c:f>
              <c:numCache>
                <c:formatCode>General</c:formatCode>
                <c:ptCount val="3"/>
                <c:pt idx="0">
                  <c:v>-36.314624726368528</c:v>
                </c:pt>
                <c:pt idx="1">
                  <c:v>-66.911558253688938</c:v>
                </c:pt>
                <c:pt idx="2">
                  <c:v>505.10172626877409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9-4D1A-B4F3-DC90CBA0521C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Axial!$AM$39:$AP$39</c:f>
              <c:numCache>
                <c:formatCode>General</c:formatCode>
                <c:ptCount val="4"/>
                <c:pt idx="0">
                  <c:v>10275.456237941262</c:v>
                </c:pt>
                <c:pt idx="1">
                  <c:v>17120.53142301532</c:v>
                </c:pt>
                <c:pt idx="2">
                  <c:v>1305.3264098061759</c:v>
                </c:pt>
                <c:pt idx="3">
                  <c:v>1764.4712464407676</c:v>
                </c:pt>
              </c:numCache>
            </c:numRef>
          </c:xVal>
          <c:yVal>
            <c:numRef>
              <c:f>Axial!$AM$40:$AP$40</c:f>
              <c:numCache>
                <c:formatCode>General</c:formatCode>
                <c:ptCount val="4"/>
                <c:pt idx="0">
                  <c:v>10703.69180234713</c:v>
                </c:pt>
                <c:pt idx="1">
                  <c:v>33044.996971690336</c:v>
                </c:pt>
                <c:pt idx="2">
                  <c:v>694.49463147376173</c:v>
                </c:pt>
                <c:pt idx="3">
                  <c:v>1027.7448166557806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9-4D1A-B4F3-DC90CBA0521C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Axial!$AI$39:$AL$39</c:f>
              <c:numCache>
                <c:formatCode>General</c:formatCode>
                <c:ptCount val="4"/>
                <c:pt idx="0">
                  <c:v>25995.196969437908</c:v>
                </c:pt>
                <c:pt idx="1">
                  <c:v>770.73152080670525</c:v>
                </c:pt>
                <c:pt idx="2">
                  <c:v>1096.0490816504953</c:v>
                </c:pt>
                <c:pt idx="3">
                  <c:v>1380.2615135735809</c:v>
                </c:pt>
              </c:numCache>
            </c:numRef>
          </c:xVal>
          <c:yVal>
            <c:numRef>
              <c:f>Axial!$AI$40:$AL$40</c:f>
              <c:numCache>
                <c:formatCode>General</c:formatCode>
                <c:ptCount val="4"/>
                <c:pt idx="0">
                  <c:v>33942.896629845847</c:v>
                </c:pt>
                <c:pt idx="1">
                  <c:v>519.88213367892411</c:v>
                </c:pt>
                <c:pt idx="2">
                  <c:v>621.79511197374723</c:v>
                </c:pt>
                <c:pt idx="3">
                  <c:v>839.53102154451517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9-4D1A-B4F3-DC90CBA0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Ax!$C$29:$F$29</c:f>
              <c:numCache>
                <c:formatCode>General</c:formatCode>
                <c:ptCount val="4"/>
                <c:pt idx="0">
                  <c:v>45.711787619289957</c:v>
                </c:pt>
                <c:pt idx="1">
                  <c:v>46.070005524867298</c:v>
                </c:pt>
                <c:pt idx="2">
                  <c:v>41.939074307152332</c:v>
                </c:pt>
                <c:pt idx="3">
                  <c:v>44.326913713339934</c:v>
                </c:pt>
              </c:numCache>
            </c:numRef>
          </c:xVal>
          <c:yVal>
            <c:numRef>
              <c:f>Ax!$C$28:$F$28</c:f>
              <c:numCache>
                <c:formatCode>General</c:formatCode>
                <c:ptCount val="4"/>
                <c:pt idx="0">
                  <c:v>961.45014919266976</c:v>
                </c:pt>
                <c:pt idx="1">
                  <c:v>1420.8924650247498</c:v>
                </c:pt>
                <c:pt idx="2">
                  <c:v>2329.3471456149878</c:v>
                </c:pt>
                <c:pt idx="3">
                  <c:v>3469.0942740641117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5B7-AAA3-484403BAB018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Ax!$C$31:$F$31</c:f>
              <c:numCache>
                <c:formatCode>General</c:formatCode>
                <c:ptCount val="4"/>
                <c:pt idx="0">
                  <c:v>35.126039439351452</c:v>
                </c:pt>
                <c:pt idx="1">
                  <c:v>34.002283883737391</c:v>
                </c:pt>
                <c:pt idx="2">
                  <c:v>32.238022461746638</c:v>
                </c:pt>
                <c:pt idx="3">
                  <c:v>32.330781628983672</c:v>
                </c:pt>
              </c:numCache>
            </c:numRef>
          </c:xVal>
          <c:yVal>
            <c:numRef>
              <c:f>Ax!$C$30:$F$30</c:f>
              <c:numCache>
                <c:formatCode>General</c:formatCode>
                <c:ptCount val="4"/>
                <c:pt idx="0">
                  <c:v>2204.6737060361602</c:v>
                </c:pt>
                <c:pt idx="1">
                  <c:v>3014.6518511461618</c:v>
                </c:pt>
                <c:pt idx="2">
                  <c:v>4282.4545221413355</c:v>
                </c:pt>
                <c:pt idx="3">
                  <c:v>5549.789717790939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8-45B7-AAA3-484403BAB018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Ax!$G$29:$J$29</c:f>
              <c:numCache>
                <c:formatCode>General</c:formatCode>
                <c:ptCount val="4"/>
                <c:pt idx="0">
                  <c:v>47.484694754316941</c:v>
                </c:pt>
                <c:pt idx="1">
                  <c:v>45.167855897282379</c:v>
                </c:pt>
                <c:pt idx="2">
                  <c:v>39.730332604094933</c:v>
                </c:pt>
                <c:pt idx="3">
                  <c:v>44.786662004759151</c:v>
                </c:pt>
              </c:numCache>
            </c:numRef>
          </c:xVal>
          <c:yVal>
            <c:numRef>
              <c:f>Ax!$G$28:$J$28</c:f>
              <c:numCache>
                <c:formatCode>General</c:formatCode>
                <c:ptCount val="4"/>
                <c:pt idx="0">
                  <c:v>1024.9124392156339</c:v>
                </c:pt>
                <c:pt idx="1">
                  <c:v>1589.2998039693152</c:v>
                </c:pt>
                <c:pt idx="2">
                  <c:v>2606.6275460440806</c:v>
                </c:pt>
                <c:pt idx="3">
                  <c:v>3855.5283820177979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8-45B7-AAA3-484403BAB018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Ax!$G$31:$J$31</c:f>
              <c:numCache>
                <c:formatCode>General</c:formatCode>
                <c:ptCount val="4"/>
                <c:pt idx="0">
                  <c:v>40.406448217079557</c:v>
                </c:pt>
                <c:pt idx="1">
                  <c:v>36.518484656509145</c:v>
                </c:pt>
                <c:pt idx="2">
                  <c:v>28.463483738882843</c:v>
                </c:pt>
                <c:pt idx="3">
                  <c:v>37.090256956189421</c:v>
                </c:pt>
              </c:numCache>
            </c:numRef>
          </c:xVal>
          <c:yVal>
            <c:numRef>
              <c:f>Ax!$G$30:$J$30</c:f>
              <c:numCache>
                <c:formatCode>General</c:formatCode>
                <c:ptCount val="4"/>
                <c:pt idx="0">
                  <c:v>2520.3504351782044</c:v>
                </c:pt>
                <c:pt idx="1">
                  <c:v>3696.5802882977487</c:v>
                </c:pt>
                <c:pt idx="2">
                  <c:v>4787.424805530256</c:v>
                </c:pt>
                <c:pt idx="3">
                  <c:v>6423.0981989759393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8-45B7-AAA3-484403BA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Ax!$C$38:$F$38</c:f>
              <c:numCache>
                <c:formatCode>General</c:formatCode>
                <c:ptCount val="4"/>
                <c:pt idx="0">
                  <c:v>671.34990085528136</c:v>
                </c:pt>
                <c:pt idx="1">
                  <c:v>985.78527313060317</c:v>
                </c:pt>
                <c:pt idx="2">
                  <c:v>1732.6986823200464</c:v>
                </c:pt>
                <c:pt idx="3">
                  <c:v>2481.6671895484837</c:v>
                </c:pt>
              </c:numCache>
            </c:numRef>
          </c:xVal>
          <c:yVal>
            <c:numRef>
              <c:f>Ax!$C$39:$F$39</c:f>
              <c:numCache>
                <c:formatCode>General</c:formatCode>
                <c:ptCount val="4"/>
                <c:pt idx="0">
                  <c:v>688.24101883294543</c:v>
                </c:pt>
                <c:pt idx="1">
                  <c:v>1023.3097245912069</c:v>
                </c:pt>
                <c:pt idx="2">
                  <c:v>1556.795876494753</c:v>
                </c:pt>
                <c:pt idx="3">
                  <c:v>2424.0344557499457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A-452A-A6D6-4EAB4AB32796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Ax!$C$40:$F$40</c:f>
              <c:numCache>
                <c:formatCode>General</c:formatCode>
                <c:ptCount val="4"/>
                <c:pt idx="0">
                  <c:v>1803.1768471918076</c:v>
                </c:pt>
                <c:pt idx="1">
                  <c:v>2499.1924537421869</c:v>
                </c:pt>
                <c:pt idx="2">
                  <c:v>3622.2685665118074</c:v>
                </c:pt>
                <c:pt idx="3">
                  <c:v>4689.4315432396616</c:v>
                </c:pt>
              </c:numCache>
            </c:numRef>
          </c:xVal>
          <c:yVal>
            <c:numRef>
              <c:f>Ax!$C$41:$F$41</c:f>
              <c:numCache>
                <c:formatCode>General</c:formatCode>
                <c:ptCount val="4"/>
                <c:pt idx="0">
                  <c:v>1268.5185878963814</c:v>
                </c:pt>
                <c:pt idx="1">
                  <c:v>1685.8715439727566</c:v>
                </c:pt>
                <c:pt idx="2">
                  <c:v>2284.422720572808</c:v>
                </c:pt>
                <c:pt idx="3">
                  <c:v>2968.0629563685002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A-452A-A6D6-4EAB4AB32796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Ax!$G$38:$J$38</c:f>
              <c:numCache>
                <c:formatCode>General</c:formatCode>
                <c:ptCount val="4"/>
                <c:pt idx="0">
                  <c:v>692.62263594322167</c:v>
                </c:pt>
                <c:pt idx="1">
                  <c:v>1120.507509806464</c:v>
                </c:pt>
                <c:pt idx="2">
                  <c:v>2004.6563199785285</c:v>
                </c:pt>
                <c:pt idx="3">
                  <c:v>2736.4024741335857</c:v>
                </c:pt>
              </c:numCache>
            </c:numRef>
          </c:xVal>
          <c:yVal>
            <c:numRef>
              <c:f>Ax!$G$39:$J$39</c:f>
              <c:numCache>
                <c:formatCode>General</c:formatCode>
                <c:ptCount val="4"/>
                <c:pt idx="0">
                  <c:v>755.45972244587847</c:v>
                </c:pt>
                <c:pt idx="1">
                  <c:v>1127.0921822833398</c:v>
                </c:pt>
                <c:pt idx="2">
                  <c:v>1666.0912947872723</c:v>
                </c:pt>
                <c:pt idx="3">
                  <c:v>2716.1002566364091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A-452A-A6D6-4EAB4AB32796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Ax!$G$40:$J$40</c:f>
              <c:numCache>
                <c:formatCode>General</c:formatCode>
                <c:ptCount val="4"/>
                <c:pt idx="0">
                  <c:v>1919.159555489472</c:v>
                </c:pt>
                <c:pt idx="1">
                  <c:v>2970.8118949381369</c:v>
                </c:pt>
                <c:pt idx="2">
                  <c:v>4208.7258800305717</c:v>
                </c:pt>
                <c:pt idx="3">
                  <c:v>5123.6186683259139</c:v>
                </c:pt>
              </c:numCache>
            </c:numRef>
          </c:xVal>
          <c:yVal>
            <c:numRef>
              <c:f>Ax!$G$41:$J$41</c:f>
              <c:numCache>
                <c:formatCode>General</c:formatCode>
                <c:ptCount val="4"/>
                <c:pt idx="0">
                  <c:v>1633.7052722802898</c:v>
                </c:pt>
                <c:pt idx="1">
                  <c:v>2199.7687407374306</c:v>
                </c:pt>
                <c:pt idx="2">
                  <c:v>2281.6798056185044</c:v>
                </c:pt>
                <c:pt idx="3">
                  <c:v>3873.5929336044264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A-452A-A6D6-4EAB4AB3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E1(MPa)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Ax!$C$32:$F$32</c:f>
              <c:numCache>
                <c:formatCode>General</c:formatCode>
                <c:ptCount val="4"/>
                <c:pt idx="0">
                  <c:v>520.90480637675626</c:v>
                </c:pt>
                <c:pt idx="1">
                  <c:v>565.31170281097241</c:v>
                </c:pt>
                <c:pt idx="2">
                  <c:v>1203.5952802138772</c:v>
                </c:pt>
                <c:pt idx="3">
                  <c:v>4021.2394351679027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42F-A4F9-77124E0E3B02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Ax!$G$32:$J$32</c:f>
              <c:numCache>
                <c:formatCode>General</c:formatCode>
                <c:ptCount val="4"/>
                <c:pt idx="0">
                  <c:v>872.55678443384488</c:v>
                </c:pt>
                <c:pt idx="1">
                  <c:v>1681.5201364627692</c:v>
                </c:pt>
                <c:pt idx="2">
                  <c:v>1772.9436910469985</c:v>
                </c:pt>
                <c:pt idx="3">
                  <c:v>1435.5743155243356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D-442F-A4F9-77124E0E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Ax!$C$33:$F$33</c:f>
              <c:numCache>
                <c:formatCode>General</c:formatCode>
                <c:ptCount val="4"/>
                <c:pt idx="0">
                  <c:v>48.077974180504064</c:v>
                </c:pt>
                <c:pt idx="1">
                  <c:v>51.402450795829253</c:v>
                </c:pt>
                <c:pt idx="2">
                  <c:v>43.855986740367015</c:v>
                </c:pt>
                <c:pt idx="3">
                  <c:v>60.409349507746001</c:v>
                </c:pt>
              </c:numCache>
            </c:numRef>
          </c:xVal>
          <c:yVal>
            <c:numRef>
              <c:f>Ax!$C$32:$F$32</c:f>
              <c:numCache>
                <c:formatCode>General</c:formatCode>
                <c:ptCount val="4"/>
                <c:pt idx="0">
                  <c:v>520.90480637675626</c:v>
                </c:pt>
                <c:pt idx="1">
                  <c:v>565.31170281097241</c:v>
                </c:pt>
                <c:pt idx="2">
                  <c:v>1203.5952802138772</c:v>
                </c:pt>
                <c:pt idx="3">
                  <c:v>4021.2394351679027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7-45A4-9D23-4CCDE5DC79A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Ax!$G$33:$J$33</c:f>
              <c:numCache>
                <c:formatCode>General</c:formatCode>
                <c:ptCount val="4"/>
                <c:pt idx="0">
                  <c:v>57.162101248830147</c:v>
                </c:pt>
                <c:pt idx="1">
                  <c:v>68.979794150992845</c:v>
                </c:pt>
                <c:pt idx="2">
                  <c:v>50.020022850603326</c:v>
                </c:pt>
                <c:pt idx="3">
                  <c:v>57.528766459948031</c:v>
                </c:pt>
              </c:numCache>
            </c:numRef>
          </c:xVal>
          <c:yVal>
            <c:numRef>
              <c:f>Ax!$G$32:$J$32</c:f>
              <c:numCache>
                <c:formatCode>General</c:formatCode>
                <c:ptCount val="4"/>
                <c:pt idx="0">
                  <c:v>872.55678443384488</c:v>
                </c:pt>
                <c:pt idx="1">
                  <c:v>1681.5201364627692</c:v>
                </c:pt>
                <c:pt idx="2">
                  <c:v>1772.9436910469985</c:v>
                </c:pt>
                <c:pt idx="3">
                  <c:v>1435.5743155243356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7-45A4-9D23-4CCDE5DC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*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Ax!$C$42:$F$42</c:f>
              <c:numCache>
                <c:formatCode>General</c:formatCode>
                <c:ptCount val="4"/>
                <c:pt idx="0">
                  <c:v>348.0262090596263</c:v>
                </c:pt>
                <c:pt idx="1">
                  <c:v>352.6675389731094</c:v>
                </c:pt>
                <c:pt idx="2">
                  <c:v>867.8927620882489</c:v>
                </c:pt>
                <c:pt idx="3">
                  <c:v>1985.6879369478213</c:v>
                </c:pt>
              </c:numCache>
            </c:numRef>
          </c:xVal>
          <c:yVal>
            <c:numRef>
              <c:f>Ax!$C$43:$F$43</c:f>
              <c:numCache>
                <c:formatCode>General</c:formatCode>
                <c:ptCount val="4"/>
                <c:pt idx="0">
                  <c:v>387.58170121148805</c:v>
                </c:pt>
                <c:pt idx="1">
                  <c:v>441.81775461121015</c:v>
                </c:pt>
                <c:pt idx="2">
                  <c:v>833.90871926605473</c:v>
                </c:pt>
                <c:pt idx="3">
                  <c:v>3496.7713697079735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3E9-8DB5-687A7735ACF1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Ax!$G$42:$J$42</c:f>
              <c:numCache>
                <c:formatCode>General</c:formatCode>
                <c:ptCount val="4"/>
                <c:pt idx="0">
                  <c:v>473.156211759835</c:v>
                </c:pt>
                <c:pt idx="1">
                  <c:v>603.15650149066425</c:v>
                </c:pt>
                <c:pt idx="2">
                  <c:v>1139.1515409781935</c:v>
                </c:pt>
                <c:pt idx="3">
                  <c:v>770.7255391672619</c:v>
                </c:pt>
              </c:numCache>
            </c:numRef>
          </c:xVal>
          <c:yVal>
            <c:numRef>
              <c:f>Ax!$G$43:$J$43</c:f>
              <c:numCache>
                <c:formatCode>General</c:formatCode>
                <c:ptCount val="4"/>
                <c:pt idx="0">
                  <c:v>733.12928009636437</c:v>
                </c:pt>
                <c:pt idx="1">
                  <c:v>1569.6216754489956</c:v>
                </c:pt>
                <c:pt idx="2">
                  <c:v>1358.551838654073</c:v>
                </c:pt>
                <c:pt idx="3">
                  <c:v>1211.1382079137368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9-43E9-8DB5-687A7735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K1(MPa/mm)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B-40DD-9260-BCB08DCFB8CC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B-40DD-9260-BCB08DCFB8CC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B-40DD-9260-BCB08DCFB8CC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B-40DD-9260-BCB08DCFB8CC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B-40DD-9260-BCB08DCFB8CC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Rotation!$X$3:$Z$3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5B-40DD-9260-BCB08DCFB8CC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B-40DD-9260-BCB08DCFB8CC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Rotation!$T$3:$V$3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5B-40DD-9260-BCB08DCFB8CC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B-40DD-9260-BCB08DCFB8CC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5B-40DD-9260-BCB08DCFB8CC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5B-40DD-9260-BCB08DCFB8CC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5B-40DD-9260-BCB08DCF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9-48E3-A4C6-8C1564E6DAFD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9-48E3-A4C6-8C1564E6DAFD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9-48E3-A4C6-8C1564E6DAFD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9-48E3-A4C6-8C1564E6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Rotation!$C$29:$F$29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30.567335372315789</c:v>
                </c:pt>
                <c:pt idx="2">
                  <c:v>206.45946303697136</c:v>
                </c:pt>
                <c:pt idx="3">
                  <c:v>203.10003925124303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3-4908-B75F-5237A17BCCB2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Rotation!$G$29:$J$29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30.667209914316309</c:v>
                </c:pt>
                <c:pt idx="2">
                  <c:v>206.65495282958821</c:v>
                </c:pt>
                <c:pt idx="3">
                  <c:v>203.02225787221406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3-4908-B75F-5237A17BCCB2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Rotation!$S$29:$V$29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41.920692070582056</c:v>
                </c:pt>
                <c:pt idx="3">
                  <c:v>38.818601710803598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3-4908-B75F-5237A17BCCB2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3-4908-B75F-5237A17BCCB2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Rotation!$AI$29:$AL$29</c:f>
              <c:numCache>
                <c:formatCode>General</c:formatCode>
                <c:ptCount val="4"/>
                <c:pt idx="0">
                  <c:v>-134.45420372983136</c:v>
                </c:pt>
                <c:pt idx="1">
                  <c:v>48.348426128203634</c:v>
                </c:pt>
                <c:pt idx="2">
                  <c:v>-129.8558836771694</c:v>
                </c:pt>
                <c:pt idx="3">
                  <c:v>49.336921469488914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B3-4908-B75F-5237A17BCCB2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Rotation!$AM$29:$AP$29</c:f>
              <c:numCache>
                <c:formatCode>General</c:formatCode>
                <c:ptCount val="4"/>
                <c:pt idx="0">
                  <c:v>-135.83083338411569</c:v>
                </c:pt>
                <c:pt idx="1">
                  <c:v>47.070698677725595</c:v>
                </c:pt>
                <c:pt idx="2">
                  <c:v>-130.61295748597072</c:v>
                </c:pt>
                <c:pt idx="3">
                  <c:v>49.012765213112672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B3-4908-B75F-5237A17B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5-42E0-B878-C5115FA0F7C1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5-42E0-B878-C5115FA0F7C1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5-42E0-B878-C5115FA0F7C1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Rotation!$X$33:$Z$33</c:f>
              <c:numCache>
                <c:formatCode>General</c:formatCode>
                <c:ptCount val="3"/>
                <c:pt idx="0">
                  <c:v>48.105250026877407</c:v>
                </c:pt>
                <c:pt idx="1">
                  <c:v>46.894422432560276</c:v>
                </c:pt>
                <c:pt idx="2">
                  <c:v>45.285322441623293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5-42E0-B878-C5115FA0F7C1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5-42E0-B878-C5115FA0F7C1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A5-42E0-B878-C5115FA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Rotation!$C$39:$F$39</c:f>
              <c:numCache>
                <c:formatCode>General</c:formatCode>
                <c:ptCount val="4"/>
                <c:pt idx="0">
                  <c:v>2270.1594739075063</c:v>
                </c:pt>
                <c:pt idx="1">
                  <c:v>3105.7832036916898</c:v>
                </c:pt>
                <c:pt idx="2">
                  <c:v>-4391.4045087211425</c:v>
                </c:pt>
                <c:pt idx="3">
                  <c:v>-5656.7680658515301</c:v>
                </c:pt>
              </c:numCache>
            </c:numRef>
          </c:xVal>
          <c:yVal>
            <c:numRef>
              <c:f>Rotation!$C$40:$F$40</c:f>
              <c:numCache>
                <c:formatCode>General</c:formatCode>
                <c:ptCount val="4"/>
                <c:pt idx="0">
                  <c:v>1527.3551876324127</c:v>
                </c:pt>
                <c:pt idx="1">
                  <c:v>1834.365969125565</c:v>
                </c:pt>
                <c:pt idx="2">
                  <c:v>-2185.5956220159151</c:v>
                </c:pt>
                <c:pt idx="3">
                  <c:v>-2412.8206306928669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32D-BE32-12A478E8CBDD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Rotation!$G$39:$J$39</c:f>
              <c:numCache>
                <c:formatCode>General</c:formatCode>
                <c:ptCount val="4"/>
                <c:pt idx="0">
                  <c:v>2198.4204342186567</c:v>
                </c:pt>
                <c:pt idx="1">
                  <c:v>2999.9485839893937</c:v>
                </c:pt>
                <c:pt idx="2">
                  <c:v>-4212.9255918710141</c:v>
                </c:pt>
                <c:pt idx="3">
                  <c:v>-5411.8765785272699</c:v>
                </c:pt>
              </c:numCache>
            </c:numRef>
          </c:xVal>
          <c:yVal>
            <c:numRef>
              <c:f>Rotation!$G$40:$J$40</c:f>
              <c:numCache>
                <c:formatCode>General</c:formatCode>
                <c:ptCount val="4"/>
                <c:pt idx="0">
                  <c:v>1489.1871026238641</c:v>
                </c:pt>
                <c:pt idx="1">
                  <c:v>1778.9177812136431</c:v>
                </c:pt>
                <c:pt idx="2">
                  <c:v>-2114.7323112502127</c:v>
                </c:pt>
                <c:pt idx="3">
                  <c:v>-2299.6868965444055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32D-BE32-12A478E8CBDD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Rotation!$S$39:$V$39</c:f>
              <c:numCache>
                <c:formatCode>General</c:formatCode>
                <c:ptCount val="4"/>
                <c:pt idx="0">
                  <c:v>419.34174826852177</c:v>
                </c:pt>
                <c:pt idx="1">
                  <c:v>634.46378680290627</c:v>
                </c:pt>
                <c:pt idx="2">
                  <c:v>1036.8997786737016</c:v>
                </c:pt>
                <c:pt idx="3">
                  <c:v>1552.3923528322125</c:v>
                </c:pt>
              </c:numCache>
            </c:numRef>
          </c:xVal>
          <c:yVal>
            <c:numRef>
              <c:f>Rotation!$S$40:$V$40</c:f>
              <c:numCache>
                <c:formatCode>General</c:formatCode>
                <c:ptCount val="4"/>
                <c:pt idx="0">
                  <c:v>436.26004313630523</c:v>
                </c:pt>
                <c:pt idx="1">
                  <c:v>634.13482770345297</c:v>
                </c:pt>
                <c:pt idx="2">
                  <c:v>931.03312185102652</c:v>
                </c:pt>
                <c:pt idx="3">
                  <c:v>1248.9855264954981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32D-BE32-12A478E8CBDD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Rotation!$X$39:$Z$39</c:f>
              <c:numCache>
                <c:formatCode>General</c:formatCode>
                <c:ptCount val="3"/>
                <c:pt idx="0">
                  <c:v>610.76180032813534</c:v>
                </c:pt>
                <c:pt idx="1">
                  <c:v>1013.34448076217</c:v>
                </c:pt>
                <c:pt idx="2">
                  <c:v>1502.3468596097753</c:v>
                </c:pt>
              </c:numCache>
            </c:numRef>
          </c:xVal>
          <c:yVal>
            <c:numRef>
              <c:f>Rotation!$X$40:$Z$40</c:f>
              <c:numCache>
                <c:formatCode>General</c:formatCode>
                <c:ptCount val="3"/>
                <c:pt idx="0">
                  <c:v>629.32793822249755</c:v>
                </c:pt>
                <c:pt idx="1">
                  <c:v>938.84838644326135</c:v>
                </c:pt>
                <c:pt idx="2">
                  <c:v>1252.9562328625343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4-432D-BE32-12A478E8CBDD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Rotation!$AM$39:$AP$39</c:f>
              <c:numCache>
                <c:formatCode>General</c:formatCode>
                <c:ptCount val="4"/>
                <c:pt idx="0">
                  <c:v>-100.44797079208801</c:v>
                </c:pt>
                <c:pt idx="1">
                  <c:v>140.47892453573417</c:v>
                </c:pt>
                <c:pt idx="2">
                  <c:v>-216.37881522557424</c:v>
                </c:pt>
                <c:pt idx="3">
                  <c:v>335.86560679029708</c:v>
                </c:pt>
              </c:numCache>
            </c:numRef>
          </c:xVal>
          <c:yVal>
            <c:numRef>
              <c:f>Rotation!$AM$40:$AP$40</c:f>
              <c:numCache>
                <c:formatCode>General</c:formatCode>
                <c:ptCount val="4"/>
                <c:pt idx="0">
                  <c:v>-97.576264023713065</c:v>
                </c:pt>
                <c:pt idx="1">
                  <c:v>151.01837456688563</c:v>
                </c:pt>
                <c:pt idx="2">
                  <c:v>-252.33798068417011</c:v>
                </c:pt>
                <c:pt idx="3">
                  <c:v>386.54308187626651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4-432D-BE32-12A478E8CBDD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Rotation!$AI$39:$AL$39</c:f>
              <c:numCache>
                <c:formatCode>General</c:formatCode>
                <c:ptCount val="4"/>
                <c:pt idx="0">
                  <c:v>-97.616938913489932</c:v>
                </c:pt>
                <c:pt idx="1">
                  <c:v>136.88239993715388</c:v>
                </c:pt>
                <c:pt idx="2">
                  <c:v>-215.89228399754225</c:v>
                </c:pt>
                <c:pt idx="3">
                  <c:v>340.75544790367519</c:v>
                </c:pt>
              </c:numCache>
            </c:numRef>
          </c:xVal>
          <c:yVal>
            <c:numRef>
              <c:f>Rotation!$AI$40:$AL$40</c:f>
              <c:numCache>
                <c:formatCode>General</c:formatCode>
                <c:ptCount val="4"/>
                <c:pt idx="0">
                  <c:v>-99.494669452000551</c:v>
                </c:pt>
                <c:pt idx="1">
                  <c:v>153.89511916485361</c:v>
                </c:pt>
                <c:pt idx="2">
                  <c:v>-258.60865389072234</c:v>
                </c:pt>
                <c:pt idx="3">
                  <c:v>396.68152774985583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D4-432D-BE32-12A478E8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Axial!$C$43:$F$43</c:f>
              <c:numCache>
                <c:formatCode>General</c:formatCode>
                <c:ptCount val="4"/>
                <c:pt idx="0">
                  <c:v>431.7818995925528</c:v>
                </c:pt>
                <c:pt idx="1">
                  <c:v>-77.117924337519767</c:v>
                </c:pt>
                <c:pt idx="2">
                  <c:v>191.7427600378501</c:v>
                </c:pt>
                <c:pt idx="3">
                  <c:v>254.64201209818339</c:v>
                </c:pt>
              </c:numCache>
            </c:numRef>
          </c:xVal>
          <c:yVal>
            <c:numRef>
              <c:f>Axial!$C$44:$F$44</c:f>
              <c:numCache>
                <c:formatCode>General</c:formatCode>
                <c:ptCount val="4"/>
                <c:pt idx="0">
                  <c:v>275.58476533110598</c:v>
                </c:pt>
                <c:pt idx="1">
                  <c:v>-109.95299172150455</c:v>
                </c:pt>
                <c:pt idx="2">
                  <c:v>170.95384977827408</c:v>
                </c:pt>
                <c:pt idx="3">
                  <c:v>329.35899308501484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5-4DB8-A267-79DB2CD3AD4C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Axial!$G$43:$J$43</c:f>
              <c:numCache>
                <c:formatCode>General</c:formatCode>
                <c:ptCount val="4"/>
                <c:pt idx="0">
                  <c:v>77.562928266501785</c:v>
                </c:pt>
                <c:pt idx="1">
                  <c:v>-198.04872354541041</c:v>
                </c:pt>
                <c:pt idx="2">
                  <c:v>-352.24075550819407</c:v>
                </c:pt>
                <c:pt idx="3">
                  <c:v>-407.13306450823688</c:v>
                </c:pt>
              </c:numCache>
            </c:numRef>
          </c:xVal>
          <c:yVal>
            <c:numRef>
              <c:f>Axial!$G$44:$J$44</c:f>
              <c:numCache>
                <c:formatCode>General</c:formatCode>
                <c:ptCount val="4"/>
                <c:pt idx="0">
                  <c:v>99.445161180969208</c:v>
                </c:pt>
                <c:pt idx="1">
                  <c:v>-178.21786571932117</c:v>
                </c:pt>
                <c:pt idx="2">
                  <c:v>-199.81726370626018</c:v>
                </c:pt>
                <c:pt idx="3">
                  <c:v>-281.86899444073333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5-4DB8-A267-79DB2CD3AD4C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Axial!$S$43:$V$43</c:f>
              <c:numCache>
                <c:formatCode>General</c:formatCode>
                <c:ptCount val="4"/>
                <c:pt idx="0">
                  <c:v>8.8664321273710165</c:v>
                </c:pt>
                <c:pt idx="1">
                  <c:v>-10.910108060975528</c:v>
                </c:pt>
                <c:pt idx="2">
                  <c:v>-16.845697791064634</c:v>
                </c:pt>
                <c:pt idx="3">
                  <c:v>254.64201209818339</c:v>
                </c:pt>
              </c:numCache>
            </c:numRef>
          </c:xVal>
          <c:yVal>
            <c:numRef>
              <c:f>Axial!$S$44:$V$44</c:f>
              <c:numCache>
                <c:formatCode>General</c:formatCode>
                <c:ptCount val="4"/>
                <c:pt idx="0">
                  <c:v>7.0927053224400742</c:v>
                </c:pt>
                <c:pt idx="1">
                  <c:v>-10.906171593844016</c:v>
                </c:pt>
                <c:pt idx="2">
                  <c:v>-23.657000641681613</c:v>
                </c:pt>
                <c:pt idx="3">
                  <c:v>329.35899308501484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5-4DB8-A267-79DB2CD3AD4C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Axial!$X$43:$Z$43</c:f>
              <c:numCache>
                <c:formatCode>General</c:formatCode>
                <c:ptCount val="3"/>
                <c:pt idx="0">
                  <c:v>-7.0647149331377666</c:v>
                </c:pt>
                <c:pt idx="1">
                  <c:v>-10.736299588001142</c:v>
                </c:pt>
                <c:pt idx="2">
                  <c:v>407.13306450823694</c:v>
                </c:pt>
              </c:numCache>
            </c:numRef>
          </c:xVal>
          <c:yVal>
            <c:numRef>
              <c:f>Axial!$X$44:$Z$44</c:f>
              <c:numCache>
                <c:formatCode>General</c:formatCode>
                <c:ptCount val="3"/>
                <c:pt idx="0">
                  <c:v>-5.8205251385673114</c:v>
                </c:pt>
                <c:pt idx="1">
                  <c:v>-9.7777058984087883</c:v>
                </c:pt>
                <c:pt idx="2">
                  <c:v>281.86899444073327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5-4DB8-A267-79DB2CD3AD4C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Axial!$AI$43:$AL$43</c:f>
              <c:numCache>
                <c:formatCode>General</c:formatCode>
                <c:ptCount val="4"/>
                <c:pt idx="0">
                  <c:v>1358.9605654332554</c:v>
                </c:pt>
                <c:pt idx="1">
                  <c:v>209.44579549846526</c:v>
                </c:pt>
                <c:pt idx="2">
                  <c:v>298.98831042163334</c:v>
                </c:pt>
                <c:pt idx="3">
                  <c:v>357.52429039006347</c:v>
                </c:pt>
              </c:numCache>
            </c:numRef>
          </c:xVal>
          <c:yVal>
            <c:numRef>
              <c:f>Axial!$AI$44:$AL$44</c:f>
              <c:numCache>
                <c:formatCode>General</c:formatCode>
                <c:ptCount val="4"/>
                <c:pt idx="0">
                  <c:v>998.18079762833679</c:v>
                </c:pt>
                <c:pt idx="1">
                  <c:v>118.91458065434395</c:v>
                </c:pt>
                <c:pt idx="2">
                  <c:v>133.42217573594118</c:v>
                </c:pt>
                <c:pt idx="3">
                  <c:v>182.47456161303703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5-4DB8-A267-79DB2CD3AD4C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Axial!$AM$43:$AP$43</c:f>
              <c:numCache>
                <c:formatCode>General</c:formatCode>
                <c:ptCount val="4"/>
                <c:pt idx="0">
                  <c:v>483.91324685145599</c:v>
                </c:pt>
                <c:pt idx="1">
                  <c:v>939.48527545951322</c:v>
                </c:pt>
                <c:pt idx="2">
                  <c:v>350.37907206749423</c:v>
                </c:pt>
                <c:pt idx="3">
                  <c:v>404.81139022273129</c:v>
                </c:pt>
              </c:numCache>
            </c:numRef>
          </c:xVal>
          <c:yVal>
            <c:numRef>
              <c:f>Axial!$AM$44:$AP$44</c:f>
              <c:numCache>
                <c:formatCode>General</c:formatCode>
                <c:ptCount val="4"/>
                <c:pt idx="0">
                  <c:v>467.01937358614612</c:v>
                </c:pt>
                <c:pt idx="1">
                  <c:v>952.49266499129874</c:v>
                </c:pt>
                <c:pt idx="2">
                  <c:v>79.201609729920747</c:v>
                </c:pt>
                <c:pt idx="3">
                  <c:v>102.18758364070796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5-4DB8-A267-79DB2CD3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Rotation!$C$43:$F$43</c:f>
              <c:numCache>
                <c:formatCode>General</c:formatCode>
                <c:ptCount val="4"/>
                <c:pt idx="0">
                  <c:v>133.97071731952889</c:v>
                </c:pt>
                <c:pt idx="1">
                  <c:v>197.61554588209</c:v>
                </c:pt>
                <c:pt idx="2">
                  <c:v>-252.47793444963492</c:v>
                </c:pt>
                <c:pt idx="3">
                  <c:v>-328.45026502836265</c:v>
                </c:pt>
              </c:numCache>
            </c:numRef>
          </c:xVal>
          <c:yVal>
            <c:numRef>
              <c:f>Rotation!$C$44:$F$44</c:f>
              <c:numCache>
                <c:formatCode>General</c:formatCode>
                <c:ptCount val="4"/>
                <c:pt idx="0">
                  <c:v>122.09985839052882</c:v>
                </c:pt>
                <c:pt idx="1">
                  <c:v>165.45171670337825</c:v>
                </c:pt>
                <c:pt idx="2">
                  <c:v>-197.73518192463882</c:v>
                </c:pt>
                <c:pt idx="3">
                  <c:v>-242.18243418340884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7-4AE5-92A2-6F7C40F14BBE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Rotation!$G$43:$J$43</c:f>
              <c:numCache>
                <c:formatCode>General</c:formatCode>
                <c:ptCount val="4"/>
                <c:pt idx="0">
                  <c:v>126.73614027858756</c:v>
                </c:pt>
                <c:pt idx="1">
                  <c:v>180.0431534123492</c:v>
                </c:pt>
                <c:pt idx="2">
                  <c:v>-227.15437434810627</c:v>
                </c:pt>
                <c:pt idx="3">
                  <c:v>-304.92263134365612</c:v>
                </c:pt>
              </c:numCache>
            </c:numRef>
          </c:xVal>
          <c:yVal>
            <c:numRef>
              <c:f>Rotation!$G$44:$J$44</c:f>
              <c:numCache>
                <c:formatCode>General</c:formatCode>
                <c:ptCount val="4"/>
                <c:pt idx="0">
                  <c:v>108.79410995234012</c:v>
                </c:pt>
                <c:pt idx="1">
                  <c:v>145.84060476752001</c:v>
                </c:pt>
                <c:pt idx="2">
                  <c:v>-171.66169261846156</c:v>
                </c:pt>
                <c:pt idx="3">
                  <c:v>-217.74814805183229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E5-92A2-6F7C40F14BBE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Rotation!$S$43:$V$43</c:f>
              <c:numCache>
                <c:formatCode>General</c:formatCode>
                <c:ptCount val="4"/>
                <c:pt idx="0">
                  <c:v>26.444859067961858</c:v>
                </c:pt>
                <c:pt idx="1">
                  <c:v>47.461719589554981</c:v>
                </c:pt>
                <c:pt idx="2">
                  <c:v>60.270293285284438</c:v>
                </c:pt>
                <c:pt idx="3">
                  <c:v>87.909480750762953</c:v>
                </c:pt>
              </c:numCache>
            </c:numRef>
          </c:xVal>
          <c:yVal>
            <c:numRef>
              <c:f>Rotation!$S$44:$V$44</c:f>
              <c:numCache>
                <c:formatCode>General</c:formatCode>
                <c:ptCount val="4"/>
                <c:pt idx="0">
                  <c:v>31.074776486286257</c:v>
                </c:pt>
                <c:pt idx="1">
                  <c:v>53.431498827253684</c:v>
                </c:pt>
                <c:pt idx="2">
                  <c:v>67.701929556791683</c:v>
                </c:pt>
                <c:pt idx="3">
                  <c:v>93.878931976631165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E5-92A2-6F7C40F14BBE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Rotation!$X$43:$Z$43</c:f>
              <c:numCache>
                <c:formatCode>General</c:formatCode>
                <c:ptCount val="3"/>
                <c:pt idx="0">
                  <c:v>37.839240607716619</c:v>
                </c:pt>
                <c:pt idx="1">
                  <c:v>55.751924958115893</c:v>
                </c:pt>
                <c:pt idx="2">
                  <c:v>89.082068751969516</c:v>
                </c:pt>
              </c:numCache>
            </c:numRef>
          </c:xVal>
          <c:yVal>
            <c:numRef>
              <c:f>Rotation!$X$44:$Z$44</c:f>
              <c:numCache>
                <c:formatCode>General</c:formatCode>
                <c:ptCount val="3"/>
                <c:pt idx="0">
                  <c:v>42.180297641715754</c:v>
                </c:pt>
                <c:pt idx="1">
                  <c:v>59.566182395715394</c:v>
                </c:pt>
                <c:pt idx="2">
                  <c:v>89.973741116061888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7-4AE5-92A2-6F7C40F14BBE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Rotation!$AI$43:$AL$43</c:f>
              <c:numCache>
                <c:formatCode>General</c:formatCode>
                <c:ptCount val="4"/>
                <c:pt idx="0">
                  <c:v>-8.7987712334186519</c:v>
                </c:pt>
                <c:pt idx="1">
                  <c:v>12.89230438612022</c:v>
                </c:pt>
                <c:pt idx="2">
                  <c:v>-16.313609911912444</c:v>
                </c:pt>
                <c:pt idx="3">
                  <c:v>24.551817565802626</c:v>
                </c:pt>
              </c:numCache>
            </c:numRef>
          </c:xVal>
          <c:yVal>
            <c:numRef>
              <c:f>Rotation!$AI$44:$AL$44</c:f>
              <c:numCache>
                <c:formatCode>General</c:formatCode>
                <c:ptCount val="4"/>
                <c:pt idx="0">
                  <c:v>-9.7588690938620797</c:v>
                </c:pt>
                <c:pt idx="1">
                  <c:v>15.117800519687075</c:v>
                </c:pt>
                <c:pt idx="2">
                  <c:v>-20.336946940096951</c:v>
                </c:pt>
                <c:pt idx="3">
                  <c:v>30.387933649360747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7-4AE5-92A2-6F7C40F14BBE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Rotation!$AM$43:$AP$43</c:f>
              <c:numCache>
                <c:formatCode>General</c:formatCode>
                <c:ptCount val="4"/>
                <c:pt idx="0">
                  <c:v>-8.8526568648760779</c:v>
                </c:pt>
                <c:pt idx="1">
                  <c:v>14.97334644701955</c:v>
                </c:pt>
                <c:pt idx="2">
                  <c:v>-18.051757375319067</c:v>
                </c:pt>
                <c:pt idx="3">
                  <c:v>23.52494021294811</c:v>
                </c:pt>
              </c:numCache>
            </c:numRef>
          </c:xVal>
          <c:yVal>
            <c:numRef>
              <c:f>Rotation!$AM$44:$AP$44</c:f>
              <c:numCache>
                <c:formatCode>General</c:formatCode>
                <c:ptCount val="4"/>
                <c:pt idx="0">
                  <c:v>-9.4090660003139615</c:v>
                </c:pt>
                <c:pt idx="1">
                  <c:v>16.35725115693678</c:v>
                </c:pt>
                <c:pt idx="2">
                  <c:v>-21.162938199214221</c:v>
                </c:pt>
                <c:pt idx="3">
                  <c:v>28.147962866600924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7-4AE5-92A2-6F7C40F1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ysClr val="windowText" lastClr="00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Rotation!$C$31:$F$31</c:f>
              <c:numCache>
                <c:formatCode>General</c:formatCode>
                <c:ptCount val="4"/>
                <c:pt idx="0">
                  <c:v>26.775223838270449</c:v>
                </c:pt>
                <c:pt idx="1">
                  <c:v>23.338421838384754</c:v>
                </c:pt>
                <c:pt idx="2">
                  <c:v>199.63356291468477</c:v>
                </c:pt>
                <c:pt idx="3">
                  <c:v>16.837923038292658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36D-B4BC-213A8B52C9E8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Rotation!$G$31:$J$31</c:f>
              <c:numCache>
                <c:formatCode>General</c:formatCode>
                <c:ptCount val="4"/>
                <c:pt idx="0">
                  <c:v>27.442775635663569</c:v>
                </c:pt>
                <c:pt idx="1">
                  <c:v>23.83502644714445</c:v>
                </c:pt>
                <c:pt idx="2">
                  <c:v>200.13427920564433</c:v>
                </c:pt>
                <c:pt idx="3">
                  <c:v>16.916623757650079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3-436D-B4BC-213A8B52C9E8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Rotation!$S$31:$V$31</c:f>
              <c:numCache>
                <c:formatCode>General</c:formatCode>
                <c:ptCount val="4"/>
                <c:pt idx="0">
                  <c:v>37.816399325877498</c:v>
                </c:pt>
                <c:pt idx="1">
                  <c:v>35.545080873737597</c:v>
                </c:pt>
                <c:pt idx="2">
                  <c:v>31.955688937865627</c:v>
                </c:pt>
                <c:pt idx="3">
                  <c:v>28.437268209828215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3-436D-B4BC-213A8B52C9E8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3-436D-B4BC-213A8B52C9E8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Rotation!$AI$31:$AL$31</c:f>
              <c:numCache>
                <c:formatCode>General</c:formatCode>
                <c:ptCount val="4"/>
                <c:pt idx="0">
                  <c:v>-138.40652503941658</c:v>
                </c:pt>
                <c:pt idx="1">
                  <c:v>42.354276779967414</c:v>
                </c:pt>
                <c:pt idx="2">
                  <c:v>-139.04176484993127</c:v>
                </c:pt>
                <c:pt idx="3">
                  <c:v>38.965056498962483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A3-436D-B4BC-213A8B52C9E8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Rotation!$AM$31:$AP$31</c:f>
              <c:numCache>
                <c:formatCode>General</c:formatCode>
                <c:ptCount val="4"/>
                <c:pt idx="0">
                  <c:v>-138.83224976770339</c:v>
                </c:pt>
                <c:pt idx="1">
                  <c:v>41.760706296136313</c:v>
                </c:pt>
                <c:pt idx="2">
                  <c:v>-138.96713675647874</c:v>
                </c:pt>
                <c:pt idx="3">
                  <c:v>38.520741517256447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3-436D-B4BC-213A8B52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Rotation!$C$41:$F$41</c:f>
              <c:numCache>
                <c:formatCode>General</c:formatCode>
                <c:ptCount val="4"/>
                <c:pt idx="0">
                  <c:v>3605.5326839800869</c:v>
                </c:pt>
                <c:pt idx="1">
                  <c:v>4754.3196187709873</c:v>
                </c:pt>
                <c:pt idx="2">
                  <c:v>-6334.4114089507384</c:v>
                </c:pt>
                <c:pt idx="3">
                  <c:v>7840.8969188481205</c:v>
                </c:pt>
              </c:numCache>
            </c:numRef>
          </c:xVal>
          <c:yVal>
            <c:numRef>
              <c:f>Rotation!$C$42:$F$42</c:f>
              <c:numCache>
                <c:formatCode>General</c:formatCode>
                <c:ptCount val="4"/>
                <c:pt idx="0">
                  <c:v>1819.3290850289527</c:v>
                </c:pt>
                <c:pt idx="1">
                  <c:v>2051.3141191217251</c:v>
                </c:pt>
                <c:pt idx="2">
                  <c:v>-2259.764395989177</c:v>
                </c:pt>
                <c:pt idx="3">
                  <c:v>2372.9702990379174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B-49B8-9B23-4D2A1181A229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Rotation!$G$41:$J$41</c:f>
              <c:numCache>
                <c:formatCode>General</c:formatCode>
                <c:ptCount val="4"/>
                <c:pt idx="0">
                  <c:v>3683.088636252824</c:v>
                </c:pt>
                <c:pt idx="1">
                  <c:v>4869.6076916721804</c:v>
                </c:pt>
                <c:pt idx="2">
                  <c:v>-6514.7499365084368</c:v>
                </c:pt>
                <c:pt idx="3">
                  <c:v>8058.1449944208098</c:v>
                </c:pt>
              </c:numCache>
            </c:numRef>
          </c:xVal>
          <c:yVal>
            <c:numRef>
              <c:f>Rotation!$G$42:$J$42</c:f>
              <c:numCache>
                <c:formatCode>General</c:formatCode>
                <c:ptCount val="4"/>
                <c:pt idx="0">
                  <c:v>1912.6216819943047</c:v>
                </c:pt>
                <c:pt idx="1">
                  <c:v>2151.3098730074257</c:v>
                </c:pt>
                <c:pt idx="2">
                  <c:v>-2388.4805409075047</c:v>
                </c:pt>
                <c:pt idx="3">
                  <c:v>2450.8056656411864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B-49B8-9B23-4D2A1181A229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Rotation!$S$41:$V$41</c:f>
              <c:numCache>
                <c:formatCode>General</c:formatCode>
                <c:ptCount val="4"/>
                <c:pt idx="0">
                  <c:v>986.037287984518</c:v>
                </c:pt>
                <c:pt idx="1">
                  <c:v>1461.1323578708977</c:v>
                </c:pt>
                <c:pt idx="2">
                  <c:v>2235.5300535277424</c:v>
                </c:pt>
                <c:pt idx="3">
                  <c:v>3195.3818168395865</c:v>
                </c:pt>
              </c:numCache>
            </c:numRef>
          </c:xVal>
          <c:yVal>
            <c:numRef>
              <c:f>Rotation!$S$42:$V$42</c:f>
              <c:numCache>
                <c:formatCode>General</c:formatCode>
                <c:ptCount val="4"/>
                <c:pt idx="0">
                  <c:v>765.30105685694241</c:v>
                </c:pt>
                <c:pt idx="1">
                  <c:v>1043.9511079726499</c:v>
                </c:pt>
                <c:pt idx="2">
                  <c:v>1394.5114062537164</c:v>
                </c:pt>
                <c:pt idx="3">
                  <c:v>1730.4235366936991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B-49B8-9B23-4D2A1181A229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Rotation!$X$41:$Z$41</c:f>
              <c:numCache>
                <c:formatCode>General</c:formatCode>
                <c:ptCount val="3"/>
                <c:pt idx="0">
                  <c:v>1486.9632804628579</c:v>
                </c:pt>
                <c:pt idx="1">
                  <c:v>2312.1060867853921</c:v>
                </c:pt>
                <c:pt idx="2">
                  <c:v>3302.8141127011563</c:v>
                </c:pt>
              </c:numCache>
            </c:numRef>
          </c:xVal>
          <c:yVal>
            <c:numRef>
              <c:f>Rotation!$X$42:$Z$42</c:f>
              <c:numCache>
                <c:formatCode>General</c:formatCode>
                <c:ptCount val="3"/>
                <c:pt idx="0">
                  <c:v>1108.3123845373284</c:v>
                </c:pt>
                <c:pt idx="1">
                  <c:v>1503.8440009163094</c:v>
                </c:pt>
                <c:pt idx="2">
                  <c:v>1861.9415798399709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B-49B8-9B23-4D2A1181A229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Rotation!$AI$41:$AL$41</c:f>
              <c:numCache>
                <c:formatCode>General</c:formatCode>
                <c:ptCount val="4"/>
                <c:pt idx="0">
                  <c:v>-262.50183254507078</c:v>
                </c:pt>
                <c:pt idx="1">
                  <c:v>397.26601683783662</c:v>
                </c:pt>
                <c:pt idx="2">
                  <c:v>-672.38957869157866</c:v>
                </c:pt>
                <c:pt idx="3">
                  <c:v>1057.8546266533153</c:v>
                </c:pt>
              </c:numCache>
            </c:numRef>
          </c:xVal>
          <c:yVal>
            <c:numRef>
              <c:f>Rotation!$AI$42:$AL$42</c:f>
              <c:numCache>
                <c:formatCode>General</c:formatCode>
                <c:ptCount val="4"/>
                <c:pt idx="0">
                  <c:v>-233.00657879218591</c:v>
                </c:pt>
                <c:pt idx="1">
                  <c:v>362.17278299154896</c:v>
                </c:pt>
                <c:pt idx="2">
                  <c:v>-583.63939080453031</c:v>
                </c:pt>
                <c:pt idx="3">
                  <c:v>855.56608373851896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B-49B8-9B23-4D2A1181A229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Rotation!$AM$41:$AP$41</c:f>
              <c:numCache>
                <c:formatCode>General</c:formatCode>
                <c:ptCount val="4"/>
                <c:pt idx="0">
                  <c:v>-284.45673440715677</c:v>
                </c:pt>
                <c:pt idx="1">
                  <c:v>429.77783430542451</c:v>
                </c:pt>
                <c:pt idx="2">
                  <c:v>-694.17207246026499</c:v>
                </c:pt>
                <c:pt idx="3">
                  <c:v>1097.8190729993032</c:v>
                </c:pt>
              </c:numCache>
            </c:numRef>
          </c:xVal>
          <c:yVal>
            <c:numRef>
              <c:f>Rotation!$AM$42:$AP$42</c:f>
              <c:numCache>
                <c:formatCode>General</c:formatCode>
                <c:ptCount val="4"/>
                <c:pt idx="0">
                  <c:v>-248.74036879455468</c:v>
                </c:pt>
                <c:pt idx="1">
                  <c:v>383.73569043279628</c:v>
                </c:pt>
                <c:pt idx="2">
                  <c:v>-604.13395415487355</c:v>
                </c:pt>
                <c:pt idx="3">
                  <c:v>873.89378092023026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B-49B8-9B23-4D2A1181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F68-40C3-A234-99021E1EA5B2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68-40C3-A234-99021E1EA5B2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68-40C3-A234-99021E1EA5B2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F68-40C3-A234-99021E1EA5B2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F68-40C3-A234-99021E1EA5B2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F68-40C3-A234-99021E1EA5B2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F68-40C3-A234-99021E1EA5B2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F68-40C3-A234-99021E1EA5B2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F68-40C3-A234-99021E1EA5B2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BF68-40C3-A234-99021E1EA5B2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BF68-40C3-A234-99021E1EA5B2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BF68-40C3-A234-99021E1EA5B2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BF68-40C3-A234-99021E1EA5B2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BF68-40C3-A234-99021E1EA5B2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Rotation!$AZ$5:$BT$5</c:f>
              <c:strCache>
                <c:ptCount val="15"/>
                <c:pt idx="0">
                  <c:v>54,9295705</c:v>
                </c:pt>
                <c:pt idx="1">
                  <c:v>52,46843821</c:v>
                </c:pt>
                <c:pt idx="2">
                  <c:v>-61,81757584</c:v>
                </c:pt>
                <c:pt idx="3">
                  <c:v>-3,903041197</c:v>
                </c:pt>
                <c:pt idx="4">
                  <c:v>55,3261553</c:v>
                </c:pt>
                <c:pt idx="5">
                  <c:v>53,21557649</c:v>
                </c:pt>
                <c:pt idx="6">
                  <c:v>-61,94516453</c:v>
                </c:pt>
                <c:pt idx="7">
                  <c:v>-4,081399471</c:v>
                </c:pt>
                <c:pt idx="8">
                  <c:v>55,1278629</c:v>
                </c:pt>
                <c:pt idx="9">
                  <c:v>52,84200735</c:v>
                </c:pt>
                <c:pt idx="10">
                  <c:v>-61,88137018</c:v>
                </c:pt>
                <c:pt idx="14">
                  <c:v>Phi</c:v>
                </c:pt>
              </c:strCache>
            </c:strRef>
          </c:xVal>
          <c:yVal>
            <c:numRef>
              <c:f>Rotation!$AZ$7:$BT$7</c:f>
              <c:numCache>
                <c:formatCode>General</c:formatCode>
                <c:ptCount val="21"/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68-40C3-A234-99021E1E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E7A-46CA-A79D-E56F4AC62B14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E7A-46CA-A79D-E56F4AC62B14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7A-46CA-A79D-E56F4AC62B14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7A-46CA-A79D-E56F4AC62B14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E7A-46CA-A79D-E56F4AC62B14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7A-46CA-A79D-E56F4AC62B14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E7A-46CA-A79D-E56F4AC62B14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E7A-46CA-A79D-E56F4AC62B14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7A-46CA-A79D-E56F4AC62B14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AE7A-46CA-A79D-E56F4AC62B14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AE7A-46CA-A79D-E56F4AC62B14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AE7A-46CA-A79D-E56F4AC62B14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E7A-46CA-A79D-E56F4AC62B14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AE7A-46CA-A79D-E56F4AC62B14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Rotation!$AZ$9:$BT$9</c:f>
              <c:strCache>
                <c:ptCount val="15"/>
                <c:pt idx="0">
                  <c:v>57,03853226</c:v>
                </c:pt>
                <c:pt idx="1">
                  <c:v>56,67651454</c:v>
                </c:pt>
                <c:pt idx="2">
                  <c:v>-55,55374369</c:v>
                </c:pt>
                <c:pt idx="3">
                  <c:v>-3,128621031</c:v>
                </c:pt>
                <c:pt idx="4">
                  <c:v>57,44014764</c:v>
                </c:pt>
                <c:pt idx="5">
                  <c:v>57,22746459</c:v>
                </c:pt>
                <c:pt idx="6">
                  <c:v>-56,1812118</c:v>
                </c:pt>
                <c:pt idx="7">
                  <c:v>-3,193633079</c:v>
                </c:pt>
                <c:pt idx="8">
                  <c:v>57,23933995</c:v>
                </c:pt>
                <c:pt idx="9">
                  <c:v>56,95198957</c:v>
                </c:pt>
                <c:pt idx="10">
                  <c:v>-55,86747774</c:v>
                </c:pt>
                <c:pt idx="14">
                  <c:v>Phi</c:v>
                </c:pt>
              </c:strCache>
            </c:strRef>
          </c:xVal>
          <c:yVal>
            <c:numRef>
              <c:f>Rotation!$AZ$10:$BT$10</c:f>
              <c:numCache>
                <c:formatCode>General</c:formatCode>
                <c:ptCount val="21"/>
                <c:pt idx="0">
                  <c:v>1.6628761360939843</c:v>
                </c:pt>
                <c:pt idx="1">
                  <c:v>1.9079364281240747</c:v>
                </c:pt>
                <c:pt idx="2">
                  <c:v>2.2983537772702625</c:v>
                </c:pt>
                <c:pt idx="3">
                  <c:v>2.0391041116065294</c:v>
                </c:pt>
                <c:pt idx="4">
                  <c:v>1.5451000979893539</c:v>
                </c:pt>
                <c:pt idx="5">
                  <c:v>1.846895648641858</c:v>
                </c:pt>
                <c:pt idx="6">
                  <c:v>2.010412782987347</c:v>
                </c:pt>
                <c:pt idx="7">
                  <c:v>1.8477938545065904</c:v>
                </c:pt>
                <c:pt idx="8">
                  <c:v>1.603988117041669</c:v>
                </c:pt>
                <c:pt idx="9">
                  <c:v>1.8774160383829663</c:v>
                </c:pt>
                <c:pt idx="10">
                  <c:v>2.1543832801288048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7A-46CA-A79D-E56F4AC6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EEA-A56F-56296BCFA941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D6-4EEA-A56F-56296BCFA941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6-4EEA-A56F-56296BCFA941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D6-4EEA-A56F-56296BCFA941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6-4EEA-A56F-56296BCFA941}"/>
            </c:ext>
          </c:extLst>
        </c:ser>
        <c:ser>
          <c:idx val="10"/>
          <c:order val="5"/>
          <c:tx>
            <c:v>T20-Upper-left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sides'!$W$3:$Z$3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D6-4EEA-A56F-56296BCFA941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EEA-A56F-56296BCFA941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D6-4EEA-A56F-56296BCFA941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EEA-A56F-56296BCFA941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D6-4EEA-A56F-56296BCFA941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D6-4EEA-A56F-56296BCFA941}"/>
            </c:ext>
          </c:extLst>
        </c:ser>
        <c:ser>
          <c:idx val="13"/>
          <c:order val="11"/>
          <c:tx>
            <c:v>T30-Lower-left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D6-4EEA-A56F-56296BCFA941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D6-4EEA-A56F-56296BCFA941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5D6-4EEA-A56F-56296BCFA941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D6-4EEA-A56F-56296BCFA941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D6-4EEA-A56F-56296BC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477887315023961E-2"/>
          <c:y val="0.83974977509436743"/>
          <c:w val="0.76244368917692262"/>
          <c:h val="0.14611594928725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1-4368-A100-8488E764C22F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1-4368-A100-8488E764C22F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1-4368-A100-8488E764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A-4156-967A-67509A325452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A-4156-967A-67509A325452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A-4156-967A-67509A325452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Rotation!$BW$3:$BZ$3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A-4156-967A-67509A325452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7A-4156-967A-67509A32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Rotation!$AA$33:$AD$33</c:f>
              <c:numCache>
                <c:formatCode>General</c:formatCode>
                <c:ptCount val="4"/>
                <c:pt idx="0">
                  <c:v>48.945983547094698</c:v>
                </c:pt>
                <c:pt idx="1">
                  <c:v>48.261953457165987</c:v>
                </c:pt>
                <c:pt idx="2">
                  <c:v>47.646566005618304</c:v>
                </c:pt>
                <c:pt idx="3">
                  <c:v>46.089295699532187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D-42E6-9CEF-4BE5C464CA43}"/>
            </c:ext>
          </c:extLst>
        </c:ser>
        <c:ser>
          <c:idx val="2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Rotation!$BG$33:$BJ$33</c:f>
              <c:numCache>
                <c:formatCode>General</c:formatCode>
                <c:ptCount val="4"/>
                <c:pt idx="0">
                  <c:v>43.51366417050231</c:v>
                </c:pt>
                <c:pt idx="1">
                  <c:v>43.08573219652925</c:v>
                </c:pt>
                <c:pt idx="2">
                  <c:v>46.071719211399298</c:v>
                </c:pt>
                <c:pt idx="3">
                  <c:v>48.350341299684267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D-42E6-9CEF-4BE5C464CA43}"/>
            </c:ext>
          </c:extLst>
        </c:ser>
        <c:ser>
          <c:idx val="0"/>
          <c:order val="2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Rotation!$K$33:$N$33</c:f>
              <c:numCache>
                <c:formatCode>General</c:formatCode>
                <c:ptCount val="4"/>
                <c:pt idx="0">
                  <c:v>41.529576046737546</c:v>
                </c:pt>
                <c:pt idx="1">
                  <c:v>39.497697776243577</c:v>
                </c:pt>
                <c:pt idx="2">
                  <c:v>37.602269929779965</c:v>
                </c:pt>
                <c:pt idx="3">
                  <c:v>35.985683158150451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D-42E6-9CEF-4BE5C464CA43}"/>
            </c:ext>
          </c:extLst>
        </c:ser>
        <c:ser>
          <c:idx val="1"/>
          <c:order val="3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2D-42E6-9CEF-4BE5C464CA43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2D-42E6-9CEF-4BE5C464CA43}"/>
              </c:ext>
            </c:extLst>
          </c:dPt>
          <c:dPt>
            <c:idx val="2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2D-42E6-9CEF-4BE5C464CA43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2D-42E6-9CEF-4BE5C464CA43}"/>
              </c:ext>
            </c:extLst>
          </c:dPt>
          <c:xVal>
            <c:numRef>
              <c:f>Rotation!$AQ$33:$AT$33</c:f>
              <c:numCache>
                <c:formatCode>General</c:formatCode>
                <c:ptCount val="4"/>
                <c:pt idx="0">
                  <c:v>47.358551557968326</c:v>
                </c:pt>
                <c:pt idx="1">
                  <c:v>48.480730002909077</c:v>
                </c:pt>
                <c:pt idx="2">
                  <c:v>50.372407537466266</c:v>
                </c:pt>
                <c:pt idx="3">
                  <c:v>50.60302164567036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2D-42E6-9CEF-4BE5C464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Inter-8.5°C-R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'Plot for 2 sides'!$C$50:$F$50</c:f>
              <c:numCache>
                <c:formatCode>General</c:formatCode>
                <c:ptCount val="4"/>
                <c:pt idx="0">
                  <c:v>133.97071731952889</c:v>
                </c:pt>
                <c:pt idx="1">
                  <c:v>197.61554588209003</c:v>
                </c:pt>
                <c:pt idx="2">
                  <c:v>252.47793444963486</c:v>
                </c:pt>
                <c:pt idx="3">
                  <c:v>328.45026502836265</c:v>
                </c:pt>
              </c:numCache>
            </c:numRef>
          </c:xVal>
          <c:yVal>
            <c:numRef>
              <c:f>'Plot for 2 sides'!$C$51:$F$51</c:f>
              <c:numCache>
                <c:formatCode>General</c:formatCode>
                <c:ptCount val="4"/>
                <c:pt idx="0">
                  <c:v>122.09985839052882</c:v>
                </c:pt>
                <c:pt idx="1">
                  <c:v>165.45171670337822</c:v>
                </c:pt>
                <c:pt idx="2">
                  <c:v>197.73518192463882</c:v>
                </c:pt>
                <c:pt idx="3">
                  <c:v>242.18243418340884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4E32-AA11-13D75BC1AB09}"/>
            </c:ext>
          </c:extLst>
        </c:ser>
        <c:ser>
          <c:idx val="1"/>
          <c:order val="1"/>
          <c:tx>
            <c:v>Inter-8.5°C-L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for 2 sides'!$G$50:$J$50</c:f>
              <c:numCache>
                <c:formatCode>General</c:formatCode>
                <c:ptCount val="4"/>
                <c:pt idx="0">
                  <c:v>126.73614027858756</c:v>
                </c:pt>
                <c:pt idx="1">
                  <c:v>180.0431534123492</c:v>
                </c:pt>
                <c:pt idx="2">
                  <c:v>227.15437434810627</c:v>
                </c:pt>
                <c:pt idx="3">
                  <c:v>304.92263134365612</c:v>
                </c:pt>
              </c:numCache>
            </c:numRef>
          </c:xVal>
          <c:yVal>
            <c:numRef>
              <c:f>'Plot for 2 sides'!$G$51:$J$51</c:f>
              <c:numCache>
                <c:formatCode>General</c:formatCode>
                <c:ptCount val="4"/>
                <c:pt idx="0">
                  <c:v>108.79410995234012</c:v>
                </c:pt>
                <c:pt idx="1">
                  <c:v>145.84060476752001</c:v>
                </c:pt>
                <c:pt idx="2">
                  <c:v>171.66169261846156</c:v>
                </c:pt>
                <c:pt idx="3">
                  <c:v>217.74814805183232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E32-AA11-13D75BC1AB09}"/>
            </c:ext>
          </c:extLst>
        </c:ser>
        <c:ser>
          <c:idx val="2"/>
          <c:order val="2"/>
          <c:tx>
            <c:v>Inter-18.8°C-R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sides'!$S$50:$V$50</c:f>
              <c:numCache>
                <c:formatCode>General</c:formatCode>
                <c:ptCount val="4"/>
                <c:pt idx="0">
                  <c:v>26.444859067961865</c:v>
                </c:pt>
                <c:pt idx="1">
                  <c:v>47.461719589554981</c:v>
                </c:pt>
                <c:pt idx="2">
                  <c:v>60.270293285284438</c:v>
                </c:pt>
                <c:pt idx="3">
                  <c:v>87.909480750762953</c:v>
                </c:pt>
              </c:numCache>
            </c:numRef>
          </c:xVal>
          <c:yVal>
            <c:numRef>
              <c:f>'Plot for 2 sides'!$S$51:$V$51</c:f>
              <c:numCache>
                <c:formatCode>General</c:formatCode>
                <c:ptCount val="4"/>
                <c:pt idx="0">
                  <c:v>31.074776486286254</c:v>
                </c:pt>
                <c:pt idx="1">
                  <c:v>53.431498827253684</c:v>
                </c:pt>
                <c:pt idx="2">
                  <c:v>67.701929556791683</c:v>
                </c:pt>
                <c:pt idx="3">
                  <c:v>93.878931976631165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8-4E32-AA11-13D75BC1AB09}"/>
            </c:ext>
          </c:extLst>
        </c:ser>
        <c:ser>
          <c:idx val="3"/>
          <c:order val="3"/>
          <c:tx>
            <c:v>Inter-18.8°C-L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sides'!$W$50:$Z$50</c:f>
              <c:numCache>
                <c:formatCode>General</c:formatCode>
                <c:ptCount val="4"/>
                <c:pt idx="0">
                  <c:v>25.545771392660129</c:v>
                </c:pt>
                <c:pt idx="1">
                  <c:v>37.839240607716619</c:v>
                </c:pt>
                <c:pt idx="2">
                  <c:v>55.751924958115893</c:v>
                </c:pt>
                <c:pt idx="3">
                  <c:v>89.082068751969516</c:v>
                </c:pt>
              </c:numCache>
            </c:numRef>
          </c:xVal>
          <c:yVal>
            <c:numRef>
              <c:f>'Plot for 2 sides'!$W$51:$Z$51</c:f>
              <c:numCache>
                <c:formatCode>General</c:formatCode>
                <c:ptCount val="4"/>
                <c:pt idx="0">
                  <c:v>28.619846857269344</c:v>
                </c:pt>
                <c:pt idx="1">
                  <c:v>42.180297641715761</c:v>
                </c:pt>
                <c:pt idx="2">
                  <c:v>59.566182395715394</c:v>
                </c:pt>
                <c:pt idx="3">
                  <c:v>89.973741116061873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8-4E32-AA11-13D75BC1AB09}"/>
            </c:ext>
          </c:extLst>
        </c:ser>
        <c:ser>
          <c:idx val="4"/>
          <c:order val="4"/>
          <c:tx>
            <c:v>Inter-29.0°C-R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sides'!$AI$50:$AL$50</c:f>
              <c:numCache>
                <c:formatCode>General</c:formatCode>
                <c:ptCount val="4"/>
                <c:pt idx="0">
                  <c:v>8.7987712334186519</c:v>
                </c:pt>
                <c:pt idx="1">
                  <c:v>12.89230438612022</c:v>
                </c:pt>
                <c:pt idx="2">
                  <c:v>16.313609911912444</c:v>
                </c:pt>
                <c:pt idx="3">
                  <c:v>24.551817565802626</c:v>
                </c:pt>
              </c:numCache>
            </c:numRef>
          </c:xVal>
          <c:yVal>
            <c:numRef>
              <c:f>'Plot for 2 sides'!$AI$51:$AL$51</c:f>
              <c:numCache>
                <c:formatCode>General</c:formatCode>
                <c:ptCount val="4"/>
                <c:pt idx="0">
                  <c:v>9.7588690938620797</c:v>
                </c:pt>
                <c:pt idx="1">
                  <c:v>15.117800519687075</c:v>
                </c:pt>
                <c:pt idx="2">
                  <c:v>20.336946940096951</c:v>
                </c:pt>
                <c:pt idx="3">
                  <c:v>30.387933649360747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8-4E32-AA11-13D75BC1AB09}"/>
            </c:ext>
          </c:extLst>
        </c:ser>
        <c:ser>
          <c:idx val="5"/>
          <c:order val="5"/>
          <c:tx>
            <c:v>Inter-29.0°C-L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sides'!$AM$50:$AP$50</c:f>
              <c:numCache>
                <c:formatCode>General</c:formatCode>
                <c:ptCount val="4"/>
                <c:pt idx="0">
                  <c:v>8.8526568648760779</c:v>
                </c:pt>
                <c:pt idx="1">
                  <c:v>14.97334644701955</c:v>
                </c:pt>
                <c:pt idx="2">
                  <c:v>18.05175737531907</c:v>
                </c:pt>
                <c:pt idx="3">
                  <c:v>23.52494021294811</c:v>
                </c:pt>
              </c:numCache>
            </c:numRef>
          </c:xVal>
          <c:yVal>
            <c:numRef>
              <c:f>'Plot for 2 sides'!$AM$51:$AP$51</c:f>
              <c:numCache>
                <c:formatCode>General</c:formatCode>
                <c:ptCount val="4"/>
                <c:pt idx="0">
                  <c:v>9.4090660003139615</c:v>
                </c:pt>
                <c:pt idx="1">
                  <c:v>16.35725115693678</c:v>
                </c:pt>
                <c:pt idx="2">
                  <c:v>21.162938199214217</c:v>
                </c:pt>
                <c:pt idx="3">
                  <c:v>28.147962866600924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8-4E32-AA11-13D75BC1AB09}"/>
            </c:ext>
          </c:extLst>
        </c:ser>
        <c:ser>
          <c:idx val="6"/>
          <c:order val="6"/>
          <c:tx>
            <c:v>Inter-39.1°C-R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sides'!$AY$50:$BB$50</c:f>
              <c:numCache>
                <c:formatCode>General</c:formatCode>
                <c:ptCount val="4"/>
                <c:pt idx="0">
                  <c:v>4.6771131141877138</c:v>
                </c:pt>
                <c:pt idx="1">
                  <c:v>8.4552472973013124</c:v>
                </c:pt>
                <c:pt idx="2">
                  <c:v>8.6237780944548525</c:v>
                </c:pt>
                <c:pt idx="3">
                  <c:v>9.6368689821271207</c:v>
                </c:pt>
              </c:numCache>
            </c:numRef>
          </c:xVal>
          <c:yVal>
            <c:numRef>
              <c:f>'Plot for 2 sides'!$AY$51:$BB$51</c:f>
              <c:numCache>
                <c:formatCode>General</c:formatCode>
                <c:ptCount val="4"/>
                <c:pt idx="0">
                  <c:v>4.5476507811883007</c:v>
                </c:pt>
                <c:pt idx="1">
                  <c:v>7.6667270106805248</c:v>
                </c:pt>
                <c:pt idx="2">
                  <c:v>8.9083404789256786</c:v>
                </c:pt>
                <c:pt idx="3">
                  <c:v>11.317169049785354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78-4E32-AA11-13D75BC1AB09}"/>
            </c:ext>
          </c:extLst>
        </c:ser>
        <c:ser>
          <c:idx val="7"/>
          <c:order val="7"/>
          <c:tx>
            <c:v>Inter-39.1°C-L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sides'!$BC$50:$BF$50</c:f>
              <c:numCache>
                <c:formatCode>General</c:formatCode>
                <c:ptCount val="4"/>
                <c:pt idx="0">
                  <c:v>3.110146722148325</c:v>
                </c:pt>
                <c:pt idx="1">
                  <c:v>8.2271492577093142</c:v>
                </c:pt>
                <c:pt idx="2">
                  <c:v>7.6623547458305952</c:v>
                </c:pt>
                <c:pt idx="3">
                  <c:v>12.630160523954428</c:v>
                </c:pt>
              </c:numCache>
            </c:numRef>
          </c:xVal>
          <c:yVal>
            <c:numRef>
              <c:f>'Plot for 2 sides'!$BC$51:$BF$51</c:f>
              <c:numCache>
                <c:formatCode>General</c:formatCode>
                <c:ptCount val="4"/>
                <c:pt idx="0">
                  <c:v>2.8457132369584217</c:v>
                </c:pt>
                <c:pt idx="1">
                  <c:v>7.9365933001452058</c:v>
                </c:pt>
                <c:pt idx="2">
                  <c:v>7.9987448879904663</c:v>
                </c:pt>
                <c:pt idx="3">
                  <c:v>13.719050590022643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78-4E32-AA11-13D75BC1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410745381586916"/>
          <c:y val="2.2137887413029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Axial!$C$31:$F$31</c:f>
              <c:numCache>
                <c:formatCode>General</c:formatCode>
                <c:ptCount val="4"/>
                <c:pt idx="0">
                  <c:v>57.633843380969552</c:v>
                </c:pt>
                <c:pt idx="1">
                  <c:v>219.45214163845941</c:v>
                </c:pt>
                <c:pt idx="2">
                  <c:v>35.339563353199338</c:v>
                </c:pt>
                <c:pt idx="3">
                  <c:v>38.70435693116211</c:v>
                </c:pt>
              </c:numCache>
            </c:numRef>
          </c:xVal>
          <c:yVal>
            <c:numRef>
              <c:f>Axial!$C$30:$F$30</c:f>
              <c:numCache>
                <c:formatCode>General</c:formatCode>
                <c:ptCount val="4"/>
                <c:pt idx="0">
                  <c:v>10611.574758584085</c:v>
                </c:pt>
                <c:pt idx="1">
                  <c:v>614.61590092709264</c:v>
                </c:pt>
                <c:pt idx="2">
                  <c:v>990.60867020256126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7-4568-A8C3-D6400C9F45EC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Axial!$G$31:$J$31</c:f>
              <c:numCache>
                <c:formatCode>General</c:formatCode>
                <c:ptCount val="4"/>
                <c:pt idx="0">
                  <c:v>107.84683162516137</c:v>
                </c:pt>
                <c:pt idx="1">
                  <c:v>220.6773092058219</c:v>
                </c:pt>
                <c:pt idx="2">
                  <c:v>39.115705606169911</c:v>
                </c:pt>
                <c:pt idx="3">
                  <c:v>43.600933890328321</c:v>
                </c:pt>
              </c:numCache>
            </c:numRef>
          </c:xVal>
          <c:yVal>
            <c:numRef>
              <c:f>Axial!$G$30:$J$30</c:f>
              <c:numCache>
                <c:formatCode>General</c:formatCode>
                <c:ptCount val="4"/>
                <c:pt idx="0">
                  <c:v>16303.001972338083</c:v>
                </c:pt>
                <c:pt idx="1">
                  <c:v>639.53359197866018</c:v>
                </c:pt>
                <c:pt idx="2">
                  <c:v>996.96668441705208</c:v>
                </c:pt>
                <c:pt idx="3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7-4568-A8C3-D6400C9F45EC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Axial!$S$31:$V$31</c:f>
              <c:numCache>
                <c:formatCode>General</c:formatCode>
                <c:ptCount val="4"/>
                <c:pt idx="0">
                  <c:v>43.388312902764966</c:v>
                </c:pt>
                <c:pt idx="1">
                  <c:v>-135.8916529767007</c:v>
                </c:pt>
                <c:pt idx="2">
                  <c:v>-132.35145981984783</c:v>
                </c:pt>
                <c:pt idx="3">
                  <c:v>38.70435693116211</c:v>
                </c:pt>
              </c:numCache>
            </c:numRef>
          </c:xVal>
          <c:yVal>
            <c:numRef>
              <c:f>Axial!$S$30:$V$30</c:f>
              <c:numCache>
                <c:formatCode>General</c:formatCode>
                <c:ptCount val="4"/>
                <c:pt idx="0">
                  <c:v>111.79753684281697</c:v>
                </c:pt>
                <c:pt idx="1">
                  <c:v>177.03040005161046</c:v>
                </c:pt>
                <c:pt idx="2">
                  <c:v>305.19778144419456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7-4568-A8C3-D6400C9F45EC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Axial!$X$29:$Z$29</c:f>
              <c:numCache>
                <c:formatCode>General</c:formatCode>
                <c:ptCount val="3"/>
                <c:pt idx="0">
                  <c:v>-136.45524339130111</c:v>
                </c:pt>
                <c:pt idx="1">
                  <c:v>-131.20423004641725</c:v>
                </c:pt>
                <c:pt idx="2">
                  <c:v>49.812856374230947</c:v>
                </c:pt>
              </c:numCache>
            </c:numRef>
          </c:xVal>
          <c:yVal>
            <c:numRef>
              <c:f>Axial!$X$30:$Z$30</c:f>
              <c:numCache>
                <c:formatCode>General</c:formatCode>
                <c:ptCount val="3"/>
                <c:pt idx="0">
                  <c:v>216.50107092517212</c:v>
                </c:pt>
                <c:pt idx="1">
                  <c:v>347.89124144798421</c:v>
                </c:pt>
                <c:pt idx="2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7-4568-A8C3-D6400C9F45EC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Axial!$AI$31:$AL$31</c:f>
              <c:numCache>
                <c:formatCode>General</c:formatCode>
                <c:ptCount val="4"/>
                <c:pt idx="0">
                  <c:v>-0.81140594998984117</c:v>
                </c:pt>
                <c:pt idx="1">
                  <c:v>25.539801491378412</c:v>
                </c:pt>
                <c:pt idx="2">
                  <c:v>23.946829712509448</c:v>
                </c:pt>
                <c:pt idx="3">
                  <c:v>24.930886748776548</c:v>
                </c:pt>
              </c:numCache>
            </c:numRef>
          </c:xVal>
          <c:yVal>
            <c:numRef>
              <c:f>Axial!$AI$30:$AL$30</c:f>
              <c:numCache>
                <c:formatCode>General</c:formatCode>
                <c:ptCount val="4"/>
                <c:pt idx="0">
                  <c:v>33344.383435376745</c:v>
                </c:pt>
                <c:pt idx="1">
                  <c:v>1643.6239951302946</c:v>
                </c:pt>
                <c:pt idx="2">
                  <c:v>2118.5732320436409</c:v>
                </c:pt>
                <c:pt idx="3">
                  <c:v>2617.8205702701116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7-4568-A8C3-D6400C9F45EC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Axial!$AM$31:$AP$31</c:f>
              <c:numCache>
                <c:formatCode>General</c:formatCode>
                <c:ptCount val="4"/>
                <c:pt idx="0">
                  <c:v>31.944035956261548</c:v>
                </c:pt>
                <c:pt idx="1">
                  <c:v>31.66450400580274</c:v>
                </c:pt>
                <c:pt idx="2">
                  <c:v>26.802381399610951</c:v>
                </c:pt>
                <c:pt idx="3">
                  <c:v>27.963407470387164</c:v>
                </c:pt>
              </c:numCache>
            </c:numRef>
          </c:xVal>
          <c:yVal>
            <c:numRef>
              <c:f>Axial!$AM$30:$AP$30</c:f>
              <c:numCache>
                <c:formatCode>General</c:formatCode>
                <c:ptCount val="4"/>
                <c:pt idx="0">
                  <c:v>40349.591845432173</c:v>
                </c:pt>
                <c:pt idx="1">
                  <c:v>98101.503303582489</c:v>
                </c:pt>
                <c:pt idx="2">
                  <c:v>3454.0435367401492</c:v>
                </c:pt>
                <c:pt idx="3">
                  <c:v>4094.5886692316258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87-4568-A8C3-D6400C9F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rgbClr val="00B05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Rotation!$K$39:$N$39</c:f>
              <c:numCache>
                <c:formatCode>General</c:formatCode>
                <c:ptCount val="4"/>
                <c:pt idx="0">
                  <c:v>2234.289954063081</c:v>
                </c:pt>
                <c:pt idx="1">
                  <c:v>3052.8658938405415</c:v>
                </c:pt>
                <c:pt idx="2">
                  <c:v>4302.1650502960783</c:v>
                </c:pt>
                <c:pt idx="3">
                  <c:v>5534.3223221894004</c:v>
                </c:pt>
              </c:numCache>
            </c:numRef>
          </c:xVal>
          <c:yVal>
            <c:numRef>
              <c:f>Rotation!$K$40:$N$40</c:f>
              <c:numCache>
                <c:formatCode>General</c:formatCode>
                <c:ptCount val="4"/>
                <c:pt idx="0">
                  <c:v>1508.2711451281384</c:v>
                </c:pt>
                <c:pt idx="1">
                  <c:v>1806.6418751696044</c:v>
                </c:pt>
                <c:pt idx="2">
                  <c:v>2150.1639666330639</c:v>
                </c:pt>
                <c:pt idx="3">
                  <c:v>2356.2537636186357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8-4BD5-A7A4-8DB3713D9A38}"/>
            </c:ext>
          </c:extLst>
        </c:ser>
        <c:ser>
          <c:idx val="2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Rotation!$AA$39:$AD$39</c:f>
              <c:numCache>
                <c:formatCode>General</c:formatCode>
                <c:ptCount val="4"/>
                <c:pt idx="0">
                  <c:v>412.56787419007605</c:v>
                </c:pt>
                <c:pt idx="1">
                  <c:v>622.61279356552086</c:v>
                </c:pt>
                <c:pt idx="2">
                  <c:v>1025.1221297179359</c:v>
                </c:pt>
                <c:pt idx="3">
                  <c:v>1527.3696062209938</c:v>
                </c:pt>
              </c:numCache>
            </c:numRef>
          </c:xVal>
          <c:yVal>
            <c:numRef>
              <c:f>Rotation!$AA$40:$AD$40</c:f>
              <c:numCache>
                <c:formatCode>General</c:formatCode>
                <c:ptCount val="4"/>
                <c:pt idx="0">
                  <c:v>433.03409770908326</c:v>
                </c:pt>
                <c:pt idx="1">
                  <c:v>631.7313829629752</c:v>
                </c:pt>
                <c:pt idx="2">
                  <c:v>934.94075414714393</c:v>
                </c:pt>
                <c:pt idx="3">
                  <c:v>1250.9708796790162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8-4BD5-A7A4-8DB3713D9A38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Rotation!$AQ$39:$AT$39</c:f>
              <c:numCache>
                <c:formatCode>General</c:formatCode>
                <c:ptCount val="4"/>
                <c:pt idx="0">
                  <c:v>99.032454852788973</c:v>
                </c:pt>
                <c:pt idx="1">
                  <c:v>138.68066223644402</c:v>
                </c:pt>
                <c:pt idx="2">
                  <c:v>216.13554961155825</c:v>
                </c:pt>
                <c:pt idx="3">
                  <c:v>338.31052734698613</c:v>
                </c:pt>
              </c:numCache>
            </c:numRef>
          </c:xVal>
          <c:yVal>
            <c:numRef>
              <c:f>Rotation!$AQ$40:$AT$40</c:f>
              <c:numCache>
                <c:formatCode>General</c:formatCode>
                <c:ptCount val="4"/>
                <c:pt idx="0">
                  <c:v>98.53546673785678</c:v>
                </c:pt>
                <c:pt idx="1">
                  <c:v>152.4567468658696</c:v>
                </c:pt>
                <c:pt idx="2">
                  <c:v>255.47331728744621</c:v>
                </c:pt>
                <c:pt idx="3">
                  <c:v>391.6123048130612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8-4BD5-A7A4-8DB3713D9A38}"/>
            </c:ext>
          </c:extLst>
        </c:ser>
        <c:ser>
          <c:idx val="3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Rotation!$BG$39:$BJ$39</c:f>
              <c:numCache>
                <c:formatCode>General</c:formatCode>
                <c:ptCount val="4"/>
                <c:pt idx="0">
                  <c:v>48.972848634725224</c:v>
                </c:pt>
                <c:pt idx="1">
                  <c:v>58.442804914540829</c:v>
                </c:pt>
                <c:pt idx="2">
                  <c:v>80.869876639168083</c:v>
                </c:pt>
                <c:pt idx="3">
                  <c:v>112.50557361379732</c:v>
                </c:pt>
              </c:numCache>
            </c:numRef>
          </c:xVal>
          <c:yVal>
            <c:numRef>
              <c:f>Rotation!$BG$40:$BJ$40</c:f>
              <c:numCache>
                <c:formatCode>General</c:formatCode>
                <c:ptCount val="4"/>
                <c:pt idx="0">
                  <c:v>39.763503428140083</c:v>
                </c:pt>
                <c:pt idx="1">
                  <c:v>51.867783675227628</c:v>
                </c:pt>
                <c:pt idx="2">
                  <c:v>81.14897560242288</c:v>
                </c:pt>
                <c:pt idx="3">
                  <c:v>125.29106378993613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8-4BD5-A7A4-8DB3713D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rgbClr val="FF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Rotation!$K$31:$N$31</c:f>
              <c:numCache>
                <c:formatCode>General</c:formatCode>
                <c:ptCount val="4"/>
                <c:pt idx="0">
                  <c:v>27.113546649958593</c:v>
                </c:pt>
                <c:pt idx="1">
                  <c:v>23.59016840586672</c:v>
                </c:pt>
                <c:pt idx="2">
                  <c:v>19.887830448326888</c:v>
                </c:pt>
                <c:pt idx="3">
                  <c:v>16.877819287933431</c:v>
                </c:pt>
              </c:numCache>
            </c:numRef>
          </c:xVal>
          <c:yVal>
            <c:numRef>
              <c:f>Rotation!$K$30:$N$30</c:f>
              <c:numCache>
                <c:formatCode>General</c:formatCode>
                <c:ptCount val="4"/>
                <c:pt idx="0">
                  <c:v>4094.2477110343243</c:v>
                </c:pt>
                <c:pt idx="1">
                  <c:v>5250.7624516805508</c:v>
                </c:pt>
                <c:pt idx="2">
                  <c:v>6832.0408421464354</c:v>
                </c:pt>
                <c:pt idx="3">
                  <c:v>8307.3513877363166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E-4544-BF21-921A801F94F5}"/>
            </c:ext>
          </c:extLst>
        </c:ser>
        <c:ser>
          <c:idx val="3"/>
          <c:order val="1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Rotation!$AA$31:$AD$31</c:f>
              <c:numCache>
                <c:formatCode>General</c:formatCode>
                <c:ptCount val="4"/>
                <c:pt idx="0">
                  <c:v>38.397333559048107</c:v>
                </c:pt>
                <c:pt idx="1">
                  <c:v>36.131392479864466</c:v>
                </c:pt>
                <c:pt idx="2">
                  <c:v>32.510678198572869</c:v>
                </c:pt>
                <c:pt idx="3">
                  <c:v>28.934914316465335</c:v>
                </c:pt>
              </c:numCache>
            </c:numRef>
          </c:xVal>
          <c:yVal>
            <c:numRef>
              <c:f>Rotation!$AA$30:$AD$30</c:f>
              <c:numCache>
                <c:formatCode>General</c:formatCode>
                <c:ptCount val="4"/>
                <c:pt idx="0">
                  <c:v>1256.4657470087786</c:v>
                </c:pt>
                <c:pt idx="1">
                  <c:v>1825.06890513439</c:v>
                </c:pt>
                <c:pt idx="2">
                  <c:v>2696.3613690932575</c:v>
                </c:pt>
                <c:pt idx="3">
                  <c:v>3712.5340897151318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E-4544-BF21-921A801F94F5}"/>
            </c:ext>
          </c:extLst>
        </c:ser>
        <c:ser>
          <c:idx val="0"/>
          <c:order val="2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Rotation!$AQ$31:$AT$31</c:f>
              <c:numCache>
                <c:formatCode>General</c:formatCode>
                <c:ptCount val="4"/>
                <c:pt idx="0">
                  <c:v>41.37276396510218</c:v>
                </c:pt>
                <c:pt idx="1">
                  <c:v>42.047209679600485</c:v>
                </c:pt>
                <c:pt idx="2">
                  <c:v>40.996165084731246</c:v>
                </c:pt>
                <c:pt idx="3">
                  <c:v>38.739471338762989</c:v>
                </c:pt>
              </c:numCache>
            </c:numRef>
          </c:xVal>
          <c:yVal>
            <c:numRef>
              <c:f>Rotation!$AQ$30:$AT$30</c:f>
              <c:numCache>
                <c:formatCode>General</c:formatCode>
                <c:ptCount val="4"/>
                <c:pt idx="0">
                  <c:v>364.43236528592524</c:v>
                </c:pt>
                <c:pt idx="1">
                  <c:v>556.86196279691114</c:v>
                </c:pt>
                <c:pt idx="2">
                  <c:v>905.30330074993435</c:v>
                </c:pt>
                <c:pt idx="3">
                  <c:v>1381.8430195611465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E-4544-BF21-921A801F94F5}"/>
            </c:ext>
          </c:extLst>
        </c:ser>
        <c:ser>
          <c:idx val="2"/>
          <c:order val="3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Rotation!$BG$31:$BJ$31</c:f>
              <c:numCache>
                <c:formatCode>General</c:formatCode>
                <c:ptCount val="4"/>
                <c:pt idx="0">
                  <c:v>38.186837646702571</c:v>
                </c:pt>
                <c:pt idx="1">
                  <c:v>39.470587132420853</c:v>
                </c:pt>
                <c:pt idx="2">
                  <c:v>40.979459264647474</c:v>
                </c:pt>
                <c:pt idx="3">
                  <c:v>42.070116142141373</c:v>
                </c:pt>
              </c:numCache>
            </c:numRef>
          </c:xVal>
          <c:yVal>
            <c:numRef>
              <c:f>Rotation!$BG$30:$BJ$30</c:f>
              <c:numCache>
                <c:formatCode>General</c:formatCode>
                <c:ptCount val="4"/>
                <c:pt idx="0">
                  <c:v>141.8337244704322</c:v>
                </c:pt>
                <c:pt idx="1">
                  <c:v>202.67886277346591</c:v>
                </c:pt>
                <c:pt idx="2">
                  <c:v>316.47650050029159</c:v>
                </c:pt>
                <c:pt idx="3">
                  <c:v>480.30182862470519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E-4544-BF21-921A801F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Rotation!$K$41:$N$41</c:f>
              <c:numCache>
                <c:formatCode>General</c:formatCode>
                <c:ptCount val="4"/>
                <c:pt idx="0">
                  <c:v>3644.3106601164554</c:v>
                </c:pt>
                <c:pt idx="1">
                  <c:v>4811.9636552215834</c:v>
                </c:pt>
                <c:pt idx="2">
                  <c:v>6424.5806727295885</c:v>
                </c:pt>
                <c:pt idx="3">
                  <c:v>7949.5209566344656</c:v>
                </c:pt>
              </c:numCache>
            </c:numRef>
          </c:xVal>
          <c:yVal>
            <c:numRef>
              <c:f>Rotation!$K$42:$N$42</c:f>
              <c:numCache>
                <c:formatCode>General</c:formatCode>
                <c:ptCount val="4"/>
                <c:pt idx="0">
                  <c:v>1865.9753835116287</c:v>
                </c:pt>
                <c:pt idx="1">
                  <c:v>2101.3119960645754</c:v>
                </c:pt>
                <c:pt idx="2">
                  <c:v>2324.1224684483409</c:v>
                </c:pt>
                <c:pt idx="3">
                  <c:v>2411.8879823395514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4E0-B054-0C2B35404CE7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Rotation!$AA$41:$AD$41</c:f>
              <c:numCache>
                <c:formatCode>General</c:formatCode>
                <c:ptCount val="4"/>
                <c:pt idx="0">
                  <c:v>984.72030497865001</c:v>
                </c:pt>
                <c:pt idx="1">
                  <c:v>1474.0478191668778</c:v>
                </c:pt>
                <c:pt idx="2">
                  <c:v>2273.818070156567</c:v>
                </c:pt>
                <c:pt idx="3">
                  <c:v>3249.0979647703716</c:v>
                </c:pt>
              </c:numCache>
            </c:numRef>
          </c:xVal>
          <c:yVal>
            <c:numRef>
              <c:f>Rotation!$AA$42:$AD$42</c:f>
              <c:numCache>
                <c:formatCode>General</c:formatCode>
                <c:ptCount val="4"/>
                <c:pt idx="0">
                  <c:v>780.40508351053359</c:v>
                </c:pt>
                <c:pt idx="1">
                  <c:v>1076.1317462549891</c:v>
                </c:pt>
                <c:pt idx="2">
                  <c:v>1449.177703585013</c:v>
                </c:pt>
                <c:pt idx="3">
                  <c:v>1796.1825582668348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4E0-B054-0C2B35404CE7}"/>
            </c:ext>
          </c:extLst>
        </c:ser>
        <c:ser>
          <c:idx val="0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Rotation!$AQ$41:$AT$41</c:f>
              <c:numCache>
                <c:formatCode>General</c:formatCode>
                <c:ptCount val="4"/>
                <c:pt idx="0">
                  <c:v>273.47928347611384</c:v>
                </c:pt>
                <c:pt idx="1">
                  <c:v>413.52192557163062</c:v>
                </c:pt>
                <c:pt idx="2">
                  <c:v>683.28082557592188</c:v>
                </c:pt>
                <c:pt idx="3">
                  <c:v>1077.8368498263094</c:v>
                </c:pt>
              </c:numCache>
            </c:numRef>
          </c:xVal>
          <c:yVal>
            <c:numRef>
              <c:f>Rotation!$AQ$42:$AT$42</c:f>
              <c:numCache>
                <c:formatCode>General</c:formatCode>
                <c:ptCount val="4"/>
                <c:pt idx="0">
                  <c:v>240.87347379337027</c:v>
                </c:pt>
                <c:pt idx="1">
                  <c:v>372.95423671217253</c:v>
                </c:pt>
                <c:pt idx="2">
                  <c:v>593.88667247970193</c:v>
                </c:pt>
                <c:pt idx="3">
                  <c:v>864.72993232937449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B-44E0-B054-0C2B35404CE7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Rotation!$BG$41:$BJ$41</c:f>
              <c:numCache>
                <c:formatCode>General</c:formatCode>
                <c:ptCount val="4"/>
                <c:pt idx="0">
                  <c:v>111.48115668912006</c:v>
                </c:pt>
                <c:pt idx="1">
                  <c:v>156.45815349929092</c:v>
                </c:pt>
                <c:pt idx="2">
                  <c:v>238.92226658609562</c:v>
                </c:pt>
                <c:pt idx="3">
                  <c:v>356.54025454596899</c:v>
                </c:pt>
              </c:numCache>
            </c:numRef>
          </c:xVal>
          <c:yVal>
            <c:numRef>
              <c:f>Rotation!$BG$42:$BJ$42</c:f>
              <c:numCache>
                <c:formatCode>General</c:formatCode>
                <c:ptCount val="4"/>
                <c:pt idx="0">
                  <c:v>87.68555810628304</c:v>
                </c:pt>
                <c:pt idx="1">
                  <c:v>128.83930929160456</c:v>
                </c:pt>
                <c:pt idx="2">
                  <c:v>207.5416244956026</c:v>
                </c:pt>
                <c:pt idx="3">
                  <c:v>321.82121351541036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4E0-B054-0C2B3540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5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Rotation!$K$29:$N$29</c:f>
              <c:numCache>
                <c:formatCode>General</c:formatCode>
                <c:ptCount val="4"/>
                <c:pt idx="0">
                  <c:v>34.021559572877152</c:v>
                </c:pt>
                <c:pt idx="1">
                  <c:v>30.616432798035014</c:v>
                </c:pt>
                <c:pt idx="2">
                  <c:v>26.555263729095223</c:v>
                </c:pt>
                <c:pt idx="3">
                  <c:v>23.062020243290732</c:v>
                </c:pt>
              </c:numCache>
            </c:numRef>
          </c:xVal>
          <c:yVal>
            <c:numRef>
              <c:f>Rotation!$K$28:$N$28</c:f>
              <c:numCache>
                <c:formatCode>General</c:formatCode>
                <c:ptCount val="4"/>
                <c:pt idx="0">
                  <c:v>2695.7250316108561</c:v>
                </c:pt>
                <c:pt idx="1">
                  <c:v>3547.3856614260526</c:v>
                </c:pt>
                <c:pt idx="2">
                  <c:v>4809.5560297595339</c:v>
                </c:pt>
                <c:pt idx="3">
                  <c:v>6015.0357741621838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F-4DE3-82AB-A68F824C4D7F}"/>
            </c:ext>
          </c:extLst>
        </c:ser>
        <c:ser>
          <c:idx val="2"/>
          <c:order val="1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Rotation!$AA$29:$AD$29</c:f>
              <c:numCache>
                <c:formatCode>General</c:formatCode>
                <c:ptCount val="4"/>
                <c:pt idx="0">
                  <c:v>46.386467129369258</c:v>
                </c:pt>
                <c:pt idx="1">
                  <c:v>45.416510471527033</c:v>
                </c:pt>
                <c:pt idx="2">
                  <c:v>42.365711622355683</c:v>
                </c:pt>
                <c:pt idx="3">
                  <c:v>39.318714939504694</c:v>
                </c:pt>
              </c:numCache>
            </c:numRef>
          </c:xVal>
          <c:yVal>
            <c:numRef>
              <c:f>Rotation!$AA$28:$AD$28</c:f>
              <c:numCache>
                <c:formatCode>General</c:formatCode>
                <c:ptCount val="4"/>
                <c:pt idx="0">
                  <c:v>598.10599444616696</c:v>
                </c:pt>
                <c:pt idx="1">
                  <c:v>886.97870940162659</c:v>
                </c:pt>
                <c:pt idx="2">
                  <c:v>1387.4399427011847</c:v>
                </c:pt>
                <c:pt idx="3">
                  <c:v>1974.2811491306311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F-4DE3-82AB-A68F824C4D7F}"/>
            </c:ext>
          </c:extLst>
        </c:ser>
        <c:ser>
          <c:idx val="1"/>
          <c:order val="2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Rotation!$AQ$29:$AT$29</c:f>
              <c:numCache>
                <c:formatCode>General</c:formatCode>
                <c:ptCount val="4"/>
                <c:pt idx="0">
                  <c:v>44.855871028242774</c:v>
                </c:pt>
                <c:pt idx="1">
                  <c:v>47.709109792984485</c:v>
                </c:pt>
                <c:pt idx="2">
                  <c:v>49.768109263092747</c:v>
                </c:pt>
                <c:pt idx="3">
                  <c:v>49.176545311874243</c:v>
                </c:pt>
              </c:numCache>
            </c:numRef>
          </c:xVal>
          <c:yVal>
            <c:numRef>
              <c:f>Rotation!$AQ$28:$AT$28</c:f>
              <c:numCache>
                <c:formatCode>General</c:formatCode>
                <c:ptCount val="4"/>
                <c:pt idx="0">
                  <c:v>139.70205910943821</c:v>
                </c:pt>
                <c:pt idx="1">
                  <c:v>206.09557429324511</c:v>
                </c:pt>
                <c:pt idx="2">
                  <c:v>334.63590908888204</c:v>
                </c:pt>
                <c:pt idx="3">
                  <c:v>517.50769095231215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F-4DE3-82AB-A68F824C4D7F}"/>
            </c:ext>
          </c:extLst>
        </c:ser>
        <c:ser>
          <c:idx val="3"/>
          <c:order val="3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Rotation!$BG$29:$BJ$29</c:f>
              <c:numCache>
                <c:formatCode>General</c:formatCode>
                <c:ptCount val="4"/>
                <c:pt idx="0">
                  <c:v>39.074871301602343</c:v>
                </c:pt>
                <c:pt idx="1">
                  <c:v>41.588942243381084</c:v>
                </c:pt>
                <c:pt idx="2">
                  <c:v>45.098699482325685</c:v>
                </c:pt>
                <c:pt idx="3">
                  <c:v>48.077629514417566</c:v>
                </c:pt>
              </c:numCache>
            </c:numRef>
          </c:xVal>
          <c:yVal>
            <c:numRef>
              <c:f>Rotation!$BG$28:$BJ$28</c:f>
              <c:numCache>
                <c:formatCode>General</c:formatCode>
                <c:ptCount val="4"/>
                <c:pt idx="0">
                  <c:v>63.083088924682635</c:v>
                </c:pt>
                <c:pt idx="1">
                  <c:v>78.13980054785965</c:v>
                </c:pt>
                <c:pt idx="2">
                  <c:v>114.56479908312539</c:v>
                </c:pt>
                <c:pt idx="3">
                  <c:v>168.39048298458977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F-4DE3-82AB-A68F824C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9D0-BD68-A792D3FE63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D-49D0-BD68-A792D3FE630F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D-49D0-BD68-A792D3FE630F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D-49D0-BD68-A792D3FE630F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Rotation!$AY$33:$BB$33</c:f>
              <c:numCache>
                <c:formatCode>General</c:formatCode>
                <c:ptCount val="4"/>
                <c:pt idx="0">
                  <c:v>44.195951415427842</c:v>
                </c:pt>
                <c:pt idx="1">
                  <c:v>-137.80008578830279</c:v>
                </c:pt>
                <c:pt idx="2">
                  <c:v>-134.07011853396733</c:v>
                </c:pt>
                <c:pt idx="3">
                  <c:v>49.584726540553525</c:v>
                </c:pt>
              </c:numCache>
            </c:numRef>
          </c:xVal>
          <c:yVal>
            <c:numRef>
              <c:f>Rotation!$AY$32:$BB$32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D-49D0-BD68-A792D3FE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Ouest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D-47CD-8F77-9F1D4C7A31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Rotation!$W$33:$Z$33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48.105250026877407</c:v>
                </c:pt>
                <c:pt idx="2">
                  <c:v>46.894422432560276</c:v>
                </c:pt>
                <c:pt idx="3">
                  <c:v>45.285322441623293</c:v>
                </c:pt>
              </c:numCache>
            </c:numRef>
          </c:xVal>
          <c:yVal>
            <c:numRef>
              <c:f>Rotation!$W$32:$Z$32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D-47CD-8F77-9F1D4C7A3103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D-47CD-8F77-9F1D4C7A3103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D-47CD-8F77-9F1D4C7A3103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Rotation!$BC$33:$BF$33</c:f>
              <c:numCache>
                <c:formatCode>General</c:formatCode>
                <c:ptCount val="4"/>
                <c:pt idx="0">
                  <c:v>42.457801382910162</c:v>
                </c:pt>
                <c:pt idx="1">
                  <c:v>-136.02982568913092</c:v>
                </c:pt>
                <c:pt idx="2">
                  <c:v>-133.76951346784872</c:v>
                </c:pt>
                <c:pt idx="3">
                  <c:v>47.366420979023324</c:v>
                </c:pt>
              </c:numCache>
            </c:numRef>
          </c:xVal>
          <c:yVal>
            <c:numRef>
              <c:f>Rotation!$BC$32:$BF$32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D-47CD-8F77-9F1D4C7A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baseline="0">
                <a:solidFill>
                  <a:srgbClr val="00B050"/>
                </a:solidFill>
                <a:effectLst/>
              </a:rPr>
              <a:t>Module de cisaillement G</a:t>
            </a:r>
            <a:r>
              <a:rPr lang="el-GR" sz="2400" b="0" i="0" baseline="-25000">
                <a:solidFill>
                  <a:srgbClr val="00B050"/>
                </a:solidFill>
                <a:effectLst/>
              </a:rPr>
              <a:t>θ</a:t>
            </a:r>
            <a:r>
              <a:rPr lang="fr-FR" sz="2400" b="0" i="0" baseline="-25000">
                <a:solidFill>
                  <a:srgbClr val="00B050"/>
                </a:solidFill>
                <a:effectLst/>
              </a:rPr>
              <a:t>z</a:t>
            </a:r>
            <a:r>
              <a:rPr lang="fr-FR" sz="2400" b="0" i="0" baseline="0">
                <a:solidFill>
                  <a:srgbClr val="00B050"/>
                </a:solidFill>
                <a:effectLst/>
              </a:rPr>
              <a:t>* dans deux couches  (Cole-Cole)</a:t>
            </a:r>
            <a:endParaRPr lang="en-US" sz="2400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79358830146232"/>
          <c:y val="0.17482321409599158"/>
          <c:w val="0.58129472865171405"/>
          <c:h val="0.54688437711639071"/>
        </c:manualLayout>
      </c:layout>
      <c:scatterChart>
        <c:scatterStyle val="lineMarker"/>
        <c:varyColors val="0"/>
        <c:ser>
          <c:idx val="0"/>
          <c:order val="0"/>
          <c:tx>
            <c:v>BBSG-8.5°C-R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sides'!$C$46:$F$46</c:f>
              <c:numCache>
                <c:formatCode>General</c:formatCode>
                <c:ptCount val="4"/>
                <c:pt idx="0">
                  <c:v>2270.1594739075063</c:v>
                </c:pt>
                <c:pt idx="1">
                  <c:v>3105.7832036916898</c:v>
                </c:pt>
                <c:pt idx="2">
                  <c:v>4391.4045087211425</c:v>
                </c:pt>
                <c:pt idx="3">
                  <c:v>5656.7680658515301</c:v>
                </c:pt>
              </c:numCache>
            </c:numRef>
          </c:xVal>
          <c:yVal>
            <c:numRef>
              <c:f>'Plot for 2 sides'!$C$47:$F$47</c:f>
              <c:numCache>
                <c:formatCode>General</c:formatCode>
                <c:ptCount val="4"/>
                <c:pt idx="0">
                  <c:v>1527.3551876324127</c:v>
                </c:pt>
                <c:pt idx="1">
                  <c:v>1834.3659691255652</c:v>
                </c:pt>
                <c:pt idx="2">
                  <c:v>2185.5956220159146</c:v>
                </c:pt>
                <c:pt idx="3">
                  <c:v>2412.8206306928669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0C9-BC98-F25EFF82B078}"/>
            </c:ext>
          </c:extLst>
        </c:ser>
        <c:ser>
          <c:idx val="4"/>
          <c:order val="1"/>
          <c:tx>
            <c:v>BBSG-8.5°C-L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sides'!$G$46:$J$46</c:f>
              <c:numCache>
                <c:formatCode>General</c:formatCode>
                <c:ptCount val="4"/>
                <c:pt idx="0">
                  <c:v>2198.4204342186567</c:v>
                </c:pt>
                <c:pt idx="1">
                  <c:v>2999.9485839893937</c:v>
                </c:pt>
                <c:pt idx="2">
                  <c:v>4212.9255918710141</c:v>
                </c:pt>
                <c:pt idx="3">
                  <c:v>5411.8765785272708</c:v>
                </c:pt>
              </c:numCache>
            </c:numRef>
          </c:xVal>
          <c:yVal>
            <c:numRef>
              <c:f>'Plot for 2 sides'!$G$47:$J$47</c:f>
              <c:numCache>
                <c:formatCode>General</c:formatCode>
                <c:ptCount val="4"/>
                <c:pt idx="0">
                  <c:v>1489.1871026238641</c:v>
                </c:pt>
                <c:pt idx="1">
                  <c:v>1778.9177812136431</c:v>
                </c:pt>
                <c:pt idx="2">
                  <c:v>2114.7323112502131</c:v>
                </c:pt>
                <c:pt idx="3">
                  <c:v>2299.6868965444055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6-40C9-BC98-F25EFF82B078}"/>
            </c:ext>
          </c:extLst>
        </c:ser>
        <c:ser>
          <c:idx val="8"/>
          <c:order val="2"/>
          <c:tx>
            <c:v>EME-8.5°C-R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sides'!$C$48:$F$48</c:f>
              <c:numCache>
                <c:formatCode>General</c:formatCode>
                <c:ptCount val="4"/>
                <c:pt idx="0">
                  <c:v>3605.5326839800869</c:v>
                </c:pt>
                <c:pt idx="1">
                  <c:v>4754.3196187709873</c:v>
                </c:pt>
                <c:pt idx="2">
                  <c:v>6334.4114089507375</c:v>
                </c:pt>
                <c:pt idx="3">
                  <c:v>7840.8969188481205</c:v>
                </c:pt>
              </c:numCache>
            </c:numRef>
          </c:xVal>
          <c:yVal>
            <c:numRef>
              <c:f>'Plot for 2 sides'!$C$49:$F$49</c:f>
              <c:numCache>
                <c:formatCode>General</c:formatCode>
                <c:ptCount val="4"/>
                <c:pt idx="0">
                  <c:v>1819.3290850289525</c:v>
                </c:pt>
                <c:pt idx="1">
                  <c:v>2051.3141191217251</c:v>
                </c:pt>
                <c:pt idx="2">
                  <c:v>2259.764395989177</c:v>
                </c:pt>
                <c:pt idx="3">
                  <c:v>2372.9702990379174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ED1-9AFC-52070B053102}"/>
            </c:ext>
          </c:extLst>
        </c:ser>
        <c:ser>
          <c:idx val="9"/>
          <c:order val="3"/>
          <c:tx>
            <c:v>EME-8.5°C-R</c:v>
          </c:tx>
          <c:spPr>
            <a:ln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sides'!$G$48:$J$48</c:f>
              <c:numCache>
                <c:formatCode>General</c:formatCode>
                <c:ptCount val="4"/>
                <c:pt idx="0">
                  <c:v>3683.088636252824</c:v>
                </c:pt>
                <c:pt idx="1">
                  <c:v>4869.6076916721804</c:v>
                </c:pt>
                <c:pt idx="2">
                  <c:v>6514.7499365084368</c:v>
                </c:pt>
                <c:pt idx="3">
                  <c:v>8058.1449944208098</c:v>
                </c:pt>
              </c:numCache>
            </c:numRef>
          </c:xVal>
          <c:yVal>
            <c:numRef>
              <c:f>'Plot for 2 sides'!$G$49:$J$49</c:f>
              <c:numCache>
                <c:formatCode>General</c:formatCode>
                <c:ptCount val="4"/>
                <c:pt idx="0">
                  <c:v>1912.6216819943047</c:v>
                </c:pt>
                <c:pt idx="1">
                  <c:v>2151.3098730074257</c:v>
                </c:pt>
                <c:pt idx="2">
                  <c:v>2388.4805409075043</c:v>
                </c:pt>
                <c:pt idx="3">
                  <c:v>2450.8056656411868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C-4ED1-9AFC-52070B053102}"/>
            </c:ext>
          </c:extLst>
        </c:ser>
        <c:ser>
          <c:idx val="1"/>
          <c:order val="4"/>
          <c:tx>
            <c:v>BBSG-18.8°C-R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sides'!$S$46:$V$46</c:f>
              <c:numCache>
                <c:formatCode>General</c:formatCode>
                <c:ptCount val="4"/>
                <c:pt idx="0">
                  <c:v>419.34174826852177</c:v>
                </c:pt>
                <c:pt idx="1">
                  <c:v>634.46378680290627</c:v>
                </c:pt>
                <c:pt idx="2">
                  <c:v>1036.8997786737016</c:v>
                </c:pt>
                <c:pt idx="3">
                  <c:v>1552.3923528322125</c:v>
                </c:pt>
              </c:numCache>
            </c:numRef>
          </c:xVal>
          <c:yVal>
            <c:numRef>
              <c:f>'Plot for 2 sides'!$S$47:$V$47</c:f>
              <c:numCache>
                <c:formatCode>General</c:formatCode>
                <c:ptCount val="4"/>
                <c:pt idx="0">
                  <c:v>436.26004313630523</c:v>
                </c:pt>
                <c:pt idx="1">
                  <c:v>634.13482770345297</c:v>
                </c:pt>
                <c:pt idx="2">
                  <c:v>931.03312185102664</c:v>
                </c:pt>
                <c:pt idx="3">
                  <c:v>1248.9855264954981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C-4ED1-9AFC-52070B053102}"/>
            </c:ext>
          </c:extLst>
        </c:ser>
        <c:ser>
          <c:idx val="2"/>
          <c:order val="5"/>
          <c:tx>
            <c:v>BBSG-18.8°C-L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sides'!$W$46:$Z$46</c:f>
              <c:numCache>
                <c:formatCode>General</c:formatCode>
                <c:ptCount val="4"/>
                <c:pt idx="0">
                  <c:v>405.79400011163023</c:v>
                </c:pt>
                <c:pt idx="1">
                  <c:v>610.76180032813534</c:v>
                </c:pt>
                <c:pt idx="2">
                  <c:v>1013.3444807621698</c:v>
                </c:pt>
                <c:pt idx="3">
                  <c:v>1502.3468596097753</c:v>
                </c:pt>
              </c:numCache>
            </c:numRef>
          </c:xVal>
          <c:yVal>
            <c:numRef>
              <c:f>'Plot for 2 sides'!$W$47:$Z$47</c:f>
              <c:numCache>
                <c:formatCode>General</c:formatCode>
                <c:ptCount val="4"/>
                <c:pt idx="0">
                  <c:v>429.80815228186145</c:v>
                </c:pt>
                <c:pt idx="1">
                  <c:v>629.32793822249755</c:v>
                </c:pt>
                <c:pt idx="2">
                  <c:v>938.84838644326157</c:v>
                </c:pt>
                <c:pt idx="3">
                  <c:v>1252.9562328625343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C-4ED1-9AFC-52070B053102}"/>
            </c:ext>
          </c:extLst>
        </c:ser>
        <c:ser>
          <c:idx val="3"/>
          <c:order val="6"/>
          <c:tx>
            <c:v>EME-18.8°C-R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sides'!$S$48:$V$48</c:f>
              <c:numCache>
                <c:formatCode>General</c:formatCode>
                <c:ptCount val="4"/>
                <c:pt idx="0">
                  <c:v>986.037287984518</c:v>
                </c:pt>
                <c:pt idx="1">
                  <c:v>1461.1323578708977</c:v>
                </c:pt>
                <c:pt idx="2">
                  <c:v>2235.5300535277424</c:v>
                </c:pt>
                <c:pt idx="3">
                  <c:v>3195.3818168395865</c:v>
                </c:pt>
              </c:numCache>
            </c:numRef>
          </c:xVal>
          <c:yVal>
            <c:numRef>
              <c:f>'Plot for 2 sides'!$S$49:$V$49</c:f>
              <c:numCache>
                <c:formatCode>General</c:formatCode>
                <c:ptCount val="4"/>
                <c:pt idx="0">
                  <c:v>765.30105685694241</c:v>
                </c:pt>
                <c:pt idx="1">
                  <c:v>1043.9511079726499</c:v>
                </c:pt>
                <c:pt idx="2">
                  <c:v>1394.5114062537164</c:v>
                </c:pt>
                <c:pt idx="3">
                  <c:v>1730.4235366936991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FC-4ED1-9AFC-52070B053102}"/>
            </c:ext>
          </c:extLst>
        </c:ser>
        <c:ser>
          <c:idx val="5"/>
          <c:order val="7"/>
          <c:tx>
            <c:v>EME-18.8°C-R</c:v>
          </c:tx>
          <c:spPr>
            <a:ln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sides'!$W$48:$Z$48</c:f>
              <c:numCache>
                <c:formatCode>General</c:formatCode>
                <c:ptCount val="4"/>
                <c:pt idx="0">
                  <c:v>983.40332197278178</c:v>
                </c:pt>
                <c:pt idx="1">
                  <c:v>1486.9632804628579</c:v>
                </c:pt>
                <c:pt idx="2">
                  <c:v>2312.1060867853921</c:v>
                </c:pt>
                <c:pt idx="3">
                  <c:v>3302.8141127011563</c:v>
                </c:pt>
              </c:numCache>
            </c:numRef>
          </c:xVal>
          <c:yVal>
            <c:numRef>
              <c:f>'Plot for 2 sides'!$W$49:$Z$49</c:f>
              <c:numCache>
                <c:formatCode>General</c:formatCode>
                <c:ptCount val="4"/>
                <c:pt idx="0">
                  <c:v>795.50911016412488</c:v>
                </c:pt>
                <c:pt idx="1">
                  <c:v>1108.3123845373284</c:v>
                </c:pt>
                <c:pt idx="2">
                  <c:v>1503.8440009163094</c:v>
                </c:pt>
                <c:pt idx="3">
                  <c:v>1861.9415798399707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FC-4ED1-9AFC-52070B053102}"/>
            </c:ext>
          </c:extLst>
        </c:ser>
        <c:ser>
          <c:idx val="6"/>
          <c:order val="8"/>
          <c:tx>
            <c:v>BBSG-29.0°C-R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sides'!$AI$46:$AL$46</c:f>
              <c:numCache>
                <c:formatCode>General</c:formatCode>
                <c:ptCount val="4"/>
                <c:pt idx="0">
                  <c:v>97.616938913489946</c:v>
                </c:pt>
                <c:pt idx="1">
                  <c:v>136.88239993715388</c:v>
                </c:pt>
                <c:pt idx="2">
                  <c:v>215.89228399754225</c:v>
                </c:pt>
                <c:pt idx="3">
                  <c:v>340.75544790367519</c:v>
                </c:pt>
              </c:numCache>
            </c:numRef>
          </c:xVal>
          <c:yVal>
            <c:numRef>
              <c:f>'Plot for 2 sides'!$AI$47:$AL$47</c:f>
              <c:numCache>
                <c:formatCode>General</c:formatCode>
                <c:ptCount val="4"/>
                <c:pt idx="0">
                  <c:v>99.494669452000537</c:v>
                </c:pt>
                <c:pt idx="1">
                  <c:v>153.89511916485361</c:v>
                </c:pt>
                <c:pt idx="2">
                  <c:v>258.60865389072234</c:v>
                </c:pt>
                <c:pt idx="3">
                  <c:v>396.68152774985583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FC-4ED1-9AFC-52070B053102}"/>
            </c:ext>
          </c:extLst>
        </c:ser>
        <c:ser>
          <c:idx val="7"/>
          <c:order val="9"/>
          <c:tx>
            <c:v>BBSG-29.0°C-L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sides'!$AM$46:$AP$46</c:f>
              <c:numCache>
                <c:formatCode>General</c:formatCode>
                <c:ptCount val="4"/>
                <c:pt idx="0">
                  <c:v>100.447970792088</c:v>
                </c:pt>
                <c:pt idx="1">
                  <c:v>140.47892453573417</c:v>
                </c:pt>
                <c:pt idx="2">
                  <c:v>216.37881522557424</c:v>
                </c:pt>
                <c:pt idx="3">
                  <c:v>335.86560679029708</c:v>
                </c:pt>
              </c:numCache>
            </c:numRef>
          </c:xVal>
          <c:yVal>
            <c:numRef>
              <c:f>'Plot for 2 sides'!$AM$47:$AP$47</c:f>
              <c:numCache>
                <c:formatCode>General</c:formatCode>
                <c:ptCount val="4"/>
                <c:pt idx="0">
                  <c:v>97.576264023713065</c:v>
                </c:pt>
                <c:pt idx="1">
                  <c:v>151.01837456688563</c:v>
                </c:pt>
                <c:pt idx="2">
                  <c:v>252.33798068417011</c:v>
                </c:pt>
                <c:pt idx="3">
                  <c:v>386.54308187626646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FC-4ED1-9AFC-52070B053102}"/>
            </c:ext>
          </c:extLst>
        </c:ser>
        <c:ser>
          <c:idx val="10"/>
          <c:order val="10"/>
          <c:tx>
            <c:v>EME-29.0°C-R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sides'!$AI$48:$AL$48</c:f>
              <c:numCache>
                <c:formatCode>General</c:formatCode>
                <c:ptCount val="4"/>
                <c:pt idx="0">
                  <c:v>262.50183254507078</c:v>
                </c:pt>
                <c:pt idx="1">
                  <c:v>397.26601683783662</c:v>
                </c:pt>
                <c:pt idx="2">
                  <c:v>672.38957869157866</c:v>
                </c:pt>
                <c:pt idx="3">
                  <c:v>1057.8546266533153</c:v>
                </c:pt>
              </c:numCache>
            </c:numRef>
          </c:xVal>
          <c:yVal>
            <c:numRef>
              <c:f>'Plot for 2 sides'!$AI$49:$AL$49</c:f>
              <c:numCache>
                <c:formatCode>General</c:formatCode>
                <c:ptCount val="4"/>
                <c:pt idx="0">
                  <c:v>233.00657879218591</c:v>
                </c:pt>
                <c:pt idx="1">
                  <c:v>362.17278299154896</c:v>
                </c:pt>
                <c:pt idx="2">
                  <c:v>583.63939080453031</c:v>
                </c:pt>
                <c:pt idx="3">
                  <c:v>855.56608373851896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FC-4ED1-9AFC-52070B053102}"/>
            </c:ext>
          </c:extLst>
        </c:ser>
        <c:ser>
          <c:idx val="11"/>
          <c:order val="11"/>
          <c:tx>
            <c:v>EME-29.0°C-R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'Plot for 2 sides'!$AM$48:$AP$48</c:f>
              <c:numCache>
                <c:formatCode>General</c:formatCode>
                <c:ptCount val="4"/>
                <c:pt idx="0">
                  <c:v>284.45673440715677</c:v>
                </c:pt>
                <c:pt idx="1">
                  <c:v>429.77783430542451</c:v>
                </c:pt>
                <c:pt idx="2">
                  <c:v>694.17207246026499</c:v>
                </c:pt>
                <c:pt idx="3">
                  <c:v>1097.8190729993032</c:v>
                </c:pt>
              </c:numCache>
            </c:numRef>
          </c:xVal>
          <c:yVal>
            <c:numRef>
              <c:f>'Plot for 2 sides'!$AM$49:$AP$49</c:f>
              <c:numCache>
                <c:formatCode>General</c:formatCode>
                <c:ptCount val="4"/>
                <c:pt idx="0">
                  <c:v>248.74036879455468</c:v>
                </c:pt>
                <c:pt idx="1">
                  <c:v>383.73569043279628</c:v>
                </c:pt>
                <c:pt idx="2">
                  <c:v>604.13395415487355</c:v>
                </c:pt>
                <c:pt idx="3">
                  <c:v>873.89378092023026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FC-4ED1-9AFC-52070B053102}"/>
            </c:ext>
          </c:extLst>
        </c:ser>
        <c:ser>
          <c:idx val="12"/>
          <c:order val="12"/>
          <c:tx>
            <c:v>BBSG-39.1°C-R</c:v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sides'!$AY$46:$BB$46</c:f>
              <c:numCache>
                <c:formatCode>General</c:formatCode>
                <c:ptCount val="4"/>
                <c:pt idx="0">
                  <c:v>48.755122511700456</c:v>
                </c:pt>
                <c:pt idx="1">
                  <c:v>58.183451376486929</c:v>
                </c:pt>
                <c:pt idx="2">
                  <c:v>80.958558283051246</c:v>
                </c:pt>
                <c:pt idx="3">
                  <c:v>114.10561584616129</c:v>
                </c:pt>
              </c:numCache>
            </c:numRef>
          </c:xVal>
          <c:yVal>
            <c:numRef>
              <c:f>'Plot for 2 sides'!$AY$47:$BB$47</c:f>
              <c:numCache>
                <c:formatCode>General</c:formatCode>
                <c:ptCount val="4"/>
                <c:pt idx="0">
                  <c:v>39.839674368552835</c:v>
                </c:pt>
                <c:pt idx="1">
                  <c:v>51.999182908304689</c:v>
                </c:pt>
                <c:pt idx="2">
                  <c:v>82.296107333227042</c:v>
                </c:pt>
                <c:pt idx="3">
                  <c:v>126.7923657878556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C-4ED1-9AFC-52070B053102}"/>
            </c:ext>
          </c:extLst>
        </c:ser>
        <c:ser>
          <c:idx val="13"/>
          <c:order val="13"/>
          <c:tx>
            <c:v>BBSG-39.1°C-L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sides'!$BC$46:$BF$46</c:f>
              <c:numCache>
                <c:formatCode>General</c:formatCode>
                <c:ptCount val="4"/>
                <c:pt idx="0">
                  <c:v>49.190574757749985</c:v>
                </c:pt>
                <c:pt idx="1">
                  <c:v>58.70215845259473</c:v>
                </c:pt>
                <c:pt idx="2">
                  <c:v>80.78119499528492</c:v>
                </c:pt>
                <c:pt idx="3">
                  <c:v>110.90553138143335</c:v>
                </c:pt>
              </c:numCache>
            </c:numRef>
          </c:xVal>
          <c:yVal>
            <c:numRef>
              <c:f>'Plot for 2 sides'!$BC$47:$BF$47</c:f>
              <c:numCache>
                <c:formatCode>General</c:formatCode>
                <c:ptCount val="4"/>
                <c:pt idx="0">
                  <c:v>39.687332487727339</c:v>
                </c:pt>
                <c:pt idx="1">
                  <c:v>51.736384442150545</c:v>
                </c:pt>
                <c:pt idx="2">
                  <c:v>80.001843871618718</c:v>
                </c:pt>
                <c:pt idx="3">
                  <c:v>123.78976179201671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C-4ED1-9AFC-52070B053102}"/>
            </c:ext>
          </c:extLst>
        </c:ser>
        <c:ser>
          <c:idx val="14"/>
          <c:order val="14"/>
          <c:tx>
            <c:v>EME-39.1°C-R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sides'!$AY$48:$BB$48</c:f>
              <c:numCache>
                <c:formatCode>General</c:formatCode>
                <c:ptCount val="4"/>
                <c:pt idx="0">
                  <c:v>110.33667456093175</c:v>
                </c:pt>
                <c:pt idx="1">
                  <c:v>150.43704959218152</c:v>
                </c:pt>
                <c:pt idx="2">
                  <c:v>232.37021676038526</c:v>
                </c:pt>
                <c:pt idx="3">
                  <c:v>351.99353963795323</c:v>
                </c:pt>
              </c:numCache>
            </c:numRef>
          </c:xVal>
          <c:yVal>
            <c:numRef>
              <c:f>'Plot for 2 sides'!$AY$49:$BB$49</c:f>
              <c:numCache>
                <c:formatCode>General</c:formatCode>
                <c:ptCount val="4"/>
                <c:pt idx="0">
                  <c:v>86.990099516591968</c:v>
                </c:pt>
                <c:pt idx="1">
                  <c:v>124.80010857872293</c:v>
                </c:pt>
                <c:pt idx="2">
                  <c:v>203.86457765074735</c:v>
                </c:pt>
                <c:pt idx="3">
                  <c:v>314.17542021061786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C-4ED1-9AFC-52070B053102}"/>
            </c:ext>
          </c:extLst>
        </c:ser>
        <c:ser>
          <c:idx val="15"/>
          <c:order val="15"/>
          <c:tx>
            <c:v>EME-39.1°C-L</c:v>
          </c:tx>
          <c:spPr>
            <a:ln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sides'!$BC$48:$BF$48</c:f>
              <c:numCache>
                <c:formatCode>General</c:formatCode>
                <c:ptCount val="4"/>
                <c:pt idx="0">
                  <c:v>112.62563881730836</c:v>
                </c:pt>
                <c:pt idx="1">
                  <c:v>162.47925740640025</c:v>
                </c:pt>
                <c:pt idx="2">
                  <c:v>245.47431641180594</c:v>
                </c:pt>
                <c:pt idx="3">
                  <c:v>361.08696945398469</c:v>
                </c:pt>
              </c:numCache>
            </c:numRef>
          </c:xVal>
          <c:yVal>
            <c:numRef>
              <c:f>'Plot for 2 sides'!$BC$49:$BF$49</c:f>
              <c:numCache>
                <c:formatCode>General</c:formatCode>
                <c:ptCount val="4"/>
                <c:pt idx="0">
                  <c:v>88.381016695974139</c:v>
                </c:pt>
                <c:pt idx="1">
                  <c:v>132.87851000448623</c:v>
                </c:pt>
                <c:pt idx="2">
                  <c:v>211.21867134045795</c:v>
                </c:pt>
                <c:pt idx="3">
                  <c:v>329.46700682020293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C-4ED1-9AFC-52070B05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5375729413023085"/>
          <c:y val="0.19434580754912562"/>
          <c:w val="0.24428371588702985"/>
          <c:h val="0.377253699693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1636914104660008"/>
          <c:w val="0.64955240441814022"/>
          <c:h val="0.50852932413428353"/>
        </c:manualLayout>
      </c:layout>
      <c:scatterChart>
        <c:scatterStyle val="lineMarker"/>
        <c:varyColors val="0"/>
        <c:ser>
          <c:idx val="0"/>
          <c:order val="0"/>
          <c:tx>
            <c:v>BBSG-8.5°C-R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 w="9525">
                <a:solidFill>
                  <a:srgbClr val="0070C0"/>
                </a:solidFill>
              </a:ln>
            </c:spPr>
          </c:marker>
          <c:x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5-42AA-90D0-6952FD1FD3C3}"/>
            </c:ext>
          </c:extLst>
        </c:ser>
        <c:ser>
          <c:idx val="1"/>
          <c:order val="1"/>
          <c:tx>
            <c:v>BBSG-8.5°C-L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42AA-90D0-6952FD1FD3C3}"/>
            </c:ext>
          </c:extLst>
        </c:ser>
        <c:ser>
          <c:idx val="2"/>
          <c:order val="2"/>
          <c:tx>
            <c:v>EME-8.5°C-R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5-42AA-90D0-6952FD1FD3C3}"/>
            </c:ext>
          </c:extLst>
        </c:ser>
        <c:ser>
          <c:idx val="3"/>
          <c:order val="3"/>
          <c:tx>
            <c:v>EME-8.5°C-L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5-42AA-90D0-6952FD1FD3C3}"/>
            </c:ext>
          </c:extLst>
        </c:ser>
        <c:ser>
          <c:idx val="4"/>
          <c:order val="4"/>
          <c:tx>
            <c:v>BBSG-18.8°C-R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5-42AA-90D0-6952FD1FD3C3}"/>
            </c:ext>
          </c:extLst>
        </c:ser>
        <c:ser>
          <c:idx val="5"/>
          <c:order val="5"/>
          <c:tx>
            <c:v>BBSG-18.8°C-L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5-42AA-90D0-6952FD1FD3C3}"/>
            </c:ext>
          </c:extLst>
        </c:ser>
        <c:ser>
          <c:idx val="6"/>
          <c:order val="6"/>
          <c:tx>
            <c:v>EME-18.8°C-R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5-42AA-90D0-6952FD1FD3C3}"/>
            </c:ext>
          </c:extLst>
        </c:ser>
        <c:ser>
          <c:idx val="7"/>
          <c:order val="7"/>
          <c:tx>
            <c:v>EME-18.8°C-L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5-42AA-90D0-6952FD1FD3C3}"/>
            </c:ext>
          </c:extLst>
        </c:ser>
        <c:ser>
          <c:idx val="8"/>
          <c:order val="8"/>
          <c:tx>
            <c:v>BBSG-29.0°C-R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5-42AA-90D0-6952FD1FD3C3}"/>
            </c:ext>
          </c:extLst>
        </c:ser>
        <c:ser>
          <c:idx val="9"/>
          <c:order val="9"/>
          <c:tx>
            <c:v>BBSG-29.0°C-L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5-42AA-90D0-6952FD1FD3C3}"/>
            </c:ext>
          </c:extLst>
        </c:ser>
        <c:ser>
          <c:idx val="10"/>
          <c:order val="10"/>
          <c:tx>
            <c:v>EME-29.0°C-R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95-42AA-90D0-6952FD1FD3C3}"/>
            </c:ext>
          </c:extLst>
        </c:ser>
        <c:ser>
          <c:idx val="11"/>
          <c:order val="11"/>
          <c:tx>
            <c:v>EME-29.0°C-L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95-42AA-90D0-6952FD1FD3C3}"/>
            </c:ext>
          </c:extLst>
        </c:ser>
        <c:ser>
          <c:idx val="12"/>
          <c:order val="12"/>
          <c:tx>
            <c:v>BBSG-39.1°C-R</c:v>
          </c:tx>
          <c:spPr>
            <a:ln w="19050">
              <a:noFill/>
            </a:ln>
          </c:spPr>
          <c:marker>
            <c:symbol val="circle"/>
            <c:size val="4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95-42AA-90D0-6952FD1FD3C3}"/>
            </c:ext>
          </c:extLst>
        </c:ser>
        <c:ser>
          <c:idx val="13"/>
          <c:order val="13"/>
          <c:tx>
            <c:v>BBSG-39.1°C-L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95-42AA-90D0-6952FD1FD3C3}"/>
            </c:ext>
          </c:extLst>
        </c:ser>
        <c:ser>
          <c:idx val="14"/>
          <c:order val="14"/>
          <c:tx>
            <c:v>EME-39.1°C-R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95-42AA-90D0-6952FD1FD3C3}"/>
            </c:ext>
          </c:extLst>
        </c:ser>
        <c:ser>
          <c:idx val="15"/>
          <c:order val="15"/>
          <c:tx>
            <c:v>EME-39.1°C-L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95-42AA-90D0-6952FD1FD3C3}"/>
            </c:ext>
          </c:extLst>
        </c:ser>
        <c:ser>
          <c:idx val="16"/>
          <c:order val="16"/>
          <c:tx>
            <c:v>Inter-8.5°C-R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95-42AA-90D0-6952FD1FD3C3}"/>
            </c:ext>
          </c:extLst>
        </c:ser>
        <c:ser>
          <c:idx val="17"/>
          <c:order val="17"/>
          <c:tx>
            <c:v>Inter-8.5°C-L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95-42AA-90D0-6952FD1FD3C3}"/>
            </c:ext>
          </c:extLst>
        </c:ser>
        <c:ser>
          <c:idx val="18"/>
          <c:order val="18"/>
          <c:tx>
            <c:v>Inter-18.8°C-R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95-42AA-90D0-6952FD1FD3C3}"/>
            </c:ext>
          </c:extLst>
        </c:ser>
        <c:ser>
          <c:idx val="19"/>
          <c:order val="19"/>
          <c:tx>
            <c:v>Inter-18.8°C-L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95-42AA-90D0-6952FD1FD3C3}"/>
            </c:ext>
          </c:extLst>
        </c:ser>
        <c:ser>
          <c:idx val="20"/>
          <c:order val="20"/>
          <c:tx>
            <c:v>Inter-29.0°C-R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95-42AA-90D0-6952FD1FD3C3}"/>
            </c:ext>
          </c:extLst>
        </c:ser>
        <c:ser>
          <c:idx val="21"/>
          <c:order val="21"/>
          <c:tx>
            <c:v>Inter-29.0°C-L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95-42AA-90D0-6952FD1FD3C3}"/>
            </c:ext>
          </c:extLst>
        </c:ser>
        <c:ser>
          <c:idx val="22"/>
          <c:order val="22"/>
          <c:tx>
            <c:v>Inter-39.1°C-R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95-42AA-90D0-6952FD1FD3C3}"/>
            </c:ext>
          </c:extLst>
        </c:ser>
        <c:ser>
          <c:idx val="23"/>
          <c:order val="23"/>
          <c:tx>
            <c:v>Inter-39.1°C-L</c:v>
          </c:tx>
          <c:spPr>
            <a:ln w="19050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95-42AA-90D0-6952FD1F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597139901422253"/>
              <c:y val="0.75281742900327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2652705857495972"/>
          <c:y val="0.79848064377079697"/>
          <c:w val="0.74359472809911387"/>
          <c:h val="0.1536221203145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94130892637067"/>
          <c:y val="2.37154150197628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T10-upper-right</c:v>
          </c:tx>
          <c:spPr>
            <a:ln w="25400">
              <a:noFill/>
            </a:ln>
          </c:spPr>
          <c:xVal>
            <c:numRef>
              <c:f>'Plot for 2 sides'!$B$74:$F$74</c:f>
              <c:numCache>
                <c:formatCode>General</c:formatCode>
                <c:ptCount val="5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  <c:pt idx="4">
                  <c:v>60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F96-4B08-A432-E6D5E15F67AE}"/>
            </c:ext>
          </c:extLst>
        </c:ser>
        <c:ser>
          <c:idx val="4"/>
          <c:order val="1"/>
          <c:tx>
            <c:v>T10-upper-left</c:v>
          </c:tx>
          <c:spPr>
            <a:ln w="25400">
              <a:noFill/>
            </a:ln>
          </c:spP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F96-4B08-A432-E6D5E15F67AE}"/>
            </c:ext>
          </c:extLst>
        </c:ser>
        <c:ser>
          <c:idx val="5"/>
          <c:order val="2"/>
          <c:tx>
            <c:v>T10-Lower-right</c:v>
          </c:tx>
          <c:spPr>
            <a:ln w="25400">
              <a:noFill/>
            </a:ln>
          </c:spP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F96-4B08-A432-E6D5E15F67AE}"/>
            </c:ext>
          </c:extLst>
        </c:ser>
        <c:ser>
          <c:idx val="7"/>
          <c:order val="3"/>
          <c:tx>
            <c:v>T10-Lower-left</c:v>
          </c:tx>
          <c:spPr>
            <a:ln w="25400">
              <a:noFill/>
            </a:ln>
          </c:spP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F96-4B08-A432-E6D5E15F67AE}"/>
            </c:ext>
          </c:extLst>
        </c:ser>
        <c:ser>
          <c:idx val="9"/>
          <c:order val="4"/>
          <c:tx>
            <c:v>T20-Upper-right</c:v>
          </c:tx>
          <c:spPr>
            <a:ln w="25400">
              <a:noFill/>
            </a:ln>
          </c:spP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F96-4B08-A432-E6D5E15F67AE}"/>
            </c:ext>
          </c:extLst>
        </c:ser>
        <c:ser>
          <c:idx val="11"/>
          <c:order val="5"/>
          <c:tx>
            <c:v>T20-Upper-left</c:v>
          </c:tx>
          <c:spPr>
            <a:ln w="25400">
              <a:noFill/>
            </a:ln>
          </c:spP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F96-4B08-A432-E6D5E15F67AE}"/>
            </c:ext>
          </c:extLst>
        </c:ser>
        <c:ser>
          <c:idx val="13"/>
          <c:order val="6"/>
          <c:tx>
            <c:v>T20-Lower-right</c:v>
          </c:tx>
          <c:spPr>
            <a:ln w="25400">
              <a:noFill/>
            </a:ln>
          </c:spP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F96-4B08-A432-E6D5E15F67AE}"/>
            </c:ext>
          </c:extLst>
        </c:ser>
        <c:ser>
          <c:idx val="15"/>
          <c:order val="7"/>
          <c:tx>
            <c:v>T20-Lower-left</c:v>
          </c:tx>
          <c:spPr>
            <a:ln w="25400">
              <a:noFill/>
            </a:ln>
          </c:spP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F96-4B08-A432-E6D5E15F67AE}"/>
            </c:ext>
          </c:extLst>
        </c:ser>
        <c:ser>
          <c:idx val="16"/>
          <c:order val="8"/>
          <c:tx>
            <c:v>T30-Upper-right</c:v>
          </c:tx>
          <c:spPr>
            <a:ln w="25400">
              <a:noFill/>
            </a:ln>
          </c:spP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F96-4B08-A432-E6D5E15F67AE}"/>
            </c:ext>
          </c:extLst>
        </c:ser>
        <c:ser>
          <c:idx val="17"/>
          <c:order val="9"/>
          <c:tx>
            <c:v>T30-Upper-left</c:v>
          </c:tx>
          <c:spPr>
            <a:ln w="25400">
              <a:noFill/>
            </a:ln>
          </c:spP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F96-4B08-A432-E6D5E15F67AE}"/>
            </c:ext>
          </c:extLst>
        </c:ser>
        <c:ser>
          <c:idx val="18"/>
          <c:order val="10"/>
          <c:tx>
            <c:v>T30-Lower-right</c:v>
          </c:tx>
          <c:spPr>
            <a:ln w="25400">
              <a:noFill/>
            </a:ln>
          </c:spP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F96-4B08-A432-E6D5E15F67AE}"/>
            </c:ext>
          </c:extLst>
        </c:ser>
        <c:ser>
          <c:idx val="19"/>
          <c:order val="11"/>
          <c:tx>
            <c:v>T30-Lower-left</c:v>
          </c:tx>
          <c:spPr>
            <a:ln w="25400">
              <a:noFill/>
            </a:ln>
          </c:spP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EF96-4B08-A432-E6D5E15F67AE}"/>
            </c:ext>
          </c:extLst>
        </c:ser>
        <c:ser>
          <c:idx val="20"/>
          <c:order val="12"/>
          <c:tx>
            <c:v>T40-Upper-right</c:v>
          </c:tx>
          <c:spPr>
            <a:ln w="25400">
              <a:noFill/>
            </a:ln>
          </c:spP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F96-4B08-A432-E6D5E15F67AE}"/>
            </c:ext>
          </c:extLst>
        </c:ser>
        <c:ser>
          <c:idx val="21"/>
          <c:order val="13"/>
          <c:tx>
            <c:v>T40-Upper-left</c:v>
          </c:tx>
          <c:spPr>
            <a:ln w="25400">
              <a:noFill/>
            </a:ln>
          </c:spP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F96-4B08-A432-E6D5E15F67AE}"/>
            </c:ext>
          </c:extLst>
        </c:ser>
        <c:ser>
          <c:idx val="22"/>
          <c:order val="14"/>
          <c:tx>
            <c:v>T40-Lower-right</c:v>
          </c:tx>
          <c:spPr>
            <a:ln w="25400">
              <a:noFill/>
            </a:ln>
          </c:spP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F96-4B08-A432-E6D5E15F67AE}"/>
            </c:ext>
          </c:extLst>
        </c:ser>
        <c:ser>
          <c:idx val="23"/>
          <c:order val="15"/>
          <c:tx>
            <c:v>T40-Lower-left</c:v>
          </c:tx>
          <c:spPr>
            <a:ln w="25400">
              <a:noFill/>
            </a:ln>
          </c:spP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F96-4B08-A432-E6D5E15F67AE}"/>
            </c:ext>
          </c:extLst>
        </c:ser>
        <c:ser>
          <c:idx val="0"/>
          <c:order val="16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F96-4B08-A432-E6D5E15F67AE}"/>
            </c:ext>
          </c:extLst>
        </c:ser>
        <c:ser>
          <c:idx val="8"/>
          <c:order val="17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F96-4B08-A432-E6D5E15F67AE}"/>
            </c:ext>
          </c:extLst>
        </c:ser>
        <c:ser>
          <c:idx val="1"/>
          <c:order val="18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F96-4B08-A432-E6D5E15F67AE}"/>
            </c:ext>
          </c:extLst>
        </c:ser>
        <c:ser>
          <c:idx val="10"/>
          <c:order val="19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F96-4B08-A432-E6D5E15F67AE}"/>
            </c:ext>
          </c:extLst>
        </c:ser>
        <c:ser>
          <c:idx val="3"/>
          <c:order val="20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F96-4B08-A432-E6D5E15F67AE}"/>
            </c:ext>
          </c:extLst>
        </c:ser>
        <c:ser>
          <c:idx val="12"/>
          <c:order val="21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F96-4B08-A432-E6D5E15F67AE}"/>
            </c:ext>
          </c:extLst>
        </c:ser>
        <c:ser>
          <c:idx val="6"/>
          <c:order val="2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F96-4B08-A432-E6D5E15F67AE}"/>
            </c:ext>
          </c:extLst>
        </c:ser>
        <c:ser>
          <c:idx val="14"/>
          <c:order val="2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F96-4B08-A432-E6D5E15F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3-4786-A452-3BDB6917D4E7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3-4786-A452-3BDB6917D4E7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3-4786-A452-3BDB6917D4E7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3-4786-A452-3BDB6917D4E7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3-4786-A452-3BDB6917D4E7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3-4786-A452-3BDB6917D4E7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73-4786-A452-3BDB6917D4E7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73-4786-A452-3BDB6917D4E7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73-4786-A452-3BDB6917D4E7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73-4786-A452-3BDB6917D4E7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73-4786-A452-3BDB6917D4E7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73-4786-A452-3BDB6917D4E7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73-4786-A452-3BDB6917D4E7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73-4786-A452-3BDB6917D4E7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B73-4786-A452-3BDB6917D4E7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B73-4786-A452-3BDB6917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Phi(°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71982962780947E-2"/>
          <c:y val="0.86991403321238769"/>
          <c:w val="0.88572997574760415"/>
          <c:h val="0.1300859667876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Axial!$C$41:$F$41</c:f>
              <c:numCache>
                <c:formatCode>General</c:formatCode>
                <c:ptCount val="4"/>
                <c:pt idx="0">
                  <c:v>5680.6728296319316</c:v>
                </c:pt>
                <c:pt idx="1">
                  <c:v>-474.57912288146895</c:v>
                </c:pt>
                <c:pt idx="2">
                  <c:v>808.07751048358409</c:v>
                </c:pt>
                <c:pt idx="3">
                  <c:v>1005.3399239620234</c:v>
                </c:pt>
              </c:numCache>
            </c:numRef>
          </c:xVal>
          <c:yVal>
            <c:numRef>
              <c:f>Axial!$C$42:$F$42</c:f>
              <c:numCache>
                <c:formatCode>General</c:formatCode>
                <c:ptCount val="4"/>
                <c:pt idx="0">
                  <c:v>8963.0059165271359</c:v>
                </c:pt>
                <c:pt idx="1">
                  <c:v>-390.5475154158292</c:v>
                </c:pt>
                <c:pt idx="2">
                  <c:v>572.98889564383342</c:v>
                </c:pt>
                <c:pt idx="3">
                  <c:v>805.55468102834379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F-4FC2-B3A5-04B235C377AC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Axial!$G$41:$J$41</c:f>
              <c:numCache>
                <c:formatCode>General</c:formatCode>
                <c:ptCount val="4"/>
                <c:pt idx="0">
                  <c:v>-4996.4371131688113</c:v>
                </c:pt>
                <c:pt idx="1">
                  <c:v>-485.01749670572065</c:v>
                </c:pt>
                <c:pt idx="2">
                  <c:v>773.52003132562766</c:v>
                </c:pt>
                <c:pt idx="3">
                  <c:v>1078.7751482515393</c:v>
                </c:pt>
              </c:numCache>
            </c:numRef>
          </c:xVal>
          <c:yVal>
            <c:numRef>
              <c:f>Axial!$G$42:$J$42</c:f>
              <c:numCache>
                <c:formatCode>General</c:formatCode>
                <c:ptCount val="4"/>
                <c:pt idx="0">
                  <c:v>15518.488634020026</c:v>
                </c:pt>
                <c:pt idx="1">
                  <c:v>-416.84678619181369</c:v>
                </c:pt>
                <c:pt idx="2">
                  <c:v>628.97482539091334</c:v>
                </c:pt>
                <c:pt idx="3">
                  <c:v>1027.337219655376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F-4FC2-B3A5-04B235C377AC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Axial!$S$41:$V$41</c:f>
              <c:numCache>
                <c:formatCode>General</c:formatCode>
                <c:ptCount val="4"/>
                <c:pt idx="0">
                  <c:v>81.24492538916941</c:v>
                </c:pt>
                <c:pt idx="1">
                  <c:v>-127.11223661318594</c:v>
                </c:pt>
                <c:pt idx="2">
                  <c:v>-205.60458440514873</c:v>
                </c:pt>
                <c:pt idx="3">
                  <c:v>1005.3399239620234</c:v>
                </c:pt>
              </c:numCache>
            </c:numRef>
          </c:xVal>
          <c:yVal>
            <c:numRef>
              <c:f>Axial!$S$42:$V$42</c:f>
              <c:numCache>
                <c:formatCode>General</c:formatCode>
                <c:ptCount val="4"/>
                <c:pt idx="0">
                  <c:v>76.798120697249558</c:v>
                </c:pt>
                <c:pt idx="1">
                  <c:v>-123.21624018621355</c:v>
                </c:pt>
                <c:pt idx="2">
                  <c:v>-225.549197892709</c:v>
                </c:pt>
                <c:pt idx="3">
                  <c:v>805.55468102834379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F-4FC2-B3A5-04B235C377AC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Axial!$X$41:$Z$41</c:f>
              <c:numCache>
                <c:formatCode>General</c:formatCode>
                <c:ptCount val="3"/>
                <c:pt idx="0">
                  <c:v>-162.56704811001785</c:v>
                </c:pt>
                <c:pt idx="1">
                  <c:v>-251.89651081782145</c:v>
                </c:pt>
                <c:pt idx="2">
                  <c:v>1078.7751482515393</c:v>
                </c:pt>
              </c:numCache>
            </c:numRef>
          </c:xVal>
          <c:yVal>
            <c:numRef>
              <c:f>Axial!$X$42:$Z$42</c:f>
              <c:numCache>
                <c:formatCode>General</c:formatCode>
                <c:ptCount val="3"/>
                <c:pt idx="0">
                  <c:v>-142.9848543746559</c:v>
                </c:pt>
                <c:pt idx="1">
                  <c:v>-239.95096106085262</c:v>
                </c:pt>
                <c:pt idx="2">
                  <c:v>1027.337219655376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F-4FC2-B3A5-04B235C377AC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Axial!$AI$41:$AL$41</c:f>
              <c:numCache>
                <c:formatCode>General</c:formatCode>
                <c:ptCount val="4"/>
                <c:pt idx="0">
                  <c:v>33341.03981819193</c:v>
                </c:pt>
                <c:pt idx="1">
                  <c:v>1483.0189278183564</c:v>
                </c:pt>
                <c:pt idx="2">
                  <c:v>1936.2117752548243</c:v>
                </c:pt>
                <c:pt idx="3">
                  <c:v>2373.8839668347523</c:v>
                </c:pt>
              </c:numCache>
            </c:numRef>
          </c:xVal>
          <c:yVal>
            <c:numRef>
              <c:f>Axial!$AI$42:$AL$42</c:f>
              <c:numCache>
                <c:formatCode>General</c:formatCode>
                <c:ptCount val="4"/>
                <c:pt idx="0">
                  <c:v>-472.19755099689621</c:v>
                </c:pt>
                <c:pt idx="1">
                  <c:v>708.62874419583284</c:v>
                </c:pt>
                <c:pt idx="2">
                  <c:v>859.90493712758791</c:v>
                </c:pt>
                <c:pt idx="3">
                  <c:v>1103.4760759229139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F-4FC2-B3A5-04B235C377AC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Axial!$AM$41:$AP$41</c:f>
              <c:numCache>
                <c:formatCode>General</c:formatCode>
                <c:ptCount val="4"/>
                <c:pt idx="0">
                  <c:v>34239.263258662453</c:v>
                </c:pt>
                <c:pt idx="1">
                  <c:v>83497.768926729026</c:v>
                </c:pt>
                <c:pt idx="2">
                  <c:v>3082.9655459710716</c:v>
                </c:pt>
                <c:pt idx="3">
                  <c:v>3616.5341636912985</c:v>
                </c:pt>
              </c:numCache>
            </c:numRef>
          </c:xVal>
          <c:yVal>
            <c:numRef>
              <c:f>Axial!$AM$42:$AP$42</c:f>
              <c:numCache>
                <c:formatCode>General</c:formatCode>
                <c:ptCount val="4"/>
                <c:pt idx="0">
                  <c:v>21348.592777908656</c:v>
                </c:pt>
                <c:pt idx="1">
                  <c:v>51497.840097244567</c:v>
                </c:pt>
                <c:pt idx="2">
                  <c:v>1557.4787947358029</c:v>
                </c:pt>
                <c:pt idx="3">
                  <c:v>1919.9835970793329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F-4FC2-B3A5-04B235C3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494130892637067"/>
          <c:y val="2.371541501976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1-4495-A49D-8FA67AB4BD15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1-4495-A49D-8FA67AB4BD15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1-4495-A49D-8FA67AB4BD15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1-4495-A49D-8FA67AB4BD15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71-4495-A49D-8FA67AB4BD15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71-4495-A49D-8FA67AB4BD15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1-4495-A49D-8FA67AB4BD15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71-4495-A49D-8FA67AB4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3832127836124"/>
          <c:y val="0.23315497608688016"/>
          <c:w val="0.67197954394099657"/>
          <c:h val="0.53651806908457667"/>
        </c:manualLayout>
      </c:layout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A-4A77-A735-0BC16B1980B0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A-4A77-A735-0BC16B1980B0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A-4A77-A735-0BC16B1980B0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A-4A77-A735-0BC16B1980B0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AA-4A77-A735-0BC16B1980B0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AA-4A77-A735-0BC16B1980B0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AA-4A77-A735-0BC16B1980B0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AA-4A77-A735-0BC16B19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aT*Fréquence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70625754548658"/>
              <c:y val="0.8515806747865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</a:t>
                </a:r>
                <a:r>
                  <a:rPr lang="fr-FR" sz="1800" b="0" i="0" u="none" strike="noStrike" baseline="0">
                    <a:effectLst/>
                  </a:rPr>
                  <a:t>°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Isotherm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4F25-A501-942F3709A203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7-4F25-A501-942F3709A203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7-4F25-A501-942F3709A203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7-4F25-A501-942F3709A203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7-4F25-A501-942F3709A203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7-4F25-A501-942F3709A203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B7-4F25-A501-942F3709A203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B7-4F25-A501-942F3709A203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B7-4F25-A501-942F3709A203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B7-4F25-A501-942F3709A203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B7-4F25-A501-942F3709A203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B7-4F25-A501-942F3709A203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B7-4F25-A501-942F3709A203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B7-4F25-A501-942F3709A203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B7-4F25-A501-942F3709A203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B7-4F25-A501-942F3709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Phi(°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34940900365742E-2"/>
          <c:y val="0.8546176660995769"/>
          <c:w val="0.82602848321029065"/>
          <c:h val="0.1300859667876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Isotherm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3832127836124"/>
          <c:y val="0.12862980081600697"/>
          <c:w val="0.78595512060314032"/>
          <c:h val="0.6410432443554499"/>
        </c:manualLayout>
      </c:layout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E-45C5-B531-0DBD66DA7238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E-45C5-B531-0DBD66DA7238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E-45C5-B531-0DBD66DA7238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E-45C5-B531-0DBD66DA7238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E-45C5-B531-0DBD66DA7238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E-45C5-B531-0DBD66DA7238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7E-45C5-B531-0DBD66DA7238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sides'!$B$73:$E$73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E-45C5-B531-0DBD66D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</a:t>
                </a:r>
                <a:r>
                  <a:rPr lang="fr-FR" sz="1800" b="0" i="0" u="none" strike="noStrike" baseline="0">
                    <a:effectLst/>
                  </a:rPr>
                  <a:t>°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625240594925632"/>
                  <c:y val="-0.1510495042286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for 2 sides'!$C$71:$J$71</c:f>
              <c:numCache>
                <c:formatCode>General</c:formatCode>
                <c:ptCount val="8"/>
                <c:pt idx="0">
                  <c:v>8.5</c:v>
                </c:pt>
                <c:pt idx="1">
                  <c:v>18.8</c:v>
                </c:pt>
                <c:pt idx="2">
                  <c:v>29</c:v>
                </c:pt>
                <c:pt idx="3">
                  <c:v>39.1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'Plot for 2 sides'!$C$72:$J$72</c:f>
              <c:numCache>
                <c:formatCode>General</c:formatCode>
                <c:ptCount val="8"/>
                <c:pt idx="0">
                  <c:v>60</c:v>
                </c:pt>
                <c:pt idx="1">
                  <c:v>1</c:v>
                </c:pt>
                <c:pt idx="2">
                  <c:v>0.03</c:v>
                </c:pt>
                <c:pt idx="3">
                  <c:v>2E-3</c:v>
                </c:pt>
                <c:pt idx="4">
                  <c:v>40</c:v>
                </c:pt>
                <c:pt idx="5">
                  <c:v>0.55000000000000004</c:v>
                </c:pt>
                <c:pt idx="6">
                  <c:v>1.7999999999999999E-2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CBC-80A7-C0B9476F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58048"/>
        <c:axId val="1955820336"/>
      </c:scatterChart>
      <c:valAx>
        <c:axId val="19621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20336"/>
        <c:crosses val="autoZero"/>
        <c:crossBetween val="midCat"/>
      </c:valAx>
      <c:valAx>
        <c:axId val="1955820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5-4008-9560-F18C9F21946F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5-4008-9560-F18C9F21946F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5-4008-9560-F18C9F21946F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5-4008-9560-F18C9F21946F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5-4008-9560-F18C9F21946F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Rotation!$X$3:$Z$3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5-4008-9560-F18C9F21946F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5-4008-9560-F18C9F21946F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Rotation!$T$3:$V$3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85-4008-9560-F18C9F21946F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85-4008-9560-F18C9F21946F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85-4008-9560-F18C9F21946F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85-4008-9560-F18C9F21946F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85-4008-9560-F18C9F21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4A27-BEA2-5DDBB15E8F53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D-4A27-BEA2-5DDBB15E8F53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D-4A27-BEA2-5DDBB15E8F53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D-4A27-BEA2-5DDBB15E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Rotation!$C$29:$F$29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30.567335372315789</c:v>
                </c:pt>
                <c:pt idx="2">
                  <c:v>206.45946303697136</c:v>
                </c:pt>
                <c:pt idx="3">
                  <c:v>203.10003925124303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0-4039-9186-E7ABC40D3858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Rotation!$G$29:$J$29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30.667209914316309</c:v>
                </c:pt>
                <c:pt idx="2">
                  <c:v>206.65495282958821</c:v>
                </c:pt>
                <c:pt idx="3">
                  <c:v>203.02225787221406</c:v>
                </c:pt>
              </c:numCache>
            </c:numRef>
          </c:xVal>
          <c:yVal>
            <c:numRef>
              <c:f>Rotation!$G$28:$J$28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0-4039-9186-E7ABC40D3858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Rotation!$S$29:$V$29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41.920692070582056</c:v>
                </c:pt>
                <c:pt idx="3">
                  <c:v>38.818601710803598</c:v>
                </c:pt>
              </c:numCache>
            </c:numRef>
          </c:xVal>
          <c:yVal>
            <c:numRef>
              <c:f>Rotation!$S$28:$V$28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0-4039-9186-E7ABC40D3858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Rotation!$X$28:$Z$28</c:f>
              <c:numCache>
                <c:formatCode>General</c:formatCode>
                <c:ptCount val="3"/>
                <c:pt idx="0">
                  <c:v>876.97413335140322</c:v>
                </c:pt>
                <c:pt idx="1">
                  <c:v>1381.4135258561309</c:v>
                </c:pt>
                <c:pt idx="2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0-4039-9186-E7ABC40D3858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Rotation!$AI$29:$AL$29</c:f>
              <c:numCache>
                <c:formatCode>General</c:formatCode>
                <c:ptCount val="4"/>
                <c:pt idx="0">
                  <c:v>-134.45420372983136</c:v>
                </c:pt>
                <c:pt idx="1">
                  <c:v>48.348426128203634</c:v>
                </c:pt>
                <c:pt idx="2">
                  <c:v>-129.8558836771694</c:v>
                </c:pt>
                <c:pt idx="3">
                  <c:v>49.336921469488914</c:v>
                </c:pt>
              </c:numCache>
            </c:numRef>
          </c:xVal>
          <c:yVal>
            <c:numRef>
              <c:f>Rotation!$AI$28:$AL$28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0-4039-9186-E7ABC40D3858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Rotation!$AM$29:$AP$29</c:f>
              <c:numCache>
                <c:formatCode>General</c:formatCode>
                <c:ptCount val="4"/>
                <c:pt idx="0">
                  <c:v>-135.83083338411569</c:v>
                </c:pt>
                <c:pt idx="1">
                  <c:v>47.070698677725595</c:v>
                </c:pt>
                <c:pt idx="2">
                  <c:v>-130.61295748597072</c:v>
                </c:pt>
                <c:pt idx="3">
                  <c:v>49.012765213112672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0-4039-9186-E7ABC40D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39.93743032473499</c:v>
                </c:pt>
                <c:pt idx="2">
                  <c:v>218.0672684701608</c:v>
                </c:pt>
                <c:pt idx="3">
                  <c:v>216.40316586244364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E-4899-B0C6-8A51D25F6A4D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Rotation!$G$33:$J$33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217.07852315185022</c:v>
                </c:pt>
                <c:pt idx="3">
                  <c:v>215.53099185424881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E-4899-B0C6-8A51D25F6A4D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Rotation!$S$33:$V$33</c:f>
              <c:numCache>
                <c:formatCode>General</c:formatCode>
                <c:ptCount val="4"/>
                <c:pt idx="0">
                  <c:v>49.601976850003105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xVal>
          <c:yVal>
            <c:numRef>
              <c:f>Rotation!$S$32:$V$32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E-4899-B0C6-8A51D25F6A4D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Rotation!$X$33:$Z$33</c:f>
              <c:numCache>
                <c:formatCode>General</c:formatCode>
                <c:ptCount val="3"/>
                <c:pt idx="0">
                  <c:v>48.105250026877407</c:v>
                </c:pt>
                <c:pt idx="1">
                  <c:v>46.894422432560276</c:v>
                </c:pt>
                <c:pt idx="2">
                  <c:v>45.285322441623293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E-4899-B0C6-8A51D25F6A4D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Rotation!$AI$33:$AL$33</c:f>
              <c:numCache>
                <c:formatCode>General</c:formatCode>
                <c:ptCount val="4"/>
                <c:pt idx="0">
                  <c:v>-132.03838670920302</c:v>
                </c:pt>
                <c:pt idx="1">
                  <c:v>49.542797263060514</c:v>
                </c:pt>
                <c:pt idx="2">
                  <c:v>-128.73540503481405</c:v>
                </c:pt>
                <c:pt idx="3">
                  <c:v>51.063651454043196</c:v>
                </c:pt>
              </c:numCache>
            </c:numRef>
          </c:xVal>
          <c:yVal>
            <c:numRef>
              <c:f>Rotation!$AI$32:$AL$32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2E-4899-B0C6-8A51D25F6A4D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-133.25481769770539</c:v>
                </c:pt>
                <c:pt idx="1">
                  <c:v>47.529169476435378</c:v>
                </c:pt>
                <c:pt idx="2">
                  <c:v>-130.4638196900919</c:v>
                </c:pt>
                <c:pt idx="3">
                  <c:v>50.112473181447378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E-4899-B0C6-8A51D25F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Rotation!$C$39:$F$39</c:f>
              <c:numCache>
                <c:formatCode>General</c:formatCode>
                <c:ptCount val="4"/>
                <c:pt idx="0">
                  <c:v>2270.1594739075063</c:v>
                </c:pt>
                <c:pt idx="1">
                  <c:v>3105.7832036916898</c:v>
                </c:pt>
                <c:pt idx="2">
                  <c:v>-4391.4045087211425</c:v>
                </c:pt>
                <c:pt idx="3">
                  <c:v>-5656.7680658515301</c:v>
                </c:pt>
              </c:numCache>
            </c:numRef>
          </c:xVal>
          <c:yVal>
            <c:numRef>
              <c:f>Rotation!$C$40:$F$40</c:f>
              <c:numCache>
                <c:formatCode>General</c:formatCode>
                <c:ptCount val="4"/>
                <c:pt idx="0">
                  <c:v>1527.3551876324127</c:v>
                </c:pt>
                <c:pt idx="1">
                  <c:v>1834.365969125565</c:v>
                </c:pt>
                <c:pt idx="2">
                  <c:v>-2185.5956220159151</c:v>
                </c:pt>
                <c:pt idx="3">
                  <c:v>-2412.8206306928669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A-41E1-A0AB-8647F61B82A7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Rotation!$G$39:$J$39</c:f>
              <c:numCache>
                <c:formatCode>General</c:formatCode>
                <c:ptCount val="4"/>
                <c:pt idx="0">
                  <c:v>2198.4204342186567</c:v>
                </c:pt>
                <c:pt idx="1">
                  <c:v>2999.9485839893937</c:v>
                </c:pt>
                <c:pt idx="2">
                  <c:v>-4212.9255918710141</c:v>
                </c:pt>
                <c:pt idx="3">
                  <c:v>-5411.8765785272699</c:v>
                </c:pt>
              </c:numCache>
            </c:numRef>
          </c:xVal>
          <c:yVal>
            <c:numRef>
              <c:f>Rotation!$G$40:$J$40</c:f>
              <c:numCache>
                <c:formatCode>General</c:formatCode>
                <c:ptCount val="4"/>
                <c:pt idx="0">
                  <c:v>1489.1871026238641</c:v>
                </c:pt>
                <c:pt idx="1">
                  <c:v>1778.9177812136431</c:v>
                </c:pt>
                <c:pt idx="2">
                  <c:v>-2114.7323112502127</c:v>
                </c:pt>
                <c:pt idx="3">
                  <c:v>-2299.6868965444055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A-41E1-A0AB-8647F61B82A7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Rotation!$S$39:$V$39</c:f>
              <c:numCache>
                <c:formatCode>General</c:formatCode>
                <c:ptCount val="4"/>
                <c:pt idx="0">
                  <c:v>419.34174826852177</c:v>
                </c:pt>
                <c:pt idx="1">
                  <c:v>634.46378680290627</c:v>
                </c:pt>
                <c:pt idx="2">
                  <c:v>1036.8997786737016</c:v>
                </c:pt>
                <c:pt idx="3">
                  <c:v>1552.3923528322125</c:v>
                </c:pt>
              </c:numCache>
            </c:numRef>
          </c:xVal>
          <c:yVal>
            <c:numRef>
              <c:f>Rotation!$S$40:$V$40</c:f>
              <c:numCache>
                <c:formatCode>General</c:formatCode>
                <c:ptCount val="4"/>
                <c:pt idx="0">
                  <c:v>436.26004313630523</c:v>
                </c:pt>
                <c:pt idx="1">
                  <c:v>634.13482770345297</c:v>
                </c:pt>
                <c:pt idx="2">
                  <c:v>931.03312185102652</c:v>
                </c:pt>
                <c:pt idx="3">
                  <c:v>1248.9855264954981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A-41E1-A0AB-8647F61B82A7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Rotation!$X$39:$Z$39</c:f>
              <c:numCache>
                <c:formatCode>General</c:formatCode>
                <c:ptCount val="3"/>
                <c:pt idx="0">
                  <c:v>610.76180032813534</c:v>
                </c:pt>
                <c:pt idx="1">
                  <c:v>1013.34448076217</c:v>
                </c:pt>
                <c:pt idx="2">
                  <c:v>1502.3468596097753</c:v>
                </c:pt>
              </c:numCache>
            </c:numRef>
          </c:xVal>
          <c:yVal>
            <c:numRef>
              <c:f>Rotation!$X$40:$Z$40</c:f>
              <c:numCache>
                <c:formatCode>General</c:formatCode>
                <c:ptCount val="3"/>
                <c:pt idx="0">
                  <c:v>629.32793822249755</c:v>
                </c:pt>
                <c:pt idx="1">
                  <c:v>938.84838644326135</c:v>
                </c:pt>
                <c:pt idx="2">
                  <c:v>1252.9562328625343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A-41E1-A0AB-8647F61B82A7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Rotation!$AM$39:$AP$39</c:f>
              <c:numCache>
                <c:formatCode>General</c:formatCode>
                <c:ptCount val="4"/>
                <c:pt idx="0">
                  <c:v>-100.44797079208801</c:v>
                </c:pt>
                <c:pt idx="1">
                  <c:v>140.47892453573417</c:v>
                </c:pt>
                <c:pt idx="2">
                  <c:v>-216.37881522557424</c:v>
                </c:pt>
                <c:pt idx="3">
                  <c:v>335.86560679029708</c:v>
                </c:pt>
              </c:numCache>
            </c:numRef>
          </c:xVal>
          <c:yVal>
            <c:numRef>
              <c:f>Rotation!$AM$40:$AP$40</c:f>
              <c:numCache>
                <c:formatCode>General</c:formatCode>
                <c:ptCount val="4"/>
                <c:pt idx="0">
                  <c:v>-97.576264023713065</c:v>
                </c:pt>
                <c:pt idx="1">
                  <c:v>151.01837456688563</c:v>
                </c:pt>
                <c:pt idx="2">
                  <c:v>-252.33798068417011</c:v>
                </c:pt>
                <c:pt idx="3">
                  <c:v>386.54308187626651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A-41E1-A0AB-8647F61B82A7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Rotation!$AI$39:$AL$39</c:f>
              <c:numCache>
                <c:formatCode>General</c:formatCode>
                <c:ptCount val="4"/>
                <c:pt idx="0">
                  <c:v>-97.616938913489932</c:v>
                </c:pt>
                <c:pt idx="1">
                  <c:v>136.88239993715388</c:v>
                </c:pt>
                <c:pt idx="2">
                  <c:v>-215.89228399754225</c:v>
                </c:pt>
                <c:pt idx="3">
                  <c:v>340.75544790367519</c:v>
                </c:pt>
              </c:numCache>
            </c:numRef>
          </c:xVal>
          <c:yVal>
            <c:numRef>
              <c:f>Rotation!$AI$40:$AL$40</c:f>
              <c:numCache>
                <c:formatCode>General</c:formatCode>
                <c:ptCount val="4"/>
                <c:pt idx="0">
                  <c:v>-99.494669452000551</c:v>
                </c:pt>
                <c:pt idx="1">
                  <c:v>153.89511916485361</c:v>
                </c:pt>
                <c:pt idx="2">
                  <c:v>-258.60865389072234</c:v>
                </c:pt>
                <c:pt idx="3">
                  <c:v>396.68152774985583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1A-41E1-A0AB-8647F61B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EE-479B-85A6-106D96185742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5EE-479B-85A6-106D96185742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EE-479B-85A6-106D96185742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5EE-479B-85A6-106D96185742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5EE-479B-85A6-106D96185742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5EE-479B-85A6-106D96185742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5EE-479B-85A6-106D96185742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5EE-479B-85A6-106D96185742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5EE-479B-85A6-106D96185742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A5EE-479B-85A6-106D96185742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A5EE-479B-85A6-106D96185742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A5EE-479B-85A6-106D96185742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5EE-479B-85A6-106D96185742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A5EE-479B-85A6-106D96185742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Axial!$AW$5:$BT$5</c:f>
              <c:strCache>
                <c:ptCount val="18"/>
                <c:pt idx="1">
                  <c:v>Phi</c:v>
                </c:pt>
                <c:pt idx="2">
                  <c:v>16,01935704</c:v>
                </c:pt>
                <c:pt idx="3">
                  <c:v>64,252754</c:v>
                </c:pt>
                <c:pt idx="4">
                  <c:v>-9,166578279</c:v>
                </c:pt>
                <c:pt idx="5">
                  <c:v>17,60033647</c:v>
                </c:pt>
                <c:pt idx="6">
                  <c:v>-9,712474893</c:v>
                </c:pt>
                <c:pt idx="7">
                  <c:v>63,56751039</c:v>
                </c:pt>
                <c:pt idx="8">
                  <c:v>-7,837592098</c:v>
                </c:pt>
                <c:pt idx="9">
                  <c:v>18,65992425</c:v>
                </c:pt>
                <c:pt idx="17">
                  <c:v>Phi</c:v>
                </c:pt>
              </c:strCache>
            </c:strRef>
          </c:xVal>
          <c:yVal>
            <c:numRef>
              <c:f>Axial!$AW$7:$BT$7</c:f>
              <c:numCache>
                <c:formatCode>General</c:formatCode>
                <c:ptCount val="24"/>
                <c:pt idx="1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EE-479B-85A6-106D9618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Rotation!$C$43:$F$43</c:f>
              <c:numCache>
                <c:formatCode>General</c:formatCode>
                <c:ptCount val="4"/>
                <c:pt idx="0">
                  <c:v>133.97071731952889</c:v>
                </c:pt>
                <c:pt idx="1">
                  <c:v>197.61554588209</c:v>
                </c:pt>
                <c:pt idx="2">
                  <c:v>-252.47793444963492</c:v>
                </c:pt>
                <c:pt idx="3">
                  <c:v>-328.45026502836265</c:v>
                </c:pt>
              </c:numCache>
            </c:numRef>
          </c:xVal>
          <c:yVal>
            <c:numRef>
              <c:f>Rotation!$C$44:$F$44</c:f>
              <c:numCache>
                <c:formatCode>General</c:formatCode>
                <c:ptCount val="4"/>
                <c:pt idx="0">
                  <c:v>122.09985839052882</c:v>
                </c:pt>
                <c:pt idx="1">
                  <c:v>165.45171670337825</c:v>
                </c:pt>
                <c:pt idx="2">
                  <c:v>-197.73518192463882</c:v>
                </c:pt>
                <c:pt idx="3">
                  <c:v>-242.18243418340884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C-4F24-987D-7E3576691DD7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Rotation!$G$43:$J$43</c:f>
              <c:numCache>
                <c:formatCode>General</c:formatCode>
                <c:ptCount val="4"/>
                <c:pt idx="0">
                  <c:v>126.73614027858756</c:v>
                </c:pt>
                <c:pt idx="1">
                  <c:v>180.0431534123492</c:v>
                </c:pt>
                <c:pt idx="2">
                  <c:v>-227.15437434810627</c:v>
                </c:pt>
                <c:pt idx="3">
                  <c:v>-304.92263134365612</c:v>
                </c:pt>
              </c:numCache>
            </c:numRef>
          </c:xVal>
          <c:yVal>
            <c:numRef>
              <c:f>Rotation!$G$44:$J$44</c:f>
              <c:numCache>
                <c:formatCode>General</c:formatCode>
                <c:ptCount val="4"/>
                <c:pt idx="0">
                  <c:v>108.79410995234012</c:v>
                </c:pt>
                <c:pt idx="1">
                  <c:v>145.84060476752001</c:v>
                </c:pt>
                <c:pt idx="2">
                  <c:v>-171.66169261846156</c:v>
                </c:pt>
                <c:pt idx="3">
                  <c:v>-217.74814805183229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C-4F24-987D-7E3576691DD7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Rotation!$S$43:$V$43</c:f>
              <c:numCache>
                <c:formatCode>General</c:formatCode>
                <c:ptCount val="4"/>
                <c:pt idx="0">
                  <c:v>26.444859067961858</c:v>
                </c:pt>
                <c:pt idx="1">
                  <c:v>47.461719589554981</c:v>
                </c:pt>
                <c:pt idx="2">
                  <c:v>60.270293285284438</c:v>
                </c:pt>
                <c:pt idx="3">
                  <c:v>87.909480750762953</c:v>
                </c:pt>
              </c:numCache>
            </c:numRef>
          </c:xVal>
          <c:yVal>
            <c:numRef>
              <c:f>Rotation!$S$44:$V$44</c:f>
              <c:numCache>
                <c:formatCode>General</c:formatCode>
                <c:ptCount val="4"/>
                <c:pt idx="0">
                  <c:v>31.074776486286257</c:v>
                </c:pt>
                <c:pt idx="1">
                  <c:v>53.431498827253684</c:v>
                </c:pt>
                <c:pt idx="2">
                  <c:v>67.701929556791683</c:v>
                </c:pt>
                <c:pt idx="3">
                  <c:v>93.878931976631165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C-4F24-987D-7E3576691DD7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Rotation!$X$43:$Z$43</c:f>
              <c:numCache>
                <c:formatCode>General</c:formatCode>
                <c:ptCount val="3"/>
                <c:pt idx="0">
                  <c:v>37.839240607716619</c:v>
                </c:pt>
                <c:pt idx="1">
                  <c:v>55.751924958115893</c:v>
                </c:pt>
                <c:pt idx="2">
                  <c:v>89.082068751969516</c:v>
                </c:pt>
              </c:numCache>
            </c:numRef>
          </c:xVal>
          <c:yVal>
            <c:numRef>
              <c:f>Rotation!$X$44:$Z$44</c:f>
              <c:numCache>
                <c:formatCode>General</c:formatCode>
                <c:ptCount val="3"/>
                <c:pt idx="0">
                  <c:v>42.180297641715754</c:v>
                </c:pt>
                <c:pt idx="1">
                  <c:v>59.566182395715394</c:v>
                </c:pt>
                <c:pt idx="2">
                  <c:v>89.973741116061888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C-4F24-987D-7E3576691DD7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Rotation!$AI$43:$AL$43</c:f>
              <c:numCache>
                <c:formatCode>General</c:formatCode>
                <c:ptCount val="4"/>
                <c:pt idx="0">
                  <c:v>-8.7987712334186519</c:v>
                </c:pt>
                <c:pt idx="1">
                  <c:v>12.89230438612022</c:v>
                </c:pt>
                <c:pt idx="2">
                  <c:v>-16.313609911912444</c:v>
                </c:pt>
                <c:pt idx="3">
                  <c:v>24.551817565802626</c:v>
                </c:pt>
              </c:numCache>
            </c:numRef>
          </c:xVal>
          <c:yVal>
            <c:numRef>
              <c:f>Rotation!$AI$44:$AL$44</c:f>
              <c:numCache>
                <c:formatCode>General</c:formatCode>
                <c:ptCount val="4"/>
                <c:pt idx="0">
                  <c:v>-9.7588690938620797</c:v>
                </c:pt>
                <c:pt idx="1">
                  <c:v>15.117800519687075</c:v>
                </c:pt>
                <c:pt idx="2">
                  <c:v>-20.336946940096951</c:v>
                </c:pt>
                <c:pt idx="3">
                  <c:v>30.387933649360747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C-4F24-987D-7E3576691DD7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Rotation!$AM$43:$AP$43</c:f>
              <c:numCache>
                <c:formatCode>General</c:formatCode>
                <c:ptCount val="4"/>
                <c:pt idx="0">
                  <c:v>-8.8526568648760779</c:v>
                </c:pt>
                <c:pt idx="1">
                  <c:v>14.97334644701955</c:v>
                </c:pt>
                <c:pt idx="2">
                  <c:v>-18.051757375319067</c:v>
                </c:pt>
                <c:pt idx="3">
                  <c:v>23.52494021294811</c:v>
                </c:pt>
              </c:numCache>
            </c:numRef>
          </c:xVal>
          <c:yVal>
            <c:numRef>
              <c:f>Rotation!$AM$44:$AP$44</c:f>
              <c:numCache>
                <c:formatCode>General</c:formatCode>
                <c:ptCount val="4"/>
                <c:pt idx="0">
                  <c:v>-9.4090660003139615</c:v>
                </c:pt>
                <c:pt idx="1">
                  <c:v>16.35725115693678</c:v>
                </c:pt>
                <c:pt idx="2">
                  <c:v>-21.162938199214221</c:v>
                </c:pt>
                <c:pt idx="3">
                  <c:v>28.147962866600924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C-4F24-987D-7E35766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ysClr val="windowText" lastClr="00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Rotation!$C$31:$F$31</c:f>
              <c:numCache>
                <c:formatCode>General</c:formatCode>
                <c:ptCount val="4"/>
                <c:pt idx="0">
                  <c:v>26.775223838270449</c:v>
                </c:pt>
                <c:pt idx="1">
                  <c:v>23.338421838384754</c:v>
                </c:pt>
                <c:pt idx="2">
                  <c:v>199.63356291468477</c:v>
                </c:pt>
                <c:pt idx="3">
                  <c:v>16.837923038292658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0-4AA8-BC48-ED1D91019684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Rotation!$G$31:$J$31</c:f>
              <c:numCache>
                <c:formatCode>General</c:formatCode>
                <c:ptCount val="4"/>
                <c:pt idx="0">
                  <c:v>27.442775635663569</c:v>
                </c:pt>
                <c:pt idx="1">
                  <c:v>23.83502644714445</c:v>
                </c:pt>
                <c:pt idx="2">
                  <c:v>200.13427920564433</c:v>
                </c:pt>
                <c:pt idx="3">
                  <c:v>16.916623757650079</c:v>
                </c:pt>
              </c:numCache>
            </c:numRef>
          </c:xVal>
          <c:yVal>
            <c:numRef>
              <c:f>Rotation!$G$30:$J$30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0-4AA8-BC48-ED1D91019684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Rotation!$S$31:$V$31</c:f>
              <c:numCache>
                <c:formatCode>General</c:formatCode>
                <c:ptCount val="4"/>
                <c:pt idx="0">
                  <c:v>37.816399325877498</c:v>
                </c:pt>
                <c:pt idx="1">
                  <c:v>35.545080873737597</c:v>
                </c:pt>
                <c:pt idx="2">
                  <c:v>31.955688937865627</c:v>
                </c:pt>
                <c:pt idx="3">
                  <c:v>28.437268209828215</c:v>
                </c:pt>
              </c:numCache>
            </c:numRef>
          </c:xVal>
          <c:yVal>
            <c:numRef>
              <c:f>Rotation!$S$30:$V$30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0-4AA8-BC48-ED1D91019684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Rotation!$X$29:$Z$29</c:f>
              <c:numCache>
                <c:formatCode>General</c:formatCode>
                <c:ptCount val="3"/>
                <c:pt idx="0">
                  <c:v>45.857745887622904</c:v>
                </c:pt>
                <c:pt idx="1">
                  <c:v>42.814641251093988</c:v>
                </c:pt>
                <c:pt idx="2">
                  <c:v>39.828082730827695</c:v>
                </c:pt>
              </c:numCache>
            </c:numRef>
          </c:xVal>
          <c:yVal>
            <c:numRef>
              <c:f>Rotation!$X$30:$Z$30</c:f>
              <c:numCache>
                <c:formatCode>General</c:formatCode>
                <c:ptCount val="3"/>
                <c:pt idx="0">
                  <c:v>1854.5662940870254</c:v>
                </c:pt>
                <c:pt idx="1">
                  <c:v>2758.1481714443898</c:v>
                </c:pt>
                <c:pt idx="2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0-4AA8-BC48-ED1D91019684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Rotation!$AI$31:$AL$31</c:f>
              <c:numCache>
                <c:formatCode>General</c:formatCode>
                <c:ptCount val="4"/>
                <c:pt idx="0">
                  <c:v>-138.40652503941658</c:v>
                </c:pt>
                <c:pt idx="1">
                  <c:v>42.354276779967414</c:v>
                </c:pt>
                <c:pt idx="2">
                  <c:v>-139.04176484993127</c:v>
                </c:pt>
                <c:pt idx="3">
                  <c:v>38.965056498962483</c:v>
                </c:pt>
              </c:numCache>
            </c:numRef>
          </c:xVal>
          <c:yVal>
            <c:numRef>
              <c:f>Rotation!$AI$30:$AL$30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0-4AA8-BC48-ED1D91019684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Rotation!$AM$31:$AP$31</c:f>
              <c:numCache>
                <c:formatCode>General</c:formatCode>
                <c:ptCount val="4"/>
                <c:pt idx="0">
                  <c:v>-138.83224976770339</c:v>
                </c:pt>
                <c:pt idx="1">
                  <c:v>41.760706296136313</c:v>
                </c:pt>
                <c:pt idx="2">
                  <c:v>-138.96713675647874</c:v>
                </c:pt>
                <c:pt idx="3">
                  <c:v>38.520741517256447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0-4AA8-BC48-ED1D9101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Rotation!$C$41:$F$41</c:f>
              <c:numCache>
                <c:formatCode>General</c:formatCode>
                <c:ptCount val="4"/>
                <c:pt idx="0">
                  <c:v>3605.5326839800869</c:v>
                </c:pt>
                <c:pt idx="1">
                  <c:v>4754.3196187709873</c:v>
                </c:pt>
                <c:pt idx="2">
                  <c:v>-6334.4114089507384</c:v>
                </c:pt>
                <c:pt idx="3">
                  <c:v>7840.8969188481205</c:v>
                </c:pt>
              </c:numCache>
            </c:numRef>
          </c:xVal>
          <c:yVal>
            <c:numRef>
              <c:f>Rotation!$C$42:$F$42</c:f>
              <c:numCache>
                <c:formatCode>General</c:formatCode>
                <c:ptCount val="4"/>
                <c:pt idx="0">
                  <c:v>1819.3290850289527</c:v>
                </c:pt>
                <c:pt idx="1">
                  <c:v>2051.3141191217251</c:v>
                </c:pt>
                <c:pt idx="2">
                  <c:v>-2259.764395989177</c:v>
                </c:pt>
                <c:pt idx="3">
                  <c:v>2372.9702990379174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5-4D09-8C50-C336FC2B3DCC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Rotation!$G$41:$J$41</c:f>
              <c:numCache>
                <c:formatCode>General</c:formatCode>
                <c:ptCount val="4"/>
                <c:pt idx="0">
                  <c:v>3683.088636252824</c:v>
                </c:pt>
                <c:pt idx="1">
                  <c:v>4869.6076916721804</c:v>
                </c:pt>
                <c:pt idx="2">
                  <c:v>-6514.7499365084368</c:v>
                </c:pt>
                <c:pt idx="3">
                  <c:v>8058.1449944208098</c:v>
                </c:pt>
              </c:numCache>
            </c:numRef>
          </c:xVal>
          <c:yVal>
            <c:numRef>
              <c:f>Rotation!$G$42:$J$42</c:f>
              <c:numCache>
                <c:formatCode>General</c:formatCode>
                <c:ptCount val="4"/>
                <c:pt idx="0">
                  <c:v>1912.6216819943047</c:v>
                </c:pt>
                <c:pt idx="1">
                  <c:v>2151.3098730074257</c:v>
                </c:pt>
                <c:pt idx="2">
                  <c:v>-2388.4805409075047</c:v>
                </c:pt>
                <c:pt idx="3">
                  <c:v>2450.8056656411864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5-4D09-8C50-C336FC2B3DCC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Rotation!$S$41:$V$41</c:f>
              <c:numCache>
                <c:formatCode>General</c:formatCode>
                <c:ptCount val="4"/>
                <c:pt idx="0">
                  <c:v>986.037287984518</c:v>
                </c:pt>
                <c:pt idx="1">
                  <c:v>1461.1323578708977</c:v>
                </c:pt>
                <c:pt idx="2">
                  <c:v>2235.5300535277424</c:v>
                </c:pt>
                <c:pt idx="3">
                  <c:v>3195.3818168395865</c:v>
                </c:pt>
              </c:numCache>
            </c:numRef>
          </c:xVal>
          <c:yVal>
            <c:numRef>
              <c:f>Rotation!$S$42:$V$42</c:f>
              <c:numCache>
                <c:formatCode>General</c:formatCode>
                <c:ptCount val="4"/>
                <c:pt idx="0">
                  <c:v>765.30105685694241</c:v>
                </c:pt>
                <c:pt idx="1">
                  <c:v>1043.9511079726499</c:v>
                </c:pt>
                <c:pt idx="2">
                  <c:v>1394.5114062537164</c:v>
                </c:pt>
                <c:pt idx="3">
                  <c:v>1730.4235366936991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5-4D09-8C50-C336FC2B3DCC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Rotation!$X$41:$Z$41</c:f>
              <c:numCache>
                <c:formatCode>General</c:formatCode>
                <c:ptCount val="3"/>
                <c:pt idx="0">
                  <c:v>1486.9632804628579</c:v>
                </c:pt>
                <c:pt idx="1">
                  <c:v>2312.1060867853921</c:v>
                </c:pt>
                <c:pt idx="2">
                  <c:v>3302.8141127011563</c:v>
                </c:pt>
              </c:numCache>
            </c:numRef>
          </c:xVal>
          <c:yVal>
            <c:numRef>
              <c:f>Rotation!$X$42:$Z$42</c:f>
              <c:numCache>
                <c:formatCode>General</c:formatCode>
                <c:ptCount val="3"/>
                <c:pt idx="0">
                  <c:v>1108.3123845373284</c:v>
                </c:pt>
                <c:pt idx="1">
                  <c:v>1503.8440009163094</c:v>
                </c:pt>
                <c:pt idx="2">
                  <c:v>1861.9415798399709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5-4D09-8C50-C336FC2B3DCC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Rotation!$AI$41:$AL$41</c:f>
              <c:numCache>
                <c:formatCode>General</c:formatCode>
                <c:ptCount val="4"/>
                <c:pt idx="0">
                  <c:v>-262.50183254507078</c:v>
                </c:pt>
                <c:pt idx="1">
                  <c:v>397.26601683783662</c:v>
                </c:pt>
                <c:pt idx="2">
                  <c:v>-672.38957869157866</c:v>
                </c:pt>
                <c:pt idx="3">
                  <c:v>1057.8546266533153</c:v>
                </c:pt>
              </c:numCache>
            </c:numRef>
          </c:xVal>
          <c:yVal>
            <c:numRef>
              <c:f>Rotation!$AI$42:$AL$42</c:f>
              <c:numCache>
                <c:formatCode>General</c:formatCode>
                <c:ptCount val="4"/>
                <c:pt idx="0">
                  <c:v>-233.00657879218591</c:v>
                </c:pt>
                <c:pt idx="1">
                  <c:v>362.17278299154896</c:v>
                </c:pt>
                <c:pt idx="2">
                  <c:v>-583.63939080453031</c:v>
                </c:pt>
                <c:pt idx="3">
                  <c:v>855.56608373851896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5-4D09-8C50-C336FC2B3DCC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Rotation!$AM$41:$AP$41</c:f>
              <c:numCache>
                <c:formatCode>General</c:formatCode>
                <c:ptCount val="4"/>
                <c:pt idx="0">
                  <c:v>-284.45673440715677</c:v>
                </c:pt>
                <c:pt idx="1">
                  <c:v>429.77783430542451</c:v>
                </c:pt>
                <c:pt idx="2">
                  <c:v>-694.17207246026499</c:v>
                </c:pt>
                <c:pt idx="3">
                  <c:v>1097.8190729993032</c:v>
                </c:pt>
              </c:numCache>
            </c:numRef>
          </c:xVal>
          <c:yVal>
            <c:numRef>
              <c:f>Rotation!$AM$42:$AP$42</c:f>
              <c:numCache>
                <c:formatCode>General</c:formatCode>
                <c:ptCount val="4"/>
                <c:pt idx="0">
                  <c:v>-248.74036879455468</c:v>
                </c:pt>
                <c:pt idx="1">
                  <c:v>383.73569043279628</c:v>
                </c:pt>
                <c:pt idx="2">
                  <c:v>-604.13395415487355</c:v>
                </c:pt>
                <c:pt idx="3">
                  <c:v>873.89378092023026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5-4D09-8C50-C336FC2B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BE7-4951-A529-69C58A0B5353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E7-4951-A529-69C58A0B5353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E7-4951-A529-69C58A0B5353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BE7-4951-A529-69C58A0B5353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BE7-4951-A529-69C58A0B5353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BE7-4951-A529-69C58A0B5353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BE7-4951-A529-69C58A0B5353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BE7-4951-A529-69C58A0B5353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BE7-4951-A529-69C58A0B5353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0BE7-4951-A529-69C58A0B5353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0BE7-4951-A529-69C58A0B5353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0BE7-4951-A529-69C58A0B5353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0BE7-4951-A529-69C58A0B5353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0BE7-4951-A529-69C58A0B5353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Rotation!$AZ$5:$BT$5</c:f>
              <c:strCache>
                <c:ptCount val="15"/>
                <c:pt idx="0">
                  <c:v>54,9295705</c:v>
                </c:pt>
                <c:pt idx="1">
                  <c:v>52,46843821</c:v>
                </c:pt>
                <c:pt idx="2">
                  <c:v>-61,81757584</c:v>
                </c:pt>
                <c:pt idx="3">
                  <c:v>-3,903041197</c:v>
                </c:pt>
                <c:pt idx="4">
                  <c:v>55,3261553</c:v>
                </c:pt>
                <c:pt idx="5">
                  <c:v>53,21557649</c:v>
                </c:pt>
                <c:pt idx="6">
                  <c:v>-61,94516453</c:v>
                </c:pt>
                <c:pt idx="7">
                  <c:v>-4,081399471</c:v>
                </c:pt>
                <c:pt idx="8">
                  <c:v>55,1278629</c:v>
                </c:pt>
                <c:pt idx="9">
                  <c:v>52,84200735</c:v>
                </c:pt>
                <c:pt idx="10">
                  <c:v>-61,88137018</c:v>
                </c:pt>
                <c:pt idx="14">
                  <c:v>Phi</c:v>
                </c:pt>
              </c:strCache>
            </c:strRef>
          </c:xVal>
          <c:yVal>
            <c:numRef>
              <c:f>Rotation!$AZ$7:$BT$7</c:f>
              <c:numCache>
                <c:formatCode>General</c:formatCode>
                <c:ptCount val="21"/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7-4951-A529-69C58A0B5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5D-4510-8A1F-B1FC0D5DBA29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5D-4510-8A1F-B1FC0D5DBA29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5D-4510-8A1F-B1FC0D5DBA29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5D-4510-8A1F-B1FC0D5DBA29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5D-4510-8A1F-B1FC0D5DBA29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25D-4510-8A1F-B1FC0D5DBA29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25D-4510-8A1F-B1FC0D5DBA29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25D-4510-8A1F-B1FC0D5DBA29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25D-4510-8A1F-B1FC0D5DBA29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625D-4510-8A1F-B1FC0D5DBA29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625D-4510-8A1F-B1FC0D5DBA29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625D-4510-8A1F-B1FC0D5DBA29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625D-4510-8A1F-B1FC0D5DBA29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625D-4510-8A1F-B1FC0D5DBA29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Rotation!$AZ$9:$BT$9</c:f>
              <c:strCache>
                <c:ptCount val="15"/>
                <c:pt idx="0">
                  <c:v>57,03853226</c:v>
                </c:pt>
                <c:pt idx="1">
                  <c:v>56,67651454</c:v>
                </c:pt>
                <c:pt idx="2">
                  <c:v>-55,55374369</c:v>
                </c:pt>
                <c:pt idx="3">
                  <c:v>-3,128621031</c:v>
                </c:pt>
                <c:pt idx="4">
                  <c:v>57,44014764</c:v>
                </c:pt>
                <c:pt idx="5">
                  <c:v>57,22746459</c:v>
                </c:pt>
                <c:pt idx="6">
                  <c:v>-56,1812118</c:v>
                </c:pt>
                <c:pt idx="7">
                  <c:v>-3,193633079</c:v>
                </c:pt>
                <c:pt idx="8">
                  <c:v>57,23933995</c:v>
                </c:pt>
                <c:pt idx="9">
                  <c:v>56,95198957</c:v>
                </c:pt>
                <c:pt idx="10">
                  <c:v>-55,86747774</c:v>
                </c:pt>
                <c:pt idx="14">
                  <c:v>Phi</c:v>
                </c:pt>
              </c:strCache>
            </c:strRef>
          </c:xVal>
          <c:yVal>
            <c:numRef>
              <c:f>Rotation!$AZ$10:$BT$10</c:f>
              <c:numCache>
                <c:formatCode>General</c:formatCode>
                <c:ptCount val="21"/>
                <c:pt idx="0">
                  <c:v>1.6628761360939843</c:v>
                </c:pt>
                <c:pt idx="1">
                  <c:v>1.9079364281240747</c:v>
                </c:pt>
                <c:pt idx="2">
                  <c:v>2.2983537772702625</c:v>
                </c:pt>
                <c:pt idx="3">
                  <c:v>2.0391041116065294</c:v>
                </c:pt>
                <c:pt idx="4">
                  <c:v>1.5451000979893539</c:v>
                </c:pt>
                <c:pt idx="5">
                  <c:v>1.846895648641858</c:v>
                </c:pt>
                <c:pt idx="6">
                  <c:v>2.010412782987347</c:v>
                </c:pt>
                <c:pt idx="7">
                  <c:v>1.8477938545065904</c:v>
                </c:pt>
                <c:pt idx="8">
                  <c:v>1.603988117041669</c:v>
                </c:pt>
                <c:pt idx="9">
                  <c:v>1.8774160383829663</c:v>
                </c:pt>
                <c:pt idx="10">
                  <c:v>2.1543832801288048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5D-4510-8A1F-B1FC0D5D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2295835041802"/>
          <c:y val="0.10315835654153487"/>
          <c:w val="0.82742967477697238"/>
          <c:h val="0.66612046975001804"/>
        </c:manualLayout>
      </c:layout>
      <c:scatterChart>
        <c:scatterStyle val="lineMarker"/>
        <c:varyColors val="0"/>
        <c:ser>
          <c:idx val="16"/>
          <c:order val="0"/>
          <c:tx>
            <c:v>T10-upper-right</c:v>
          </c:tx>
          <c:spPr>
            <a:ln w="2540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Sheet1!$C$3:$G$3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2348.9647084355765</c:v>
                </c:pt>
                <c:pt idx="1">
                  <c:v>3169.9259487225518</c:v>
                </c:pt>
                <c:pt idx="2">
                  <c:v>4344.1486291536748</c:v>
                </c:pt>
                <c:pt idx="3">
                  <c:v>5515.3741996513609</c:v>
                </c:pt>
                <c:pt idx="4">
                  <c:v>7052.5868322917268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103-47D4-AF38-D84A4C566B46}"/>
            </c:ext>
          </c:extLst>
        </c:ser>
        <c:ser>
          <c:idx val="18"/>
          <c:order val="1"/>
          <c:tx>
            <c:v>T10-Lower-right</c:v>
          </c:tx>
          <c:marker>
            <c:symbol val="none"/>
          </c:marker>
          <c:xVal>
            <c:numRef>
              <c:f>Sheet1!$M$3:$Q$3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3686.1634866685567</c:v>
                </c:pt>
                <c:pt idx="1">
                  <c:v>4803.526332551085</c:v>
                </c:pt>
                <c:pt idx="2">
                  <c:v>6296.4185390721977</c:v>
                </c:pt>
                <c:pt idx="3">
                  <c:v>7738.1340885937661</c:v>
                </c:pt>
                <c:pt idx="4">
                  <c:v>9323.0720026066247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103-47D4-AF38-D84A4C566B46}"/>
            </c:ext>
          </c:extLst>
        </c:ser>
        <c:ser>
          <c:idx val="20"/>
          <c:order val="2"/>
          <c:tx>
            <c:v>T20-Upper-right</c:v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Sheet1!$M$3:$Q$3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Sheet1!$U$28:$Y$28</c:f>
              <c:numCache>
                <c:formatCode>General</c:formatCode>
                <c:ptCount val="5"/>
                <c:pt idx="0">
                  <c:v>439.52828949401083</c:v>
                </c:pt>
                <c:pt idx="1">
                  <c:v>675.76878122988205</c:v>
                </c:pt>
                <c:pt idx="2">
                  <c:v>1071.3823578137394</c:v>
                </c:pt>
                <c:pt idx="3">
                  <c:v>1551.1611599454459</c:v>
                </c:pt>
                <c:pt idx="4">
                  <c:v>2431.2052734815297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103-47D4-AF38-D84A4C566B46}"/>
            </c:ext>
          </c:extLst>
        </c:ser>
        <c:ser>
          <c:idx val="22"/>
          <c:order val="3"/>
          <c:tx>
            <c:v>T20-3-Lower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Sheet1!$AE$3:$AI$3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Sheet1!$U$30:$Y$30</c:f>
              <c:numCache>
                <c:formatCode>General</c:formatCode>
                <c:ptCount val="5"/>
                <c:pt idx="0">
                  <c:v>1097.4258878055207</c:v>
                </c:pt>
                <c:pt idx="1">
                  <c:v>1623.0291752468302</c:v>
                </c:pt>
                <c:pt idx="2">
                  <c:v>2424.3938483903603</c:v>
                </c:pt>
                <c:pt idx="3">
                  <c:v>3353.0709084448085</c:v>
                </c:pt>
                <c:pt idx="4">
                  <c:v>4799.3301495941942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103-47D4-AF38-D84A4C566B46}"/>
            </c:ext>
          </c:extLst>
        </c:ser>
        <c:ser>
          <c:idx val="24"/>
          <c:order val="4"/>
          <c:tx>
            <c:v>T30-Upper-right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Sheet1!$U$3:$Y$3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Sheet1!$AM$28:$AQ$28</c:f>
              <c:numCache>
                <c:formatCode>General</c:formatCode>
                <c:ptCount val="5"/>
                <c:pt idx="0">
                  <c:v>99.90249958628219</c:v>
                </c:pt>
                <c:pt idx="1">
                  <c:v>153.87500928298249</c:v>
                </c:pt>
                <c:pt idx="2">
                  <c:v>257.40360356880956</c:v>
                </c:pt>
                <c:pt idx="3">
                  <c:v>408.02801599027185</c:v>
                </c:pt>
                <c:pt idx="4">
                  <c:v>674.61129180984858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103-47D4-AF38-D84A4C566B46}"/>
            </c:ext>
          </c:extLst>
        </c:ser>
        <c:ser>
          <c:idx val="26"/>
          <c:order val="5"/>
          <c:tx>
            <c:v>T30-Lower-right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Sheet1!$AM$3:$AQ$3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Sheet1!$AM$30:$AQ$30</c:f>
              <c:numCache>
                <c:formatCode>General</c:formatCode>
                <c:ptCount val="5"/>
                <c:pt idx="0">
                  <c:v>315.91019826862765</c:v>
                </c:pt>
                <c:pt idx="1">
                  <c:v>486.65164538489296</c:v>
                </c:pt>
                <c:pt idx="2">
                  <c:v>776.56061651616244</c:v>
                </c:pt>
                <c:pt idx="3">
                  <c:v>1196.6329779091743</c:v>
                </c:pt>
                <c:pt idx="4">
                  <c:v>1903.1663326985515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103-47D4-AF38-D84A4C566B46}"/>
            </c:ext>
          </c:extLst>
        </c:ser>
        <c:ser>
          <c:idx val="28"/>
          <c:order val="6"/>
          <c:tx>
            <c:v>T40-Upper-right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Sheet1!$BE$3:$BI$3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Sheet1!$BE$28:$BI$28</c:f>
              <c:numCache>
                <c:formatCode>General</c:formatCode>
                <c:ptCount val="5"/>
                <c:pt idx="0">
                  <c:v>32.184553591543867</c:v>
                </c:pt>
                <c:pt idx="1">
                  <c:v>41.900649902373161</c:v>
                </c:pt>
                <c:pt idx="2">
                  <c:v>68.302104727707444</c:v>
                </c:pt>
                <c:pt idx="3">
                  <c:v>113.19777664337803</c:v>
                </c:pt>
                <c:pt idx="4">
                  <c:v>199.24969870570968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103-47D4-AF38-D84A4C566B46}"/>
            </c:ext>
          </c:extLst>
        </c:ser>
        <c:ser>
          <c:idx val="30"/>
          <c:order val="7"/>
          <c:tx>
            <c:v>T40-Lower-right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Sheet1!$BE$3:$BI$3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Sheet1!$BE$30:$BI$30</c:f>
              <c:numCache>
                <c:formatCode>General</c:formatCode>
                <c:ptCount val="5"/>
                <c:pt idx="0">
                  <c:v>97.113589691197149</c:v>
                </c:pt>
                <c:pt idx="1">
                  <c:v>139.36218009796266</c:v>
                </c:pt>
                <c:pt idx="2">
                  <c:v>232.95115925395231</c:v>
                </c:pt>
                <c:pt idx="3">
                  <c:v>384.79730887641836</c:v>
                </c:pt>
                <c:pt idx="4">
                  <c:v>677.39311496623986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03-47D4-AF38-D84A4C566B46}"/>
            </c:ext>
          </c:extLst>
        </c:ser>
        <c:ser>
          <c:idx val="0"/>
          <c:order val="8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03-47D4-AF38-D84A4C566B46}"/>
            </c:ext>
          </c:extLst>
        </c:ser>
        <c:ser>
          <c:idx val="8"/>
          <c:order val="9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'Plot for 2 sides'!$G$3:$J$3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03-47D4-AF38-D84A4C566B46}"/>
            </c:ext>
          </c:extLst>
        </c:ser>
        <c:ser>
          <c:idx val="2"/>
          <c:order val="10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Rotation!$K$3:$N$3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03-47D4-AF38-D84A4C566B46}"/>
            </c:ext>
          </c:extLst>
        </c:ser>
        <c:ser>
          <c:idx val="9"/>
          <c:order val="11"/>
          <c:tx>
            <c:v>T10-Lower-left</c:v>
          </c:tx>
          <c:spPr>
            <a:ln>
              <a:noFill/>
            </a:ln>
          </c:spPr>
          <c:marker>
            <c:symbol val="plus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'Plot for 2 sides'!$G$3:$J$3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03-47D4-AF38-D84A4C566B46}"/>
            </c:ext>
          </c:extLst>
        </c:ser>
        <c:ser>
          <c:idx val="1"/>
          <c:order val="1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Rotation!$AA$3:$AD$3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03-47D4-AF38-D84A4C566B46}"/>
            </c:ext>
          </c:extLst>
        </c:ser>
        <c:ser>
          <c:idx val="10"/>
          <c:order val="13"/>
          <c:tx>
            <c:v>T20-Upper-left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'Plot for 2 sides'!$W$3:$Z$3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103-47D4-AF38-D84A4C566B46}"/>
            </c:ext>
          </c:extLst>
        </c:ser>
        <c:ser>
          <c:idx val="4"/>
          <c:order val="14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103-47D4-AF38-D84A4C566B46}"/>
            </c:ext>
          </c:extLst>
        </c:ser>
        <c:ser>
          <c:idx val="11"/>
          <c:order val="15"/>
          <c:tx>
            <c:v>T20-Lower-left</c:v>
          </c:tx>
          <c:spPr>
            <a:ln>
              <a:noFill/>
            </a:ln>
          </c:spPr>
          <c:marker>
            <c:symbol val="plus"/>
            <c:size val="7"/>
            <c:spPr>
              <a:ln>
                <a:solidFill>
                  <a:srgbClr val="00B050"/>
                </a:solidFill>
              </a:ln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103-47D4-AF38-D84A4C566B46}"/>
            </c:ext>
          </c:extLst>
        </c:ser>
        <c:ser>
          <c:idx val="3"/>
          <c:order val="16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103-47D4-AF38-D84A4C566B46}"/>
            </c:ext>
          </c:extLst>
        </c:ser>
        <c:ser>
          <c:idx val="12"/>
          <c:order val="17"/>
          <c:tx>
            <c:v>T30-Upper-left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9525">
                <a:solidFill>
                  <a:srgbClr val="FFC000"/>
                </a:solidFill>
              </a:ln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103-47D4-AF38-D84A4C566B46}"/>
            </c:ext>
          </c:extLst>
        </c:ser>
        <c:ser>
          <c:idx val="5"/>
          <c:order val="18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103-47D4-AF38-D84A4C566B46}"/>
            </c:ext>
          </c:extLst>
        </c:ser>
        <c:ser>
          <c:idx val="13"/>
          <c:order val="19"/>
          <c:tx>
            <c:v>T30-Lower-left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'Plot for 2 sides'!$AM$3:$AP$3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103-47D4-AF38-D84A4C566B46}"/>
            </c:ext>
          </c:extLst>
        </c:ser>
        <c:ser>
          <c:idx val="6"/>
          <c:order val="20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03-47D4-AF38-D84A4C566B46}"/>
            </c:ext>
          </c:extLst>
        </c:ser>
        <c:ser>
          <c:idx val="14"/>
          <c:order val="21"/>
          <c:tx>
            <c:v>T40-Upper-left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</c:spPr>
          </c:marker>
          <c:xVal>
            <c:numRef>
              <c:f>'Plot for 2 sides'!$BC$3:$BF$3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103-47D4-AF38-D84A4C566B46}"/>
            </c:ext>
          </c:extLst>
        </c:ser>
        <c:ser>
          <c:idx val="7"/>
          <c:order val="22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103-47D4-AF38-D84A4C566B46}"/>
            </c:ext>
          </c:extLst>
        </c:ser>
        <c:ser>
          <c:idx val="15"/>
          <c:order val="23"/>
          <c:tx>
            <c:v>T40-Lower-left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'Plot for 2 sides'!$BC$3:$BF$3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'Plot for 2 sides'!$BC$30:$BF$30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103-47D4-AF38-D84A4C566B46}"/>
            </c:ext>
          </c:extLst>
        </c:ser>
        <c:ser>
          <c:idx val="32"/>
          <c:order val="24"/>
          <c:tx>
            <c:v>T0- upper-right</c:v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Sheet1!$BW$3:$CA$3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Sheet1!$BW$28:$CA$28</c:f>
              <c:numCache>
                <c:formatCode>General</c:formatCode>
                <c:ptCount val="5"/>
                <c:pt idx="0">
                  <c:v>6756.0164068555559</c:v>
                </c:pt>
                <c:pt idx="1">
                  <c:v>8297.8184557399309</c:v>
                </c:pt>
                <c:pt idx="2">
                  <c:v>10291.358278830246</c:v>
                </c:pt>
                <c:pt idx="3">
                  <c:v>11993.620280700765</c:v>
                </c:pt>
                <c:pt idx="4">
                  <c:v>13791.687410181336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6-4ED2-92D8-5BFFF67246BA}"/>
            </c:ext>
          </c:extLst>
        </c:ser>
        <c:ser>
          <c:idx val="34"/>
          <c:order val="25"/>
          <c:tx>
            <c:v>T0-lower-right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Sheet1!$BW$3:$CA$3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Sheet1!$BW$30:$CA$30</c:f>
              <c:numCache>
                <c:formatCode>General</c:formatCode>
                <c:ptCount val="5"/>
                <c:pt idx="0">
                  <c:v>8511.1363334246544</c:v>
                </c:pt>
                <c:pt idx="1">
                  <c:v>10121.532330047268</c:v>
                </c:pt>
                <c:pt idx="2">
                  <c:v>11956.022484039686</c:v>
                </c:pt>
                <c:pt idx="3">
                  <c:v>13564.530609067244</c:v>
                </c:pt>
                <c:pt idx="4">
                  <c:v>15256.920001258046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6-4ED2-92D8-5BFFF672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006826926863621E-2"/>
          <c:y val="0.80496735947400111"/>
          <c:w val="0.75489375059362052"/>
          <c:h val="0.1602502335608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6-439C-B799-C13B38CC16C2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Rotation!$X$32:$Z$32</c:f>
              <c:numCache>
                <c:formatCode>General</c:formatCode>
                <c:ptCount val="3"/>
                <c:pt idx="0">
                  <c:v>56.665559548215903</c:v>
                </c:pt>
                <c:pt idx="1">
                  <c:v>81.586807890338619</c:v>
                </c:pt>
                <c:pt idx="2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6-439C-B799-C13B38CC16C2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6-439C-B799-C13B38CC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C-4E3C-BAA7-A3BF4094A321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C-4E3C-BAA7-A3BF4094A321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C-4E3C-BAA7-A3BF4094A321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Rotation!$BW$3:$BZ$3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C-4E3C-BAA7-A3BF4094A321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Rotation!$BG$3:$BJ$3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C-4E3C-BAA7-A3BF4094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Rotation!$AA$33:$AD$33</c:f>
              <c:numCache>
                <c:formatCode>General</c:formatCode>
                <c:ptCount val="4"/>
                <c:pt idx="0">
                  <c:v>48.945983547094698</c:v>
                </c:pt>
                <c:pt idx="1">
                  <c:v>48.261953457165987</c:v>
                </c:pt>
                <c:pt idx="2">
                  <c:v>47.646566005618304</c:v>
                </c:pt>
                <c:pt idx="3">
                  <c:v>46.089295699532187</c:v>
                </c:pt>
              </c:numCache>
            </c:numRef>
          </c:xVal>
          <c:yVal>
            <c:numRef>
              <c:f>Rotation!$AA$32:$AD$32</c:f>
              <c:numCache>
                <c:formatCode>General</c:formatCode>
                <c:ptCount val="4"/>
                <c:pt idx="0">
                  <c:v>39.580530920586227</c:v>
                </c:pt>
                <c:pt idx="1">
                  <c:v>64.06611708734998</c:v>
                </c:pt>
                <c:pt idx="2">
                  <c:v>86.107966306949635</c:v>
                </c:pt>
                <c:pt idx="3">
                  <c:v>127.60075822532058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0-4AC1-8412-A3A44CA19F23}"/>
            </c:ext>
          </c:extLst>
        </c:ser>
        <c:ser>
          <c:idx val="2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Rotation!$BG$33:$BJ$33</c:f>
              <c:numCache>
                <c:formatCode>General</c:formatCode>
                <c:ptCount val="4"/>
                <c:pt idx="0">
                  <c:v>43.51366417050231</c:v>
                </c:pt>
                <c:pt idx="1">
                  <c:v>43.08573219652925</c:v>
                </c:pt>
                <c:pt idx="2">
                  <c:v>46.071719211399298</c:v>
                </c:pt>
                <c:pt idx="3">
                  <c:v>48.350341299684267</c:v>
                </c:pt>
              </c:numCache>
            </c:numRef>
          </c:xVal>
          <c:yVal>
            <c:numRef>
              <c:f>Rotation!$BG$32:$BJ$32</c:f>
              <c:numCache>
                <c:formatCode>General</c:formatCode>
                <c:ptCount val="4"/>
                <c:pt idx="0">
                  <c:v>5.3689674813561465</c:v>
                </c:pt>
                <c:pt idx="1">
                  <c:v>11.421098453529515</c:v>
                </c:pt>
                <c:pt idx="2">
                  <c:v>11.737628151543374</c:v>
                </c:pt>
                <c:pt idx="3">
                  <c:v>16.752857195695114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0-4AC1-8412-A3A44CA19F23}"/>
            </c:ext>
          </c:extLst>
        </c:ser>
        <c:ser>
          <c:idx val="0"/>
          <c:order val="2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Rotation!$K$33:$N$33</c:f>
              <c:numCache>
                <c:formatCode>General</c:formatCode>
                <c:ptCount val="4"/>
                <c:pt idx="0">
                  <c:v>41.529576046737546</c:v>
                </c:pt>
                <c:pt idx="1">
                  <c:v>39.497697776243577</c:v>
                </c:pt>
                <c:pt idx="2">
                  <c:v>37.602269929779965</c:v>
                </c:pt>
                <c:pt idx="3">
                  <c:v>35.985683158150451</c:v>
                </c:pt>
              </c:numCache>
            </c:numRef>
          </c:xVal>
          <c:yVal>
            <c:numRef>
              <c:f>Rotation!$K$32:$N$32</c:f>
              <c:numCache>
                <c:formatCode>General</c:formatCode>
                <c:ptCount val="4"/>
                <c:pt idx="0">
                  <c:v>174.12645564057917</c:v>
                </c:pt>
                <c:pt idx="1">
                  <c:v>244.70850136412747</c:v>
                </c:pt>
                <c:pt idx="2">
                  <c:v>302.69671395840373</c:v>
                </c:pt>
                <c:pt idx="3">
                  <c:v>391.37493734714542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0-4AC1-8412-A3A44CA19F23}"/>
            </c:ext>
          </c:extLst>
        </c:ser>
        <c:ser>
          <c:idx val="1"/>
          <c:order val="3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E20-4AC1-8412-A3A44CA19F23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20-4AC1-8412-A3A44CA19F23}"/>
              </c:ext>
            </c:extLst>
          </c:dPt>
          <c:dPt>
            <c:idx val="2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20-4AC1-8412-A3A44CA19F23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20-4AC1-8412-A3A44CA19F23}"/>
              </c:ext>
            </c:extLst>
          </c:dPt>
          <c:xVal>
            <c:numRef>
              <c:f>Rotation!$AQ$33:$AT$33</c:f>
              <c:numCache>
                <c:formatCode>General</c:formatCode>
                <c:ptCount val="4"/>
                <c:pt idx="0">
                  <c:v>47.358551557968326</c:v>
                </c:pt>
                <c:pt idx="1">
                  <c:v>48.480730002909077</c:v>
                </c:pt>
                <c:pt idx="2">
                  <c:v>50.372407537466266</c:v>
                </c:pt>
                <c:pt idx="3">
                  <c:v>50.60302164567036</c:v>
                </c:pt>
              </c:numCache>
            </c:numRef>
          </c:xVal>
          <c:yVal>
            <c:numRef>
              <c:f>Rotation!$AQ$32:$AT$32</c:f>
              <c:numCache>
                <c:formatCode>General</c:formatCode>
                <c:ptCount val="4"/>
                <c:pt idx="0">
                  <c:v>13.028647758725905</c:v>
                </c:pt>
                <c:pt idx="1">
                  <c:v>21.018880645746844</c:v>
                </c:pt>
                <c:pt idx="2">
                  <c:v>26.940763423492392</c:v>
                </c:pt>
                <c:pt idx="3">
                  <c:v>37.874218867997932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20-4AC1-8412-A3A44CA1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Inter-8.5°C-R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'Plot for 2 sides'!$C$50:$F$50</c:f>
              <c:numCache>
                <c:formatCode>General</c:formatCode>
                <c:ptCount val="4"/>
                <c:pt idx="0">
                  <c:v>133.97071731952889</c:v>
                </c:pt>
                <c:pt idx="1">
                  <c:v>197.61554588209003</c:v>
                </c:pt>
                <c:pt idx="2">
                  <c:v>252.47793444963486</c:v>
                </c:pt>
                <c:pt idx="3">
                  <c:v>328.45026502836265</c:v>
                </c:pt>
              </c:numCache>
            </c:numRef>
          </c:xVal>
          <c:yVal>
            <c:numRef>
              <c:f>'Plot for 2 sides'!$C$51:$F$51</c:f>
              <c:numCache>
                <c:formatCode>General</c:formatCode>
                <c:ptCount val="4"/>
                <c:pt idx="0">
                  <c:v>122.09985839052882</c:v>
                </c:pt>
                <c:pt idx="1">
                  <c:v>165.45171670337822</c:v>
                </c:pt>
                <c:pt idx="2">
                  <c:v>197.73518192463882</c:v>
                </c:pt>
                <c:pt idx="3">
                  <c:v>242.18243418340884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F-4509-9889-F1D8469B1E08}"/>
            </c:ext>
          </c:extLst>
        </c:ser>
        <c:ser>
          <c:idx val="1"/>
          <c:order val="1"/>
          <c:tx>
            <c:v>Inter-8.5°C-L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for 2 sides'!$G$50:$J$50</c:f>
              <c:numCache>
                <c:formatCode>General</c:formatCode>
                <c:ptCount val="4"/>
                <c:pt idx="0">
                  <c:v>126.73614027858756</c:v>
                </c:pt>
                <c:pt idx="1">
                  <c:v>180.0431534123492</c:v>
                </c:pt>
                <c:pt idx="2">
                  <c:v>227.15437434810627</c:v>
                </c:pt>
                <c:pt idx="3">
                  <c:v>304.92263134365612</c:v>
                </c:pt>
              </c:numCache>
            </c:numRef>
          </c:xVal>
          <c:yVal>
            <c:numRef>
              <c:f>'Plot for 2 sides'!$G$51:$J$51</c:f>
              <c:numCache>
                <c:formatCode>General</c:formatCode>
                <c:ptCount val="4"/>
                <c:pt idx="0">
                  <c:v>108.79410995234012</c:v>
                </c:pt>
                <c:pt idx="1">
                  <c:v>145.84060476752001</c:v>
                </c:pt>
                <c:pt idx="2">
                  <c:v>171.66169261846156</c:v>
                </c:pt>
                <c:pt idx="3">
                  <c:v>217.74814805183232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F-4509-9889-F1D8469B1E08}"/>
            </c:ext>
          </c:extLst>
        </c:ser>
        <c:ser>
          <c:idx val="2"/>
          <c:order val="2"/>
          <c:tx>
            <c:v>Inter-18.8°C-R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sides'!$S$50:$V$50</c:f>
              <c:numCache>
                <c:formatCode>General</c:formatCode>
                <c:ptCount val="4"/>
                <c:pt idx="0">
                  <c:v>26.444859067961865</c:v>
                </c:pt>
                <c:pt idx="1">
                  <c:v>47.461719589554981</c:v>
                </c:pt>
                <c:pt idx="2">
                  <c:v>60.270293285284438</c:v>
                </c:pt>
                <c:pt idx="3">
                  <c:v>87.909480750762953</c:v>
                </c:pt>
              </c:numCache>
            </c:numRef>
          </c:xVal>
          <c:yVal>
            <c:numRef>
              <c:f>'Plot for 2 sides'!$S$51:$V$51</c:f>
              <c:numCache>
                <c:formatCode>General</c:formatCode>
                <c:ptCount val="4"/>
                <c:pt idx="0">
                  <c:v>31.074776486286254</c:v>
                </c:pt>
                <c:pt idx="1">
                  <c:v>53.431498827253684</c:v>
                </c:pt>
                <c:pt idx="2">
                  <c:v>67.701929556791683</c:v>
                </c:pt>
                <c:pt idx="3">
                  <c:v>93.878931976631165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F-4509-9889-F1D8469B1E08}"/>
            </c:ext>
          </c:extLst>
        </c:ser>
        <c:ser>
          <c:idx val="3"/>
          <c:order val="3"/>
          <c:tx>
            <c:v>Inter-18.8°C-L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'Plot for 2 sides'!$W$50:$Z$50</c:f>
              <c:numCache>
                <c:formatCode>General</c:formatCode>
                <c:ptCount val="4"/>
                <c:pt idx="0">
                  <c:v>25.545771392660129</c:v>
                </c:pt>
                <c:pt idx="1">
                  <c:v>37.839240607716619</c:v>
                </c:pt>
                <c:pt idx="2">
                  <c:v>55.751924958115893</c:v>
                </c:pt>
                <c:pt idx="3">
                  <c:v>89.082068751969516</c:v>
                </c:pt>
              </c:numCache>
            </c:numRef>
          </c:xVal>
          <c:yVal>
            <c:numRef>
              <c:f>'Plot for 2 sides'!$W$51:$Z$51</c:f>
              <c:numCache>
                <c:formatCode>General</c:formatCode>
                <c:ptCount val="4"/>
                <c:pt idx="0">
                  <c:v>28.619846857269344</c:v>
                </c:pt>
                <c:pt idx="1">
                  <c:v>42.180297641715761</c:v>
                </c:pt>
                <c:pt idx="2">
                  <c:v>59.566182395715394</c:v>
                </c:pt>
                <c:pt idx="3">
                  <c:v>89.973741116061873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F-4509-9889-F1D8469B1E08}"/>
            </c:ext>
          </c:extLst>
        </c:ser>
        <c:ser>
          <c:idx val="4"/>
          <c:order val="4"/>
          <c:tx>
            <c:v>Inter-29.0°C-R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sides'!$AI$50:$AL$50</c:f>
              <c:numCache>
                <c:formatCode>General</c:formatCode>
                <c:ptCount val="4"/>
                <c:pt idx="0">
                  <c:v>8.7987712334186519</c:v>
                </c:pt>
                <c:pt idx="1">
                  <c:v>12.89230438612022</c:v>
                </c:pt>
                <c:pt idx="2">
                  <c:v>16.313609911912444</c:v>
                </c:pt>
                <c:pt idx="3">
                  <c:v>24.551817565802626</c:v>
                </c:pt>
              </c:numCache>
            </c:numRef>
          </c:xVal>
          <c:yVal>
            <c:numRef>
              <c:f>'Plot for 2 sides'!$AI$51:$AL$51</c:f>
              <c:numCache>
                <c:formatCode>General</c:formatCode>
                <c:ptCount val="4"/>
                <c:pt idx="0">
                  <c:v>9.7588690938620797</c:v>
                </c:pt>
                <c:pt idx="1">
                  <c:v>15.117800519687075</c:v>
                </c:pt>
                <c:pt idx="2">
                  <c:v>20.336946940096951</c:v>
                </c:pt>
                <c:pt idx="3">
                  <c:v>30.387933649360747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F-4509-9889-F1D8469B1E08}"/>
            </c:ext>
          </c:extLst>
        </c:ser>
        <c:ser>
          <c:idx val="5"/>
          <c:order val="5"/>
          <c:tx>
            <c:v>Inter-29.0°C-L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'Plot for 2 sides'!$AM$50:$AP$50</c:f>
              <c:numCache>
                <c:formatCode>General</c:formatCode>
                <c:ptCount val="4"/>
                <c:pt idx="0">
                  <c:v>8.8526568648760779</c:v>
                </c:pt>
                <c:pt idx="1">
                  <c:v>14.97334644701955</c:v>
                </c:pt>
                <c:pt idx="2">
                  <c:v>18.05175737531907</c:v>
                </c:pt>
                <c:pt idx="3">
                  <c:v>23.52494021294811</c:v>
                </c:pt>
              </c:numCache>
            </c:numRef>
          </c:xVal>
          <c:yVal>
            <c:numRef>
              <c:f>'Plot for 2 sides'!$AM$51:$AP$51</c:f>
              <c:numCache>
                <c:formatCode>General</c:formatCode>
                <c:ptCount val="4"/>
                <c:pt idx="0">
                  <c:v>9.4090660003139615</c:v>
                </c:pt>
                <c:pt idx="1">
                  <c:v>16.35725115693678</c:v>
                </c:pt>
                <c:pt idx="2">
                  <c:v>21.162938199214217</c:v>
                </c:pt>
                <c:pt idx="3">
                  <c:v>28.147962866600924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F-4509-9889-F1D8469B1E08}"/>
            </c:ext>
          </c:extLst>
        </c:ser>
        <c:ser>
          <c:idx val="6"/>
          <c:order val="6"/>
          <c:tx>
            <c:v>Inter-39.1°C-R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sides'!$AY$50:$BB$50</c:f>
              <c:numCache>
                <c:formatCode>General</c:formatCode>
                <c:ptCount val="4"/>
                <c:pt idx="0">
                  <c:v>4.6771131141877138</c:v>
                </c:pt>
                <c:pt idx="1">
                  <c:v>8.4552472973013124</c:v>
                </c:pt>
                <c:pt idx="2">
                  <c:v>8.6237780944548525</c:v>
                </c:pt>
                <c:pt idx="3">
                  <c:v>9.6368689821271207</c:v>
                </c:pt>
              </c:numCache>
            </c:numRef>
          </c:xVal>
          <c:yVal>
            <c:numRef>
              <c:f>'Plot for 2 sides'!$AY$51:$BB$51</c:f>
              <c:numCache>
                <c:formatCode>General</c:formatCode>
                <c:ptCount val="4"/>
                <c:pt idx="0">
                  <c:v>4.5476507811883007</c:v>
                </c:pt>
                <c:pt idx="1">
                  <c:v>7.6667270106805248</c:v>
                </c:pt>
                <c:pt idx="2">
                  <c:v>8.9083404789256786</c:v>
                </c:pt>
                <c:pt idx="3">
                  <c:v>11.317169049785354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F-4509-9889-F1D8469B1E08}"/>
            </c:ext>
          </c:extLst>
        </c:ser>
        <c:ser>
          <c:idx val="7"/>
          <c:order val="7"/>
          <c:tx>
            <c:v>Inter-39.1°C-L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'Plot for 2 sides'!$BC$50:$BF$50</c:f>
              <c:numCache>
                <c:formatCode>General</c:formatCode>
                <c:ptCount val="4"/>
                <c:pt idx="0">
                  <c:v>3.110146722148325</c:v>
                </c:pt>
                <c:pt idx="1">
                  <c:v>8.2271492577093142</c:v>
                </c:pt>
                <c:pt idx="2">
                  <c:v>7.6623547458305952</c:v>
                </c:pt>
                <c:pt idx="3">
                  <c:v>12.630160523954428</c:v>
                </c:pt>
              </c:numCache>
            </c:numRef>
          </c:xVal>
          <c:yVal>
            <c:numRef>
              <c:f>'Plot for 2 sides'!$BC$51:$BF$51</c:f>
              <c:numCache>
                <c:formatCode>General</c:formatCode>
                <c:ptCount val="4"/>
                <c:pt idx="0">
                  <c:v>2.8457132369584217</c:v>
                </c:pt>
                <c:pt idx="1">
                  <c:v>7.9365933001452058</c:v>
                </c:pt>
                <c:pt idx="2">
                  <c:v>7.9987448879904663</c:v>
                </c:pt>
                <c:pt idx="3">
                  <c:v>13.719050590022643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F-4509-9889-F1D8469B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29" Type="http://schemas.openxmlformats.org/officeDocument/2006/relationships/chart" Target="../charts/chart83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28" Type="http://schemas.openxmlformats.org/officeDocument/2006/relationships/chart" Target="../charts/chart82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Relationship Id="rId30" Type="http://schemas.openxmlformats.org/officeDocument/2006/relationships/chart" Target="../charts/chart8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26" Type="http://schemas.openxmlformats.org/officeDocument/2006/relationships/chart" Target="../charts/chart110.xml"/><Relationship Id="rId3" Type="http://schemas.openxmlformats.org/officeDocument/2006/relationships/chart" Target="../charts/chart87.xml"/><Relationship Id="rId21" Type="http://schemas.openxmlformats.org/officeDocument/2006/relationships/chart" Target="../charts/chart105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5" Type="http://schemas.openxmlformats.org/officeDocument/2006/relationships/chart" Target="../charts/chart109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29" Type="http://schemas.openxmlformats.org/officeDocument/2006/relationships/chart" Target="../charts/chart113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24" Type="http://schemas.openxmlformats.org/officeDocument/2006/relationships/chart" Target="../charts/chart108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23" Type="http://schemas.openxmlformats.org/officeDocument/2006/relationships/chart" Target="../charts/chart107.xml"/><Relationship Id="rId28" Type="http://schemas.openxmlformats.org/officeDocument/2006/relationships/chart" Target="../charts/chart112.xml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Relationship Id="rId22" Type="http://schemas.openxmlformats.org/officeDocument/2006/relationships/chart" Target="../charts/chart106.xml"/><Relationship Id="rId27" Type="http://schemas.openxmlformats.org/officeDocument/2006/relationships/chart" Target="../charts/chart111.xml"/><Relationship Id="rId30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89</xdr:row>
      <xdr:rowOff>144780</xdr:rowOff>
    </xdr:from>
    <xdr:to>
      <xdr:col>15</xdr:col>
      <xdr:colOff>182880</xdr:colOff>
      <xdr:row>111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44</xdr:row>
      <xdr:rowOff>76200</xdr:rowOff>
    </xdr:from>
    <xdr:to>
      <xdr:col>15</xdr:col>
      <xdr:colOff>144780</xdr:colOff>
      <xdr:row>66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45</xdr:row>
      <xdr:rowOff>129540</xdr:rowOff>
    </xdr:from>
    <xdr:to>
      <xdr:col>21</xdr:col>
      <xdr:colOff>441960</xdr:colOff>
      <xdr:row>67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70</xdr:row>
      <xdr:rowOff>167640</xdr:rowOff>
    </xdr:from>
    <xdr:to>
      <xdr:col>22</xdr:col>
      <xdr:colOff>68580</xdr:colOff>
      <xdr:row>92</xdr:row>
      <xdr:rowOff>160020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45</xdr:row>
      <xdr:rowOff>129540</xdr:rowOff>
    </xdr:from>
    <xdr:to>
      <xdr:col>29</xdr:col>
      <xdr:colOff>441960</xdr:colOff>
      <xdr:row>67</xdr:row>
      <xdr:rowOff>121920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441960</xdr:colOff>
      <xdr:row>70</xdr:row>
      <xdr:rowOff>129540</xdr:rowOff>
    </xdr:from>
    <xdr:to>
      <xdr:col>29</xdr:col>
      <xdr:colOff>441960</xdr:colOff>
      <xdr:row>92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777240</xdr:colOff>
      <xdr:row>45</xdr:row>
      <xdr:rowOff>99060</xdr:rowOff>
    </xdr:from>
    <xdr:to>
      <xdr:col>37</xdr:col>
      <xdr:colOff>777240</xdr:colOff>
      <xdr:row>67</xdr:row>
      <xdr:rowOff>91440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289560</xdr:colOff>
      <xdr:row>46</xdr:row>
      <xdr:rowOff>0</xdr:rowOff>
    </xdr:from>
    <xdr:to>
      <xdr:col>45</xdr:col>
      <xdr:colOff>289560</xdr:colOff>
      <xdr:row>67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99060</xdr:colOff>
      <xdr:row>69</xdr:row>
      <xdr:rowOff>175260</xdr:rowOff>
    </xdr:from>
    <xdr:to>
      <xdr:col>42</xdr:col>
      <xdr:colOff>480060</xdr:colOff>
      <xdr:row>95</xdr:row>
      <xdr:rowOff>7620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45720</xdr:colOff>
      <xdr:row>69</xdr:row>
      <xdr:rowOff>53340</xdr:rowOff>
    </xdr:from>
    <xdr:to>
      <xdr:col>51</xdr:col>
      <xdr:colOff>411480</xdr:colOff>
      <xdr:row>96</xdr:row>
      <xdr:rowOff>76200</xdr:rowOff>
    </xdr:to>
    <xdr:graphicFrame macro="">
      <xdr:nvGraphicFramePr>
        <xdr:cNvPr id="11" name="Graphique 2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243840</xdr:colOff>
      <xdr:row>55</xdr:row>
      <xdr:rowOff>106680</xdr:rowOff>
    </xdr:from>
    <xdr:to>
      <xdr:col>7</xdr:col>
      <xdr:colOff>243840</xdr:colOff>
      <xdr:row>77</xdr:row>
      <xdr:rowOff>99060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129540</xdr:colOff>
      <xdr:row>66</xdr:row>
      <xdr:rowOff>83820</xdr:rowOff>
    </xdr:from>
    <xdr:to>
      <xdr:col>15</xdr:col>
      <xdr:colOff>129540</xdr:colOff>
      <xdr:row>88</xdr:row>
      <xdr:rowOff>76200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228600</xdr:colOff>
      <xdr:row>44</xdr:row>
      <xdr:rowOff>129540</xdr:rowOff>
    </xdr:from>
    <xdr:to>
      <xdr:col>55</xdr:col>
      <xdr:colOff>228600</xdr:colOff>
      <xdr:row>66</xdr:row>
      <xdr:rowOff>121920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7620</xdr:colOff>
      <xdr:row>45</xdr:row>
      <xdr:rowOff>38100</xdr:rowOff>
    </xdr:from>
    <xdr:to>
      <xdr:col>70</xdr:col>
      <xdr:colOff>441960</xdr:colOff>
      <xdr:row>65</xdr:row>
      <xdr:rowOff>83820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114300</xdr:colOff>
      <xdr:row>44</xdr:row>
      <xdr:rowOff>99060</xdr:rowOff>
    </xdr:from>
    <xdr:to>
      <xdr:col>79</xdr:col>
      <xdr:colOff>114300</xdr:colOff>
      <xdr:row>66</xdr:row>
      <xdr:rowOff>91440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7620</xdr:colOff>
      <xdr:row>68</xdr:row>
      <xdr:rowOff>30480</xdr:rowOff>
    </xdr:from>
    <xdr:to>
      <xdr:col>58</xdr:col>
      <xdr:colOff>7620</xdr:colOff>
      <xdr:row>90</xdr:row>
      <xdr:rowOff>22860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129540</xdr:colOff>
      <xdr:row>64</xdr:row>
      <xdr:rowOff>175260</xdr:rowOff>
    </xdr:from>
    <xdr:to>
      <xdr:col>72</xdr:col>
      <xdr:colOff>129540</xdr:colOff>
      <xdr:row>86</xdr:row>
      <xdr:rowOff>167640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72</xdr:col>
      <xdr:colOff>541020</xdr:colOff>
      <xdr:row>67</xdr:row>
      <xdr:rowOff>15240</xdr:rowOff>
    </xdr:from>
    <xdr:to>
      <xdr:col>79</xdr:col>
      <xdr:colOff>541020</xdr:colOff>
      <xdr:row>89</xdr:row>
      <xdr:rowOff>7620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106680</xdr:colOff>
      <xdr:row>64</xdr:row>
      <xdr:rowOff>83820</xdr:rowOff>
    </xdr:from>
    <xdr:to>
      <xdr:col>65</xdr:col>
      <xdr:colOff>106680</xdr:colOff>
      <xdr:row>86</xdr:row>
      <xdr:rowOff>76200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706755</xdr:colOff>
      <xdr:row>68</xdr:row>
      <xdr:rowOff>116205</xdr:rowOff>
    </xdr:from>
    <xdr:to>
      <xdr:col>14</xdr:col>
      <xdr:colOff>706755</xdr:colOff>
      <xdr:row>90</xdr:row>
      <xdr:rowOff>108585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497205</xdr:colOff>
      <xdr:row>42</xdr:row>
      <xdr:rowOff>180975</xdr:rowOff>
    </xdr:from>
    <xdr:to>
      <xdr:col>14</xdr:col>
      <xdr:colOff>497205</xdr:colOff>
      <xdr:row>64</xdr:row>
      <xdr:rowOff>173355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45</xdr:row>
      <xdr:rowOff>129540</xdr:rowOff>
    </xdr:from>
    <xdr:to>
      <xdr:col>21</xdr:col>
      <xdr:colOff>441960</xdr:colOff>
      <xdr:row>67</xdr:row>
      <xdr:rowOff>121920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70</xdr:row>
      <xdr:rowOff>167640</xdr:rowOff>
    </xdr:from>
    <xdr:to>
      <xdr:col>22</xdr:col>
      <xdr:colOff>68580</xdr:colOff>
      <xdr:row>92</xdr:row>
      <xdr:rowOff>160020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45</xdr:row>
      <xdr:rowOff>129540</xdr:rowOff>
    </xdr:from>
    <xdr:to>
      <xdr:col>29</xdr:col>
      <xdr:colOff>441960</xdr:colOff>
      <xdr:row>67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441960</xdr:colOff>
      <xdr:row>70</xdr:row>
      <xdr:rowOff>129540</xdr:rowOff>
    </xdr:from>
    <xdr:to>
      <xdr:col>29</xdr:col>
      <xdr:colOff>441960</xdr:colOff>
      <xdr:row>92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777240</xdr:colOff>
      <xdr:row>45</xdr:row>
      <xdr:rowOff>99060</xdr:rowOff>
    </xdr:from>
    <xdr:to>
      <xdr:col>37</xdr:col>
      <xdr:colOff>777240</xdr:colOff>
      <xdr:row>67</xdr:row>
      <xdr:rowOff>91440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289560</xdr:colOff>
      <xdr:row>46</xdr:row>
      <xdr:rowOff>0</xdr:rowOff>
    </xdr:from>
    <xdr:to>
      <xdr:col>45</xdr:col>
      <xdr:colOff>289560</xdr:colOff>
      <xdr:row>67</xdr:row>
      <xdr:rowOff>175260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99060</xdr:colOff>
      <xdr:row>69</xdr:row>
      <xdr:rowOff>175260</xdr:rowOff>
    </xdr:from>
    <xdr:to>
      <xdr:col>42</xdr:col>
      <xdr:colOff>480060</xdr:colOff>
      <xdr:row>95</xdr:row>
      <xdr:rowOff>7620</xdr:rowOff>
    </xdr:to>
    <xdr:graphicFrame macro="">
      <xdr:nvGraphicFramePr>
        <xdr:cNvPr id="11" name="Chart 1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45720</xdr:colOff>
      <xdr:row>69</xdr:row>
      <xdr:rowOff>53340</xdr:rowOff>
    </xdr:from>
    <xdr:to>
      <xdr:col>51</xdr:col>
      <xdr:colOff>411480</xdr:colOff>
      <xdr:row>96</xdr:row>
      <xdr:rowOff>76200</xdr:rowOff>
    </xdr:to>
    <xdr:graphicFrame macro="">
      <xdr:nvGraphicFramePr>
        <xdr:cNvPr id="12" name="Graphique 2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52</xdr:row>
      <xdr:rowOff>30480</xdr:rowOff>
    </xdr:from>
    <xdr:to>
      <xdr:col>7</xdr:col>
      <xdr:colOff>0</xdr:colOff>
      <xdr:row>74</xdr:row>
      <xdr:rowOff>22860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205740</xdr:colOff>
      <xdr:row>91</xdr:row>
      <xdr:rowOff>121920</xdr:rowOff>
    </xdr:from>
    <xdr:to>
      <xdr:col>15</xdr:col>
      <xdr:colOff>205740</xdr:colOff>
      <xdr:row>113</xdr:row>
      <xdr:rowOff>114300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716280</xdr:colOff>
      <xdr:row>68</xdr:row>
      <xdr:rowOff>121920</xdr:rowOff>
    </xdr:from>
    <xdr:to>
      <xdr:col>62</xdr:col>
      <xdr:colOff>716280</xdr:colOff>
      <xdr:row>90</xdr:row>
      <xdr:rowOff>114300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533400</xdr:colOff>
      <xdr:row>68</xdr:row>
      <xdr:rowOff>121920</xdr:rowOff>
    </xdr:from>
    <xdr:to>
      <xdr:col>70</xdr:col>
      <xdr:colOff>533400</xdr:colOff>
      <xdr:row>90</xdr:row>
      <xdr:rowOff>114300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251460</xdr:colOff>
      <xdr:row>68</xdr:row>
      <xdr:rowOff>30480</xdr:rowOff>
    </xdr:from>
    <xdr:to>
      <xdr:col>78</xdr:col>
      <xdr:colOff>251460</xdr:colOff>
      <xdr:row>90</xdr:row>
      <xdr:rowOff>22860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472440</xdr:colOff>
      <xdr:row>45</xdr:row>
      <xdr:rowOff>45720</xdr:rowOff>
    </xdr:from>
    <xdr:to>
      <xdr:col>55</xdr:col>
      <xdr:colOff>472440</xdr:colOff>
      <xdr:row>67</xdr:row>
      <xdr:rowOff>38100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754380</xdr:colOff>
      <xdr:row>45</xdr:row>
      <xdr:rowOff>68580</xdr:rowOff>
    </xdr:from>
    <xdr:to>
      <xdr:col>70</xdr:col>
      <xdr:colOff>754380</xdr:colOff>
      <xdr:row>67</xdr:row>
      <xdr:rowOff>60960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139065</xdr:colOff>
      <xdr:row>42</xdr:row>
      <xdr:rowOff>173355</xdr:rowOff>
    </xdr:from>
    <xdr:to>
      <xdr:col>78</xdr:col>
      <xdr:colOff>139065</xdr:colOff>
      <xdr:row>64</xdr:row>
      <xdr:rowOff>165735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723900</xdr:colOff>
      <xdr:row>45</xdr:row>
      <xdr:rowOff>99060</xdr:rowOff>
    </xdr:from>
    <xdr:to>
      <xdr:col>62</xdr:col>
      <xdr:colOff>723900</xdr:colOff>
      <xdr:row>67</xdr:row>
      <xdr:rowOff>91440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403860</xdr:colOff>
      <xdr:row>90</xdr:row>
      <xdr:rowOff>60960</xdr:rowOff>
    </xdr:from>
    <xdr:to>
      <xdr:col>66</xdr:col>
      <xdr:colOff>403860</xdr:colOff>
      <xdr:row>112</xdr:row>
      <xdr:rowOff>53340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66</xdr:col>
      <xdr:colOff>480060</xdr:colOff>
      <xdr:row>90</xdr:row>
      <xdr:rowOff>106680</xdr:rowOff>
    </xdr:from>
    <xdr:to>
      <xdr:col>73</xdr:col>
      <xdr:colOff>480060</xdr:colOff>
      <xdr:row>112</xdr:row>
      <xdr:rowOff>99060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238125</xdr:colOff>
      <xdr:row>42</xdr:row>
      <xdr:rowOff>19050</xdr:rowOff>
    </xdr:from>
    <xdr:to>
      <xdr:col>85</xdr:col>
      <xdr:colOff>238125</xdr:colOff>
      <xdr:row>64</xdr:row>
      <xdr:rowOff>11430</xdr:rowOff>
    </xdr:to>
    <xdr:graphicFrame macro="">
      <xdr:nvGraphicFramePr>
        <xdr:cNvPr id="24" name="Graphique 21">
          <a:extLst>
            <a:ext uri="{FF2B5EF4-FFF2-40B4-BE49-F238E27FC236}">
              <a16:creationId xmlns:a16="http://schemas.microsoft.com/office/drawing/2014/main" id="{CD0A9725-688D-413C-B60D-92595AE91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533400</xdr:colOff>
      <xdr:row>64</xdr:row>
      <xdr:rowOff>161925</xdr:rowOff>
    </xdr:from>
    <xdr:to>
      <xdr:col>85</xdr:col>
      <xdr:colOff>533400</xdr:colOff>
      <xdr:row>86</xdr:row>
      <xdr:rowOff>154305</xdr:rowOff>
    </xdr:to>
    <xdr:graphicFrame macro="">
      <xdr:nvGraphicFramePr>
        <xdr:cNvPr id="27" name="Graphique 20">
          <a:extLst>
            <a:ext uri="{FF2B5EF4-FFF2-40B4-BE49-F238E27FC236}">
              <a16:creationId xmlns:a16="http://schemas.microsoft.com/office/drawing/2014/main" id="{3DF31380-F109-4CAB-918B-C0B09016F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58</xdr:row>
      <xdr:rowOff>102870</xdr:rowOff>
    </xdr:from>
    <xdr:to>
      <xdr:col>6</xdr:col>
      <xdr:colOff>647700</xdr:colOff>
      <xdr:row>73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6</xdr:col>
      <xdr:colOff>609600</xdr:colOff>
      <xdr:row>90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6</xdr:col>
      <xdr:colOff>609600</xdr:colOff>
      <xdr:row>106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58</xdr:row>
      <xdr:rowOff>152400</xdr:rowOff>
    </xdr:from>
    <xdr:to>
      <xdr:col>12</xdr:col>
      <xdr:colOff>678180</xdr:colOff>
      <xdr:row>73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106680</xdr:colOff>
      <xdr:row>74</xdr:row>
      <xdr:rowOff>137160</xdr:rowOff>
    </xdr:from>
    <xdr:to>
      <xdr:col>12</xdr:col>
      <xdr:colOff>716280</xdr:colOff>
      <xdr:row>89</xdr:row>
      <xdr:rowOff>137160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12</xdr:col>
      <xdr:colOff>609600</xdr:colOff>
      <xdr:row>107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777240</xdr:colOff>
      <xdr:row>14</xdr:row>
      <xdr:rowOff>175260</xdr:rowOff>
    </xdr:from>
    <xdr:to>
      <xdr:col>21</xdr:col>
      <xdr:colOff>777240</xdr:colOff>
      <xdr:row>36</xdr:row>
      <xdr:rowOff>167640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243840</xdr:colOff>
      <xdr:row>14</xdr:row>
      <xdr:rowOff>152400</xdr:rowOff>
    </xdr:from>
    <xdr:to>
      <xdr:col>29</xdr:col>
      <xdr:colOff>243840</xdr:colOff>
      <xdr:row>36</xdr:row>
      <xdr:rowOff>144780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670560</xdr:colOff>
      <xdr:row>15</xdr:row>
      <xdr:rowOff>60960</xdr:rowOff>
    </xdr:from>
    <xdr:to>
      <xdr:col>36</xdr:col>
      <xdr:colOff>670560</xdr:colOff>
      <xdr:row>37</xdr:row>
      <xdr:rowOff>53340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0</xdr:colOff>
      <xdr:row>59</xdr:row>
      <xdr:rowOff>175260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281940</xdr:colOff>
      <xdr:row>38</xdr:row>
      <xdr:rowOff>0</xdr:rowOff>
    </xdr:from>
    <xdr:to>
      <xdr:col>29</xdr:col>
      <xdr:colOff>281940</xdr:colOff>
      <xdr:row>59</xdr:row>
      <xdr:rowOff>175260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39</xdr:row>
      <xdr:rowOff>45720</xdr:rowOff>
    </xdr:from>
    <xdr:to>
      <xdr:col>37</xdr:col>
      <xdr:colOff>243840</xdr:colOff>
      <xdr:row>60</xdr:row>
      <xdr:rowOff>175260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78105</xdr:colOff>
      <xdr:row>55</xdr:row>
      <xdr:rowOff>40005</xdr:rowOff>
    </xdr:from>
    <xdr:to>
      <xdr:col>24</xdr:col>
      <xdr:colOff>78105</xdr:colOff>
      <xdr:row>68</xdr:row>
      <xdr:rowOff>32385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731596-9D61-488A-8A6A-1F15ACC5A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421005</xdr:colOff>
      <xdr:row>88</xdr:row>
      <xdr:rowOff>114300</xdr:rowOff>
    </xdr:from>
    <xdr:to>
      <xdr:col>8</xdr:col>
      <xdr:colOff>421005</xdr:colOff>
      <xdr:row>110</xdr:row>
      <xdr:rowOff>106680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A1ADD836-04C0-4CB8-8745-19C80820A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737235</xdr:colOff>
      <xdr:row>52</xdr:row>
      <xdr:rowOff>100965</xdr:rowOff>
    </xdr:from>
    <xdr:to>
      <xdr:col>24</xdr:col>
      <xdr:colOff>737235</xdr:colOff>
      <xdr:row>77</xdr:row>
      <xdr:rowOff>93345</xdr:rowOff>
    </xdr:to>
    <xdr:graphicFrame macro="">
      <xdr:nvGraphicFramePr>
        <xdr:cNvPr id="4" name="Graphique 4">
          <a:extLst>
            <a:ext uri="{FF2B5EF4-FFF2-40B4-BE49-F238E27FC236}">
              <a16:creationId xmlns:a16="http://schemas.microsoft.com/office/drawing/2014/main" id="{39A49F59-2B2C-4EB1-B659-AB8F26E1B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87630</xdr:colOff>
      <xdr:row>70</xdr:row>
      <xdr:rowOff>72390</xdr:rowOff>
    </xdr:from>
    <xdr:to>
      <xdr:col>24</xdr:col>
      <xdr:colOff>87630</xdr:colOff>
      <xdr:row>92</xdr:row>
      <xdr:rowOff>64770</xdr:rowOff>
    </xdr:to>
    <xdr:graphicFrame macro="">
      <xdr:nvGraphicFramePr>
        <xdr:cNvPr id="5" name="Graphique 5">
          <a:extLst>
            <a:ext uri="{FF2B5EF4-FFF2-40B4-BE49-F238E27FC236}">
              <a16:creationId xmlns:a16="http://schemas.microsoft.com/office/drawing/2014/main" id="{8CA1D036-49B7-4369-A526-C3EFE711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384810</xdr:colOff>
      <xdr:row>51</xdr:row>
      <xdr:rowOff>100965</xdr:rowOff>
    </xdr:from>
    <xdr:to>
      <xdr:col>29</xdr:col>
      <xdr:colOff>384810</xdr:colOff>
      <xdr:row>73</xdr:row>
      <xdr:rowOff>93345</xdr:rowOff>
    </xdr:to>
    <xdr:graphicFrame macro="">
      <xdr:nvGraphicFramePr>
        <xdr:cNvPr id="6" name="Graphique 6">
          <a:extLst>
            <a:ext uri="{FF2B5EF4-FFF2-40B4-BE49-F238E27FC236}">
              <a16:creationId xmlns:a16="http://schemas.microsoft.com/office/drawing/2014/main" id="{EBFADB3F-5EED-421E-A639-AF2D961F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441960</xdr:colOff>
      <xdr:row>70</xdr:row>
      <xdr:rowOff>129540</xdr:rowOff>
    </xdr:from>
    <xdr:to>
      <xdr:col>29</xdr:col>
      <xdr:colOff>441960</xdr:colOff>
      <xdr:row>92</xdr:row>
      <xdr:rowOff>121920</xdr:rowOff>
    </xdr:to>
    <xdr:graphicFrame macro="">
      <xdr:nvGraphicFramePr>
        <xdr:cNvPr id="7" name="Graphique 7">
          <a:extLst>
            <a:ext uri="{FF2B5EF4-FFF2-40B4-BE49-F238E27FC236}">
              <a16:creationId xmlns:a16="http://schemas.microsoft.com/office/drawing/2014/main" id="{FCA3E8FF-D7A4-455D-ABAD-086B89FA8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453390</xdr:colOff>
      <xdr:row>52</xdr:row>
      <xdr:rowOff>70485</xdr:rowOff>
    </xdr:from>
    <xdr:to>
      <xdr:col>37</xdr:col>
      <xdr:colOff>453390</xdr:colOff>
      <xdr:row>77</xdr:row>
      <xdr:rowOff>62865</xdr:rowOff>
    </xdr:to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367A00AD-D38C-484D-90AE-26C769E5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80010</xdr:colOff>
      <xdr:row>52</xdr:row>
      <xdr:rowOff>152400</xdr:rowOff>
    </xdr:from>
    <xdr:to>
      <xdr:col>45</xdr:col>
      <xdr:colOff>80010</xdr:colOff>
      <xdr:row>77</xdr:row>
      <xdr:rowOff>137160</xdr:rowOff>
    </xdr:to>
    <xdr:graphicFrame macro="">
      <xdr:nvGraphicFramePr>
        <xdr:cNvPr id="9" name="Graphique 9">
          <a:extLst>
            <a:ext uri="{FF2B5EF4-FFF2-40B4-BE49-F238E27FC236}">
              <a16:creationId xmlns:a16="http://schemas.microsoft.com/office/drawing/2014/main" id="{C2C646FE-43E5-4FFC-9766-B2409802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99060</xdr:colOff>
      <xdr:row>69</xdr:row>
      <xdr:rowOff>175260</xdr:rowOff>
    </xdr:from>
    <xdr:to>
      <xdr:col>42</xdr:col>
      <xdr:colOff>480060</xdr:colOff>
      <xdr:row>95</xdr:row>
      <xdr:rowOff>7620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992E1ADE-C008-41AC-9896-029B5B9A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45720</xdr:colOff>
      <xdr:row>69</xdr:row>
      <xdr:rowOff>53340</xdr:rowOff>
    </xdr:from>
    <xdr:to>
      <xdr:col>51</xdr:col>
      <xdr:colOff>411480</xdr:colOff>
      <xdr:row>96</xdr:row>
      <xdr:rowOff>76200</xdr:rowOff>
    </xdr:to>
    <xdr:graphicFrame macro="">
      <xdr:nvGraphicFramePr>
        <xdr:cNvPr id="11" name="Graphique 28">
          <a:extLst>
            <a:ext uri="{FF2B5EF4-FFF2-40B4-BE49-F238E27FC236}">
              <a16:creationId xmlns:a16="http://schemas.microsoft.com/office/drawing/2014/main" id="{202F5E6C-D780-4E80-B7B6-C6B1DB4D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712359</xdr:colOff>
      <xdr:row>39</xdr:row>
      <xdr:rowOff>162596</xdr:rowOff>
    </xdr:from>
    <xdr:to>
      <xdr:col>11</xdr:col>
      <xdr:colOff>201819</xdr:colOff>
      <xdr:row>68</xdr:row>
      <xdr:rowOff>25436</xdr:rowOff>
    </xdr:to>
    <xdr:graphicFrame macro="">
      <xdr:nvGraphicFramePr>
        <xdr:cNvPr id="12" name="Graphique 12">
          <a:extLst>
            <a:ext uri="{FF2B5EF4-FFF2-40B4-BE49-F238E27FC236}">
              <a16:creationId xmlns:a16="http://schemas.microsoft.com/office/drawing/2014/main" id="{AE2A116F-0425-468A-B50A-3139A5EF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253365</xdr:colOff>
      <xdr:row>91</xdr:row>
      <xdr:rowOff>74295</xdr:rowOff>
    </xdr:from>
    <xdr:to>
      <xdr:col>25</xdr:col>
      <xdr:colOff>253365</xdr:colOff>
      <xdr:row>113</xdr:row>
      <xdr:rowOff>66675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FCC18AEF-BB11-4E3D-9653-37099A60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716280</xdr:colOff>
      <xdr:row>68</xdr:row>
      <xdr:rowOff>121920</xdr:rowOff>
    </xdr:from>
    <xdr:to>
      <xdr:col>62</xdr:col>
      <xdr:colOff>716280</xdr:colOff>
      <xdr:row>90</xdr:row>
      <xdr:rowOff>114300</xdr:rowOff>
    </xdr:to>
    <xdr:graphicFrame macro="">
      <xdr:nvGraphicFramePr>
        <xdr:cNvPr id="14" name="Graphique 14">
          <a:extLst>
            <a:ext uri="{FF2B5EF4-FFF2-40B4-BE49-F238E27FC236}">
              <a16:creationId xmlns:a16="http://schemas.microsoft.com/office/drawing/2014/main" id="{285903CC-7B13-4E97-A208-53607023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161925</xdr:colOff>
      <xdr:row>97</xdr:row>
      <xdr:rowOff>83819</xdr:rowOff>
    </xdr:from>
    <xdr:to>
      <xdr:col>86</xdr:col>
      <xdr:colOff>66675</xdr:colOff>
      <xdr:row>120</xdr:row>
      <xdr:rowOff>142875</xdr:rowOff>
    </xdr:to>
    <xdr:graphicFrame macro="">
      <xdr:nvGraphicFramePr>
        <xdr:cNvPr id="15" name="Graphique 15">
          <a:extLst>
            <a:ext uri="{FF2B5EF4-FFF2-40B4-BE49-F238E27FC236}">
              <a16:creationId xmlns:a16="http://schemas.microsoft.com/office/drawing/2014/main" id="{4F447687-DB84-4ECB-A759-FF5879D4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534008</xdr:colOff>
      <xdr:row>92</xdr:row>
      <xdr:rowOff>134471</xdr:rowOff>
    </xdr:from>
    <xdr:to>
      <xdr:col>92</xdr:col>
      <xdr:colOff>728383</xdr:colOff>
      <xdr:row>113</xdr:row>
      <xdr:rowOff>115261</xdr:rowOff>
    </xdr:to>
    <xdr:graphicFrame macro="">
      <xdr:nvGraphicFramePr>
        <xdr:cNvPr id="16" name="Graphique 16">
          <a:extLst>
            <a:ext uri="{FF2B5EF4-FFF2-40B4-BE49-F238E27FC236}">
              <a16:creationId xmlns:a16="http://schemas.microsoft.com/office/drawing/2014/main" id="{902D40D0-DAA8-4E38-8F1B-4C155436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329565</xdr:colOff>
      <xdr:row>53</xdr:row>
      <xdr:rowOff>26670</xdr:rowOff>
    </xdr:from>
    <xdr:to>
      <xdr:col>55</xdr:col>
      <xdr:colOff>329565</xdr:colOff>
      <xdr:row>81</xdr:row>
      <xdr:rowOff>19050</xdr:rowOff>
    </xdr:to>
    <xdr:graphicFrame macro="">
      <xdr:nvGraphicFramePr>
        <xdr:cNvPr id="17" name="Graphique 18">
          <a:extLst>
            <a:ext uri="{FF2B5EF4-FFF2-40B4-BE49-F238E27FC236}">
              <a16:creationId xmlns:a16="http://schemas.microsoft.com/office/drawing/2014/main" id="{8089A93B-FE12-4761-AD11-DCA163E04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640080</xdr:colOff>
      <xdr:row>52</xdr:row>
      <xdr:rowOff>1905</xdr:rowOff>
    </xdr:from>
    <xdr:to>
      <xdr:col>70</xdr:col>
      <xdr:colOff>640080</xdr:colOff>
      <xdr:row>73</xdr:row>
      <xdr:rowOff>184785</xdr:rowOff>
    </xdr:to>
    <xdr:graphicFrame macro="">
      <xdr:nvGraphicFramePr>
        <xdr:cNvPr id="18" name="Graphique 20">
          <a:extLst>
            <a:ext uri="{FF2B5EF4-FFF2-40B4-BE49-F238E27FC236}">
              <a16:creationId xmlns:a16="http://schemas.microsoft.com/office/drawing/2014/main" id="{C0283708-AFA8-4CF7-B485-7276D742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110490</xdr:colOff>
      <xdr:row>52</xdr:row>
      <xdr:rowOff>68580</xdr:rowOff>
    </xdr:from>
    <xdr:to>
      <xdr:col>78</xdr:col>
      <xdr:colOff>110490</xdr:colOff>
      <xdr:row>77</xdr:row>
      <xdr:rowOff>60960</xdr:rowOff>
    </xdr:to>
    <xdr:graphicFrame macro="">
      <xdr:nvGraphicFramePr>
        <xdr:cNvPr id="19" name="Graphique 21">
          <a:extLst>
            <a:ext uri="{FF2B5EF4-FFF2-40B4-BE49-F238E27FC236}">
              <a16:creationId xmlns:a16="http://schemas.microsoft.com/office/drawing/2014/main" id="{3DED7380-986C-4B9C-A33D-98ABF6CBD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704850</xdr:colOff>
      <xdr:row>53</xdr:row>
      <xdr:rowOff>32385</xdr:rowOff>
    </xdr:from>
    <xdr:to>
      <xdr:col>62</xdr:col>
      <xdr:colOff>704850</xdr:colOff>
      <xdr:row>81</xdr:row>
      <xdr:rowOff>24765</xdr:rowOff>
    </xdr:to>
    <xdr:graphicFrame macro="">
      <xdr:nvGraphicFramePr>
        <xdr:cNvPr id="20" name="Graphique 22">
          <a:extLst>
            <a:ext uri="{FF2B5EF4-FFF2-40B4-BE49-F238E27FC236}">
              <a16:creationId xmlns:a16="http://schemas.microsoft.com/office/drawing/2014/main" id="{5193E1F9-7C86-420B-A2AD-6284D154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403860</xdr:colOff>
      <xdr:row>90</xdr:row>
      <xdr:rowOff>60960</xdr:rowOff>
    </xdr:from>
    <xdr:to>
      <xdr:col>66</xdr:col>
      <xdr:colOff>403860</xdr:colOff>
      <xdr:row>112</xdr:row>
      <xdr:rowOff>53340</xdr:rowOff>
    </xdr:to>
    <xdr:graphicFrame macro="">
      <xdr:nvGraphicFramePr>
        <xdr:cNvPr id="21" name="Graphique 24">
          <a:extLst>
            <a:ext uri="{FF2B5EF4-FFF2-40B4-BE49-F238E27FC236}">
              <a16:creationId xmlns:a16="http://schemas.microsoft.com/office/drawing/2014/main" id="{86C77A19-5138-4AF5-88EB-EA57BEB07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66</xdr:col>
      <xdr:colOff>480060</xdr:colOff>
      <xdr:row>90</xdr:row>
      <xdr:rowOff>106680</xdr:rowOff>
    </xdr:from>
    <xdr:to>
      <xdr:col>73</xdr:col>
      <xdr:colOff>480060</xdr:colOff>
      <xdr:row>112</xdr:row>
      <xdr:rowOff>99060</xdr:rowOff>
    </xdr:to>
    <xdr:graphicFrame macro="">
      <xdr:nvGraphicFramePr>
        <xdr:cNvPr id="22" name="Graphique 25">
          <a:extLst>
            <a:ext uri="{FF2B5EF4-FFF2-40B4-BE49-F238E27FC236}">
              <a16:creationId xmlns:a16="http://schemas.microsoft.com/office/drawing/2014/main" id="{473EACFE-6D37-45B0-9AB7-BC41177F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86844</xdr:colOff>
      <xdr:row>38</xdr:row>
      <xdr:rowOff>127906</xdr:rowOff>
    </xdr:from>
    <xdr:to>
      <xdr:col>87</xdr:col>
      <xdr:colOff>380999</xdr:colOff>
      <xdr:row>69</xdr:row>
      <xdr:rowOff>136071</xdr:rowOff>
    </xdr:to>
    <xdr:graphicFrame macro="">
      <xdr:nvGraphicFramePr>
        <xdr:cNvPr id="23" name="Graphique 21">
          <a:extLst>
            <a:ext uri="{FF2B5EF4-FFF2-40B4-BE49-F238E27FC236}">
              <a16:creationId xmlns:a16="http://schemas.microsoft.com/office/drawing/2014/main" id="{407BCEB2-5283-4A2F-9FC9-EDB4ACBF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283509</xdr:colOff>
      <xdr:row>58</xdr:row>
      <xdr:rowOff>165286</xdr:rowOff>
    </xdr:from>
    <xdr:to>
      <xdr:col>95</xdr:col>
      <xdr:colOff>515471</xdr:colOff>
      <xdr:row>91</xdr:row>
      <xdr:rowOff>100853</xdr:rowOff>
    </xdr:to>
    <xdr:graphicFrame macro="">
      <xdr:nvGraphicFramePr>
        <xdr:cNvPr id="24" name="Graphique 20">
          <a:extLst>
            <a:ext uri="{FF2B5EF4-FFF2-40B4-BE49-F238E27FC236}">
              <a16:creationId xmlns:a16="http://schemas.microsoft.com/office/drawing/2014/main" id="{82AACA5C-15A1-4872-B165-244FD77D3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579120</xdr:colOff>
      <xdr:row>54</xdr:row>
      <xdr:rowOff>59055</xdr:rowOff>
    </xdr:from>
    <xdr:to>
      <xdr:col>18</xdr:col>
      <xdr:colOff>739140</xdr:colOff>
      <xdr:row>86</xdr:row>
      <xdr:rowOff>142875</xdr:rowOff>
    </xdr:to>
    <xdr:graphicFrame macro="">
      <xdr:nvGraphicFramePr>
        <xdr:cNvPr id="26" name="Graphique 12">
          <a:extLst>
            <a:ext uri="{FF2B5EF4-FFF2-40B4-BE49-F238E27FC236}">
              <a16:creationId xmlns:a16="http://schemas.microsoft.com/office/drawing/2014/main" id="{FD69D269-EBD7-4DA4-BB96-9668923C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47625</xdr:colOff>
      <xdr:row>108</xdr:row>
      <xdr:rowOff>85725</xdr:rowOff>
    </xdr:from>
    <xdr:to>
      <xdr:col>19</xdr:col>
      <xdr:colOff>209550</xdr:colOff>
      <xdr:row>134</xdr:row>
      <xdr:rowOff>114300</xdr:rowOff>
    </xdr:to>
    <xdr:graphicFrame macro="">
      <xdr:nvGraphicFramePr>
        <xdr:cNvPr id="27" name="Graphique 12">
          <a:extLst>
            <a:ext uri="{FF2B5EF4-FFF2-40B4-BE49-F238E27FC236}">
              <a16:creationId xmlns:a16="http://schemas.microsoft.com/office/drawing/2014/main" id="{CA46C55B-EC70-4648-A0B7-73B487D5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495300</xdr:colOff>
      <xdr:row>73</xdr:row>
      <xdr:rowOff>133350</xdr:rowOff>
    </xdr:from>
    <xdr:to>
      <xdr:col>17</xdr:col>
      <xdr:colOff>676275</xdr:colOff>
      <xdr:row>108</xdr:row>
      <xdr:rowOff>0</xdr:rowOff>
    </xdr:to>
    <xdr:graphicFrame macro="">
      <xdr:nvGraphicFramePr>
        <xdr:cNvPr id="28" name="Graphique 12">
          <a:extLst>
            <a:ext uri="{FF2B5EF4-FFF2-40B4-BE49-F238E27FC236}">
              <a16:creationId xmlns:a16="http://schemas.microsoft.com/office/drawing/2014/main" id="{DCD5C364-4F38-4378-B2CD-CA8199C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38100</xdr:colOff>
      <xdr:row>135</xdr:row>
      <xdr:rowOff>85725</xdr:rowOff>
    </xdr:from>
    <xdr:to>
      <xdr:col>19</xdr:col>
      <xdr:colOff>200025</xdr:colOff>
      <xdr:row>161</xdr:row>
      <xdr:rowOff>114300</xdr:rowOff>
    </xdr:to>
    <xdr:graphicFrame macro="">
      <xdr:nvGraphicFramePr>
        <xdr:cNvPr id="29" name="Graphique 12">
          <a:extLst>
            <a:ext uri="{FF2B5EF4-FFF2-40B4-BE49-F238E27FC236}">
              <a16:creationId xmlns:a16="http://schemas.microsoft.com/office/drawing/2014/main" id="{942F7FDE-6EE8-4BCD-903D-07F45D09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447675</xdr:colOff>
      <xdr:row>109</xdr:row>
      <xdr:rowOff>171450</xdr:rowOff>
    </xdr:from>
    <xdr:to>
      <xdr:col>9</xdr:col>
      <xdr:colOff>609600</xdr:colOff>
      <xdr:row>136</xdr:row>
      <xdr:rowOff>9525</xdr:rowOff>
    </xdr:to>
    <xdr:graphicFrame macro="">
      <xdr:nvGraphicFramePr>
        <xdr:cNvPr id="30" name="Graphique 12">
          <a:extLst>
            <a:ext uri="{FF2B5EF4-FFF2-40B4-BE49-F238E27FC236}">
              <a16:creationId xmlns:a16="http://schemas.microsoft.com/office/drawing/2014/main" id="{73DD9613-2331-41E7-AC13-8E3FC5EA3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571500</xdr:colOff>
      <xdr:row>135</xdr:row>
      <xdr:rowOff>142875</xdr:rowOff>
    </xdr:from>
    <xdr:to>
      <xdr:col>9</xdr:col>
      <xdr:colOff>733425</xdr:colOff>
      <xdr:row>161</xdr:row>
      <xdr:rowOff>171450</xdr:rowOff>
    </xdr:to>
    <xdr:graphicFrame macro="">
      <xdr:nvGraphicFramePr>
        <xdr:cNvPr id="31" name="Graphique 12">
          <a:extLst>
            <a:ext uri="{FF2B5EF4-FFF2-40B4-BE49-F238E27FC236}">
              <a16:creationId xmlns:a16="http://schemas.microsoft.com/office/drawing/2014/main" id="{48A15E14-7009-431D-A92D-DB05C3AA3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554690</xdr:colOff>
      <xdr:row>88</xdr:row>
      <xdr:rowOff>57149</xdr:rowOff>
    </xdr:from>
    <xdr:to>
      <xdr:col>8</xdr:col>
      <xdr:colOff>554690</xdr:colOff>
      <xdr:row>102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96FCE6C-2B6E-4E5A-A67A-FEFB57847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</xdr:colOff>
      <xdr:row>55</xdr:row>
      <xdr:rowOff>40005</xdr:rowOff>
    </xdr:from>
    <xdr:to>
      <xdr:col>27</xdr:col>
      <xdr:colOff>78105</xdr:colOff>
      <xdr:row>68</xdr:row>
      <xdr:rowOff>32385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5358C0D4-F578-45D0-81FA-D3A377E30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654087</xdr:colOff>
      <xdr:row>95</xdr:row>
      <xdr:rowOff>146797</xdr:rowOff>
    </xdr:from>
    <xdr:to>
      <xdr:col>8</xdr:col>
      <xdr:colOff>654087</xdr:colOff>
      <xdr:row>117</xdr:row>
      <xdr:rowOff>139177</xdr:rowOff>
    </xdr:to>
    <xdr:graphicFrame macro="">
      <xdr:nvGraphicFramePr>
        <xdr:cNvPr id="33" name="Graphique 3">
          <a:extLst>
            <a:ext uri="{FF2B5EF4-FFF2-40B4-BE49-F238E27FC236}">
              <a16:creationId xmlns:a16="http://schemas.microsoft.com/office/drawing/2014/main" id="{4B4DA143-D688-4C6C-8154-C456547DD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737235</xdr:colOff>
      <xdr:row>52</xdr:row>
      <xdr:rowOff>100965</xdr:rowOff>
    </xdr:from>
    <xdr:to>
      <xdr:col>27</xdr:col>
      <xdr:colOff>737235</xdr:colOff>
      <xdr:row>78</xdr:row>
      <xdr:rowOff>93345</xdr:rowOff>
    </xdr:to>
    <xdr:graphicFrame macro="">
      <xdr:nvGraphicFramePr>
        <xdr:cNvPr id="34" name="Graphique 4">
          <a:extLst>
            <a:ext uri="{FF2B5EF4-FFF2-40B4-BE49-F238E27FC236}">
              <a16:creationId xmlns:a16="http://schemas.microsoft.com/office/drawing/2014/main" id="{1FBDDD0C-EB11-4480-89BA-5ECF1998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87630</xdr:colOff>
      <xdr:row>70</xdr:row>
      <xdr:rowOff>72390</xdr:rowOff>
    </xdr:from>
    <xdr:to>
      <xdr:col>27</xdr:col>
      <xdr:colOff>87630</xdr:colOff>
      <xdr:row>93</xdr:row>
      <xdr:rowOff>64770</xdr:rowOff>
    </xdr:to>
    <xdr:graphicFrame macro="">
      <xdr:nvGraphicFramePr>
        <xdr:cNvPr id="35" name="Graphique 5">
          <a:extLst>
            <a:ext uri="{FF2B5EF4-FFF2-40B4-BE49-F238E27FC236}">
              <a16:creationId xmlns:a16="http://schemas.microsoft.com/office/drawing/2014/main" id="{AA7F08B5-5498-4769-9B10-E02C80830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384810</xdr:colOff>
      <xdr:row>51</xdr:row>
      <xdr:rowOff>100965</xdr:rowOff>
    </xdr:from>
    <xdr:to>
      <xdr:col>33</xdr:col>
      <xdr:colOff>384810</xdr:colOff>
      <xdr:row>74</xdr:row>
      <xdr:rowOff>93345</xdr:rowOff>
    </xdr:to>
    <xdr:graphicFrame macro="">
      <xdr:nvGraphicFramePr>
        <xdr:cNvPr id="36" name="Graphique 6">
          <a:extLst>
            <a:ext uri="{FF2B5EF4-FFF2-40B4-BE49-F238E27FC236}">
              <a16:creationId xmlns:a16="http://schemas.microsoft.com/office/drawing/2014/main" id="{AC938602-F230-4B34-97CA-505F5209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441960</xdr:colOff>
      <xdr:row>70</xdr:row>
      <xdr:rowOff>129540</xdr:rowOff>
    </xdr:from>
    <xdr:to>
      <xdr:col>33</xdr:col>
      <xdr:colOff>441960</xdr:colOff>
      <xdr:row>93</xdr:row>
      <xdr:rowOff>121920</xdr:rowOff>
    </xdr:to>
    <xdr:graphicFrame macro="">
      <xdr:nvGraphicFramePr>
        <xdr:cNvPr id="37" name="Graphique 7">
          <a:extLst>
            <a:ext uri="{FF2B5EF4-FFF2-40B4-BE49-F238E27FC236}">
              <a16:creationId xmlns:a16="http://schemas.microsoft.com/office/drawing/2014/main" id="{7FA2F4C4-0A02-4023-8191-08A7EC8C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453390</xdr:colOff>
      <xdr:row>52</xdr:row>
      <xdr:rowOff>70485</xdr:rowOff>
    </xdr:from>
    <xdr:to>
      <xdr:col>41</xdr:col>
      <xdr:colOff>453390</xdr:colOff>
      <xdr:row>78</xdr:row>
      <xdr:rowOff>62865</xdr:rowOff>
    </xdr:to>
    <xdr:graphicFrame macro="">
      <xdr:nvGraphicFramePr>
        <xdr:cNvPr id="38" name="Graphique 8">
          <a:extLst>
            <a:ext uri="{FF2B5EF4-FFF2-40B4-BE49-F238E27FC236}">
              <a16:creationId xmlns:a16="http://schemas.microsoft.com/office/drawing/2014/main" id="{38335BB5-E577-496E-BCDC-9B325F71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80010</xdr:colOff>
      <xdr:row>52</xdr:row>
      <xdr:rowOff>152400</xdr:rowOff>
    </xdr:from>
    <xdr:to>
      <xdr:col>51</xdr:col>
      <xdr:colOff>80010</xdr:colOff>
      <xdr:row>78</xdr:row>
      <xdr:rowOff>137160</xdr:rowOff>
    </xdr:to>
    <xdr:graphicFrame macro="">
      <xdr:nvGraphicFramePr>
        <xdr:cNvPr id="39" name="Graphique 9">
          <a:extLst>
            <a:ext uri="{FF2B5EF4-FFF2-40B4-BE49-F238E27FC236}">
              <a16:creationId xmlns:a16="http://schemas.microsoft.com/office/drawing/2014/main" id="{5AEEA60C-EED6-417B-997E-EF040612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99060</xdr:colOff>
      <xdr:row>69</xdr:row>
      <xdr:rowOff>175260</xdr:rowOff>
    </xdr:from>
    <xdr:to>
      <xdr:col>48</xdr:col>
      <xdr:colOff>480060</xdr:colOff>
      <xdr:row>96</xdr:row>
      <xdr:rowOff>7620</xdr:rowOff>
    </xdr:to>
    <xdr:graphicFrame macro="">
      <xdr:nvGraphicFramePr>
        <xdr:cNvPr id="40" name="Chart 18">
          <a:extLst>
            <a:ext uri="{FF2B5EF4-FFF2-40B4-BE49-F238E27FC236}">
              <a16:creationId xmlns:a16="http://schemas.microsoft.com/office/drawing/2014/main" id="{0B7C42DA-8F26-40F1-ACA9-505119AB3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45720</xdr:colOff>
      <xdr:row>69</xdr:row>
      <xdr:rowOff>53340</xdr:rowOff>
    </xdr:from>
    <xdr:to>
      <xdr:col>57</xdr:col>
      <xdr:colOff>411480</xdr:colOff>
      <xdr:row>97</xdr:row>
      <xdr:rowOff>76200</xdr:rowOff>
    </xdr:to>
    <xdr:graphicFrame macro="">
      <xdr:nvGraphicFramePr>
        <xdr:cNvPr id="41" name="Graphique 28">
          <a:extLst>
            <a:ext uri="{FF2B5EF4-FFF2-40B4-BE49-F238E27FC236}">
              <a16:creationId xmlns:a16="http://schemas.microsoft.com/office/drawing/2014/main" id="{958018C6-782A-44BB-AD10-1EFCBDEB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338084</xdr:colOff>
      <xdr:row>88</xdr:row>
      <xdr:rowOff>56029</xdr:rowOff>
    </xdr:from>
    <xdr:to>
      <xdr:col>11</xdr:col>
      <xdr:colOff>589544</xdr:colOff>
      <xdr:row>112</xdr:row>
      <xdr:rowOff>28237</xdr:rowOff>
    </xdr:to>
    <xdr:graphicFrame macro="">
      <xdr:nvGraphicFramePr>
        <xdr:cNvPr id="42" name="Graphique 12">
          <a:extLst>
            <a:ext uri="{FF2B5EF4-FFF2-40B4-BE49-F238E27FC236}">
              <a16:creationId xmlns:a16="http://schemas.microsoft.com/office/drawing/2014/main" id="{101235AE-CC17-44B6-A8FA-089B9FE7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253365</xdr:colOff>
      <xdr:row>92</xdr:row>
      <xdr:rowOff>74295</xdr:rowOff>
    </xdr:from>
    <xdr:to>
      <xdr:col>28</xdr:col>
      <xdr:colOff>253365</xdr:colOff>
      <xdr:row>114</xdr:row>
      <xdr:rowOff>66675</xdr:rowOff>
    </xdr:to>
    <xdr:graphicFrame macro="">
      <xdr:nvGraphicFramePr>
        <xdr:cNvPr id="43" name="Graphique 13">
          <a:extLst>
            <a:ext uri="{FF2B5EF4-FFF2-40B4-BE49-F238E27FC236}">
              <a16:creationId xmlns:a16="http://schemas.microsoft.com/office/drawing/2014/main" id="{2BDE9DC3-CF70-43B4-ADEB-C99A3303D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716280</xdr:colOff>
      <xdr:row>68</xdr:row>
      <xdr:rowOff>121920</xdr:rowOff>
    </xdr:from>
    <xdr:to>
      <xdr:col>70</xdr:col>
      <xdr:colOff>716280</xdr:colOff>
      <xdr:row>91</xdr:row>
      <xdr:rowOff>114300</xdr:rowOff>
    </xdr:to>
    <xdr:graphicFrame macro="">
      <xdr:nvGraphicFramePr>
        <xdr:cNvPr id="44" name="Graphique 14">
          <a:extLst>
            <a:ext uri="{FF2B5EF4-FFF2-40B4-BE49-F238E27FC236}">
              <a16:creationId xmlns:a16="http://schemas.microsoft.com/office/drawing/2014/main" id="{08B30BFE-7083-4D85-81E9-EB8BDAFE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89</xdr:col>
      <xdr:colOff>161925</xdr:colOff>
      <xdr:row>98</xdr:row>
      <xdr:rowOff>83819</xdr:rowOff>
    </xdr:from>
    <xdr:to>
      <xdr:col>96</xdr:col>
      <xdr:colOff>66675</xdr:colOff>
      <xdr:row>121</xdr:row>
      <xdr:rowOff>142875</xdr:rowOff>
    </xdr:to>
    <xdr:graphicFrame macro="">
      <xdr:nvGraphicFramePr>
        <xdr:cNvPr id="45" name="Graphique 15">
          <a:extLst>
            <a:ext uri="{FF2B5EF4-FFF2-40B4-BE49-F238E27FC236}">
              <a16:creationId xmlns:a16="http://schemas.microsoft.com/office/drawing/2014/main" id="{70A601CB-FDA4-48F1-8C0F-F47E6206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96</xdr:col>
      <xdr:colOff>534008</xdr:colOff>
      <xdr:row>93</xdr:row>
      <xdr:rowOff>134471</xdr:rowOff>
    </xdr:from>
    <xdr:to>
      <xdr:col>102</xdr:col>
      <xdr:colOff>728383</xdr:colOff>
      <xdr:row>114</xdr:row>
      <xdr:rowOff>115261</xdr:rowOff>
    </xdr:to>
    <xdr:graphicFrame macro="">
      <xdr:nvGraphicFramePr>
        <xdr:cNvPr id="46" name="Graphique 16">
          <a:extLst>
            <a:ext uri="{FF2B5EF4-FFF2-40B4-BE49-F238E27FC236}">
              <a16:creationId xmlns:a16="http://schemas.microsoft.com/office/drawing/2014/main" id="{31636830-74C7-435D-A785-08FB03A4B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329565</xdr:colOff>
      <xdr:row>53</xdr:row>
      <xdr:rowOff>26670</xdr:rowOff>
    </xdr:from>
    <xdr:to>
      <xdr:col>62</xdr:col>
      <xdr:colOff>329565</xdr:colOff>
      <xdr:row>82</xdr:row>
      <xdr:rowOff>19050</xdr:rowOff>
    </xdr:to>
    <xdr:graphicFrame macro="">
      <xdr:nvGraphicFramePr>
        <xdr:cNvPr id="47" name="Graphique 18">
          <a:extLst>
            <a:ext uri="{FF2B5EF4-FFF2-40B4-BE49-F238E27FC236}">
              <a16:creationId xmlns:a16="http://schemas.microsoft.com/office/drawing/2014/main" id="{B85DC961-4EBD-45F0-8478-453B698AB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640080</xdr:colOff>
      <xdr:row>52</xdr:row>
      <xdr:rowOff>1905</xdr:rowOff>
    </xdr:from>
    <xdr:to>
      <xdr:col>79</xdr:col>
      <xdr:colOff>640080</xdr:colOff>
      <xdr:row>74</xdr:row>
      <xdr:rowOff>184785</xdr:rowOff>
    </xdr:to>
    <xdr:graphicFrame macro="">
      <xdr:nvGraphicFramePr>
        <xdr:cNvPr id="48" name="Graphique 20">
          <a:extLst>
            <a:ext uri="{FF2B5EF4-FFF2-40B4-BE49-F238E27FC236}">
              <a16:creationId xmlns:a16="http://schemas.microsoft.com/office/drawing/2014/main" id="{6AEA92ED-454D-45A8-A40D-FE2F4D8E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110490</xdr:colOff>
      <xdr:row>52</xdr:row>
      <xdr:rowOff>68580</xdr:rowOff>
    </xdr:from>
    <xdr:to>
      <xdr:col>88</xdr:col>
      <xdr:colOff>110490</xdr:colOff>
      <xdr:row>78</xdr:row>
      <xdr:rowOff>60960</xdr:rowOff>
    </xdr:to>
    <xdr:graphicFrame macro="">
      <xdr:nvGraphicFramePr>
        <xdr:cNvPr id="49" name="Graphique 21">
          <a:extLst>
            <a:ext uri="{FF2B5EF4-FFF2-40B4-BE49-F238E27FC236}">
              <a16:creationId xmlns:a16="http://schemas.microsoft.com/office/drawing/2014/main" id="{5852B648-AFF9-450C-9DBE-D3DE043D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704850</xdr:colOff>
      <xdr:row>53</xdr:row>
      <xdr:rowOff>32385</xdr:rowOff>
    </xdr:from>
    <xdr:to>
      <xdr:col>70</xdr:col>
      <xdr:colOff>704850</xdr:colOff>
      <xdr:row>82</xdr:row>
      <xdr:rowOff>24765</xdr:rowOff>
    </xdr:to>
    <xdr:graphicFrame macro="">
      <xdr:nvGraphicFramePr>
        <xdr:cNvPr id="50" name="Graphique 22">
          <a:extLst>
            <a:ext uri="{FF2B5EF4-FFF2-40B4-BE49-F238E27FC236}">
              <a16:creationId xmlns:a16="http://schemas.microsoft.com/office/drawing/2014/main" id="{6935ACCC-A9A8-408C-ACC5-73D34E183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403860</xdr:colOff>
      <xdr:row>91</xdr:row>
      <xdr:rowOff>60960</xdr:rowOff>
    </xdr:from>
    <xdr:to>
      <xdr:col>74</xdr:col>
      <xdr:colOff>403860</xdr:colOff>
      <xdr:row>113</xdr:row>
      <xdr:rowOff>53340</xdr:rowOff>
    </xdr:to>
    <xdr:graphicFrame macro="">
      <xdr:nvGraphicFramePr>
        <xdr:cNvPr id="51" name="Graphique 24">
          <a:extLst>
            <a:ext uri="{FF2B5EF4-FFF2-40B4-BE49-F238E27FC236}">
              <a16:creationId xmlns:a16="http://schemas.microsoft.com/office/drawing/2014/main" id="{9A8F7EDF-CA0C-4EC1-9EC1-CDBE36B2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480060</xdr:colOff>
      <xdr:row>91</xdr:row>
      <xdr:rowOff>106680</xdr:rowOff>
    </xdr:from>
    <xdr:to>
      <xdr:col>82</xdr:col>
      <xdr:colOff>480060</xdr:colOff>
      <xdr:row>113</xdr:row>
      <xdr:rowOff>99060</xdr:rowOff>
    </xdr:to>
    <xdr:graphicFrame macro="">
      <xdr:nvGraphicFramePr>
        <xdr:cNvPr id="52" name="Graphique 25">
          <a:extLst>
            <a:ext uri="{FF2B5EF4-FFF2-40B4-BE49-F238E27FC236}">
              <a16:creationId xmlns:a16="http://schemas.microsoft.com/office/drawing/2014/main" id="{DD9B7359-D96B-4785-8EE8-3568A575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88</xdr:col>
      <xdr:colOff>86844</xdr:colOff>
      <xdr:row>38</xdr:row>
      <xdr:rowOff>127906</xdr:rowOff>
    </xdr:from>
    <xdr:to>
      <xdr:col>97</xdr:col>
      <xdr:colOff>380999</xdr:colOff>
      <xdr:row>69</xdr:row>
      <xdr:rowOff>136071</xdr:rowOff>
    </xdr:to>
    <xdr:graphicFrame macro="">
      <xdr:nvGraphicFramePr>
        <xdr:cNvPr id="53" name="Graphique 21">
          <a:extLst>
            <a:ext uri="{FF2B5EF4-FFF2-40B4-BE49-F238E27FC236}">
              <a16:creationId xmlns:a16="http://schemas.microsoft.com/office/drawing/2014/main" id="{6A332DE1-D9B2-4CEC-BB3D-389D6B2B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98</xdr:col>
      <xdr:colOff>283509</xdr:colOff>
      <xdr:row>58</xdr:row>
      <xdr:rowOff>165286</xdr:rowOff>
    </xdr:from>
    <xdr:to>
      <xdr:col>105</xdr:col>
      <xdr:colOff>515471</xdr:colOff>
      <xdr:row>92</xdr:row>
      <xdr:rowOff>100853</xdr:rowOff>
    </xdr:to>
    <xdr:graphicFrame macro="">
      <xdr:nvGraphicFramePr>
        <xdr:cNvPr id="54" name="Graphique 20">
          <a:extLst>
            <a:ext uri="{FF2B5EF4-FFF2-40B4-BE49-F238E27FC236}">
              <a16:creationId xmlns:a16="http://schemas.microsoft.com/office/drawing/2014/main" id="{C42B4FCD-15E7-4909-9435-330BABA5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652743</xdr:colOff>
      <xdr:row>106</xdr:row>
      <xdr:rowOff>175372</xdr:rowOff>
    </xdr:from>
    <xdr:to>
      <xdr:col>21</xdr:col>
      <xdr:colOff>52668</xdr:colOff>
      <xdr:row>133</xdr:row>
      <xdr:rowOff>13447</xdr:rowOff>
    </xdr:to>
    <xdr:graphicFrame macro="">
      <xdr:nvGraphicFramePr>
        <xdr:cNvPr id="56" name="Graphique 12">
          <a:extLst>
            <a:ext uri="{FF2B5EF4-FFF2-40B4-BE49-F238E27FC236}">
              <a16:creationId xmlns:a16="http://schemas.microsoft.com/office/drawing/2014/main" id="{B3FF0183-4B1C-42EC-ADBE-648CEC4E8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259976</xdr:colOff>
      <xdr:row>69</xdr:row>
      <xdr:rowOff>99733</xdr:rowOff>
    </xdr:from>
    <xdr:to>
      <xdr:col>22</xdr:col>
      <xdr:colOff>440951</xdr:colOff>
      <xdr:row>103</xdr:row>
      <xdr:rowOff>156883</xdr:rowOff>
    </xdr:to>
    <xdr:graphicFrame macro="">
      <xdr:nvGraphicFramePr>
        <xdr:cNvPr id="57" name="Graphique 12">
          <a:extLst>
            <a:ext uri="{FF2B5EF4-FFF2-40B4-BE49-F238E27FC236}">
              <a16:creationId xmlns:a16="http://schemas.microsoft.com/office/drawing/2014/main" id="{94F6946D-44B3-4863-B7F8-4DD1BA2E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38100</xdr:colOff>
      <xdr:row>136</xdr:row>
      <xdr:rowOff>85725</xdr:rowOff>
    </xdr:from>
    <xdr:to>
      <xdr:col>21</xdr:col>
      <xdr:colOff>200025</xdr:colOff>
      <xdr:row>162</xdr:row>
      <xdr:rowOff>114300</xdr:rowOff>
    </xdr:to>
    <xdr:graphicFrame macro="">
      <xdr:nvGraphicFramePr>
        <xdr:cNvPr id="58" name="Graphique 12">
          <a:extLst>
            <a:ext uri="{FF2B5EF4-FFF2-40B4-BE49-F238E27FC236}">
              <a16:creationId xmlns:a16="http://schemas.microsoft.com/office/drawing/2014/main" id="{09F76A49-74F6-4ECF-BD21-74822A23D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447675</xdr:colOff>
      <xdr:row>110</xdr:row>
      <xdr:rowOff>171450</xdr:rowOff>
    </xdr:from>
    <xdr:to>
      <xdr:col>10</xdr:col>
      <xdr:colOff>609600</xdr:colOff>
      <xdr:row>137</xdr:row>
      <xdr:rowOff>9525</xdr:rowOff>
    </xdr:to>
    <xdr:graphicFrame macro="">
      <xdr:nvGraphicFramePr>
        <xdr:cNvPr id="59" name="Graphique 12">
          <a:extLst>
            <a:ext uri="{FF2B5EF4-FFF2-40B4-BE49-F238E27FC236}">
              <a16:creationId xmlns:a16="http://schemas.microsoft.com/office/drawing/2014/main" id="{D073BEEA-20E6-4BBB-B142-2E0633E3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571500</xdr:colOff>
      <xdr:row>136</xdr:row>
      <xdr:rowOff>142875</xdr:rowOff>
    </xdr:from>
    <xdr:to>
      <xdr:col>10</xdr:col>
      <xdr:colOff>733425</xdr:colOff>
      <xdr:row>162</xdr:row>
      <xdr:rowOff>171450</xdr:rowOff>
    </xdr:to>
    <xdr:graphicFrame macro="">
      <xdr:nvGraphicFramePr>
        <xdr:cNvPr id="60" name="Graphique 12">
          <a:extLst>
            <a:ext uri="{FF2B5EF4-FFF2-40B4-BE49-F238E27FC236}">
              <a16:creationId xmlns:a16="http://schemas.microsoft.com/office/drawing/2014/main" id="{FE02BD3F-2E45-463B-8C03-7ADC21A3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635372</xdr:colOff>
      <xdr:row>60</xdr:row>
      <xdr:rowOff>20169</xdr:rowOff>
    </xdr:from>
    <xdr:to>
      <xdr:col>13</xdr:col>
      <xdr:colOff>635372</xdr:colOff>
      <xdr:row>78</xdr:row>
      <xdr:rowOff>96369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C14C722-23A1-4332-8D02-724D58BFF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403412</xdr:colOff>
      <xdr:row>52</xdr:row>
      <xdr:rowOff>101413</xdr:rowOff>
    </xdr:from>
    <xdr:to>
      <xdr:col>26</xdr:col>
      <xdr:colOff>241487</xdr:colOff>
      <xdr:row>91</xdr:row>
      <xdr:rowOff>147133</xdr:rowOff>
    </xdr:to>
    <xdr:graphicFrame macro="">
      <xdr:nvGraphicFramePr>
        <xdr:cNvPr id="62" name="Graphique 12">
          <a:extLst>
            <a:ext uri="{FF2B5EF4-FFF2-40B4-BE49-F238E27FC236}">
              <a16:creationId xmlns:a16="http://schemas.microsoft.com/office/drawing/2014/main" id="{996CFA7E-CC33-426F-9B0E-1C6DB219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381000</xdr:colOff>
      <xdr:row>111</xdr:row>
      <xdr:rowOff>91109</xdr:rowOff>
    </xdr:from>
    <xdr:to>
      <xdr:col>14</xdr:col>
      <xdr:colOff>546652</xdr:colOff>
      <xdr:row>114</xdr:row>
      <xdr:rowOff>132522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9BC77DF-C636-46FD-BB02-224F76A36603}"/>
            </a:ext>
          </a:extLst>
        </xdr:cNvPr>
        <xdr:cNvSpPr/>
      </xdr:nvSpPr>
      <xdr:spPr>
        <a:xfrm>
          <a:off x="11049000" y="19522109"/>
          <a:ext cx="165652" cy="6129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458857</xdr:colOff>
      <xdr:row>113</xdr:row>
      <xdr:rowOff>44727</xdr:rowOff>
    </xdr:from>
    <xdr:to>
      <xdr:col>15</xdr:col>
      <xdr:colOff>624509</xdr:colOff>
      <xdr:row>116</xdr:row>
      <xdr:rowOff>86140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5EA85A9-99BC-40B6-B018-A85B7A176698}"/>
            </a:ext>
          </a:extLst>
        </xdr:cNvPr>
        <xdr:cNvSpPr/>
      </xdr:nvSpPr>
      <xdr:spPr>
        <a:xfrm>
          <a:off x="11888857" y="19856727"/>
          <a:ext cx="165652" cy="6129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240195</xdr:colOff>
      <xdr:row>117</xdr:row>
      <xdr:rowOff>173935</xdr:rowOff>
    </xdr:from>
    <xdr:to>
      <xdr:col>18</xdr:col>
      <xdr:colOff>405847</xdr:colOff>
      <xdr:row>121</xdr:row>
      <xdr:rowOff>24848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7D73780-FD9C-4D32-AC87-5946E3A643CC}"/>
            </a:ext>
          </a:extLst>
        </xdr:cNvPr>
        <xdr:cNvSpPr/>
      </xdr:nvSpPr>
      <xdr:spPr>
        <a:xfrm>
          <a:off x="13956195" y="20747935"/>
          <a:ext cx="165652" cy="6129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665921</xdr:colOff>
      <xdr:row>119</xdr:row>
      <xdr:rowOff>61292</xdr:rowOff>
    </xdr:from>
    <xdr:to>
      <xdr:col>20</xdr:col>
      <xdr:colOff>69573</xdr:colOff>
      <xdr:row>122</xdr:row>
      <xdr:rowOff>102705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A9ED7595-33D3-4740-9E02-12AB568488EE}"/>
            </a:ext>
          </a:extLst>
        </xdr:cNvPr>
        <xdr:cNvSpPr/>
      </xdr:nvSpPr>
      <xdr:spPr>
        <a:xfrm>
          <a:off x="15143921" y="21016292"/>
          <a:ext cx="165652" cy="6129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687457</xdr:colOff>
      <xdr:row>65</xdr:row>
      <xdr:rowOff>99391</xdr:rowOff>
    </xdr:from>
    <xdr:to>
      <xdr:col>103</xdr:col>
      <xdr:colOff>472109</xdr:colOff>
      <xdr:row>69</xdr:row>
      <xdr:rowOff>182217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EC7BD963-2F6E-4171-9540-BAC2EE3034A4}"/>
            </a:ext>
          </a:extLst>
        </xdr:cNvPr>
        <xdr:cNvSpPr/>
      </xdr:nvSpPr>
      <xdr:spPr>
        <a:xfrm>
          <a:off x="76887457" y="12481891"/>
          <a:ext cx="2070652" cy="844826"/>
        </a:xfrm>
        <a:custGeom>
          <a:avLst/>
          <a:gdLst>
            <a:gd name="connsiteX0" fmla="*/ 0 w 2070652"/>
            <a:gd name="connsiteY0" fmla="*/ 0 h 844826"/>
            <a:gd name="connsiteX1" fmla="*/ 215347 w 2070652"/>
            <a:gd name="connsiteY1" fmla="*/ 157370 h 844826"/>
            <a:gd name="connsiteX2" fmla="*/ 977347 w 2070652"/>
            <a:gd name="connsiteY2" fmla="*/ 339587 h 844826"/>
            <a:gd name="connsiteX3" fmla="*/ 1474304 w 2070652"/>
            <a:gd name="connsiteY3" fmla="*/ 588066 h 844826"/>
            <a:gd name="connsiteX4" fmla="*/ 2070652 w 2070652"/>
            <a:gd name="connsiteY4" fmla="*/ 844826 h 844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70652" h="844826">
              <a:moveTo>
                <a:pt x="0" y="0"/>
              </a:moveTo>
              <a:cubicBezTo>
                <a:pt x="26228" y="50386"/>
                <a:pt x="52456" y="100772"/>
                <a:pt x="215347" y="157370"/>
              </a:cubicBezTo>
              <a:cubicBezTo>
                <a:pt x="378238" y="213968"/>
                <a:pt x="767521" y="267804"/>
                <a:pt x="977347" y="339587"/>
              </a:cubicBezTo>
              <a:cubicBezTo>
                <a:pt x="1187173" y="411370"/>
                <a:pt x="1292087" y="503860"/>
                <a:pt x="1474304" y="588066"/>
              </a:cubicBezTo>
              <a:cubicBezTo>
                <a:pt x="1656522" y="672273"/>
                <a:pt x="1920185" y="688837"/>
                <a:pt x="2070652" y="844826"/>
              </a:cubicBezTo>
            </a:path>
          </a:pathLst>
        </a:cu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107674</xdr:colOff>
      <xdr:row>65</xdr:row>
      <xdr:rowOff>99391</xdr:rowOff>
    </xdr:from>
    <xdr:to>
      <xdr:col>104</xdr:col>
      <xdr:colOff>223630</xdr:colOff>
      <xdr:row>71</xdr:row>
      <xdr:rowOff>140804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E15CA937-88E6-4D14-BB89-3DC17CE51651}"/>
            </a:ext>
          </a:extLst>
        </xdr:cNvPr>
        <xdr:cNvSpPr/>
      </xdr:nvSpPr>
      <xdr:spPr>
        <a:xfrm>
          <a:off x="77069674" y="12481891"/>
          <a:ext cx="2401956" cy="1184413"/>
        </a:xfrm>
        <a:custGeom>
          <a:avLst/>
          <a:gdLst>
            <a:gd name="connsiteX0" fmla="*/ 0 w 2401956"/>
            <a:gd name="connsiteY0" fmla="*/ 0 h 1184413"/>
            <a:gd name="connsiteX1" fmla="*/ 414130 w 2401956"/>
            <a:gd name="connsiteY1" fmla="*/ 223631 h 1184413"/>
            <a:gd name="connsiteX2" fmla="*/ 1482587 w 2401956"/>
            <a:gd name="connsiteY2" fmla="*/ 513522 h 1184413"/>
            <a:gd name="connsiteX3" fmla="*/ 2012674 w 2401956"/>
            <a:gd name="connsiteY3" fmla="*/ 861392 h 1184413"/>
            <a:gd name="connsiteX4" fmla="*/ 2401956 w 2401956"/>
            <a:gd name="connsiteY4" fmla="*/ 1184413 h 11844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401956" h="1184413">
              <a:moveTo>
                <a:pt x="0" y="0"/>
              </a:moveTo>
              <a:cubicBezTo>
                <a:pt x="83516" y="69022"/>
                <a:pt x="167032" y="138044"/>
                <a:pt x="414130" y="223631"/>
              </a:cubicBezTo>
              <a:cubicBezTo>
                <a:pt x="661228" y="309218"/>
                <a:pt x="1216163" y="407229"/>
                <a:pt x="1482587" y="513522"/>
              </a:cubicBezTo>
              <a:cubicBezTo>
                <a:pt x="1749011" y="619816"/>
                <a:pt x="1859446" y="749577"/>
                <a:pt x="2012674" y="861392"/>
              </a:cubicBezTo>
              <a:cubicBezTo>
                <a:pt x="2165902" y="973207"/>
                <a:pt x="2287380" y="1076739"/>
                <a:pt x="2401956" y="1184413"/>
              </a:cubicBezTo>
            </a:path>
          </a:pathLst>
        </a:cu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0.52346</cdr:x>
      <cdr:y>0.42848</cdr:y>
    </cdr:from>
    <cdr:to>
      <cdr:x>0.78537</cdr:x>
      <cdr:y>0.65414</cdr:y>
    </cdr:to>
    <cdr:sp macro="" textlink="">
      <cdr:nvSpPr>
        <cdr:cNvPr id="2" name="Freeform: Shape 1">
          <a:extLst xmlns:a="http://schemas.openxmlformats.org/drawingml/2006/main">
            <a:ext uri="{FF2B5EF4-FFF2-40B4-BE49-F238E27FC236}">
              <a16:creationId xmlns:a16="http://schemas.microsoft.com/office/drawing/2014/main" id="{866F2947-C507-4D68-8725-0CC9669E6B14}"/>
            </a:ext>
          </a:extLst>
        </cdr:cNvPr>
        <cdr:cNvSpPr/>
      </cdr:nvSpPr>
      <cdr:spPr>
        <a:xfrm xmlns:a="http://schemas.openxmlformats.org/drawingml/2006/main">
          <a:off x="2913578" y="2013040"/>
          <a:ext cx="1457739" cy="1060174"/>
        </a:xfrm>
        <a:custGeom xmlns:a="http://schemas.openxmlformats.org/drawingml/2006/main">
          <a:avLst/>
          <a:gdLst>
            <a:gd name="connsiteX0" fmla="*/ 0 w 1457739"/>
            <a:gd name="connsiteY0" fmla="*/ 0 h 1060174"/>
            <a:gd name="connsiteX1" fmla="*/ 265043 w 1457739"/>
            <a:gd name="connsiteY1" fmla="*/ 231913 h 1060174"/>
            <a:gd name="connsiteX2" fmla="*/ 1010478 w 1457739"/>
            <a:gd name="connsiteY2" fmla="*/ 546652 h 1060174"/>
            <a:gd name="connsiteX3" fmla="*/ 1176130 w 1457739"/>
            <a:gd name="connsiteY3" fmla="*/ 795131 h 1060174"/>
            <a:gd name="connsiteX4" fmla="*/ 1457739 w 1457739"/>
            <a:gd name="connsiteY4" fmla="*/ 1060174 h 10601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57739" h="1060174">
              <a:moveTo>
                <a:pt x="0" y="0"/>
              </a:moveTo>
              <a:cubicBezTo>
                <a:pt x="48315" y="70402"/>
                <a:pt x="96630" y="140804"/>
                <a:pt x="265043" y="231913"/>
              </a:cubicBezTo>
              <a:cubicBezTo>
                <a:pt x="433456" y="323022"/>
                <a:pt x="858630" y="452782"/>
                <a:pt x="1010478" y="546652"/>
              </a:cubicBezTo>
              <a:cubicBezTo>
                <a:pt x="1162326" y="640522"/>
                <a:pt x="1101587" y="709544"/>
                <a:pt x="1176130" y="795131"/>
              </a:cubicBezTo>
              <a:cubicBezTo>
                <a:pt x="1250673" y="880718"/>
                <a:pt x="1368011" y="933174"/>
                <a:pt x="1457739" y="1060174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0.54408</cdr:x>
      <cdr:y>0.31945</cdr:y>
    </cdr:from>
    <cdr:to>
      <cdr:x>0.56768</cdr:x>
      <cdr:y>0.44249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9BC77DF-C636-46FD-BB02-224F76A36603}"/>
            </a:ext>
          </a:extLst>
        </cdr:cNvPr>
        <cdr:cNvSpPr/>
      </cdr:nvSpPr>
      <cdr:spPr>
        <a:xfrm xmlns:a="http://schemas.openxmlformats.org/drawingml/2006/main">
          <a:off x="3819387" y="1591365"/>
          <a:ext cx="165652" cy="612913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A1:BZ52"/>
  <sheetViews>
    <sheetView workbookViewId="0">
      <selection activeCell="C18" sqref="C18"/>
    </sheetView>
  </sheetViews>
  <sheetFormatPr defaultColWidth="11.42578125" defaultRowHeight="15" x14ac:dyDescent="0.25"/>
  <sheetData>
    <row r="1" spans="1:78" x14ac:dyDescent="0.25">
      <c r="C1" t="s">
        <v>27</v>
      </c>
      <c r="Q1" t="s">
        <v>50</v>
      </c>
      <c r="S1" t="s">
        <v>27</v>
      </c>
      <c r="AG1" t="s">
        <v>51</v>
      </c>
      <c r="AI1" t="s">
        <v>27</v>
      </c>
      <c r="AW1" t="s">
        <v>63</v>
      </c>
      <c r="AY1" t="s">
        <v>27</v>
      </c>
      <c r="BM1" t="s">
        <v>64</v>
      </c>
      <c r="BO1" t="s">
        <v>27</v>
      </c>
    </row>
    <row r="2" spans="1:78" x14ac:dyDescent="0.25">
      <c r="C2" t="s">
        <v>30</v>
      </c>
      <c r="G2" t="s">
        <v>31</v>
      </c>
      <c r="K2" t="s">
        <v>32</v>
      </c>
      <c r="S2" t="s">
        <v>30</v>
      </c>
      <c r="W2" t="s">
        <v>31</v>
      </c>
      <c r="AA2" t="s">
        <v>32</v>
      </c>
      <c r="AI2" t="s">
        <v>30</v>
      </c>
      <c r="AM2" t="s">
        <v>31</v>
      </c>
      <c r="AQ2" t="s">
        <v>32</v>
      </c>
      <c r="AY2" t="s">
        <v>30</v>
      </c>
      <c r="BC2" t="s">
        <v>31</v>
      </c>
      <c r="BG2" t="s">
        <v>32</v>
      </c>
      <c r="BO2" t="s">
        <v>30</v>
      </c>
      <c r="BS2" t="s">
        <v>31</v>
      </c>
      <c r="BW2" t="s">
        <v>32</v>
      </c>
    </row>
    <row r="3" spans="1:7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S3">
        <v>0.01</v>
      </c>
      <c r="T3">
        <v>0.03</v>
      </c>
      <c r="U3">
        <v>0.1</v>
      </c>
      <c r="V3">
        <v>0.3</v>
      </c>
      <c r="W3">
        <v>0.01</v>
      </c>
      <c r="X3">
        <v>0.03</v>
      </c>
      <c r="Y3">
        <v>0.1</v>
      </c>
      <c r="Z3">
        <v>0.3</v>
      </c>
      <c r="AA3">
        <v>0.01</v>
      </c>
      <c r="AB3">
        <v>0.03</v>
      </c>
      <c r="AC3">
        <v>0.1</v>
      </c>
      <c r="AD3">
        <v>0.3</v>
      </c>
      <c r="AI3">
        <v>0.01</v>
      </c>
      <c r="AJ3">
        <v>0.03</v>
      </c>
      <c r="AK3">
        <v>0.1</v>
      </c>
      <c r="AL3">
        <v>0.3</v>
      </c>
      <c r="AM3">
        <v>0.01</v>
      </c>
      <c r="AN3">
        <v>0.03</v>
      </c>
      <c r="AO3">
        <v>0.1</v>
      </c>
      <c r="AP3">
        <v>0.3</v>
      </c>
      <c r="AQ3">
        <v>0.01</v>
      </c>
      <c r="AR3">
        <v>0.03</v>
      </c>
      <c r="AS3">
        <v>0.1</v>
      </c>
      <c r="AT3">
        <v>0.3</v>
      </c>
      <c r="AY3">
        <v>0.01</v>
      </c>
      <c r="AZ3">
        <v>0.03</v>
      </c>
      <c r="BA3">
        <v>0.1</v>
      </c>
      <c r="BB3">
        <v>0.3</v>
      </c>
      <c r="BC3">
        <v>0.01</v>
      </c>
      <c r="BD3">
        <v>0.03</v>
      </c>
      <c r="BE3">
        <v>0.1</v>
      </c>
      <c r="BF3">
        <v>0.3</v>
      </c>
      <c r="BG3">
        <v>0.01</v>
      </c>
      <c r="BH3">
        <v>0.03</v>
      </c>
      <c r="BI3">
        <v>0.1</v>
      </c>
      <c r="BJ3">
        <v>0.3</v>
      </c>
      <c r="BO3">
        <v>0.01</v>
      </c>
      <c r="BP3">
        <v>0.03</v>
      </c>
      <c r="BQ3">
        <v>0.1</v>
      </c>
      <c r="BR3">
        <v>0.3</v>
      </c>
      <c r="BS3">
        <v>0.01</v>
      </c>
      <c r="BT3">
        <v>0.03</v>
      </c>
      <c r="BU3">
        <v>0.1</v>
      </c>
      <c r="BV3">
        <v>0.3</v>
      </c>
      <c r="BW3">
        <v>0.01</v>
      </c>
      <c r="BX3">
        <v>0.03</v>
      </c>
      <c r="BY3">
        <v>0.1</v>
      </c>
      <c r="BZ3">
        <v>0.3</v>
      </c>
    </row>
    <row r="4" spans="1:78" x14ac:dyDescent="0.25">
      <c r="A4" t="s">
        <v>56</v>
      </c>
      <c r="B4" t="s">
        <v>0</v>
      </c>
      <c r="C4">
        <v>6.5794933447680926</v>
      </c>
      <c r="D4">
        <v>206.51676877940491</v>
      </c>
      <c r="E4">
        <v>212.82931350793942</v>
      </c>
      <c r="F4">
        <v>237.00564390356095</v>
      </c>
      <c r="G4">
        <v>18.75412490677401</v>
      </c>
      <c r="H4">
        <v>214.48333590271943</v>
      </c>
      <c r="I4">
        <v>217.98353560958631</v>
      </c>
      <c r="J4">
        <v>220.32078075465353</v>
      </c>
      <c r="Q4" t="s">
        <v>56</v>
      </c>
      <c r="S4">
        <v>189.33745847208118</v>
      </c>
      <c r="T4">
        <v>194.04033819251612</v>
      </c>
      <c r="U4">
        <v>183.2833604497726</v>
      </c>
      <c r="V4">
        <v>237.00564390356095</v>
      </c>
      <c r="W4">
        <v>7.5230005062842968</v>
      </c>
      <c r="X4">
        <v>250.78119911230462</v>
      </c>
      <c r="Y4">
        <v>243.02495063134711</v>
      </c>
      <c r="Z4">
        <v>220.32078075465353</v>
      </c>
      <c r="AI4">
        <v>3.6554004311743102</v>
      </c>
      <c r="AJ4">
        <v>236.81057916648149</v>
      </c>
      <c r="AK4">
        <v>246.03219004828259</v>
      </c>
      <c r="AL4">
        <v>260.15312403988639</v>
      </c>
      <c r="AM4">
        <v>10.532812694040082</v>
      </c>
      <c r="AN4">
        <v>5.9155668603826408</v>
      </c>
      <c r="AO4">
        <v>209.68424124278988</v>
      </c>
      <c r="AP4">
        <v>205.82384117309965</v>
      </c>
      <c r="AW4" t="s">
        <v>56</v>
      </c>
      <c r="AX4" t="s">
        <v>0</v>
      </c>
      <c r="AY4">
        <v>10.572807461518071</v>
      </c>
      <c r="AZ4">
        <v>169.99046214443536</v>
      </c>
      <c r="BA4">
        <v>184.96650071148207</v>
      </c>
      <c r="BB4">
        <v>198.13384055555628</v>
      </c>
      <c r="BC4">
        <v>175.31778206231257</v>
      </c>
      <c r="BD4">
        <v>188.23039176869935</v>
      </c>
      <c r="BE4">
        <v>200.82163519499736</v>
      </c>
      <c r="BF4">
        <v>207.77789140201119</v>
      </c>
      <c r="BM4" t="s">
        <v>56</v>
      </c>
      <c r="BN4" t="s">
        <v>0</v>
      </c>
    </row>
    <row r="5" spans="1:78" x14ac:dyDescent="0.25">
      <c r="B5" t="s">
        <v>29</v>
      </c>
      <c r="C5">
        <v>8.5008398263301395</v>
      </c>
      <c r="D5">
        <v>-76.131187023363125</v>
      </c>
      <c r="E5">
        <v>37.425068828378066</v>
      </c>
      <c r="F5">
        <v>-61.092317780048319</v>
      </c>
      <c r="G5">
        <v>9.273712715576405</v>
      </c>
      <c r="H5">
        <v>-77.830033539315721</v>
      </c>
      <c r="I5">
        <v>35.735932651856501</v>
      </c>
      <c r="J5">
        <v>-63.622575862509414</v>
      </c>
      <c r="S5">
        <v>40.431977476801457</v>
      </c>
      <c r="T5">
        <v>81.616696316832559</v>
      </c>
      <c r="U5">
        <v>44.936642495817765</v>
      </c>
      <c r="V5">
        <v>-61.092317780048319</v>
      </c>
      <c r="W5">
        <v>72.81918791651853</v>
      </c>
      <c r="X5">
        <v>82.449856963371104</v>
      </c>
      <c r="Y5">
        <v>47.498376882490824</v>
      </c>
      <c r="Z5">
        <v>-63.622575862509414</v>
      </c>
      <c r="AI5">
        <v>-49.205046282643252</v>
      </c>
      <c r="AJ5">
        <v>52.47704216168961</v>
      </c>
      <c r="AK5">
        <v>34.944701233906365</v>
      </c>
      <c r="AL5">
        <v>-0.15084551409419136</v>
      </c>
      <c r="AM5">
        <v>-42.821160027199355</v>
      </c>
      <c r="AN5">
        <v>23.866481327741194</v>
      </c>
      <c r="AO5">
        <v>36.496135466578536</v>
      </c>
      <c r="AP5">
        <v>0.93946457963437791</v>
      </c>
      <c r="AX5" t="s">
        <v>29</v>
      </c>
      <c r="AY5">
        <v>16.019357036433671</v>
      </c>
      <c r="AZ5">
        <v>64.25275399687655</v>
      </c>
      <c r="BA5">
        <v>-9.1665782787355443</v>
      </c>
      <c r="BB5">
        <v>17.600336470641</v>
      </c>
      <c r="BC5">
        <v>-9.7124748933512119</v>
      </c>
      <c r="BD5">
        <v>63.567510387793249</v>
      </c>
      <c r="BE5">
        <v>-7.8375920978471809</v>
      </c>
      <c r="BF5">
        <v>18.659924251915598</v>
      </c>
      <c r="BN5" t="s">
        <v>29</v>
      </c>
    </row>
    <row r="6" spans="1:78" x14ac:dyDescent="0.25">
      <c r="B6" t="s">
        <v>1</v>
      </c>
      <c r="C6">
        <v>55.551572051185126</v>
      </c>
      <c r="D6">
        <v>4.2583971249382708</v>
      </c>
      <c r="E6">
        <v>5.5483812999055573</v>
      </c>
      <c r="F6">
        <v>4.5312170487686361</v>
      </c>
      <c r="G6">
        <v>20.478912578190354</v>
      </c>
      <c r="H6">
        <v>2.9214326184172847</v>
      </c>
      <c r="I6">
        <v>4.8788932328885872</v>
      </c>
      <c r="J6">
        <v>4.1980047648442262</v>
      </c>
      <c r="S6">
        <v>4.4600187360867416</v>
      </c>
      <c r="T6">
        <v>3.5953740694871255</v>
      </c>
      <c r="U6">
        <v>10.679520219840786</v>
      </c>
      <c r="V6">
        <v>4.5312170487686361</v>
      </c>
      <c r="W6">
        <v>98.151119251517031</v>
      </c>
      <c r="X6">
        <v>2.0809417800724166</v>
      </c>
      <c r="Y6">
        <v>10.06808512018414</v>
      </c>
      <c r="Z6">
        <v>4.1980047648442262</v>
      </c>
      <c r="AI6">
        <v>90.424874182512312</v>
      </c>
      <c r="AJ6">
        <v>4.2026566142949644</v>
      </c>
      <c r="AK6">
        <v>4.227576401480996</v>
      </c>
      <c r="AL6">
        <v>5.1626882284212892</v>
      </c>
      <c r="AM6">
        <v>37.85314227672216</v>
      </c>
      <c r="AN6">
        <v>46.5349791677491</v>
      </c>
      <c r="AO6">
        <v>4.0804047533764356</v>
      </c>
      <c r="AP6">
        <v>4.8984888571510767</v>
      </c>
      <c r="AX6" t="s">
        <v>1</v>
      </c>
      <c r="AY6">
        <v>42.670280683044524</v>
      </c>
      <c r="AZ6">
        <v>8.4398402731655118</v>
      </c>
      <c r="BA6">
        <v>7.2754811014902918</v>
      </c>
      <c r="BB6">
        <v>7.9808610132347484</v>
      </c>
      <c r="BC6">
        <v>3.8288544525513966</v>
      </c>
      <c r="BD6">
        <v>3.5202406840542468</v>
      </c>
      <c r="BE6">
        <v>3.2607805633590901</v>
      </c>
      <c r="BF6">
        <v>3.3600066512211932</v>
      </c>
      <c r="BN6" t="s">
        <v>1</v>
      </c>
    </row>
    <row r="7" spans="1:78" x14ac:dyDescent="0.25">
      <c r="B7" t="s">
        <v>2</v>
      </c>
      <c r="AX7" t="s">
        <v>2</v>
      </c>
      <c r="BN7" t="s">
        <v>2</v>
      </c>
    </row>
    <row r="8" spans="1:78" x14ac:dyDescent="0.25">
      <c r="A8" t="s">
        <v>57</v>
      </c>
      <c r="B8" t="s">
        <v>0</v>
      </c>
      <c r="C8">
        <v>3.1550191434230115</v>
      </c>
      <c r="D8">
        <v>86.853096910445672</v>
      </c>
      <c r="E8">
        <v>90.664456634201898</v>
      </c>
      <c r="F8">
        <v>113.07572442578676</v>
      </c>
      <c r="G8">
        <v>2.0535924342034377</v>
      </c>
      <c r="H8">
        <v>83.469101663236586</v>
      </c>
      <c r="I8">
        <v>90.086256867811102</v>
      </c>
      <c r="J8">
        <v>97.786422496667797</v>
      </c>
      <c r="Q8" t="s">
        <v>57</v>
      </c>
      <c r="S8">
        <v>77.06210964948221</v>
      </c>
      <c r="T8">
        <v>74.672254920527962</v>
      </c>
      <c r="U8">
        <v>70.817617881277627</v>
      </c>
      <c r="V8">
        <v>113.07572442578676</v>
      </c>
      <c r="W8">
        <v>1.0842943361769171</v>
      </c>
      <c r="X8">
        <v>61.058631741853098</v>
      </c>
      <c r="Y8">
        <v>62.126829564808773</v>
      </c>
      <c r="Z8">
        <v>97.786422496667797</v>
      </c>
      <c r="AI8">
        <v>4.6868923532274644</v>
      </c>
      <c r="AJ8">
        <v>133.94669944331773</v>
      </c>
      <c r="AK8">
        <v>146.34141154446388</v>
      </c>
      <c r="AL8">
        <v>160.5476478379519</v>
      </c>
      <c r="AM8">
        <v>3.8731875243006666</v>
      </c>
      <c r="AN8">
        <v>2.2441858876743934</v>
      </c>
      <c r="AO8">
        <v>89.760014296226174</v>
      </c>
      <c r="AP8">
        <v>102.64399405411856</v>
      </c>
      <c r="AW8" t="s">
        <v>57</v>
      </c>
      <c r="AX8" t="s">
        <v>0</v>
      </c>
      <c r="AY8">
        <v>5.5615244081025121</v>
      </c>
      <c r="AZ8">
        <v>86.959226153996681</v>
      </c>
      <c r="BA8">
        <v>73.13332617294428</v>
      </c>
      <c r="BB8">
        <v>76.888015303179529</v>
      </c>
      <c r="BC8">
        <v>67.633912770027095</v>
      </c>
      <c r="BD8">
        <v>61.031565447217673</v>
      </c>
      <c r="BE8">
        <v>60.694260110940931</v>
      </c>
      <c r="BF8">
        <v>59.466483003262304</v>
      </c>
      <c r="BM8" t="s">
        <v>57</v>
      </c>
      <c r="BN8" t="s">
        <v>0</v>
      </c>
    </row>
    <row r="9" spans="1:78" x14ac:dyDescent="0.25">
      <c r="B9" t="s">
        <v>29</v>
      </c>
      <c r="C9">
        <v>10.981492850005647</v>
      </c>
      <c r="D9">
        <v>-69.020708997619266</v>
      </c>
      <c r="E9">
        <v>46.408561647865824</v>
      </c>
      <c r="F9">
        <v>-52.51407641944057</v>
      </c>
      <c r="G9">
        <v>-39.231495394186162</v>
      </c>
      <c r="H9">
        <v>-70.245876564981756</v>
      </c>
      <c r="I9">
        <v>42.632419394895251</v>
      </c>
      <c r="J9">
        <v>-57.410653378606789</v>
      </c>
      <c r="S9">
        <v>36.455483471618052</v>
      </c>
      <c r="T9">
        <v>81.886266548770678</v>
      </c>
      <c r="U9">
        <v>48.645606655921405</v>
      </c>
      <c r="V9">
        <v>-52.51407641944057</v>
      </c>
      <c r="W9">
        <v>9.4695329462437723</v>
      </c>
      <c r="X9">
        <v>84.661567481744314</v>
      </c>
      <c r="Y9">
        <v>52.685421770816689</v>
      </c>
      <c r="Z9">
        <v>-57.410653378606789</v>
      </c>
      <c r="AI9">
        <v>4.1596300886379334</v>
      </c>
      <c r="AJ9">
        <v>60.938117363703711</v>
      </c>
      <c r="AK9">
        <v>40.564369387555054</v>
      </c>
      <c r="AL9">
        <v>6.2279306653519066</v>
      </c>
      <c r="AM9">
        <v>-28.595811817613455</v>
      </c>
      <c r="AN9">
        <v>54.813414849279383</v>
      </c>
      <c r="AO9">
        <v>37.708817700453551</v>
      </c>
      <c r="AP9">
        <v>3.1954099437412906</v>
      </c>
      <c r="AX9" t="s">
        <v>29</v>
      </c>
      <c r="AY9">
        <v>-31.111145189445327</v>
      </c>
      <c r="AZ9">
        <v>52.861716764347825</v>
      </c>
      <c r="BA9">
        <v>-16.499680739924948</v>
      </c>
      <c r="BB9">
        <v>18.388026096476576</v>
      </c>
      <c r="BC9">
        <v>-16.894340738694201</v>
      </c>
      <c r="BD9">
        <v>58.025805172051065</v>
      </c>
      <c r="BE9">
        <v>-10.566174457277077</v>
      </c>
      <c r="BF9">
        <v>19.026052372306243</v>
      </c>
      <c r="BN9" t="s">
        <v>29</v>
      </c>
    </row>
    <row r="10" spans="1:78" x14ac:dyDescent="0.25">
      <c r="B10" t="s">
        <v>1</v>
      </c>
      <c r="C10">
        <v>113.21119712632219</v>
      </c>
      <c r="D10">
        <v>10.884790256828333</v>
      </c>
      <c r="E10">
        <v>11.959362895740218</v>
      </c>
      <c r="F10">
        <v>7.3521623698582843</v>
      </c>
      <c r="G10">
        <v>193.0208756225575</v>
      </c>
      <c r="H10">
        <v>8.2764337111945778</v>
      </c>
      <c r="I10">
        <v>9.0789097642703869</v>
      </c>
      <c r="J10">
        <v>9.0179225710271655</v>
      </c>
      <c r="S10">
        <v>10.091427295677761</v>
      </c>
      <c r="T10">
        <v>10.055391158548641</v>
      </c>
      <c r="U10">
        <v>15.530043652920822</v>
      </c>
      <c r="V10">
        <v>7.3521623698582843</v>
      </c>
      <c r="W10">
        <v>302.75312935120013</v>
      </c>
      <c r="X10">
        <v>7.0358009430478212</v>
      </c>
      <c r="Y10">
        <v>11.5746541089954</v>
      </c>
      <c r="Z10">
        <v>9.0179225710271655</v>
      </c>
      <c r="AI10">
        <v>75.524155856164583</v>
      </c>
      <c r="AJ10">
        <v>5.5767093911182846</v>
      </c>
      <c r="AK10">
        <v>6.6355455312669802</v>
      </c>
      <c r="AL10">
        <v>5.6656041551451057</v>
      </c>
      <c r="AM10">
        <v>119.33728665637599</v>
      </c>
      <c r="AN10">
        <v>135.61583058153533</v>
      </c>
      <c r="AO10">
        <v>9.8993250192046514</v>
      </c>
      <c r="AP10">
        <v>7.9573295763597809</v>
      </c>
      <c r="AX10" t="s">
        <v>1</v>
      </c>
      <c r="AY10">
        <v>99.4420939384148</v>
      </c>
      <c r="AZ10">
        <v>13.50835080462608</v>
      </c>
      <c r="BA10">
        <v>16.968002727063322</v>
      </c>
      <c r="BB10">
        <v>17.847493608234785</v>
      </c>
      <c r="BC10">
        <v>9.5775654578466689</v>
      </c>
      <c r="BD10">
        <v>11.069701561974627</v>
      </c>
      <c r="BE10">
        <v>9.6815872828481027</v>
      </c>
      <c r="BF10">
        <v>10.270812091705691</v>
      </c>
      <c r="BN10" t="s">
        <v>1</v>
      </c>
    </row>
    <row r="11" spans="1:78" x14ac:dyDescent="0.25">
      <c r="B11" t="s">
        <v>2</v>
      </c>
      <c r="AX11" t="s">
        <v>2</v>
      </c>
      <c r="BN11" t="s">
        <v>2</v>
      </c>
    </row>
    <row r="12" spans="1:78" x14ac:dyDescent="0.25">
      <c r="A12" t="s">
        <v>9</v>
      </c>
      <c r="B12" t="s">
        <v>0</v>
      </c>
      <c r="C12">
        <v>6.5360346295608045E-5</v>
      </c>
      <c r="D12">
        <v>3.9747419513248746E-4</v>
      </c>
      <c r="E12">
        <v>3.4962176639997017E-4</v>
      </c>
      <c r="F12">
        <v>3.4990517893132735E-4</v>
      </c>
      <c r="G12">
        <v>2.6546682150741115E-4</v>
      </c>
      <c r="H12">
        <v>2.0035772838691192E-4</v>
      </c>
      <c r="I12">
        <v>2.2177705736496089E-4</v>
      </c>
      <c r="J12">
        <v>2.941763430519627E-4</v>
      </c>
      <c r="Q12" t="s">
        <v>9</v>
      </c>
      <c r="S12">
        <v>7.5877468568494311E-4</v>
      </c>
      <c r="T12">
        <v>8.569222425615547E-4</v>
      </c>
      <c r="U12">
        <v>7.4421402779874799E-4</v>
      </c>
      <c r="V12">
        <v>3.4990517893132735E-4</v>
      </c>
      <c r="W12">
        <v>1.9794029430871747E-4</v>
      </c>
      <c r="X12">
        <v>1.4441568512641632E-3</v>
      </c>
      <c r="Y12">
        <v>1.4883791463312515E-3</v>
      </c>
      <c r="Z12">
        <v>2.941763430519627E-4</v>
      </c>
      <c r="AI12">
        <v>9.2684827308455218E-5</v>
      </c>
      <c r="AJ12">
        <v>9.1409161395540704E-4</v>
      </c>
      <c r="AK12">
        <v>9.4694001747316816E-4</v>
      </c>
      <c r="AL12">
        <v>1.0470521421532435E-3</v>
      </c>
      <c r="AM12">
        <v>2.3238302367564235E-4</v>
      </c>
      <c r="AN12">
        <v>1.6455957442776408E-4</v>
      </c>
      <c r="AO12">
        <v>8.6308039971991722E-4</v>
      </c>
      <c r="AP12">
        <v>1.0066464962606436E-3</v>
      </c>
      <c r="AW12" t="s">
        <v>9</v>
      </c>
      <c r="AX12" t="s">
        <v>0</v>
      </c>
      <c r="AY12">
        <v>3.5667058561439229E-5</v>
      </c>
      <c r="AZ12">
        <v>4.4664876892318859E-4</v>
      </c>
      <c r="BA12">
        <v>4.934350109221245E-4</v>
      </c>
      <c r="BB12">
        <v>5.1728899614250407E-4</v>
      </c>
      <c r="BC12">
        <v>1.4079122451032063E-4</v>
      </c>
      <c r="BD12">
        <v>7.801104708345135E-5</v>
      </c>
      <c r="BE12">
        <v>1.7180997058114987E-5</v>
      </c>
      <c r="BF12">
        <v>1.0270260905859966E-4</v>
      </c>
      <c r="BM12" t="s">
        <v>9</v>
      </c>
      <c r="BN12" t="s">
        <v>0</v>
      </c>
    </row>
    <row r="13" spans="1:78" x14ac:dyDescent="0.25">
      <c r="B13" t="s">
        <v>29</v>
      </c>
      <c r="C13">
        <v>36.067284673564679</v>
      </c>
      <c r="D13">
        <v>-84.523831760141121</v>
      </c>
      <c r="E13">
        <v>40.028594008043783</v>
      </c>
      <c r="F13">
        <v>-66.100523052506247</v>
      </c>
      <c r="G13">
        <v>16.568027657070818</v>
      </c>
      <c r="H13">
        <v>-71.551626194958089</v>
      </c>
      <c r="I13">
        <v>52.182980226061787</v>
      </c>
      <c r="J13">
        <v>-48.505600030916348</v>
      </c>
      <c r="S13">
        <v>41.185723391913086</v>
      </c>
      <c r="T13">
        <v>81.004951858613282</v>
      </c>
      <c r="U13">
        <v>41.748087871599928</v>
      </c>
      <c r="V13">
        <v>-66.100523052506247</v>
      </c>
      <c r="W13">
        <v>44.755625750267527</v>
      </c>
      <c r="X13">
        <v>86.509955363851333</v>
      </c>
      <c r="Y13">
        <v>53.969560400191696</v>
      </c>
      <c r="Z13">
        <v>-48.505600030916348</v>
      </c>
      <c r="AI13">
        <v>-32.949722496461881</v>
      </c>
      <c r="AJ13">
        <v>56.89181697891356</v>
      </c>
      <c r="AK13">
        <v>40.462598348358696</v>
      </c>
      <c r="AL13">
        <v>4.1197930758392411</v>
      </c>
      <c r="AM13">
        <v>-40.633989949958149</v>
      </c>
      <c r="AN13">
        <v>41.084015329508155</v>
      </c>
      <c r="AO13">
        <v>51.773812538782366</v>
      </c>
      <c r="AP13">
        <v>16.991471269768741</v>
      </c>
      <c r="AX13" t="s">
        <v>29</v>
      </c>
      <c r="AY13">
        <v>85.439465215516321</v>
      </c>
      <c r="AZ13">
        <v>65.924986414000401</v>
      </c>
      <c r="BA13">
        <v>-8.8367914201552455</v>
      </c>
      <c r="BB13">
        <v>15.869697900775899</v>
      </c>
      <c r="BC13">
        <v>-17.626485522240174</v>
      </c>
      <c r="BD13">
        <v>44.97672708406126</v>
      </c>
      <c r="BE13">
        <v>-53.35468443946224</v>
      </c>
      <c r="BF13">
        <v>-77.763550212728958</v>
      </c>
      <c r="BN13" t="s">
        <v>29</v>
      </c>
    </row>
    <row r="14" spans="1:78" x14ac:dyDescent="0.25">
      <c r="B14" t="s">
        <v>1</v>
      </c>
      <c r="C14">
        <v>62.116607583473147</v>
      </c>
      <c r="D14">
        <v>33.033837925065242</v>
      </c>
      <c r="E14">
        <v>41.599948441866793</v>
      </c>
      <c r="F14">
        <v>41.645807091357753</v>
      </c>
      <c r="G14">
        <v>27.953896264735867</v>
      </c>
      <c r="H14">
        <v>46.034061156681311</v>
      </c>
      <c r="I14">
        <v>51.360220653988939</v>
      </c>
      <c r="J14">
        <v>35.522179769095942</v>
      </c>
      <c r="S14">
        <v>16.420858945730078</v>
      </c>
      <c r="T14">
        <v>13.381315890089596</v>
      </c>
      <c r="U14">
        <v>17.720104167053343</v>
      </c>
      <c r="V14">
        <v>41.645807091357753</v>
      </c>
      <c r="W14">
        <v>26.599453663179553</v>
      </c>
      <c r="X14">
        <v>8.7197020597675809</v>
      </c>
      <c r="Y14">
        <v>13.575537694722764</v>
      </c>
      <c r="Z14">
        <v>35.522179769095942</v>
      </c>
      <c r="AI14">
        <v>72.492128554679681</v>
      </c>
      <c r="AJ14">
        <v>16.074798543216279</v>
      </c>
      <c r="AK14">
        <v>16.206504714709595</v>
      </c>
      <c r="AL14">
        <v>15.999381002103624</v>
      </c>
      <c r="AM14">
        <v>32.397118249420657</v>
      </c>
      <c r="AN14">
        <v>41.59877925804475</v>
      </c>
      <c r="AO14">
        <v>12.273556989147162</v>
      </c>
      <c r="AP14">
        <v>7.6515198731157525</v>
      </c>
      <c r="AX14" t="s">
        <v>1</v>
      </c>
      <c r="AY14">
        <v>167.1637314128678</v>
      </c>
      <c r="AZ14">
        <v>31.07289635241867</v>
      </c>
      <c r="BA14">
        <v>25.440712722422433</v>
      </c>
      <c r="BB14">
        <v>28.080144491845459</v>
      </c>
      <c r="BC14">
        <v>62.914708709331855</v>
      </c>
      <c r="BD14">
        <v>125.04300542281162</v>
      </c>
      <c r="BE14">
        <v>541.26669305843734</v>
      </c>
      <c r="BF14">
        <v>81.432641339961521</v>
      </c>
      <c r="BN14" t="s">
        <v>1</v>
      </c>
    </row>
    <row r="15" spans="1:78" x14ac:dyDescent="0.25">
      <c r="A15" t="s">
        <v>58</v>
      </c>
      <c r="B15" t="s">
        <v>0</v>
      </c>
      <c r="C15">
        <v>0.38653520318422696</v>
      </c>
      <c r="D15">
        <v>0.61630588761698324</v>
      </c>
      <c r="E15">
        <v>1.0369227524612974</v>
      </c>
      <c r="F15">
        <v>1.6818288664866483</v>
      </c>
      <c r="G15">
        <v>0.38653520318422696</v>
      </c>
      <c r="H15">
        <v>0.61630588761698324</v>
      </c>
      <c r="I15">
        <v>1.0369227524612974</v>
      </c>
      <c r="J15">
        <v>1.6818288664866483</v>
      </c>
      <c r="Q15" t="s">
        <v>62</v>
      </c>
      <c r="S15">
        <v>9.9467303659951517E-2</v>
      </c>
      <c r="T15">
        <v>0.15262101344179674</v>
      </c>
      <c r="U15">
        <v>0.24953410010105925</v>
      </c>
      <c r="V15">
        <v>1.6818288664866483</v>
      </c>
      <c r="W15">
        <v>9.9467303659951517E-2</v>
      </c>
      <c r="X15">
        <v>0.15262101344179674</v>
      </c>
      <c r="Y15">
        <v>0.24953410010105925</v>
      </c>
      <c r="Z15">
        <v>1.6818288664866483</v>
      </c>
      <c r="AI15">
        <v>1.8043254978773251</v>
      </c>
      <c r="AJ15">
        <v>2.5418019332679784</v>
      </c>
      <c r="AK15">
        <v>3.5794634860641645</v>
      </c>
      <c r="AL15">
        <v>4.8523379361890306</v>
      </c>
      <c r="AM15">
        <v>1.8043254978773251</v>
      </c>
      <c r="AN15">
        <v>2.5418019332679784</v>
      </c>
      <c r="AO15">
        <v>3.5794634860641645</v>
      </c>
      <c r="AP15">
        <v>4.8523379361890306</v>
      </c>
      <c r="AW15" t="s">
        <v>58</v>
      </c>
      <c r="AX15" t="s">
        <v>0</v>
      </c>
      <c r="AY15">
        <v>4.7318375510414575E-2</v>
      </c>
      <c r="AZ15">
        <v>6.0732032448086629E-2</v>
      </c>
      <c r="BA15">
        <v>8.7914097385475551E-2</v>
      </c>
      <c r="BB15">
        <v>0.14203440074566021</v>
      </c>
      <c r="BC15">
        <v>4.7318375510414575E-2</v>
      </c>
      <c r="BD15">
        <v>6.0732032448086629E-2</v>
      </c>
      <c r="BE15">
        <v>8.7914097385475551E-2</v>
      </c>
      <c r="BF15">
        <v>0.14203440074566021</v>
      </c>
      <c r="BM15" t="s">
        <v>58</v>
      </c>
      <c r="BN15" t="s">
        <v>0</v>
      </c>
    </row>
    <row r="16" spans="1:78" x14ac:dyDescent="0.25">
      <c r="B16" t="s">
        <v>29</v>
      </c>
      <c r="C16">
        <v>68.615336230975203</v>
      </c>
      <c r="D16">
        <v>-29.56856735915985</v>
      </c>
      <c r="E16">
        <v>81.748125001065162</v>
      </c>
      <c r="F16">
        <v>-13.809719488278464</v>
      </c>
      <c r="G16">
        <v>68.615336230975203</v>
      </c>
      <c r="H16">
        <v>-29.56856735915985</v>
      </c>
      <c r="I16">
        <v>81.748125001065162</v>
      </c>
      <c r="J16">
        <v>-13.809719488278464</v>
      </c>
      <c r="S16">
        <v>79.843796374383018</v>
      </c>
      <c r="T16">
        <v>-54.005386427930013</v>
      </c>
      <c r="U16">
        <v>-83.70585316392642</v>
      </c>
      <c r="V16">
        <v>-13.809719488278464</v>
      </c>
      <c r="W16">
        <v>79.843796374383018</v>
      </c>
      <c r="X16">
        <v>-54.005386427930013</v>
      </c>
      <c r="Y16">
        <v>-83.70585316392642</v>
      </c>
      <c r="Z16">
        <v>-13.809719488278464</v>
      </c>
      <c r="AI16">
        <v>3.3482241386480922</v>
      </c>
      <c r="AJ16">
        <v>86.477918855082123</v>
      </c>
      <c r="AK16">
        <v>64.511199100064502</v>
      </c>
      <c r="AL16">
        <v>31.158817414128453</v>
      </c>
      <c r="AM16">
        <v>3.3482241386480922</v>
      </c>
      <c r="AN16">
        <v>86.477918855082123</v>
      </c>
      <c r="AO16">
        <v>64.511199100064502</v>
      </c>
      <c r="AP16">
        <v>31.158817414128453</v>
      </c>
      <c r="AX16" t="s">
        <v>29</v>
      </c>
      <c r="AY16">
        <v>13.700234507380744</v>
      </c>
      <c r="AZ16">
        <v>89.488772672882618</v>
      </c>
      <c r="BA16">
        <v>24.972491013085197</v>
      </c>
      <c r="BB16">
        <v>63.641072804761059</v>
      </c>
      <c r="BC16">
        <v>13.700234507380744</v>
      </c>
      <c r="BD16">
        <v>89.488772672882618</v>
      </c>
      <c r="BE16">
        <v>24.972491013085197</v>
      </c>
      <c r="BF16">
        <v>63.641072804761059</v>
      </c>
      <c r="BN16" t="s">
        <v>29</v>
      </c>
    </row>
    <row r="17" spans="1:78" x14ac:dyDescent="0.25">
      <c r="B17" t="s">
        <v>1</v>
      </c>
      <c r="C17">
        <v>4.7085445609514753</v>
      </c>
      <c r="D17">
        <v>3.6141277429468559</v>
      </c>
      <c r="E17">
        <v>2.7760810892192973</v>
      </c>
      <c r="F17">
        <v>4.3848867330473089</v>
      </c>
      <c r="G17">
        <v>4.7085445609514753</v>
      </c>
      <c r="H17">
        <v>3.6141277429468559</v>
      </c>
      <c r="I17">
        <v>2.7760810892192973</v>
      </c>
      <c r="J17">
        <v>4.3848867330473089</v>
      </c>
      <c r="S17">
        <v>11.319574125034697</v>
      </c>
      <c r="T17">
        <v>9.0901202301717063</v>
      </c>
      <c r="U17">
        <v>10.053863955119736</v>
      </c>
      <c r="V17">
        <v>4.3848867330473089</v>
      </c>
      <c r="W17">
        <v>11.319574125034697</v>
      </c>
      <c r="X17">
        <v>9.0901202301717063</v>
      </c>
      <c r="Y17">
        <v>10.053863955119736</v>
      </c>
      <c r="Z17">
        <v>4.3848867330473089</v>
      </c>
      <c r="AI17">
        <v>1.8216101398616762</v>
      </c>
      <c r="AJ17">
        <v>1.6212665495341834</v>
      </c>
      <c r="AK17">
        <v>1.8839528643161643</v>
      </c>
      <c r="AL17">
        <v>3.6227573153535779</v>
      </c>
      <c r="AM17">
        <v>1.8216101398616762</v>
      </c>
      <c r="AN17">
        <v>1.6212665495341834</v>
      </c>
      <c r="AO17">
        <v>1.8839528643161643</v>
      </c>
      <c r="AP17">
        <v>3.6227573153535779</v>
      </c>
      <c r="AX17" t="s">
        <v>1</v>
      </c>
      <c r="AY17">
        <v>14.537947188954279</v>
      </c>
      <c r="AZ17">
        <v>14.646405098251652</v>
      </c>
      <c r="BA17">
        <v>13.419835736708677</v>
      </c>
      <c r="BB17">
        <v>11.350996319714682</v>
      </c>
      <c r="BC17">
        <v>14.537947188954279</v>
      </c>
      <c r="BD17">
        <v>14.646405098251652</v>
      </c>
      <c r="BE17">
        <v>13.419835736708677</v>
      </c>
      <c r="BF17">
        <v>11.350996319714682</v>
      </c>
      <c r="BN17" t="s">
        <v>1</v>
      </c>
    </row>
    <row r="18" spans="1:78" x14ac:dyDescent="0.25">
      <c r="A18" t="s">
        <v>59</v>
      </c>
      <c r="B18" t="s">
        <v>0</v>
      </c>
      <c r="C18">
        <f>C15/(PI()*(Ax!$R$1^2-Ax!$R$2^2))/1000</f>
        <v>3.3479721505197207E-2</v>
      </c>
      <c r="D18">
        <f>D15/(PI()*(Ax!$R$1^2-Ax!$R$2^2))/1000</f>
        <v>5.3381294405921653E-2</v>
      </c>
      <c r="E18">
        <f>E15/(PI()*(Ax!$R$1^2-Ax!$R$2^2))/1000</f>
        <v>8.9812996821044516E-2</v>
      </c>
      <c r="F18">
        <f>F15/(PI()*(Ax!$R$1^2-Ax!$R$2^2))/1000</f>
        <v>0.14567149797876974</v>
      </c>
      <c r="G18">
        <f>G15/(PI()*(Ax!$R$1^2-Ax!$R$2^2))/1000</f>
        <v>3.3479721505197207E-2</v>
      </c>
      <c r="H18">
        <f>H15/(PI()*(Ax!$R$1^2-Ax!$R$2^2))/1000</f>
        <v>5.3381294405921653E-2</v>
      </c>
      <c r="I18">
        <f>I15/(PI()*(Ax!$R$1^2-Ax!$R$2^2))/1000</f>
        <v>8.9812996821044516E-2</v>
      </c>
      <c r="J18">
        <f>J15/(PI()*(Ax!$R$1^2-Ax!$R$2^2))/1000</f>
        <v>0.14567149797876974</v>
      </c>
      <c r="Q18" t="s">
        <v>59</v>
      </c>
      <c r="R18" t="s">
        <v>0</v>
      </c>
      <c r="S18">
        <f>S15/(PI()*(Ax!$R$1^2-Ax!$R$2^2))/1000</f>
        <v>8.6153540427231882E-3</v>
      </c>
      <c r="T18">
        <f>T15/(PI()*(Ax!$R$1^2-Ax!$R$2^2))/1000</f>
        <v>1.3219259161336903E-2</v>
      </c>
      <c r="U18">
        <f>U15/(PI()*(Ax!$R$1^2-Ax!$R$2^2))/1000</f>
        <v>2.1613379864528656E-2</v>
      </c>
      <c r="V18">
        <f>V15/(PI()*(Ax!$R$1^2-Ax!$R$2^2))/1000</f>
        <v>0.14567149797876974</v>
      </c>
      <c r="W18">
        <f>W15/(PI()*(Ax!$R$1^2-Ax!$R$2^2))/1000</f>
        <v>8.6153540427231882E-3</v>
      </c>
      <c r="X18">
        <f>X15/(PI()*(Ax!$R$1^2-Ax!$R$2^2))/1000</f>
        <v>1.3219259161336903E-2</v>
      </c>
      <c r="Y18">
        <f>Y15/(PI()*(Ax!$R$1^2-Ax!$R$2^2))/1000</f>
        <v>2.1613379864528656E-2</v>
      </c>
      <c r="Z18">
        <f>Z15/(PI()*(Ax!$R$1^2-Ax!$R$2^2))/1000</f>
        <v>0.14567149797876974</v>
      </c>
      <c r="AG18" t="s">
        <v>59</v>
      </c>
      <c r="AH18" t="s">
        <v>0</v>
      </c>
      <c r="AI18">
        <f>AI15/(PI()*(Ax!$R$1^2-Ax!$R$2^2))/1000</f>
        <v>0.15628153574635181</v>
      </c>
      <c r="AJ18">
        <f>AJ15/(PI()*(Ax!$R$1^2-Ax!$R$2^2))/1000</f>
        <v>0.2201580092735427</v>
      </c>
      <c r="AK18">
        <f>AK15/(PI()*(Ax!$R$1^2-Ax!$R$2^2))/1000</f>
        <v>0.31003499723758343</v>
      </c>
      <c r="AL18">
        <f>AL15/(PI()*(Ax!$R$1^2-Ax!$R$2^2))/1000</f>
        <v>0.42028493501867226</v>
      </c>
      <c r="AM18">
        <f>AM15/(PI()*(Ax!$R$1^2-Ax!$R$2^2))/1000</f>
        <v>0.15628153574635181</v>
      </c>
      <c r="AN18">
        <f>AN15/(PI()*(Ax!$R$1^2-Ax!$R$2^2))/1000</f>
        <v>0.2201580092735427</v>
      </c>
      <c r="AO18">
        <f>AO15/(PI()*(Ax!$R$1^2-Ax!$R$2^2))/1000</f>
        <v>0.31003499723758343</v>
      </c>
      <c r="AP18">
        <f>AP15/(PI()*(Ax!$R$1^2-Ax!$R$2^2))/1000</f>
        <v>0.42028493501867226</v>
      </c>
      <c r="AW18" t="s">
        <v>59</v>
      </c>
      <c r="AX18" t="s">
        <v>0</v>
      </c>
      <c r="AY18">
        <f>AY15/(PI()*(Ax!$R$1^2-Ax!$R$2^2))/1000</f>
        <v>4.0984780198971248E-3</v>
      </c>
      <c r="AZ18">
        <f>AZ15/(PI()*(Ax!$R$1^2-Ax!$R$2^2))/1000</f>
        <v>5.2603010438804733E-3</v>
      </c>
      <c r="BA18">
        <f>BA15/(PI()*(Ax!$R$1^2-Ax!$R$2^2))/1000</f>
        <v>7.6146738320330386E-3</v>
      </c>
      <c r="BB18">
        <f>BB15/(PI()*(Ax!$R$1^2-Ax!$R$2^2))/1000</f>
        <v>1.2302300390621504E-2</v>
      </c>
      <c r="BC18">
        <f>BC15/(PI()*(Ax!$R$1^2-Ax!$R$2^2))/1000</f>
        <v>4.0984780198971248E-3</v>
      </c>
      <c r="BD18">
        <f>BD15/(PI()*(Ax!$R$1^2-Ax!$R$2^2))/1000</f>
        <v>5.2603010438804733E-3</v>
      </c>
      <c r="BE18">
        <f>BE15/(PI()*(Ax!$R$1^2-Ax!$R$2^2))/1000</f>
        <v>7.6146738320330386E-3</v>
      </c>
      <c r="BF18">
        <f>BF15/(PI()*(Ax!$R$1^2-Ax!$R$2^2))/1000</f>
        <v>1.2302300390621504E-2</v>
      </c>
      <c r="BM18" t="s">
        <v>59</v>
      </c>
      <c r="BN18" t="s">
        <v>0</v>
      </c>
      <c r="BO18">
        <f>BO15/(PI()*(Ax!$R$1^2-Ax!$R$2^2))/1000</f>
        <v>0</v>
      </c>
      <c r="BP18">
        <f>BP15/(PI()*(Ax!$R$1^2-Ax!$R$2^2))/1000</f>
        <v>0</v>
      </c>
      <c r="BQ18">
        <f>BQ15/(PI()*(Ax!$R$1^2-Ax!$R$2^2))/1000</f>
        <v>0</v>
      </c>
      <c r="BR18">
        <f>BR15/(PI()*(Ax!$R$1^2-Ax!$R$2^2))/1000</f>
        <v>0</v>
      </c>
      <c r="BS18">
        <f>BS15/(PI()*(Ax!$R$1^2-Ax!$R$2^2))/1000</f>
        <v>0</v>
      </c>
      <c r="BT18">
        <f>BT15/(PI()*(Ax!$R$1^2-Ax!$R$2^2))/1000</f>
        <v>0</v>
      </c>
      <c r="BU18">
        <f>BU15/(PI()*(Ax!$R$1^2-Ax!$R$2^2))/1000</f>
        <v>0</v>
      </c>
      <c r="BV18">
        <f>BV15/(PI()*(Ax!$R$1^2-Ax!$R$2^2))/1000</f>
        <v>0</v>
      </c>
    </row>
    <row r="19" spans="1:78" x14ac:dyDescent="0.25">
      <c r="B19" t="s">
        <v>29</v>
      </c>
      <c r="C19">
        <f>C16</f>
        <v>68.615336230975203</v>
      </c>
      <c r="D19">
        <f t="shared" ref="D19:I19" si="0">D16</f>
        <v>-29.56856735915985</v>
      </c>
      <c r="E19">
        <f t="shared" si="0"/>
        <v>81.748125001065162</v>
      </c>
      <c r="F19">
        <f t="shared" si="0"/>
        <v>-13.809719488278464</v>
      </c>
      <c r="G19">
        <f t="shared" si="0"/>
        <v>68.615336230975203</v>
      </c>
      <c r="H19">
        <f t="shared" si="0"/>
        <v>-29.56856735915985</v>
      </c>
      <c r="I19">
        <f t="shared" si="0"/>
        <v>81.748125001065162</v>
      </c>
      <c r="J19">
        <f t="shared" ref="J19" si="1">J16</f>
        <v>-13.809719488278464</v>
      </c>
      <c r="R19" t="s">
        <v>29</v>
      </c>
      <c r="S19">
        <f>S16</f>
        <v>79.843796374383018</v>
      </c>
      <c r="T19">
        <f t="shared" ref="T19:Z19" si="2">T16</f>
        <v>-54.005386427930013</v>
      </c>
      <c r="U19">
        <f t="shared" si="2"/>
        <v>-83.70585316392642</v>
      </c>
      <c r="V19">
        <f t="shared" si="2"/>
        <v>-13.809719488278464</v>
      </c>
      <c r="W19">
        <f t="shared" si="2"/>
        <v>79.843796374383018</v>
      </c>
      <c r="X19">
        <f t="shared" si="2"/>
        <v>-54.005386427930013</v>
      </c>
      <c r="Y19">
        <f t="shared" si="2"/>
        <v>-83.70585316392642</v>
      </c>
      <c r="Z19">
        <f t="shared" si="2"/>
        <v>-13.809719488278464</v>
      </c>
      <c r="AH19" t="s">
        <v>29</v>
      </c>
      <c r="AI19">
        <f t="shared" ref="AI19:AP19" si="3">AI16</f>
        <v>3.3482241386480922</v>
      </c>
      <c r="AJ19">
        <f t="shared" si="3"/>
        <v>86.477918855082123</v>
      </c>
      <c r="AK19">
        <f t="shared" si="3"/>
        <v>64.511199100064502</v>
      </c>
      <c r="AL19">
        <f t="shared" si="3"/>
        <v>31.158817414128453</v>
      </c>
      <c r="AM19">
        <f t="shared" si="3"/>
        <v>3.3482241386480922</v>
      </c>
      <c r="AN19">
        <f t="shared" si="3"/>
        <v>86.477918855082123</v>
      </c>
      <c r="AO19">
        <f t="shared" si="3"/>
        <v>64.511199100064502</v>
      </c>
      <c r="AP19">
        <f t="shared" si="3"/>
        <v>31.158817414128453</v>
      </c>
      <c r="AX19" t="s">
        <v>29</v>
      </c>
      <c r="AY19">
        <f>AY16</f>
        <v>13.700234507380744</v>
      </c>
      <c r="AZ19">
        <f t="shared" ref="AZ19:BF20" si="4">AZ16</f>
        <v>89.488772672882618</v>
      </c>
      <c r="BA19">
        <f t="shared" si="4"/>
        <v>24.972491013085197</v>
      </c>
      <c r="BB19">
        <f t="shared" si="4"/>
        <v>63.641072804761059</v>
      </c>
      <c r="BC19">
        <f t="shared" si="4"/>
        <v>13.700234507380744</v>
      </c>
      <c r="BD19">
        <f t="shared" si="4"/>
        <v>89.488772672882618</v>
      </c>
      <c r="BE19">
        <f t="shared" si="4"/>
        <v>24.972491013085197</v>
      </c>
      <c r="BF19">
        <f t="shared" si="4"/>
        <v>63.641072804761059</v>
      </c>
      <c r="BN19" t="s">
        <v>29</v>
      </c>
      <c r="BO19">
        <f>BO16</f>
        <v>0</v>
      </c>
      <c r="BP19">
        <f t="shared" ref="BP19:BV20" si="5">BP16</f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5"/>
        <v>0</v>
      </c>
      <c r="BV19">
        <f t="shared" si="5"/>
        <v>0</v>
      </c>
    </row>
    <row r="20" spans="1:78" x14ac:dyDescent="0.25">
      <c r="B20" t="s">
        <v>1</v>
      </c>
      <c r="C20">
        <f>C17</f>
        <v>4.7085445609514753</v>
      </c>
      <c r="D20">
        <f t="shared" ref="D20:I20" si="6">D17</f>
        <v>3.6141277429468559</v>
      </c>
      <c r="E20">
        <f t="shared" si="6"/>
        <v>2.7760810892192973</v>
      </c>
      <c r="F20">
        <f t="shared" si="6"/>
        <v>4.3848867330473089</v>
      </c>
      <c r="G20">
        <f t="shared" si="6"/>
        <v>4.7085445609514753</v>
      </c>
      <c r="H20">
        <f t="shared" si="6"/>
        <v>3.6141277429468559</v>
      </c>
      <c r="I20">
        <f t="shared" si="6"/>
        <v>2.7760810892192973</v>
      </c>
      <c r="J20">
        <f t="shared" ref="J20" si="7">J17</f>
        <v>4.3848867330473089</v>
      </c>
      <c r="R20" t="s">
        <v>1</v>
      </c>
      <c r="S20">
        <f>S17</f>
        <v>11.319574125034697</v>
      </c>
      <c r="T20">
        <f t="shared" ref="T20:Z20" si="8">T17</f>
        <v>9.0901202301717063</v>
      </c>
      <c r="U20">
        <f t="shared" si="8"/>
        <v>10.053863955119736</v>
      </c>
      <c r="V20">
        <f t="shared" si="8"/>
        <v>4.3848867330473089</v>
      </c>
      <c r="W20">
        <f t="shared" si="8"/>
        <v>11.319574125034697</v>
      </c>
      <c r="X20">
        <f t="shared" si="8"/>
        <v>9.0901202301717063</v>
      </c>
      <c r="Y20">
        <f t="shared" si="8"/>
        <v>10.053863955119736</v>
      </c>
      <c r="Z20">
        <f t="shared" si="8"/>
        <v>4.3848867330473089</v>
      </c>
      <c r="AH20" t="s">
        <v>1</v>
      </c>
      <c r="AI20">
        <f t="shared" ref="AI20:AP20" si="9">AI17</f>
        <v>1.8216101398616762</v>
      </c>
      <c r="AJ20">
        <f t="shared" si="9"/>
        <v>1.6212665495341834</v>
      </c>
      <c r="AK20">
        <f t="shared" si="9"/>
        <v>1.8839528643161643</v>
      </c>
      <c r="AL20">
        <f t="shared" si="9"/>
        <v>3.6227573153535779</v>
      </c>
      <c r="AM20">
        <f t="shared" si="9"/>
        <v>1.8216101398616762</v>
      </c>
      <c r="AN20">
        <f t="shared" si="9"/>
        <v>1.6212665495341834</v>
      </c>
      <c r="AO20">
        <f t="shared" si="9"/>
        <v>1.8839528643161643</v>
      </c>
      <c r="AP20">
        <f t="shared" si="9"/>
        <v>3.6227573153535779</v>
      </c>
      <c r="AX20" t="s">
        <v>1</v>
      </c>
      <c r="AY20">
        <f>AY17</f>
        <v>14.537947188954279</v>
      </c>
      <c r="AZ20">
        <f t="shared" ref="AZ20:BE20" si="10">AZ17</f>
        <v>14.646405098251652</v>
      </c>
      <c r="BA20">
        <f t="shared" si="10"/>
        <v>13.419835736708677</v>
      </c>
      <c r="BB20">
        <f t="shared" si="10"/>
        <v>11.350996319714682</v>
      </c>
      <c r="BC20">
        <f t="shared" si="10"/>
        <v>14.537947188954279</v>
      </c>
      <c r="BD20">
        <f t="shared" si="10"/>
        <v>14.646405098251652</v>
      </c>
      <c r="BE20">
        <f t="shared" si="10"/>
        <v>13.419835736708677</v>
      </c>
      <c r="BF20">
        <f t="shared" si="4"/>
        <v>11.350996319714682</v>
      </c>
      <c r="BN20" t="s">
        <v>1</v>
      </c>
      <c r="BO20">
        <f>BO17</f>
        <v>0</v>
      </c>
      <c r="BP20">
        <f t="shared" ref="BP20:BU20" si="11">BP17</f>
        <v>0</v>
      </c>
      <c r="BQ20">
        <f t="shared" si="11"/>
        <v>0</v>
      </c>
      <c r="BR20">
        <f t="shared" si="11"/>
        <v>0</v>
      </c>
      <c r="BS20">
        <f t="shared" si="11"/>
        <v>0</v>
      </c>
      <c r="BT20">
        <f t="shared" si="11"/>
        <v>0</v>
      </c>
      <c r="BU20">
        <f t="shared" si="11"/>
        <v>0</v>
      </c>
      <c r="BV20">
        <f t="shared" si="5"/>
        <v>0</v>
      </c>
    </row>
    <row r="21" spans="1:78" x14ac:dyDescent="0.25">
      <c r="A21" t="s">
        <v>11</v>
      </c>
      <c r="B21" t="s">
        <v>0</v>
      </c>
      <c r="Q21" t="s">
        <v>11</v>
      </c>
      <c r="R21" t="s">
        <v>0</v>
      </c>
      <c r="AG21" t="s">
        <v>11</v>
      </c>
      <c r="AH21" t="s">
        <v>0</v>
      </c>
      <c r="AW21" t="s">
        <v>11</v>
      </c>
      <c r="AX21" t="s">
        <v>0</v>
      </c>
      <c r="BM21" t="s">
        <v>11</v>
      </c>
      <c r="BN21" t="s">
        <v>0</v>
      </c>
    </row>
    <row r="22" spans="1:78" x14ac:dyDescent="0.25">
      <c r="B22" t="s">
        <v>29</v>
      </c>
      <c r="R22" t="s">
        <v>29</v>
      </c>
      <c r="AH22" t="s">
        <v>29</v>
      </c>
      <c r="AX22" t="s">
        <v>29</v>
      </c>
      <c r="BN22" t="s">
        <v>29</v>
      </c>
    </row>
    <row r="23" spans="1:78" x14ac:dyDescent="0.25">
      <c r="B23" t="s">
        <v>1</v>
      </c>
      <c r="R23" t="s">
        <v>1</v>
      </c>
      <c r="AH23" t="s">
        <v>1</v>
      </c>
      <c r="AX23" t="s">
        <v>1</v>
      </c>
      <c r="BN23" t="s">
        <v>1</v>
      </c>
    </row>
    <row r="24" spans="1:78" x14ac:dyDescent="0.25">
      <c r="A24" t="s">
        <v>12</v>
      </c>
      <c r="B24" t="s">
        <v>0</v>
      </c>
      <c r="Q24" t="s">
        <v>12</v>
      </c>
      <c r="R24" t="s">
        <v>0</v>
      </c>
      <c r="AG24" t="s">
        <v>12</v>
      </c>
      <c r="AH24" t="s">
        <v>0</v>
      </c>
      <c r="AW24" t="s">
        <v>12</v>
      </c>
      <c r="AX24" t="s">
        <v>0</v>
      </c>
      <c r="BM24" t="s">
        <v>12</v>
      </c>
      <c r="BN24" t="s">
        <v>0</v>
      </c>
    </row>
    <row r="25" spans="1:78" x14ac:dyDescent="0.25">
      <c r="B25" t="s">
        <v>29</v>
      </c>
      <c r="R25" t="s">
        <v>29</v>
      </c>
      <c r="AH25" t="s">
        <v>29</v>
      </c>
      <c r="AX25" t="s">
        <v>29</v>
      </c>
      <c r="BN25" t="s">
        <v>29</v>
      </c>
    </row>
    <row r="26" spans="1:78" x14ac:dyDescent="0.25">
      <c r="B26" t="s">
        <v>1</v>
      </c>
      <c r="R26" t="s">
        <v>1</v>
      </c>
      <c r="AH26" t="s">
        <v>1</v>
      </c>
      <c r="AX26" t="s">
        <v>1</v>
      </c>
      <c r="BN26" t="s">
        <v>1</v>
      </c>
    </row>
    <row r="28" spans="1:78" x14ac:dyDescent="0.25">
      <c r="A28" t="s">
        <v>60</v>
      </c>
      <c r="B28" t="s">
        <v>6</v>
      </c>
      <c r="C28">
        <f t="shared" ref="C28:J28" si="12">C18/C4*1000000</f>
        <v>5088.4953826755891</v>
      </c>
      <c r="D28">
        <f t="shared" si="12"/>
        <v>258.48406752355282</v>
      </c>
      <c r="E28">
        <f t="shared" si="12"/>
        <v>421.99542600927538</v>
      </c>
      <c r="F28">
        <f t="shared" si="12"/>
        <v>614.6330339628721</v>
      </c>
      <c r="G28">
        <f t="shared" si="12"/>
        <v>1785.1924134889546</v>
      </c>
      <c r="H28">
        <f t="shared" si="12"/>
        <v>248.88317864532448</v>
      </c>
      <c r="I28">
        <f t="shared" si="12"/>
        <v>412.01734144684082</v>
      </c>
      <c r="J28">
        <f t="shared" si="12"/>
        <v>661.17911111157377</v>
      </c>
      <c r="K28">
        <f>0.5*SQRT((C39+G39)^2+(C40+G40)^2)</f>
        <v>3436.7837817164568</v>
      </c>
      <c r="L28">
        <f t="shared" ref="L28:N28" si="13">0.5*SQRT((D39+H39)^2+(D40+H40)^2)</f>
        <v>253.65575533062432</v>
      </c>
      <c r="M28">
        <f t="shared" si="13"/>
        <v>416.96108700927203</v>
      </c>
      <c r="N28">
        <f t="shared" si="13"/>
        <v>637.75077843586246</v>
      </c>
      <c r="Q28" t="s">
        <v>60</v>
      </c>
      <c r="R28" t="s">
        <v>6</v>
      </c>
      <c r="S28">
        <f t="shared" ref="S28:Z28" si="14">S18/S4*1000000</f>
        <v>45.502639109278888</v>
      </c>
      <c r="T28">
        <f t="shared" si="14"/>
        <v>68.126345709733215</v>
      </c>
      <c r="U28">
        <f t="shared" si="14"/>
        <v>117.92330635738008</v>
      </c>
      <c r="V28">
        <f t="shared" si="14"/>
        <v>614.6330339628721</v>
      </c>
      <c r="W28">
        <f t="shared" si="14"/>
        <v>1145.2018427389976</v>
      </c>
      <c r="X28">
        <f t="shared" si="14"/>
        <v>52.71232137069839</v>
      </c>
      <c r="Y28">
        <f t="shared" si="14"/>
        <v>88.934818455388694</v>
      </c>
      <c r="Z28">
        <f t="shared" si="14"/>
        <v>661.17911111157377</v>
      </c>
      <c r="AA28">
        <f t="shared" ref="AA28:AC28" si="15">0.5*SQRT((S39+W39)^2+(S40+W40)^2)</f>
        <v>591.93867380365032</v>
      </c>
      <c r="AB28">
        <f t="shared" si="15"/>
        <v>60.417762557003407</v>
      </c>
      <c r="AC28">
        <f t="shared" si="15"/>
        <v>103.40372613665959</v>
      </c>
      <c r="AD28">
        <f>0.5*SQRT((V39+Z39)^2+(V40+Z40)^2)</f>
        <v>637.75077843586246</v>
      </c>
      <c r="AG28" t="s">
        <v>60</v>
      </c>
      <c r="AH28" t="s">
        <v>6</v>
      </c>
      <c r="AI28">
        <f t="shared" ref="AI28:AP28" si="16">AI18/AI4*1000000</f>
        <v>42753.602153552798</v>
      </c>
      <c r="AJ28">
        <f t="shared" si="16"/>
        <v>929.67978900456228</v>
      </c>
      <c r="AK28">
        <f t="shared" si="16"/>
        <v>1260.1399726464274</v>
      </c>
      <c r="AL28">
        <f t="shared" si="16"/>
        <v>1615.5290718486033</v>
      </c>
      <c r="AM28">
        <f t="shared" si="16"/>
        <v>14837.588048516482</v>
      </c>
      <c r="AN28">
        <f t="shared" si="16"/>
        <v>37216.722331036603</v>
      </c>
      <c r="AO28">
        <f t="shared" si="16"/>
        <v>1478.5803425189167</v>
      </c>
      <c r="AP28">
        <f t="shared" si="16"/>
        <v>2041.9642963771576</v>
      </c>
      <c r="AQ28">
        <f>0.5*SQRT((AI39+AM39)^2+(AI40+AM40)^2)</f>
        <v>28761.424437619535</v>
      </c>
      <c r="AR28">
        <f t="shared" ref="AR28:AT28" si="17">0.5*SQRT((AJ39+AN39)^2+(AJ40+AN40)^2)</f>
        <v>19017.744339714907</v>
      </c>
      <c r="AS28">
        <f t="shared" si="17"/>
        <v>1369.2354563472527</v>
      </c>
      <c r="AT28">
        <f t="shared" si="17"/>
        <v>1828.6650313708412</v>
      </c>
      <c r="AW28" t="s">
        <v>60</v>
      </c>
      <c r="AX28" t="s">
        <v>6</v>
      </c>
      <c r="AY28">
        <f t="shared" ref="AY28:BF28" si="18">AY18/AY4*1000000</f>
        <v>387.64330427981281</v>
      </c>
      <c r="AZ28">
        <f t="shared" si="18"/>
        <v>30.94468346942293</v>
      </c>
      <c r="BA28">
        <f t="shared" si="18"/>
        <v>41.167853653190434</v>
      </c>
      <c r="BB28">
        <f t="shared" si="18"/>
        <v>62.090859169370248</v>
      </c>
      <c r="BC28">
        <f t="shared" si="18"/>
        <v>23.37742339473823</v>
      </c>
      <c r="BD28">
        <f t="shared" si="18"/>
        <v>27.946077115668011</v>
      </c>
      <c r="BE28">
        <f t="shared" si="18"/>
        <v>37.917596999144081</v>
      </c>
      <c r="BF28">
        <f t="shared" si="18"/>
        <v>59.208899982620686</v>
      </c>
      <c r="BG28">
        <f>0.5*SQRT((AY39+BC39)^2+(AY40+BC40)^2)</f>
        <v>204.4142664040653</v>
      </c>
      <c r="BH28">
        <f t="shared" ref="BH28" si="19">0.5*SQRT((AZ39+BD39)^2+(AZ40+BD40)^2)</f>
        <v>29.444855191163015</v>
      </c>
      <c r="BI28">
        <f t="shared" ref="BI28" si="20">0.5*SQRT((BA39+BE39)^2+(BA40+BE40)^2)</f>
        <v>39.540070517546738</v>
      </c>
      <c r="BJ28">
        <f t="shared" ref="BJ28" si="21">0.5*SQRT((BB39+BF39)^2+(BB40+BF40)^2)</f>
        <v>60.647288260746436</v>
      </c>
      <c r="BM28" t="s">
        <v>60</v>
      </c>
      <c r="BN28" t="s">
        <v>6</v>
      </c>
      <c r="BO28" t="e">
        <f t="shared" ref="BO28:BV28" si="22">BO18/BO4*1000000</f>
        <v>#DIV/0!</v>
      </c>
      <c r="BP28" t="e">
        <f t="shared" si="22"/>
        <v>#DIV/0!</v>
      </c>
      <c r="BQ28" t="e">
        <f t="shared" si="22"/>
        <v>#DIV/0!</v>
      </c>
      <c r="BR28" t="e">
        <f t="shared" si="22"/>
        <v>#DIV/0!</v>
      </c>
      <c r="BS28" t="e">
        <f t="shared" si="22"/>
        <v>#DIV/0!</v>
      </c>
      <c r="BT28" t="e">
        <f t="shared" si="22"/>
        <v>#DIV/0!</v>
      </c>
      <c r="BU28" t="e">
        <f t="shared" si="22"/>
        <v>#DIV/0!</v>
      </c>
      <c r="BV28" t="e">
        <f t="shared" si="22"/>
        <v>#DIV/0!</v>
      </c>
      <c r="BW28" t="e">
        <f>0.5*SQRT((BO39+BS39)^2+(BO40+BS40)^2)</f>
        <v>#DIV/0!</v>
      </c>
      <c r="BX28" t="e">
        <f t="shared" ref="BX28" si="23">0.5*SQRT((BP39+BT39)^2+(BP40+BT40)^2)</f>
        <v>#DIV/0!</v>
      </c>
      <c r="BY28" t="e">
        <f t="shared" ref="BY28" si="24">0.5*SQRT((BQ39+BU39)^2+(BQ40+BU40)^2)</f>
        <v>#DIV/0!</v>
      </c>
      <c r="BZ28" t="e">
        <f t="shared" ref="BZ28" si="25">0.5*SQRT((BR39+BV39)^2+(BR40+BV40)^2)</f>
        <v>#DIV/0!</v>
      </c>
    </row>
    <row r="29" spans="1:78" x14ac:dyDescent="0.25">
      <c r="B29" t="s">
        <v>29</v>
      </c>
      <c r="C29">
        <f>C19-C5</f>
        <v>60.114496404645067</v>
      </c>
      <c r="D29">
        <f>D19-D5+180</f>
        <v>226.56261966420328</v>
      </c>
      <c r="E29">
        <f>E19-E5</f>
        <v>44.323056172687096</v>
      </c>
      <c r="F29">
        <f t="shared" ref="F29:J29" si="26">F19-F5</f>
        <v>47.282598291769858</v>
      </c>
      <c r="G29">
        <f t="shared" si="26"/>
        <v>59.341623515398794</v>
      </c>
      <c r="H29">
        <f>H19-H5+180</f>
        <v>228.26146618015588</v>
      </c>
      <c r="I29">
        <f>I19-I5</f>
        <v>46.012192349208661</v>
      </c>
      <c r="J29">
        <f t="shared" si="26"/>
        <v>49.812856374230947</v>
      </c>
      <c r="K29">
        <f t="shared" ref="K29:N29" si="27">(180/PI())*ATAN((C40+G40)/(C39+G39))</f>
        <v>59.913772721310252</v>
      </c>
      <c r="L29">
        <f t="shared" si="27"/>
        <v>47.395968144624895</v>
      </c>
      <c r="M29">
        <f t="shared" si="27"/>
        <v>45.157519161294779</v>
      </c>
      <c r="N29">
        <f t="shared" si="27"/>
        <v>48.593891145993055</v>
      </c>
      <c r="R29" t="s">
        <v>29</v>
      </c>
      <c r="S29">
        <f>S19-S5</f>
        <v>39.411818897581561</v>
      </c>
      <c r="T29">
        <f t="shared" ref="T29:Z29" si="28">T19-T5</f>
        <v>-135.62208274476257</v>
      </c>
      <c r="U29">
        <f t="shared" si="28"/>
        <v>-128.64249565974418</v>
      </c>
      <c r="V29">
        <f t="shared" si="28"/>
        <v>47.282598291769858</v>
      </c>
      <c r="W29">
        <f t="shared" si="28"/>
        <v>7.0246084578644883</v>
      </c>
      <c r="X29">
        <f t="shared" si="28"/>
        <v>-136.45524339130111</v>
      </c>
      <c r="Y29">
        <f t="shared" si="28"/>
        <v>-131.20423004641725</v>
      </c>
      <c r="Z29">
        <f t="shared" si="28"/>
        <v>49.812856374230947</v>
      </c>
      <c r="AA29">
        <f t="shared" ref="AA29:AD29" si="29">(180/PI())*ATAN((S40+W40)/(S39+W39))</f>
        <v>8.2042629418062614</v>
      </c>
      <c r="AB29">
        <f t="shared" si="29"/>
        <v>44.014476301229166</v>
      </c>
      <c r="AC29">
        <f t="shared" si="29"/>
        <v>50.256163420430788</v>
      </c>
      <c r="AD29">
        <f t="shared" si="29"/>
        <v>48.593891145993055</v>
      </c>
      <c r="AH29" t="s">
        <v>29</v>
      </c>
      <c r="AI29">
        <f t="shared" ref="AI29:AP29" si="30">AI19-AI5</f>
        <v>52.553270421291344</v>
      </c>
      <c r="AJ29">
        <f t="shared" si="30"/>
        <v>34.000876693392513</v>
      </c>
      <c r="AK29">
        <f t="shared" si="30"/>
        <v>29.566497866158137</v>
      </c>
      <c r="AL29">
        <f t="shared" si="30"/>
        <v>31.309662928222643</v>
      </c>
      <c r="AM29">
        <f t="shared" si="30"/>
        <v>46.169384165847447</v>
      </c>
      <c r="AN29">
        <f t="shared" si="30"/>
        <v>62.611437527340925</v>
      </c>
      <c r="AO29">
        <f t="shared" si="30"/>
        <v>28.015063633485966</v>
      </c>
      <c r="AP29">
        <f t="shared" si="30"/>
        <v>30.219352834494075</v>
      </c>
      <c r="AQ29">
        <f>(180/PI())*ATAN((AI40+AM40)/(AI39+AM39))</f>
        <v>50.909774368153315</v>
      </c>
      <c r="AR29">
        <f t="shared" ref="AR29:AT29" si="31">(180/PI())*ATAN((AJ40+AN40)/(AJ39+AN39))</f>
        <v>61.940812483150502</v>
      </c>
      <c r="AS29">
        <f t="shared" si="31"/>
        <v>28.728905785445743</v>
      </c>
      <c r="AT29">
        <f t="shared" si="31"/>
        <v>30.700945159134442</v>
      </c>
      <c r="AX29" t="s">
        <v>29</v>
      </c>
      <c r="AY29">
        <f>AY19-AY5</f>
        <v>-2.3191225290529278</v>
      </c>
      <c r="AZ29">
        <f t="shared" ref="AZ29" si="32">AZ19-AZ5</f>
        <v>25.236018676006069</v>
      </c>
      <c r="BA29">
        <f>BA19-BA5+180</f>
        <v>214.13906929182073</v>
      </c>
      <c r="BB29">
        <f t="shared" ref="BB29:BD29" si="33">BB19-BB5</f>
        <v>46.040736334120055</v>
      </c>
      <c r="BC29">
        <f t="shared" si="33"/>
        <v>23.412709400731956</v>
      </c>
      <c r="BD29">
        <f t="shared" si="33"/>
        <v>25.921262285089369</v>
      </c>
      <c r="BE29">
        <f>BE19-BE5+180</f>
        <v>212.81008311093237</v>
      </c>
      <c r="BF29">
        <f t="shared" ref="BF29" si="34">BF19-BF5</f>
        <v>44.981148552845461</v>
      </c>
      <c r="BG29">
        <f>(180/PI())*ATAN((AY40+BC40)/(AY39+BC39))</f>
        <v>-0.89655747106841932</v>
      </c>
      <c r="BH29">
        <f t="shared" ref="BH29" si="35">(180/PI())*ATAN((AZ40+BD40)/(AZ39+BD39))</f>
        <v>25.561194617659311</v>
      </c>
      <c r="BI29">
        <f t="shared" ref="BI29" si="36">(180/PI())*ATAN((BA40+BE40)/(BA39+BE39))</f>
        <v>33.501886784365105</v>
      </c>
      <c r="BJ29">
        <f t="shared" ref="BJ29" si="37">(180/PI())*ATAN((BB40+BF40)/(BB39+BF39))</f>
        <v>45.523530167259942</v>
      </c>
      <c r="BN29" t="s">
        <v>29</v>
      </c>
      <c r="BO29">
        <f>BO19-BO5</f>
        <v>0</v>
      </c>
      <c r="BP29">
        <f t="shared" ref="BP29" si="38">BP19-BP5</f>
        <v>0</v>
      </c>
      <c r="BQ29">
        <f>BQ19-BQ5+180</f>
        <v>180</v>
      </c>
      <c r="BR29">
        <f t="shared" ref="BR29:BT29" si="39">BR19-BR5</f>
        <v>0</v>
      </c>
      <c r="BS29">
        <f t="shared" si="39"/>
        <v>0</v>
      </c>
      <c r="BT29">
        <f t="shared" si="39"/>
        <v>0</v>
      </c>
      <c r="BU29">
        <f>BU19-BU5+180</f>
        <v>180</v>
      </c>
      <c r="BV29">
        <f t="shared" ref="BV29" si="40">BV19-BV5</f>
        <v>0</v>
      </c>
      <c r="BW29" t="e">
        <f>(180/PI())*ATAN((BO40+BS40)/(BO39+BS39))</f>
        <v>#DIV/0!</v>
      </c>
      <c r="BX29" t="e">
        <f t="shared" ref="BX29" si="41">(180/PI())*ATAN((BP40+BT40)/(BP39+BT39))</f>
        <v>#DIV/0!</v>
      </c>
      <c r="BY29" t="e">
        <f t="shared" ref="BY29" si="42">(180/PI())*ATAN((BQ40+BU40)/(BQ39+BU39))</f>
        <v>#DIV/0!</v>
      </c>
      <c r="BZ29" t="e">
        <f t="shared" ref="BZ29" si="43">(180/PI())*ATAN((BR40+BV40)/(BR39+BV39))</f>
        <v>#DIV/0!</v>
      </c>
    </row>
    <row r="30" spans="1:78" x14ac:dyDescent="0.25">
      <c r="A30" t="s">
        <v>61</v>
      </c>
      <c r="B30" t="s">
        <v>6</v>
      </c>
      <c r="C30">
        <f t="shared" ref="C30:J30" si="44">C18/C8*1000000</f>
        <v>10611.574758584085</v>
      </c>
      <c r="D30">
        <f t="shared" si="44"/>
        <v>614.61590092709264</v>
      </c>
      <c r="E30">
        <f t="shared" si="44"/>
        <v>990.60867020256126</v>
      </c>
      <c r="F30">
        <f t="shared" si="44"/>
        <v>1288.2649986856911</v>
      </c>
      <c r="G30">
        <f t="shared" si="44"/>
        <v>16303.001972338083</v>
      </c>
      <c r="H30">
        <f t="shared" si="44"/>
        <v>639.53359197866018</v>
      </c>
      <c r="I30">
        <f t="shared" si="44"/>
        <v>996.96668441705208</v>
      </c>
      <c r="J30">
        <f t="shared" si="44"/>
        <v>1489.690432061094</v>
      </c>
      <c r="K30">
        <f t="shared" ref="K30:N30" si="45">0.5*SQRT((C41+G41)^2+(C42+G42)^2)</f>
        <v>12245.527284932999</v>
      </c>
      <c r="L30">
        <f t="shared" si="45"/>
        <v>627.03892036133902</v>
      </c>
      <c r="M30">
        <f t="shared" si="45"/>
        <v>993.24815264623521</v>
      </c>
      <c r="N30">
        <f t="shared" si="45"/>
        <v>1387.7165014710067</v>
      </c>
      <c r="Q30" t="s">
        <v>61</v>
      </c>
      <c r="R30" t="s">
        <v>6</v>
      </c>
      <c r="S30">
        <f t="shared" ref="S30:Z30" si="46">S18/S8*1000000</f>
        <v>111.79753684281697</v>
      </c>
      <c r="T30">
        <f t="shared" si="46"/>
        <v>177.03040005161046</v>
      </c>
      <c r="U30">
        <f t="shared" si="46"/>
        <v>305.19778144419456</v>
      </c>
      <c r="V30">
        <f t="shared" si="46"/>
        <v>1288.2649986856911</v>
      </c>
      <c r="W30">
        <f t="shared" si="46"/>
        <v>7945.5861340194979</v>
      </c>
      <c r="X30">
        <f t="shared" si="46"/>
        <v>216.50107092517212</v>
      </c>
      <c r="Y30">
        <f t="shared" si="46"/>
        <v>347.89124144798421</v>
      </c>
      <c r="Z30">
        <f t="shared" si="46"/>
        <v>1489.690432061094</v>
      </c>
      <c r="AA30">
        <f t="shared" ref="AA30:AD30" si="47">0.5*SQRT((S41+W41)^2+(S42+W42)^2)</f>
        <v>4022.6854277089546</v>
      </c>
      <c r="AB30">
        <f t="shared" si="47"/>
        <v>196.70861111244722</v>
      </c>
      <c r="AC30">
        <f t="shared" si="47"/>
        <v>326.34247735929517</v>
      </c>
      <c r="AD30">
        <f t="shared" si="47"/>
        <v>1387.7165014710067</v>
      </c>
      <c r="AG30" t="s">
        <v>61</v>
      </c>
      <c r="AH30" t="s">
        <v>6</v>
      </c>
      <c r="AI30">
        <f t="shared" ref="AI30:AP30" si="48">AI18/AI8*1000000</f>
        <v>33344.383435376745</v>
      </c>
      <c r="AJ30">
        <f t="shared" si="48"/>
        <v>1643.6239951302946</v>
      </c>
      <c r="AK30">
        <f t="shared" si="48"/>
        <v>2118.5732320436409</v>
      </c>
      <c r="AL30">
        <f t="shared" si="48"/>
        <v>2617.8205702701116</v>
      </c>
      <c r="AM30">
        <f t="shared" si="48"/>
        <v>40349.591845432173</v>
      </c>
      <c r="AN30">
        <f t="shared" si="48"/>
        <v>98101.503303582489</v>
      </c>
      <c r="AO30">
        <f t="shared" si="48"/>
        <v>3454.0435367401492</v>
      </c>
      <c r="AP30">
        <f t="shared" si="48"/>
        <v>4094.5886692316258</v>
      </c>
      <c r="AQ30">
        <f t="shared" ref="AQ30:AT30" si="49">0.5*SQRT((AI41+AM41)^2+(AI42+AM42)^2)</f>
        <v>35365.665700046273</v>
      </c>
      <c r="AR30">
        <f t="shared" si="49"/>
        <v>49867.949860787019</v>
      </c>
      <c r="AS30">
        <f t="shared" si="49"/>
        <v>2785.4930034459849</v>
      </c>
      <c r="AT30">
        <f t="shared" si="49"/>
        <v>3355.0863540602827</v>
      </c>
      <c r="AW30" t="s">
        <v>61</v>
      </c>
      <c r="AX30" t="s">
        <v>6</v>
      </c>
      <c r="AY30">
        <f t="shared" ref="AY30:BF30" si="50">AY18/AY8*1000000</f>
        <v>736.93428620507461</v>
      </c>
      <c r="AZ30">
        <f t="shared" si="50"/>
        <v>60.491580669829908</v>
      </c>
      <c r="BA30">
        <f t="shared" si="50"/>
        <v>104.12043633877673</v>
      </c>
      <c r="BB30">
        <f t="shared" si="50"/>
        <v>160.00283453945221</v>
      </c>
      <c r="BC30">
        <f t="shared" si="50"/>
        <v>60.597972999625448</v>
      </c>
      <c r="BD30">
        <f t="shared" si="50"/>
        <v>86.189842999026041</v>
      </c>
      <c r="BE30">
        <f t="shared" si="50"/>
        <v>125.45953798784993</v>
      </c>
      <c r="BF30">
        <f t="shared" si="50"/>
        <v>206.8778876656722</v>
      </c>
      <c r="BG30">
        <f t="shared" ref="BG30" si="51">0.5*SQRT((AY41+BC41)^2+(AY42+BC42)^2)</f>
        <v>397.9077574536513</v>
      </c>
      <c r="BH30">
        <f t="shared" ref="BH30" si="52">0.5*SQRT((AZ41+BD41)^2+(AZ42+BD42)^2)</f>
        <v>73.26853834338165</v>
      </c>
      <c r="BI30">
        <f t="shared" ref="BI30" si="53">0.5*SQRT((BA41+BE41)^2+(BA42+BE42)^2)</f>
        <v>114.63746826339374</v>
      </c>
      <c r="BJ30">
        <f t="shared" ref="BJ30" si="54">0.5*SQRT((BB41+BF41)^2+(BB42+BF42)^2)</f>
        <v>183.43756413420189</v>
      </c>
      <c r="BM30" t="s">
        <v>61</v>
      </c>
      <c r="BN30" t="s">
        <v>6</v>
      </c>
      <c r="BO30" t="e">
        <f t="shared" ref="BO30:BV30" si="55">BO18/BO8*1000000</f>
        <v>#DIV/0!</v>
      </c>
      <c r="BP30" t="e">
        <f t="shared" si="55"/>
        <v>#DIV/0!</v>
      </c>
      <c r="BQ30" t="e">
        <f t="shared" si="55"/>
        <v>#DIV/0!</v>
      </c>
      <c r="BR30" t="e">
        <f t="shared" si="55"/>
        <v>#DIV/0!</v>
      </c>
      <c r="BS30" t="e">
        <f t="shared" si="55"/>
        <v>#DIV/0!</v>
      </c>
      <c r="BT30" t="e">
        <f t="shared" si="55"/>
        <v>#DIV/0!</v>
      </c>
      <c r="BU30" t="e">
        <f t="shared" si="55"/>
        <v>#DIV/0!</v>
      </c>
      <c r="BV30" t="e">
        <f t="shared" si="55"/>
        <v>#DIV/0!</v>
      </c>
      <c r="BW30" t="e">
        <f t="shared" ref="BW30" si="56">0.5*SQRT((BO41+BS41)^2+(BO42+BS42)^2)</f>
        <v>#DIV/0!</v>
      </c>
      <c r="BX30" t="e">
        <f t="shared" ref="BX30" si="57">0.5*SQRT((BP41+BT41)^2+(BP42+BT42)^2)</f>
        <v>#DIV/0!</v>
      </c>
      <c r="BY30" t="e">
        <f t="shared" ref="BY30" si="58">0.5*SQRT((BQ41+BU41)^2+(BQ42+BU42)^2)</f>
        <v>#DIV/0!</v>
      </c>
      <c r="BZ30" t="e">
        <f t="shared" ref="BZ30" si="59">0.5*SQRT((BR41+BV41)^2+(BR42+BV42)^2)</f>
        <v>#DIV/0!</v>
      </c>
    </row>
    <row r="31" spans="1:78" x14ac:dyDescent="0.25">
      <c r="B31" t="s">
        <v>29</v>
      </c>
      <c r="C31">
        <f>C19-C9</f>
        <v>57.633843380969552</v>
      </c>
      <c r="D31">
        <f>D19-D9+180</f>
        <v>219.45214163845941</v>
      </c>
      <c r="E31">
        <f>E19-E9</f>
        <v>35.339563353199338</v>
      </c>
      <c r="F31">
        <f t="shared" ref="F31:J31" si="60">F19-F9</f>
        <v>38.70435693116211</v>
      </c>
      <c r="G31">
        <f t="shared" si="60"/>
        <v>107.84683162516137</v>
      </c>
      <c r="H31">
        <f>H19-H9+180</f>
        <v>220.6773092058219</v>
      </c>
      <c r="I31">
        <f>I19-I9</f>
        <v>39.115705606169911</v>
      </c>
      <c r="J31">
        <f t="shared" si="60"/>
        <v>43.600933890328321</v>
      </c>
      <c r="K31">
        <f t="shared" ref="K31:N31" si="61">(180/PI())*ATAN((C42+G42)/(C41+G41))</f>
        <v>88.399051357043248</v>
      </c>
      <c r="L31">
        <f t="shared" si="61"/>
        <v>40.076896821934845</v>
      </c>
      <c r="M31">
        <f t="shared" si="61"/>
        <v>37.233676378965846</v>
      </c>
      <c r="N31">
        <f t="shared" si="61"/>
        <v>41.330274738097074</v>
      </c>
      <c r="R31" t="s">
        <v>29</v>
      </c>
      <c r="S31">
        <f>S19-S9</f>
        <v>43.388312902764966</v>
      </c>
      <c r="T31">
        <f t="shared" ref="T31:Z31" si="62">T19-T9</f>
        <v>-135.8916529767007</v>
      </c>
      <c r="U31">
        <f t="shared" si="62"/>
        <v>-132.35145981984783</v>
      </c>
      <c r="V31">
        <f t="shared" si="62"/>
        <v>38.70435693116211</v>
      </c>
      <c r="W31">
        <f t="shared" si="62"/>
        <v>70.374263428139244</v>
      </c>
      <c r="X31">
        <f t="shared" si="62"/>
        <v>-138.66695390967433</v>
      </c>
      <c r="Y31">
        <f t="shared" si="62"/>
        <v>-136.39127493474311</v>
      </c>
      <c r="Z31">
        <f t="shared" si="62"/>
        <v>43.600933890328321</v>
      </c>
      <c r="AA31">
        <f t="shared" ref="AA31:AD31" si="63">(180/PI())*ATAN((S42+W42)/(S41+W41))</f>
        <v>70.012978890852779</v>
      </c>
      <c r="AB31">
        <f t="shared" si="63"/>
        <v>42.581490158865094</v>
      </c>
      <c r="AC31">
        <f t="shared" si="63"/>
        <v>45.496533581376632</v>
      </c>
      <c r="AD31">
        <f t="shared" si="63"/>
        <v>41.330274738097074</v>
      </c>
      <c r="AH31" t="s">
        <v>29</v>
      </c>
      <c r="AI31">
        <f t="shared" ref="AI31:AP31" si="64">AI19-AI9</f>
        <v>-0.81140594998984117</v>
      </c>
      <c r="AJ31">
        <f t="shared" si="64"/>
        <v>25.539801491378412</v>
      </c>
      <c r="AK31">
        <f t="shared" si="64"/>
        <v>23.946829712509448</v>
      </c>
      <c r="AL31">
        <f t="shared" si="64"/>
        <v>24.930886748776548</v>
      </c>
      <c r="AM31">
        <f t="shared" si="64"/>
        <v>31.944035956261548</v>
      </c>
      <c r="AN31">
        <f t="shared" si="64"/>
        <v>31.66450400580274</v>
      </c>
      <c r="AO31">
        <f t="shared" si="64"/>
        <v>26.802381399610951</v>
      </c>
      <c r="AP31">
        <f t="shared" si="64"/>
        <v>27.963407470387164</v>
      </c>
      <c r="AQ31">
        <f t="shared" ref="AQ31:AT31" si="65">(180/PI())*ATAN((AI42+AM42)/(AI41+AM41))</f>
        <v>17.166568499672287</v>
      </c>
      <c r="AR31">
        <f t="shared" si="65"/>
        <v>31.563762422713687</v>
      </c>
      <c r="AS31">
        <f t="shared" si="65"/>
        <v>25.71683693848906</v>
      </c>
      <c r="AT31">
        <f t="shared" si="65"/>
        <v>26.780807111031681</v>
      </c>
      <c r="AX31" t="s">
        <v>29</v>
      </c>
      <c r="AY31">
        <f>AY19-AY9</f>
        <v>44.811379696826073</v>
      </c>
      <c r="AZ31">
        <f t="shared" ref="AZ31" si="66">AZ19-AZ9</f>
        <v>36.627055908534793</v>
      </c>
      <c r="BA31">
        <f>BA19-BA9+180</f>
        <v>221.47217175301014</v>
      </c>
      <c r="BB31">
        <f t="shared" ref="BB31:BD31" si="67">BB19-BB9</f>
        <v>45.253046708284486</v>
      </c>
      <c r="BC31">
        <f t="shared" si="67"/>
        <v>30.594575246074946</v>
      </c>
      <c r="BD31">
        <f t="shared" si="67"/>
        <v>31.462967500831553</v>
      </c>
      <c r="BE31">
        <f>BE19-BE9+180</f>
        <v>215.53866547036228</v>
      </c>
      <c r="BF31">
        <f t="shared" ref="BF31" si="68">BF19-BF9</f>
        <v>44.615020432454813</v>
      </c>
      <c r="BG31">
        <f t="shared" ref="BG31" si="69">(180/PI())*ATAN((AY42+BC42)/(AY41+BC41))</f>
        <v>43.739842276458909</v>
      </c>
      <c r="BH31">
        <f t="shared" ref="BH31" si="70">(180/PI())*ATAN((AZ42+BD42)/(AZ41+BD41))</f>
        <v>33.59234618328211</v>
      </c>
      <c r="BI31">
        <f t="shared" ref="BI31" si="71">(180/PI())*ATAN((BA42+BE42)/(BA41+BE41))</f>
        <v>38.229418945422324</v>
      </c>
      <c r="BJ31">
        <f t="shared" ref="BJ31" si="72">(180/PI())*ATAN((BB42+BF42)/(BB41+BF41))</f>
        <v>44.893273974981419</v>
      </c>
      <c r="BN31" t="s">
        <v>29</v>
      </c>
      <c r="BO31">
        <f>BO19-BO9</f>
        <v>0</v>
      </c>
      <c r="BP31">
        <f t="shared" ref="BP31" si="73">BP19-BP9</f>
        <v>0</v>
      </c>
      <c r="BQ31">
        <f>BQ19-BQ9+180</f>
        <v>180</v>
      </c>
      <c r="BR31">
        <f t="shared" ref="BR31:BT31" si="74">BR19-BR9</f>
        <v>0</v>
      </c>
      <c r="BS31">
        <f t="shared" si="74"/>
        <v>0</v>
      </c>
      <c r="BT31">
        <f t="shared" si="74"/>
        <v>0</v>
      </c>
      <c r="BU31">
        <f>BU19-BU9+180</f>
        <v>180</v>
      </c>
      <c r="BV31">
        <f t="shared" ref="BV31" si="75">BV19-BV9</f>
        <v>0</v>
      </c>
      <c r="BW31" t="e">
        <f t="shared" ref="BW31" si="76">(180/PI())*ATAN((BO42+BS42)/(BO41+BS41))</f>
        <v>#DIV/0!</v>
      </c>
      <c r="BX31" t="e">
        <f t="shared" ref="BX31" si="77">(180/PI())*ATAN((BP42+BT42)/(BP41+BT41))</f>
        <v>#DIV/0!</v>
      </c>
      <c r="BY31" t="e">
        <f t="shared" ref="BY31" si="78">(180/PI())*ATAN((BQ42+BU42)/(BQ41+BU41))</f>
        <v>#DIV/0!</v>
      </c>
      <c r="BZ31" t="e">
        <f t="shared" ref="BZ31" si="79">(180/PI())*ATAN((BR42+BV42)/(BR41+BV41))</f>
        <v>#DIV/0!</v>
      </c>
    </row>
    <row r="32" spans="1:78" x14ac:dyDescent="0.25">
      <c r="A32" t="s">
        <v>5</v>
      </c>
      <c r="B32" t="s">
        <v>6</v>
      </c>
      <c r="C32">
        <f t="shared" ref="C32:J32" si="80">C18/C12</f>
        <v>512.23292719070116</v>
      </c>
      <c r="D32">
        <f t="shared" si="80"/>
        <v>134.30128310122979</v>
      </c>
      <c r="E32">
        <f t="shared" si="80"/>
        <v>256.88617086356606</v>
      </c>
      <c r="F32">
        <f t="shared" si="80"/>
        <v>416.31706745146329</v>
      </c>
      <c r="G32">
        <f t="shared" si="80"/>
        <v>126.11640624273848</v>
      </c>
      <c r="H32">
        <f t="shared" si="80"/>
        <v>266.42992429439374</v>
      </c>
      <c r="I32">
        <f t="shared" si="80"/>
        <v>404.96973802500412</v>
      </c>
      <c r="J32">
        <f t="shared" si="80"/>
        <v>495.18427099706867</v>
      </c>
      <c r="K32">
        <f t="shared" ref="K32:N32" si="81">0.5*SQRT((C43+G43)^2+(C44+G44)^2)</f>
        <v>316.25922889554641</v>
      </c>
      <c r="L32">
        <f t="shared" si="81"/>
        <v>199.22294495445874</v>
      </c>
      <c r="M32">
        <f t="shared" si="81"/>
        <v>81.536346517330557</v>
      </c>
      <c r="N32">
        <f t="shared" si="81"/>
        <v>79.857405787377573</v>
      </c>
      <c r="Q32" t="s">
        <v>5</v>
      </c>
      <c r="R32" t="s">
        <v>6</v>
      </c>
      <c r="S32">
        <f t="shared" ref="S32:Z32" si="82">S18/S12</f>
        <v>11.354298193206247</v>
      </c>
      <c r="T32">
        <f t="shared" si="82"/>
        <v>15.426439535308635</v>
      </c>
      <c r="U32">
        <f t="shared" si="82"/>
        <v>29.041887222224457</v>
      </c>
      <c r="V32">
        <f t="shared" si="82"/>
        <v>416.31706745146329</v>
      </c>
      <c r="W32">
        <f t="shared" si="82"/>
        <v>43.525013806871762</v>
      </c>
      <c r="X32">
        <f t="shared" si="82"/>
        <v>9.153617316405235</v>
      </c>
      <c r="Y32">
        <f t="shared" si="82"/>
        <v>14.52142078031938</v>
      </c>
      <c r="Z32">
        <f t="shared" si="82"/>
        <v>495.18427099706867</v>
      </c>
      <c r="AA32">
        <f t="shared" ref="AA32:AD32" si="83">0.5*SQRT((S43+W43)^2+(S44+W44)^2)</f>
        <v>27.43091770651278</v>
      </c>
      <c r="AB32">
        <f t="shared" si="83"/>
        <v>12.276773245113757</v>
      </c>
      <c r="AC32">
        <f t="shared" si="83"/>
        <v>21.671676105234425</v>
      </c>
      <c r="AD32">
        <f t="shared" si="83"/>
        <v>450.42921329333467</v>
      </c>
      <c r="AG32" t="s">
        <v>5</v>
      </c>
      <c r="AH32" t="s">
        <v>6</v>
      </c>
      <c r="AI32">
        <f t="shared" ref="AI32:AP32" si="84">AI18/AI12</f>
        <v>1686.1609422462068</v>
      </c>
      <c r="AJ32">
        <f t="shared" si="84"/>
        <v>240.84895421027554</v>
      </c>
      <c r="AK32">
        <f t="shared" si="84"/>
        <v>327.40721853205275</v>
      </c>
      <c r="AL32">
        <f t="shared" si="84"/>
        <v>401.39828581446193</v>
      </c>
      <c r="AM32">
        <f t="shared" si="84"/>
        <v>672.51700780211831</v>
      </c>
      <c r="AN32">
        <f t="shared" si="84"/>
        <v>1337.8620480705265</v>
      </c>
      <c r="AO32">
        <f t="shared" si="84"/>
        <v>359.21913802954458</v>
      </c>
      <c r="AP32">
        <f t="shared" si="84"/>
        <v>417.50995665299661</v>
      </c>
      <c r="AQ32">
        <f t="shared" ref="AQ32:AT32" si="85">0.5*SQRT((AI43+AM43)^2+(AI44+AM44)^2)</f>
        <v>1177.1783456354156</v>
      </c>
      <c r="AR32">
        <f t="shared" si="85"/>
        <v>785.48648808153121</v>
      </c>
      <c r="AS32">
        <f t="shared" si="85"/>
        <v>341.64560277669818</v>
      </c>
      <c r="AT32">
        <f t="shared" si="85"/>
        <v>406.87474327974604</v>
      </c>
      <c r="AW32" t="s">
        <v>5</v>
      </c>
      <c r="AX32" t="s">
        <v>6</v>
      </c>
      <c r="AY32">
        <f t="shared" ref="AY32:BF32" si="86">AY18/AY12</f>
        <v>114.90933609894361</v>
      </c>
      <c r="AZ32">
        <f t="shared" si="86"/>
        <v>11.777265291836283</v>
      </c>
      <c r="BA32">
        <f t="shared" si="86"/>
        <v>15.43196908099983</v>
      </c>
      <c r="BB32">
        <f t="shared" si="86"/>
        <v>23.782258046008067</v>
      </c>
      <c r="BC32">
        <f t="shared" si="86"/>
        <v>29.110322991733678</v>
      </c>
      <c r="BD32">
        <f t="shared" si="86"/>
        <v>67.43020688151168</v>
      </c>
      <c r="BE32">
        <f t="shared" si="86"/>
        <v>443.2032556827923</v>
      </c>
      <c r="BF32">
        <f t="shared" si="86"/>
        <v>119.78566565531071</v>
      </c>
      <c r="BG32">
        <f t="shared" ref="BG32" si="87">0.5*SQRT((AY43+BC43)^2+(AY44+BC44)^2)</f>
        <v>55.989106106206812</v>
      </c>
      <c r="BH32">
        <f t="shared" ref="BH32" si="88">0.5*SQRT((AZ43+BD43)^2+(AZ44+BD44)^2)</f>
        <v>39.270993468815256</v>
      </c>
      <c r="BI32">
        <f t="shared" ref="BI32" si="89">0.5*SQRT((BA43+BE43)^2+(BA44+BE44)^2)</f>
        <v>227.1677949484552</v>
      </c>
      <c r="BJ32">
        <f t="shared" ref="BJ32" si="90">0.5*SQRT((BB43+BF43)^2+(BB44+BF44)^2)</f>
        <v>60.318218442670641</v>
      </c>
      <c r="BM32" t="s">
        <v>5</v>
      </c>
      <c r="BN32" t="s">
        <v>6</v>
      </c>
      <c r="BO32" t="e">
        <f t="shared" ref="BO32:BV32" si="91">BO18/BO12</f>
        <v>#DIV/0!</v>
      </c>
      <c r="BP32" t="e">
        <f t="shared" si="91"/>
        <v>#DIV/0!</v>
      </c>
      <c r="BQ32" t="e">
        <f t="shared" si="91"/>
        <v>#DIV/0!</v>
      </c>
      <c r="BR32" t="e">
        <f t="shared" si="91"/>
        <v>#DIV/0!</v>
      </c>
      <c r="BS32" t="e">
        <f t="shared" si="91"/>
        <v>#DIV/0!</v>
      </c>
      <c r="BT32" t="e">
        <f t="shared" si="91"/>
        <v>#DIV/0!</v>
      </c>
      <c r="BU32" t="e">
        <f t="shared" si="91"/>
        <v>#DIV/0!</v>
      </c>
      <c r="BV32" t="e">
        <f t="shared" si="91"/>
        <v>#DIV/0!</v>
      </c>
      <c r="BW32" t="e">
        <f t="shared" ref="BW32" si="92">0.5*SQRT((BO43+BS43)^2+(BO44+BS44)^2)</f>
        <v>#DIV/0!</v>
      </c>
      <c r="BX32" t="e">
        <f t="shared" ref="BX32" si="93">0.5*SQRT((BP43+BT43)^2+(BP44+BT44)^2)</f>
        <v>#DIV/0!</v>
      </c>
      <c r="BY32" t="e">
        <f t="shared" ref="BY32" si="94">0.5*SQRT((BQ43+BU43)^2+(BQ44+BU44)^2)</f>
        <v>#DIV/0!</v>
      </c>
      <c r="BZ32" t="e">
        <f t="shared" ref="BZ32" si="95">0.5*SQRT((BR43+BV43)^2+(BR44+BV44)^2)</f>
        <v>#DIV/0!</v>
      </c>
    </row>
    <row r="33" spans="1:78" x14ac:dyDescent="0.25">
      <c r="B33" t="s">
        <v>29</v>
      </c>
      <c r="C33">
        <f>C19-C13</f>
        <v>32.548051557410524</v>
      </c>
      <c r="D33">
        <f>D19-D13+180</f>
        <v>234.95526440098126</v>
      </c>
      <c r="E33">
        <f>E19-E13</f>
        <v>41.71953099302138</v>
      </c>
      <c r="F33">
        <f t="shared" ref="F33" si="96">F19-F13</f>
        <v>52.290803564227787</v>
      </c>
      <c r="G33">
        <f>G19-G13</f>
        <v>52.047308573904388</v>
      </c>
      <c r="H33">
        <f>H19-H13+180</f>
        <v>221.98305883579823</v>
      </c>
      <c r="I33">
        <f>I19-I13+180</f>
        <v>209.56514477500338</v>
      </c>
      <c r="J33">
        <f>J19-J13+180</f>
        <v>214.69588054263789</v>
      </c>
      <c r="K33">
        <f t="shared" ref="K33:N33" si="97">(180/PI())*ATAN((C44+G44)/(C43+G43))</f>
        <v>36.36416704237039</v>
      </c>
      <c r="L33">
        <f t="shared" si="97"/>
        <v>46.322393789291461</v>
      </c>
      <c r="M33">
        <f t="shared" si="97"/>
        <v>10.194905186586992</v>
      </c>
      <c r="N33">
        <f t="shared" si="97"/>
        <v>-17.298056201417541</v>
      </c>
      <c r="R33" t="s">
        <v>29</v>
      </c>
      <c r="S33">
        <f>S19-S13</f>
        <v>38.658072982469932</v>
      </c>
      <c r="T33">
        <f t="shared" ref="T33:Z33" si="98">T19-T13</f>
        <v>-135.01033828654329</v>
      </c>
      <c r="U33">
        <f t="shared" si="98"/>
        <v>-125.45394103552636</v>
      </c>
      <c r="V33">
        <f t="shared" si="98"/>
        <v>52.290803564227787</v>
      </c>
      <c r="W33">
        <f t="shared" si="98"/>
        <v>35.088170624115492</v>
      </c>
      <c r="X33">
        <f t="shared" si="98"/>
        <v>-140.51534179178134</v>
      </c>
      <c r="Y33">
        <f t="shared" si="98"/>
        <v>-137.67541356411812</v>
      </c>
      <c r="Z33">
        <f t="shared" si="98"/>
        <v>34.69588054263788</v>
      </c>
      <c r="AA33">
        <f t="shared" ref="AA33:AD33" si="99">(180/PI())*ATAN((S44+W44)/(S43+W43))</f>
        <v>35.82654614303663</v>
      </c>
      <c r="AB33">
        <f t="shared" si="99"/>
        <v>42.940103084356615</v>
      </c>
      <c r="AC33">
        <f t="shared" si="99"/>
        <v>50.479036435468977</v>
      </c>
      <c r="AD33">
        <f t="shared" si="99"/>
        <v>42.726152957735927</v>
      </c>
      <c r="AH33" t="s">
        <v>29</v>
      </c>
      <c r="AI33">
        <f t="shared" ref="AI33:AP33" si="100">AI19-AI13</f>
        <v>36.297946635109973</v>
      </c>
      <c r="AJ33">
        <f t="shared" si="100"/>
        <v>29.586101876168563</v>
      </c>
      <c r="AK33">
        <f t="shared" si="100"/>
        <v>24.048600751705806</v>
      </c>
      <c r="AL33">
        <f t="shared" si="100"/>
        <v>27.039024338289213</v>
      </c>
      <c r="AM33">
        <f t="shared" si="100"/>
        <v>43.982214088606241</v>
      </c>
      <c r="AN33">
        <f t="shared" si="100"/>
        <v>45.393903525573968</v>
      </c>
      <c r="AO33">
        <f t="shared" si="100"/>
        <v>12.737386561282136</v>
      </c>
      <c r="AP33">
        <f t="shared" si="100"/>
        <v>14.167346144359712</v>
      </c>
      <c r="AQ33">
        <f t="shared" ref="AQ33:AT33" si="101">(180/PI())*ATAN((AI44+AM44)/(AI43+AM43))</f>
        <v>38.486899501156792</v>
      </c>
      <c r="AR33">
        <f t="shared" si="101"/>
        <v>43.000311788730315</v>
      </c>
      <c r="AS33">
        <f t="shared" si="101"/>
        <v>18.13011258653253</v>
      </c>
      <c r="AT33">
        <f t="shared" si="101"/>
        <v>20.476027813259833</v>
      </c>
      <c r="AX33" t="s">
        <v>29</v>
      </c>
      <c r="AY33">
        <f>AY19-AY13+180</f>
        <v>108.26076929186442</v>
      </c>
      <c r="AZ33">
        <f>AZ19-AZ13+180</f>
        <v>203.5637862588822</v>
      </c>
      <c r="BA33">
        <f>BA19-BA13+180</f>
        <v>213.80928243324044</v>
      </c>
      <c r="BB33">
        <f t="shared" ref="BB33" si="102">BB19-BB13</f>
        <v>47.771374903985162</v>
      </c>
      <c r="BC33">
        <f>BC19-BC13+180</f>
        <v>211.3267200296209</v>
      </c>
      <c r="BD33">
        <f>BD19-BD13+180</f>
        <v>224.51204558882137</v>
      </c>
      <c r="BE33">
        <f>BE19-BE13+180</f>
        <v>258.32717545254741</v>
      </c>
      <c r="BF33">
        <f t="shared" ref="BF33" si="103">BF19-BF13</f>
        <v>141.40462301749002</v>
      </c>
      <c r="BG33">
        <f t="shared" ref="BG33" si="104">(180/PI())*ATAN((AY44+BC44)/(AY43+BC43))</f>
        <v>-57.070274585868177</v>
      </c>
      <c r="BH33">
        <f t="shared" ref="BH33" si="105">(180/PI())*ATAN((AZ44+BD44)/(AZ43+BD43))</f>
        <v>41.438925328501341</v>
      </c>
      <c r="BI33">
        <f t="shared" ref="BI33" si="106">(180/PI())*ATAN((BA44+BE44)/(BA43+BE43))</f>
        <v>76.962567021709233</v>
      </c>
      <c r="BJ33">
        <f t="shared" ref="BJ33" si="107">(180/PI())*ATAN((BB44+BF44)/(BB43+BF43))</f>
        <v>-49.94198056533498</v>
      </c>
      <c r="BN33" t="s">
        <v>29</v>
      </c>
      <c r="BO33">
        <f>BO19-BO13</f>
        <v>0</v>
      </c>
      <c r="BP33">
        <f>BP19-BP13</f>
        <v>0</v>
      </c>
      <c r="BQ33">
        <f>BQ19-BQ13+180</f>
        <v>180</v>
      </c>
      <c r="BR33">
        <f t="shared" ref="BR33" si="108">BR19-BR13</f>
        <v>0</v>
      </c>
      <c r="BS33">
        <f>BS19-BS13+180</f>
        <v>180</v>
      </c>
      <c r="BT33">
        <f>BT19-BT13+180</f>
        <v>180</v>
      </c>
      <c r="BU33">
        <f>BU19-BU13+180</f>
        <v>180</v>
      </c>
      <c r="BV33">
        <f t="shared" ref="BV33" si="109">BV19-BV13</f>
        <v>0</v>
      </c>
      <c r="BW33" t="e">
        <f t="shared" ref="BW33" si="110">(180/PI())*ATAN((BO44+BS44)/(BO43+BS43))</f>
        <v>#DIV/0!</v>
      </c>
      <c r="BX33" t="e">
        <f t="shared" ref="BX33" si="111">(180/PI())*ATAN((BP44+BT44)/(BP43+BT43))</f>
        <v>#DIV/0!</v>
      </c>
      <c r="BY33" t="e">
        <f t="shared" ref="BY33" si="112">(180/PI())*ATAN((BQ44+BU44)/(BQ43+BU43))</f>
        <v>#DIV/0!</v>
      </c>
      <c r="BZ33" t="e">
        <f t="shared" ref="BZ33" si="113">(180/PI())*ATAN((BR44+BV44)/(BR43+BV43))</f>
        <v>#DIV/0!</v>
      </c>
    </row>
    <row r="34" spans="1:78" x14ac:dyDescent="0.25">
      <c r="A34" t="s">
        <v>16</v>
      </c>
      <c r="B34" t="s">
        <v>6</v>
      </c>
      <c r="Q34" t="s">
        <v>16</v>
      </c>
      <c r="R34" t="s">
        <v>6</v>
      </c>
      <c r="AG34" t="s">
        <v>16</v>
      </c>
      <c r="AH34" t="s">
        <v>6</v>
      </c>
      <c r="AW34" t="s">
        <v>16</v>
      </c>
      <c r="AX34" t="s">
        <v>6</v>
      </c>
      <c r="BM34" t="s">
        <v>16</v>
      </c>
      <c r="BN34" t="s">
        <v>6</v>
      </c>
    </row>
    <row r="35" spans="1:78" x14ac:dyDescent="0.25">
      <c r="B35" t="s">
        <v>29</v>
      </c>
      <c r="C35">
        <v>0</v>
      </c>
      <c r="R35" t="s">
        <v>29</v>
      </c>
      <c r="S35">
        <v>0</v>
      </c>
      <c r="T35">
        <v>1</v>
      </c>
      <c r="U35">
        <v>2</v>
      </c>
      <c r="V35">
        <v>3</v>
      </c>
      <c r="W35">
        <v>4</v>
      </c>
      <c r="X35">
        <v>5</v>
      </c>
      <c r="Y35">
        <v>6</v>
      </c>
      <c r="Z35">
        <v>7</v>
      </c>
      <c r="AH35" t="s">
        <v>29</v>
      </c>
      <c r="AI35">
        <v>7</v>
      </c>
      <c r="AJ35">
        <v>8</v>
      </c>
      <c r="AK35">
        <v>9</v>
      </c>
      <c r="AL35">
        <v>10</v>
      </c>
      <c r="AM35">
        <v>11</v>
      </c>
      <c r="AN35">
        <v>12</v>
      </c>
      <c r="AO35">
        <v>13</v>
      </c>
      <c r="AP35">
        <v>14</v>
      </c>
      <c r="AX35" t="s">
        <v>29</v>
      </c>
      <c r="AY35">
        <v>0</v>
      </c>
      <c r="BN35" t="s">
        <v>29</v>
      </c>
      <c r="BO35">
        <v>0</v>
      </c>
    </row>
    <row r="36" spans="1:78" x14ac:dyDescent="0.25">
      <c r="A36" t="s">
        <v>17</v>
      </c>
      <c r="B36" t="s">
        <v>6</v>
      </c>
      <c r="Q36" t="s">
        <v>17</v>
      </c>
      <c r="R36" t="s">
        <v>6</v>
      </c>
      <c r="AG36" t="s">
        <v>17</v>
      </c>
      <c r="AH36" t="s">
        <v>6</v>
      </c>
      <c r="AW36" t="s">
        <v>17</v>
      </c>
      <c r="AX36" t="s">
        <v>6</v>
      </c>
      <c r="BM36" t="s">
        <v>17</v>
      </c>
      <c r="BN36" t="s">
        <v>6</v>
      </c>
    </row>
    <row r="37" spans="1:78" x14ac:dyDescent="0.25">
      <c r="B37" t="s">
        <v>29</v>
      </c>
      <c r="R37" t="s">
        <v>29</v>
      </c>
      <c r="AH37" t="s">
        <v>29</v>
      </c>
      <c r="AX37" t="s">
        <v>29</v>
      </c>
      <c r="BN37" t="s">
        <v>29</v>
      </c>
    </row>
    <row r="39" spans="1:78" x14ac:dyDescent="0.25">
      <c r="A39" t="s">
        <v>48</v>
      </c>
      <c r="B39" t="s">
        <v>20</v>
      </c>
      <c r="C39">
        <f>C28*COS(PI()*C29/180)</f>
        <v>2535.4364031845575</v>
      </c>
      <c r="D39">
        <f t="shared" ref="D39:N39" si="114">D28*COS(PI()*D29/180)</f>
        <v>-177.72366452134818</v>
      </c>
      <c r="E39">
        <f t="shared" si="114"/>
        <v>301.90043522588576</v>
      </c>
      <c r="F39">
        <f t="shared" si="114"/>
        <v>416.95650603807832</v>
      </c>
      <c r="G39">
        <f t="shared" si="114"/>
        <v>910.30197469559107</v>
      </c>
      <c r="H39">
        <f t="shared" si="114"/>
        <v>-165.68958332756057</v>
      </c>
      <c r="I39">
        <f t="shared" si="114"/>
        <v>286.14821976280371</v>
      </c>
      <c r="J39">
        <f t="shared" si="114"/>
        <v>426.64981318476538</v>
      </c>
      <c r="K39">
        <f t="shared" si="114"/>
        <v>1722.8691889400748</v>
      </c>
      <c r="L39">
        <f t="shared" si="114"/>
        <v>171.70662392445436</v>
      </c>
      <c r="M39">
        <f t="shared" si="114"/>
        <v>294.02432749434473</v>
      </c>
      <c r="N39">
        <f t="shared" si="114"/>
        <v>421.80315961142179</v>
      </c>
      <c r="Q39" t="s">
        <v>48</v>
      </c>
      <c r="R39" t="s">
        <v>20</v>
      </c>
      <c r="S39">
        <f>S28*COS(PI()*S29/180)</f>
        <v>35.15545845154729</v>
      </c>
      <c r="T39">
        <f t="shared" ref="T39:Z39" si="115">T28*COS(PI()*T29/180)</f>
        <v>-48.692780234862596</v>
      </c>
      <c r="U39">
        <f t="shared" si="115"/>
        <v>-73.638278258863963</v>
      </c>
      <c r="V39">
        <f t="shared" si="115"/>
        <v>416.95650603807832</v>
      </c>
      <c r="W39">
        <f t="shared" si="115"/>
        <v>1136.605634052602</v>
      </c>
      <c r="X39">
        <f t="shared" si="115"/>
        <v>-38.207811443091188</v>
      </c>
      <c r="Y39">
        <f t="shared" si="115"/>
        <v>-58.585367676205109</v>
      </c>
      <c r="Z39">
        <f t="shared" si="115"/>
        <v>426.64981318476538</v>
      </c>
      <c r="AA39">
        <f t="shared" ref="AA39" si="116">AA28*COS(PI()*AA29/180)</f>
        <v>585.88054625207462</v>
      </c>
      <c r="AB39">
        <f t="shared" ref="AB39:AD39" si="117">AB28*COS(PI()*AB29/180)</f>
        <v>43.450295838976892</v>
      </c>
      <c r="AC39">
        <f t="shared" si="117"/>
        <v>66.111822967534536</v>
      </c>
      <c r="AD39">
        <f t="shared" si="117"/>
        <v>421.80315961142179</v>
      </c>
      <c r="AG39" t="s">
        <v>48</v>
      </c>
      <c r="AH39" t="s">
        <v>20</v>
      </c>
      <c r="AI39">
        <f t="shared" ref="AI39:AP39" si="118">AI28*COS(PI()*AI29/180)</f>
        <v>25995.196969437908</v>
      </c>
      <c r="AJ39">
        <f t="shared" si="118"/>
        <v>770.73152080670525</v>
      </c>
      <c r="AK39">
        <f t="shared" si="118"/>
        <v>1096.0490816504953</v>
      </c>
      <c r="AL39">
        <f t="shared" si="118"/>
        <v>1380.2615135735809</v>
      </c>
      <c r="AM39">
        <f t="shared" si="118"/>
        <v>10275.456237941262</v>
      </c>
      <c r="AN39">
        <f t="shared" si="118"/>
        <v>17120.53142301532</v>
      </c>
      <c r="AO39">
        <f t="shared" si="118"/>
        <v>1305.3264098061759</v>
      </c>
      <c r="AP39">
        <f t="shared" si="118"/>
        <v>1764.4712464407676</v>
      </c>
      <c r="AQ39">
        <f t="shared" ref="AQ39:AT39" si="119">AQ28*COS(PI()*AQ29/180)</f>
        <v>18135.326603689584</v>
      </c>
      <c r="AR39">
        <f t="shared" si="119"/>
        <v>8945.6314719110123</v>
      </c>
      <c r="AS39">
        <f t="shared" si="119"/>
        <v>1200.6877457283356</v>
      </c>
      <c r="AT39">
        <f t="shared" si="119"/>
        <v>1572.3663800071743</v>
      </c>
      <c r="AW39" t="s">
        <v>48</v>
      </c>
      <c r="AX39" t="s">
        <v>20</v>
      </c>
      <c r="AY39">
        <f>AY28*COS(PI()*AY29/180)</f>
        <v>387.32580326186394</v>
      </c>
      <c r="AZ39">
        <f t="shared" ref="AZ39:BJ39" si="120">AZ28*COS(PI()*AZ29/180)</f>
        <v>27.991298429323898</v>
      </c>
      <c r="BA39">
        <f t="shared" si="120"/>
        <v>-34.073720570383962</v>
      </c>
      <c r="BB39">
        <f t="shared" si="120"/>
        <v>43.100168497427752</v>
      </c>
      <c r="BC39">
        <f t="shared" si="120"/>
        <v>21.452678478843175</v>
      </c>
      <c r="BD39">
        <f t="shared" si="120"/>
        <v>25.134579388587131</v>
      </c>
      <c r="BE39">
        <f t="shared" si="120"/>
        <v>-31.868650479837775</v>
      </c>
      <c r="BF39">
        <f t="shared" si="120"/>
        <v>41.880787495624702</v>
      </c>
      <c r="BG39">
        <f t="shared" si="120"/>
        <v>204.38924087035358</v>
      </c>
      <c r="BH39">
        <f t="shared" si="120"/>
        <v>26.56293890895552</v>
      </c>
      <c r="BI39">
        <f t="shared" si="120"/>
        <v>32.971185525110869</v>
      </c>
      <c r="BJ39">
        <f t="shared" si="120"/>
        <v>42.490477996526231</v>
      </c>
      <c r="BM39" t="s">
        <v>48</v>
      </c>
      <c r="BN39" t="s">
        <v>20</v>
      </c>
      <c r="BO39" t="e">
        <f>BO28*COS(PI()*BO29/180)</f>
        <v>#DIV/0!</v>
      </c>
      <c r="BP39" t="e">
        <f t="shared" ref="BP39:BZ39" si="121">BP28*COS(PI()*BP29/180)</f>
        <v>#DIV/0!</v>
      </c>
      <c r="BQ39" t="e">
        <f t="shared" si="121"/>
        <v>#DIV/0!</v>
      </c>
      <c r="BR39" t="e">
        <f t="shared" si="121"/>
        <v>#DIV/0!</v>
      </c>
      <c r="BS39" t="e">
        <f t="shared" si="121"/>
        <v>#DIV/0!</v>
      </c>
      <c r="BT39" t="e">
        <f t="shared" si="121"/>
        <v>#DIV/0!</v>
      </c>
      <c r="BU39" t="e">
        <f t="shared" si="121"/>
        <v>#DIV/0!</v>
      </c>
      <c r="BV39" t="e">
        <f t="shared" si="121"/>
        <v>#DIV/0!</v>
      </c>
      <c r="BW39" t="e">
        <f t="shared" si="121"/>
        <v>#DIV/0!</v>
      </c>
      <c r="BX39" t="e">
        <f t="shared" si="121"/>
        <v>#DIV/0!</v>
      </c>
      <c r="BY39" t="e">
        <f t="shared" si="121"/>
        <v>#DIV/0!</v>
      </c>
      <c r="BZ39" t="e">
        <f t="shared" si="121"/>
        <v>#DIV/0!</v>
      </c>
    </row>
    <row r="40" spans="1:78" x14ac:dyDescent="0.25">
      <c r="C40">
        <f>C28*SIN(PI()*C29/180)</f>
        <v>4411.8417361593274</v>
      </c>
      <c r="D40">
        <f t="shared" ref="D40:N40" si="122">D28*SIN(PI()*D29/180)</f>
        <v>-187.69206758044919</v>
      </c>
      <c r="E40">
        <f t="shared" si="122"/>
        <v>294.84956636083183</v>
      </c>
      <c r="F40">
        <f t="shared" si="122"/>
        <v>451.57617132763221</v>
      </c>
      <c r="G40">
        <f t="shared" si="122"/>
        <v>1535.663461844367</v>
      </c>
      <c r="H40">
        <f t="shared" si="122"/>
        <v>-185.7142929053654</v>
      </c>
      <c r="I40">
        <f t="shared" si="122"/>
        <v>296.44137022268131</v>
      </c>
      <c r="J40">
        <f t="shared" si="122"/>
        <v>505.10172626877409</v>
      </c>
      <c r="K40">
        <f t="shared" si="122"/>
        <v>2973.7525990018471</v>
      </c>
      <c r="L40">
        <f t="shared" si="122"/>
        <v>186.70318024290731</v>
      </c>
      <c r="M40">
        <f t="shared" si="122"/>
        <v>295.64546829175663</v>
      </c>
      <c r="N40">
        <f t="shared" si="122"/>
        <v>478.33894879820315</v>
      </c>
      <c r="S40">
        <f>S28*SIN(PI()*S29/180)</f>
        <v>28.889165909918702</v>
      </c>
      <c r="T40">
        <f t="shared" ref="T40:Z40" si="123">T28*SIN(PI()*T29/180)</f>
        <v>-47.646743149573808</v>
      </c>
      <c r="U40">
        <f t="shared" si="123"/>
        <v>-92.104886717951302</v>
      </c>
      <c r="V40">
        <f t="shared" si="123"/>
        <v>451.57617132763221</v>
      </c>
      <c r="W40">
        <f t="shared" si="123"/>
        <v>140.0531800877024</v>
      </c>
      <c r="X40">
        <f t="shared" si="123"/>
        <v>-36.314624726368528</v>
      </c>
      <c r="Y40">
        <f t="shared" si="123"/>
        <v>-66.911558253688938</v>
      </c>
      <c r="Z40">
        <f t="shared" si="123"/>
        <v>505.10172626877409</v>
      </c>
      <c r="AA40">
        <f t="shared" ref="AA40" si="124">AA28*SIN(PI()*AA29/180)</f>
        <v>84.47117299881053</v>
      </c>
      <c r="AB40">
        <f>AB28*SIN(PI()*AB29/180)</f>
        <v>41.980683937971165</v>
      </c>
      <c r="AC40">
        <f t="shared" ref="AC40:AD40" si="125">AC28*SIN(PI()*AC29/180)</f>
        <v>79.508222485820099</v>
      </c>
      <c r="AD40">
        <f t="shared" si="125"/>
        <v>478.33894879820315</v>
      </c>
      <c r="AI40">
        <f t="shared" ref="AI40:AP40" si="126">AI28*SIN(PI()*AI29/180)</f>
        <v>33942.896629845847</v>
      </c>
      <c r="AJ40">
        <f t="shared" si="126"/>
        <v>519.88213367892411</v>
      </c>
      <c r="AK40">
        <f t="shared" si="126"/>
        <v>621.79511197374723</v>
      </c>
      <c r="AL40">
        <f t="shared" si="126"/>
        <v>839.53102154451517</v>
      </c>
      <c r="AM40">
        <f t="shared" si="126"/>
        <v>10703.69180234713</v>
      </c>
      <c r="AN40">
        <f t="shared" si="126"/>
        <v>33044.996971690336</v>
      </c>
      <c r="AO40">
        <f t="shared" si="126"/>
        <v>694.49463147376173</v>
      </c>
      <c r="AP40">
        <f t="shared" si="126"/>
        <v>1027.7448166557806</v>
      </c>
      <c r="AQ40">
        <f t="shared" ref="AQ40:AT40" si="127">AQ28*SIN(PI()*AQ29/180)</f>
        <v>22323.294216096489</v>
      </c>
      <c r="AR40">
        <f t="shared" si="127"/>
        <v>16782.439552684635</v>
      </c>
      <c r="AS40">
        <f t="shared" si="127"/>
        <v>658.14487172375448</v>
      </c>
      <c r="AT40">
        <f t="shared" si="127"/>
        <v>933.63791910014777</v>
      </c>
      <c r="AY40">
        <f>AY28*SIN(PI()*AY29/180)</f>
        <v>-15.686091945523648</v>
      </c>
      <c r="AZ40">
        <f t="shared" ref="AZ40:BJ40" si="128">AZ28*SIN(PI()*AZ29/180)</f>
        <v>13.193204586578126</v>
      </c>
      <c r="BA40">
        <f t="shared" si="128"/>
        <v>-23.103543903520471</v>
      </c>
      <c r="BB40">
        <f t="shared" si="128"/>
        <v>44.695081025588323</v>
      </c>
      <c r="BC40">
        <f t="shared" si="128"/>
        <v>9.2890532703948487</v>
      </c>
      <c r="BD40">
        <f t="shared" si="128"/>
        <v>12.216224666961319</v>
      </c>
      <c r="BE40">
        <f t="shared" si="128"/>
        <v>-20.545882282915858</v>
      </c>
      <c r="BF40">
        <f t="shared" si="128"/>
        <v>41.853237340716021</v>
      </c>
      <c r="BG40">
        <f t="shared" si="128"/>
        <v>-3.1985193375643997</v>
      </c>
      <c r="BH40">
        <f t="shared" si="128"/>
        <v>12.704714626769722</v>
      </c>
      <c r="BI40">
        <f t="shared" si="128"/>
        <v>21.824713093218165</v>
      </c>
      <c r="BJ40">
        <f t="shared" si="128"/>
        <v>43.274159183152165</v>
      </c>
      <c r="BO40" t="e">
        <f>BO28*SIN(PI()*BO29/180)</f>
        <v>#DIV/0!</v>
      </c>
      <c r="BP40" t="e">
        <f t="shared" ref="BP40:BZ40" si="129">BP28*SIN(PI()*BP29/180)</f>
        <v>#DIV/0!</v>
      </c>
      <c r="BQ40" t="e">
        <f t="shared" si="129"/>
        <v>#DIV/0!</v>
      </c>
      <c r="BR40" t="e">
        <f t="shared" si="129"/>
        <v>#DIV/0!</v>
      </c>
      <c r="BS40" t="e">
        <f t="shared" si="129"/>
        <v>#DIV/0!</v>
      </c>
      <c r="BT40" t="e">
        <f t="shared" si="129"/>
        <v>#DIV/0!</v>
      </c>
      <c r="BU40" t="e">
        <f t="shared" si="129"/>
        <v>#DIV/0!</v>
      </c>
      <c r="BV40" t="e">
        <f t="shared" si="129"/>
        <v>#DIV/0!</v>
      </c>
      <c r="BW40" t="e">
        <f t="shared" si="129"/>
        <v>#DIV/0!</v>
      </c>
      <c r="BX40" t="e">
        <f t="shared" si="129"/>
        <v>#DIV/0!</v>
      </c>
      <c r="BY40" t="e">
        <f t="shared" si="129"/>
        <v>#DIV/0!</v>
      </c>
      <c r="BZ40" t="e">
        <f t="shared" si="129"/>
        <v>#DIV/0!</v>
      </c>
    </row>
    <row r="41" spans="1:78" x14ac:dyDescent="0.25">
      <c r="B41" t="s">
        <v>21</v>
      </c>
      <c r="C41">
        <f>C30*COS(PI()*C31/180)</f>
        <v>5680.6728296319316</v>
      </c>
      <c r="D41">
        <f t="shared" ref="D41:N41" si="130">D30*COS(PI()*D31/180)</f>
        <v>-474.57912288146895</v>
      </c>
      <c r="E41">
        <f t="shared" si="130"/>
        <v>808.07751048358409</v>
      </c>
      <c r="F41">
        <f t="shared" si="130"/>
        <v>1005.3399239620234</v>
      </c>
      <c r="G41">
        <f t="shared" si="130"/>
        <v>-4996.4371131688113</v>
      </c>
      <c r="H41">
        <f t="shared" si="130"/>
        <v>-485.01749670572065</v>
      </c>
      <c r="I41">
        <f t="shared" si="130"/>
        <v>773.52003132562766</v>
      </c>
      <c r="J41">
        <f t="shared" si="130"/>
        <v>1078.7751482515393</v>
      </c>
      <c r="K41">
        <f t="shared" si="130"/>
        <v>342.11785823156379</v>
      </c>
      <c r="L41">
        <f t="shared" si="130"/>
        <v>479.7983097935948</v>
      </c>
      <c r="M41">
        <f t="shared" si="130"/>
        <v>790.79877090460582</v>
      </c>
      <c r="N41">
        <f t="shared" si="130"/>
        <v>1042.0575361067815</v>
      </c>
      <c r="R41" t="s">
        <v>21</v>
      </c>
      <c r="S41">
        <f>S30*COS(PI()*S31/180)</f>
        <v>81.24492538916941</v>
      </c>
      <c r="T41">
        <f t="shared" ref="T41:Z41" si="131">T30*COS(PI()*T31/180)</f>
        <v>-127.11223661318594</v>
      </c>
      <c r="U41">
        <f t="shared" si="131"/>
        <v>-205.60458440514873</v>
      </c>
      <c r="V41">
        <f t="shared" si="131"/>
        <v>1005.3399239620234</v>
      </c>
      <c r="W41">
        <f t="shared" si="131"/>
        <v>2668.7213330191225</v>
      </c>
      <c r="X41">
        <f t="shared" si="131"/>
        <v>-162.56704811001785</v>
      </c>
      <c r="Y41">
        <f t="shared" si="131"/>
        <v>-251.89651081782145</v>
      </c>
      <c r="Z41">
        <f t="shared" si="131"/>
        <v>1078.7751482515393</v>
      </c>
      <c r="AA41">
        <f t="shared" ref="AA41" si="132">AA30*COS(PI()*AA31/180)</f>
        <v>1374.9831292041456</v>
      </c>
      <c r="AB41">
        <f t="shared" ref="AB41:AD41" si="133">AB30*COS(PI()*AB31/180)</f>
        <v>144.8396423616019</v>
      </c>
      <c r="AC41">
        <f t="shared" si="133"/>
        <v>228.75054761148513</v>
      </c>
      <c r="AD41">
        <f t="shared" si="133"/>
        <v>1042.0575361067815</v>
      </c>
      <c r="AH41" t="s">
        <v>21</v>
      </c>
      <c r="AI41">
        <f t="shared" ref="AI41:AP41" si="134">AI30*COS(PI()*AI31/180)</f>
        <v>33341.03981819193</v>
      </c>
      <c r="AJ41">
        <f t="shared" si="134"/>
        <v>1483.0189278183564</v>
      </c>
      <c r="AK41">
        <f t="shared" si="134"/>
        <v>1936.2117752548243</v>
      </c>
      <c r="AL41">
        <f t="shared" si="134"/>
        <v>2373.8839668347523</v>
      </c>
      <c r="AM41">
        <f t="shared" si="134"/>
        <v>34239.263258662453</v>
      </c>
      <c r="AN41">
        <f t="shared" si="134"/>
        <v>83497.768926729026</v>
      </c>
      <c r="AO41">
        <f t="shared" si="134"/>
        <v>3082.9655459710716</v>
      </c>
      <c r="AP41">
        <f t="shared" si="134"/>
        <v>3616.5341636912985</v>
      </c>
      <c r="AQ41">
        <f t="shared" ref="AQ41:AT41" si="135">AQ30*COS(PI()*AQ31/180)</f>
        <v>33790.151538427192</v>
      </c>
      <c r="AR41">
        <f t="shared" si="135"/>
        <v>42490.393927273682</v>
      </c>
      <c r="AS41">
        <f t="shared" si="135"/>
        <v>2509.5886606129479</v>
      </c>
      <c r="AT41">
        <f t="shared" si="135"/>
        <v>2995.2090652630254</v>
      </c>
      <c r="AX41" t="s">
        <v>21</v>
      </c>
      <c r="AY41">
        <f>AY30*COS(PI()*AY31/180)</f>
        <v>522.80386024099664</v>
      </c>
      <c r="AZ41">
        <f t="shared" ref="AZ41:BJ41" si="136">AZ30*COS(PI()*AZ31/180)</f>
        <v>48.54666147860592</v>
      </c>
      <c r="BA41">
        <f t="shared" si="136"/>
        <v>-78.015096425265881</v>
      </c>
      <c r="BB41">
        <f t="shared" si="136"/>
        <v>112.63830893666301</v>
      </c>
      <c r="BC41">
        <f t="shared" si="136"/>
        <v>52.162142455003014</v>
      </c>
      <c r="BD41">
        <f t="shared" si="136"/>
        <v>73.518013825291433</v>
      </c>
      <c r="BE41">
        <f t="shared" si="136"/>
        <v>-102.0893682829044</v>
      </c>
      <c r="BF41">
        <f t="shared" si="136"/>
        <v>147.26435853111147</v>
      </c>
      <c r="BG41">
        <f t="shared" si="136"/>
        <v>287.4830013479999</v>
      </c>
      <c r="BH41">
        <f t="shared" si="136"/>
        <v>61.03233765194868</v>
      </c>
      <c r="BI41">
        <f t="shared" si="136"/>
        <v>90.052232354085135</v>
      </c>
      <c r="BJ41">
        <f t="shared" si="136"/>
        <v>129.95133373388722</v>
      </c>
      <c r="BN41" t="s">
        <v>21</v>
      </c>
      <c r="BO41" t="e">
        <f>BO30*COS(PI()*BO31/180)</f>
        <v>#DIV/0!</v>
      </c>
      <c r="BP41" t="e">
        <f t="shared" ref="BP41:BZ41" si="137">BP30*COS(PI()*BP31/180)</f>
        <v>#DIV/0!</v>
      </c>
      <c r="BQ41" t="e">
        <f t="shared" si="137"/>
        <v>#DIV/0!</v>
      </c>
      <c r="BR41" t="e">
        <f t="shared" si="137"/>
        <v>#DIV/0!</v>
      </c>
      <c r="BS41" t="e">
        <f t="shared" si="137"/>
        <v>#DIV/0!</v>
      </c>
      <c r="BT41" t="e">
        <f t="shared" si="137"/>
        <v>#DIV/0!</v>
      </c>
      <c r="BU41" t="e">
        <f t="shared" si="137"/>
        <v>#DIV/0!</v>
      </c>
      <c r="BV41" t="e">
        <f t="shared" si="137"/>
        <v>#DIV/0!</v>
      </c>
      <c r="BW41" t="e">
        <f t="shared" si="137"/>
        <v>#DIV/0!</v>
      </c>
      <c r="BX41" t="e">
        <f t="shared" si="137"/>
        <v>#DIV/0!</v>
      </c>
      <c r="BY41" t="e">
        <f t="shared" si="137"/>
        <v>#DIV/0!</v>
      </c>
      <c r="BZ41" t="e">
        <f t="shared" si="137"/>
        <v>#DIV/0!</v>
      </c>
    </row>
    <row r="42" spans="1:78" x14ac:dyDescent="0.25">
      <c r="C42">
        <f>C30*SIN(PI()*C31/180)</f>
        <v>8963.0059165271359</v>
      </c>
      <c r="D42">
        <f t="shared" ref="D42:N42" si="138">D30*SIN(PI()*D31/180)</f>
        <v>-390.5475154158292</v>
      </c>
      <c r="E42">
        <f t="shared" si="138"/>
        <v>572.98889564383342</v>
      </c>
      <c r="F42">
        <f t="shared" si="138"/>
        <v>805.55468102834379</v>
      </c>
      <c r="G42">
        <f t="shared" si="138"/>
        <v>15518.488634020026</v>
      </c>
      <c r="H42">
        <f t="shared" si="138"/>
        <v>-416.84678619181369</v>
      </c>
      <c r="I42">
        <f t="shared" si="138"/>
        <v>628.97482539091334</v>
      </c>
      <c r="J42">
        <f t="shared" si="138"/>
        <v>1027.337219655376</v>
      </c>
      <c r="K42">
        <f t="shared" si="138"/>
        <v>12240.747275273581</v>
      </c>
      <c r="L42">
        <f t="shared" si="138"/>
        <v>403.69715080382139</v>
      </c>
      <c r="M42">
        <f t="shared" si="138"/>
        <v>600.98186051737355</v>
      </c>
      <c r="N42">
        <f t="shared" si="138"/>
        <v>916.44595034185966</v>
      </c>
      <c r="S42">
        <f>S30*SIN(PI()*S31/180)</f>
        <v>76.798120697249558</v>
      </c>
      <c r="T42">
        <f t="shared" ref="T42:Z42" si="139">T30*SIN(PI()*T31/180)</f>
        <v>-123.21624018621355</v>
      </c>
      <c r="U42">
        <f t="shared" si="139"/>
        <v>-225.549197892709</v>
      </c>
      <c r="V42">
        <f t="shared" si="139"/>
        <v>805.55468102834379</v>
      </c>
      <c r="W42">
        <f t="shared" si="139"/>
        <v>7484.0006320023485</v>
      </c>
      <c r="X42">
        <f t="shared" si="139"/>
        <v>-142.9848543746559</v>
      </c>
      <c r="Y42">
        <f t="shared" si="139"/>
        <v>-239.95096106085262</v>
      </c>
      <c r="Z42">
        <f t="shared" si="139"/>
        <v>1027.337219655376</v>
      </c>
      <c r="AA42">
        <f t="shared" ref="AA42" si="140">AA30*SIN(PI()*AA31/180)</f>
        <v>3780.3993763497992</v>
      </c>
      <c r="AB42">
        <f t="shared" ref="AB42:AD42" si="141">AB30*SIN(PI()*AB31/180)</f>
        <v>133.10054728043474</v>
      </c>
      <c r="AC42">
        <f t="shared" si="141"/>
        <v>232.75007947678074</v>
      </c>
      <c r="AD42">
        <f t="shared" si="141"/>
        <v>916.44595034185966</v>
      </c>
      <c r="AI42">
        <f t="shared" ref="AI42:AP42" si="142">AI30*SIN(PI()*AI31/180)</f>
        <v>-472.19755099689621</v>
      </c>
      <c r="AJ42">
        <f t="shared" si="142"/>
        <v>708.62874419583284</v>
      </c>
      <c r="AK42">
        <f t="shared" si="142"/>
        <v>859.90493712758791</v>
      </c>
      <c r="AL42">
        <f t="shared" si="142"/>
        <v>1103.4760759229139</v>
      </c>
      <c r="AM42">
        <f t="shared" si="142"/>
        <v>21348.592777908656</v>
      </c>
      <c r="AN42">
        <f t="shared" si="142"/>
        <v>51497.840097244567</v>
      </c>
      <c r="AO42">
        <f t="shared" si="142"/>
        <v>1557.4787947358029</v>
      </c>
      <c r="AP42">
        <f t="shared" si="142"/>
        <v>1919.9835970793329</v>
      </c>
      <c r="AQ42">
        <f t="shared" ref="AQ42:AT42" si="143">AQ30*SIN(PI()*AQ31/180)</f>
        <v>10438.197613455877</v>
      </c>
      <c r="AR42">
        <f t="shared" si="143"/>
        <v>26103.234420720197</v>
      </c>
      <c r="AS42">
        <f t="shared" si="143"/>
        <v>1208.6918659316957</v>
      </c>
      <c r="AT42">
        <f t="shared" si="143"/>
        <v>1511.7298365011236</v>
      </c>
      <c r="AY42">
        <f>AY30*SIN(PI()*AY31/180)</f>
        <v>519.37295453430693</v>
      </c>
      <c r="AZ42">
        <f t="shared" ref="AZ42:BJ42" si="144">AZ30*SIN(PI()*AZ31/180)</f>
        <v>36.089513590739614</v>
      </c>
      <c r="BA42">
        <f t="shared" si="144"/>
        <v>-68.954405175693623</v>
      </c>
      <c r="BB42">
        <f t="shared" si="144"/>
        <v>113.63766286116667</v>
      </c>
      <c r="BC42">
        <f t="shared" si="144"/>
        <v>30.841939403469866</v>
      </c>
      <c r="BD42">
        <f t="shared" si="144"/>
        <v>44.986561097521289</v>
      </c>
      <c r="BE42">
        <f t="shared" si="144"/>
        <v>-72.923635096738508</v>
      </c>
      <c r="BF42">
        <f t="shared" si="144"/>
        <v>145.29855164945982</v>
      </c>
      <c r="BG42">
        <f t="shared" si="144"/>
        <v>275.10744696888833</v>
      </c>
      <c r="BH42">
        <f t="shared" si="144"/>
        <v>40.538037344130444</v>
      </c>
      <c r="BI42">
        <f t="shared" si="144"/>
        <v>70.939020136216072</v>
      </c>
      <c r="BJ42">
        <f t="shared" si="144"/>
        <v>129.46810725531324</v>
      </c>
      <c r="BO42" t="e">
        <f>BO30*SIN(PI()*BO31/180)</f>
        <v>#DIV/0!</v>
      </c>
      <c r="BP42" t="e">
        <f t="shared" ref="BP42:BZ42" si="145">BP30*SIN(PI()*BP31/180)</f>
        <v>#DIV/0!</v>
      </c>
      <c r="BQ42" t="e">
        <f t="shared" si="145"/>
        <v>#DIV/0!</v>
      </c>
      <c r="BR42" t="e">
        <f t="shared" si="145"/>
        <v>#DIV/0!</v>
      </c>
      <c r="BS42" t="e">
        <f t="shared" si="145"/>
        <v>#DIV/0!</v>
      </c>
      <c r="BT42" t="e">
        <f t="shared" si="145"/>
        <v>#DIV/0!</v>
      </c>
      <c r="BU42" t="e">
        <f t="shared" si="145"/>
        <v>#DIV/0!</v>
      </c>
      <c r="BV42" t="e">
        <f t="shared" si="145"/>
        <v>#DIV/0!</v>
      </c>
      <c r="BW42" t="e">
        <f t="shared" si="145"/>
        <v>#DIV/0!</v>
      </c>
      <c r="BX42" t="e">
        <f t="shared" si="145"/>
        <v>#DIV/0!</v>
      </c>
      <c r="BY42" t="e">
        <f t="shared" si="145"/>
        <v>#DIV/0!</v>
      </c>
      <c r="BZ42" t="e">
        <f t="shared" si="145"/>
        <v>#DIV/0!</v>
      </c>
    </row>
    <row r="43" spans="1:78" x14ac:dyDescent="0.25">
      <c r="B43" t="s">
        <v>49</v>
      </c>
      <c r="C43">
        <f>C32*COS(PI()*C33/180)</f>
        <v>431.7818995925528</v>
      </c>
      <c r="D43">
        <f t="shared" ref="D43:N43" si="146">D32*COS(PI()*D33/180)</f>
        <v>-77.117924337519767</v>
      </c>
      <c r="E43">
        <f t="shared" si="146"/>
        <v>191.7427600378501</v>
      </c>
      <c r="F43">
        <f t="shared" si="146"/>
        <v>254.64201209818339</v>
      </c>
      <c r="G43">
        <f t="shared" si="146"/>
        <v>77.562928266501785</v>
      </c>
      <c r="H43">
        <f t="shared" si="146"/>
        <v>-198.04872354541041</v>
      </c>
      <c r="I43">
        <f t="shared" si="146"/>
        <v>-352.24075550819407</v>
      </c>
      <c r="J43">
        <f t="shared" si="146"/>
        <v>-407.13306450823688</v>
      </c>
      <c r="K43">
        <f t="shared" si="146"/>
        <v>254.67241392952732</v>
      </c>
      <c r="L43">
        <f t="shared" si="146"/>
        <v>137.58332394146507</v>
      </c>
      <c r="M43">
        <f t="shared" si="146"/>
        <v>80.248997735171983</v>
      </c>
      <c r="N43">
        <f t="shared" si="146"/>
        <v>76.245526205026735</v>
      </c>
      <c r="R43" t="s">
        <v>49</v>
      </c>
      <c r="S43">
        <f>S32*COS(PI()*S33/180)</f>
        <v>8.8664321273710165</v>
      </c>
      <c r="T43">
        <f t="shared" ref="T43:Z43" si="147">T32*COS(PI()*T33/180)</f>
        <v>-10.910108060975528</v>
      </c>
      <c r="U43">
        <f t="shared" si="147"/>
        <v>-16.845697791064634</v>
      </c>
      <c r="V43">
        <f t="shared" si="147"/>
        <v>254.64201209818339</v>
      </c>
      <c r="W43">
        <f t="shared" si="147"/>
        <v>35.615144124444143</v>
      </c>
      <c r="X43">
        <f t="shared" si="147"/>
        <v>-7.0647149331377666</v>
      </c>
      <c r="Y43">
        <f t="shared" si="147"/>
        <v>-10.736299588001142</v>
      </c>
      <c r="Z43">
        <f t="shared" si="147"/>
        <v>407.13306450823694</v>
      </c>
      <c r="AA43">
        <f t="shared" ref="AA43" si="148">AA32*COS(PI()*AA33/180)</f>
        <v>22.240788125907578</v>
      </c>
      <c r="AB43">
        <f t="shared" ref="AB43:AD43" si="149">AB32*COS(PI()*AB33/180)</f>
        <v>8.9874114970566499</v>
      </c>
      <c r="AC43">
        <f t="shared" si="149"/>
        <v>13.79099868953289</v>
      </c>
      <c r="AD43">
        <f t="shared" si="149"/>
        <v>330.88753830321008</v>
      </c>
      <c r="AH43" t="s">
        <v>49</v>
      </c>
      <c r="AI43">
        <f t="shared" ref="AI43:AP43" si="150">AI32*COS(PI()*AI33/180)</f>
        <v>1358.9605654332554</v>
      </c>
      <c r="AJ43">
        <f t="shared" si="150"/>
        <v>209.44579549846526</v>
      </c>
      <c r="AK43">
        <f t="shared" si="150"/>
        <v>298.98831042163334</v>
      </c>
      <c r="AL43">
        <f t="shared" si="150"/>
        <v>357.52429039006347</v>
      </c>
      <c r="AM43">
        <f t="shared" si="150"/>
        <v>483.91324685145599</v>
      </c>
      <c r="AN43">
        <f t="shared" si="150"/>
        <v>939.48527545951322</v>
      </c>
      <c r="AO43">
        <f t="shared" si="150"/>
        <v>350.37907206749423</v>
      </c>
      <c r="AP43">
        <f t="shared" si="150"/>
        <v>404.81139022273129</v>
      </c>
      <c r="AQ43">
        <f t="shared" ref="AQ43:AT43" si="151">AQ32*COS(PI()*AQ33/180)</f>
        <v>921.43690614235561</v>
      </c>
      <c r="AR43">
        <f t="shared" si="151"/>
        <v>574.46553547898918</v>
      </c>
      <c r="AS43">
        <f t="shared" si="151"/>
        <v>324.68369124456376</v>
      </c>
      <c r="AT43">
        <f t="shared" si="151"/>
        <v>381.1678403063973</v>
      </c>
      <c r="AX43" t="s">
        <v>49</v>
      </c>
      <c r="AY43">
        <f>AY32*COS(PI()*AY33/180)</f>
        <v>-36.005956356448607</v>
      </c>
      <c r="AZ43">
        <f t="shared" ref="AZ43:BJ43" si="152">AZ32*COS(PI()*AZ33/180)</f>
        <v>-10.795224935443599</v>
      </c>
      <c r="BA43">
        <f t="shared" si="152"/>
        <v>-12.822335663538274</v>
      </c>
      <c r="BB43">
        <f t="shared" si="152"/>
        <v>15.983832390164356</v>
      </c>
      <c r="BC43">
        <f t="shared" si="152"/>
        <v>-24.866517002844454</v>
      </c>
      <c r="BD43">
        <f t="shared" si="152"/>
        <v>-48.084688050667459</v>
      </c>
      <c r="BE43">
        <f t="shared" si="152"/>
        <v>-89.670135220183525</v>
      </c>
      <c r="BF43">
        <f t="shared" si="152"/>
        <v>-93.620979585368531</v>
      </c>
      <c r="BG43">
        <f t="shared" si="152"/>
        <v>30.436236679646523</v>
      </c>
      <c r="BH43">
        <f t="shared" si="152"/>
        <v>29.439956493055529</v>
      </c>
      <c r="BI43">
        <f t="shared" si="152"/>
        <v>51.246235441860911</v>
      </c>
      <c r="BJ43">
        <f t="shared" si="152"/>
        <v>38.818573597602082</v>
      </c>
      <c r="BN43" t="s">
        <v>49</v>
      </c>
      <c r="BO43" t="e">
        <f>BO32*COS(PI()*BO33/180)</f>
        <v>#DIV/0!</v>
      </c>
      <c r="BP43" t="e">
        <f t="shared" ref="BP43:BZ43" si="153">BP32*COS(PI()*BP33/180)</f>
        <v>#DIV/0!</v>
      </c>
      <c r="BQ43" t="e">
        <f t="shared" si="153"/>
        <v>#DIV/0!</v>
      </c>
      <c r="BR43" t="e">
        <f t="shared" si="153"/>
        <v>#DIV/0!</v>
      </c>
      <c r="BS43" t="e">
        <f t="shared" si="153"/>
        <v>#DIV/0!</v>
      </c>
      <c r="BT43" t="e">
        <f t="shared" si="153"/>
        <v>#DIV/0!</v>
      </c>
      <c r="BU43" t="e">
        <f t="shared" si="153"/>
        <v>#DIV/0!</v>
      </c>
      <c r="BV43" t="e">
        <f t="shared" si="153"/>
        <v>#DIV/0!</v>
      </c>
      <c r="BW43" t="e">
        <f t="shared" si="153"/>
        <v>#DIV/0!</v>
      </c>
      <c r="BX43" t="e">
        <f t="shared" si="153"/>
        <v>#DIV/0!</v>
      </c>
      <c r="BY43" t="e">
        <f t="shared" si="153"/>
        <v>#DIV/0!</v>
      </c>
      <c r="BZ43" t="e">
        <f t="shared" si="153"/>
        <v>#DIV/0!</v>
      </c>
    </row>
    <row r="44" spans="1:78" x14ac:dyDescent="0.25">
      <c r="C44">
        <f>C32*SIN(PI()*C33/180)</f>
        <v>275.58476533110598</v>
      </c>
      <c r="D44">
        <f t="shared" ref="D44:H44" si="154">D32*SIN(PI()*D33/180)</f>
        <v>-109.95299172150455</v>
      </c>
      <c r="E44">
        <f t="shared" si="154"/>
        <v>170.95384977827408</v>
      </c>
      <c r="F44">
        <f t="shared" si="154"/>
        <v>329.35899308501484</v>
      </c>
      <c r="G44">
        <f t="shared" si="154"/>
        <v>99.445161180969208</v>
      </c>
      <c r="H44">
        <f t="shared" si="154"/>
        <v>-178.21786571932117</v>
      </c>
      <c r="I44">
        <f>I32*SIN(PI()*I33/180)</f>
        <v>-199.81726370626018</v>
      </c>
      <c r="J44">
        <f>J32*SIN(PI()*J33/180)</f>
        <v>-281.86899444073333</v>
      </c>
      <c r="K44">
        <f t="shared" ref="K44:N44" si="155">K32*SIN(PI()*K33/180)</f>
        <v>187.51496325603762</v>
      </c>
      <c r="L44">
        <f t="shared" si="155"/>
        <v>144.08542872041286</v>
      </c>
      <c r="M44">
        <f t="shared" si="155"/>
        <v>14.431706963993051</v>
      </c>
      <c r="N44">
        <f t="shared" si="155"/>
        <v>-23.744999322140764</v>
      </c>
      <c r="S44">
        <f>S32*SIN(PI()*S33/180)</f>
        <v>7.0927053224400742</v>
      </c>
      <c r="T44">
        <f t="shared" ref="T44:Z44" si="156">T32*SIN(PI()*T33/180)</f>
        <v>-10.906171593844016</v>
      </c>
      <c r="U44">
        <f t="shared" si="156"/>
        <v>-23.657000641681613</v>
      </c>
      <c r="V44">
        <f t="shared" si="156"/>
        <v>329.35899308501484</v>
      </c>
      <c r="W44">
        <f t="shared" si="156"/>
        <v>25.019758909378993</v>
      </c>
      <c r="X44">
        <f t="shared" si="156"/>
        <v>-5.8205251385673114</v>
      </c>
      <c r="Y44">
        <f t="shared" si="156"/>
        <v>-9.7777058984087883</v>
      </c>
      <c r="Z44">
        <f t="shared" si="156"/>
        <v>281.86899444073327</v>
      </c>
      <c r="AA44">
        <f t="shared" ref="AA44" si="157">AA32*SIN(PI()*AA33/180)</f>
        <v>16.056232115909538</v>
      </c>
      <c r="AB44">
        <f t="shared" ref="AB44:AD44" si="158">AB32*SIN(PI()*AB33/180)</f>
        <v>8.3633483662056634</v>
      </c>
      <c r="AC44">
        <f t="shared" si="158"/>
        <v>16.717353270045198</v>
      </c>
      <c r="AD44">
        <f t="shared" si="158"/>
        <v>305.61399376287409</v>
      </c>
      <c r="AI44">
        <f t="shared" ref="AI44:AP44" si="159">AI32*SIN(PI()*AI33/180)</f>
        <v>998.18079762833679</v>
      </c>
      <c r="AJ44">
        <f t="shared" si="159"/>
        <v>118.91458065434395</v>
      </c>
      <c r="AK44">
        <f t="shared" si="159"/>
        <v>133.42217573594118</v>
      </c>
      <c r="AL44">
        <f t="shared" si="159"/>
        <v>182.47456161303703</v>
      </c>
      <c r="AM44">
        <f t="shared" si="159"/>
        <v>467.01937358614612</v>
      </c>
      <c r="AN44">
        <f t="shared" si="159"/>
        <v>952.49266499129874</v>
      </c>
      <c r="AO44">
        <f t="shared" si="159"/>
        <v>79.201609729920747</v>
      </c>
      <c r="AP44">
        <f t="shared" si="159"/>
        <v>102.18758364070796</v>
      </c>
      <c r="AQ44">
        <f t="shared" ref="AQ44:AT44" si="160">AQ32*SIN(PI()*AQ33/180)</f>
        <v>732.60008560724145</v>
      </c>
      <c r="AR44">
        <f t="shared" si="160"/>
        <v>535.70362282282133</v>
      </c>
      <c r="AS44">
        <f t="shared" si="160"/>
        <v>106.31189273293099</v>
      </c>
      <c r="AT44">
        <f t="shared" si="160"/>
        <v>142.33107262687247</v>
      </c>
      <c r="AY44">
        <f>AY32*SIN(PI()*AY33/180)</f>
        <v>109.12253034803355</v>
      </c>
      <c r="AZ44">
        <f t="shared" ref="AZ44:BD44" si="161">AZ32*SIN(PI()*AZ33/180)</f>
        <v>-4.7081945953272077</v>
      </c>
      <c r="BA44">
        <f t="shared" si="161"/>
        <v>-8.5868141850449522</v>
      </c>
      <c r="BB44">
        <f t="shared" si="161"/>
        <v>17.610022711230339</v>
      </c>
      <c r="BC44">
        <f t="shared" si="161"/>
        <v>-15.134967354781644</v>
      </c>
      <c r="BD44">
        <f t="shared" si="161"/>
        <v>-47.272566834829938</v>
      </c>
      <c r="BE44">
        <f>BE32*SIN(PI()*BE33/180)</f>
        <v>-434.03731717148537</v>
      </c>
      <c r="BF44">
        <f>BF32*SIN(PI()*BF33/180)</f>
        <v>74.724279039425298</v>
      </c>
      <c r="BG44">
        <f t="shared" ref="BG44:BJ44" si="162">BG32*SIN(PI()*BG33/180)</f>
        <v>-46.993781496625957</v>
      </c>
      <c r="BH44">
        <f t="shared" si="162"/>
        <v>25.990380715078572</v>
      </c>
      <c r="BI44">
        <f t="shared" si="162"/>
        <v>221.31206567826516</v>
      </c>
      <c r="BJ44">
        <f t="shared" si="162"/>
        <v>-46.167150875327827</v>
      </c>
      <c r="BO44" t="e">
        <f>BO32*SIN(PI()*BO33/180)</f>
        <v>#DIV/0!</v>
      </c>
      <c r="BP44" t="e">
        <f t="shared" ref="BP44:BT44" si="163">BP32*SIN(PI()*BP33/180)</f>
        <v>#DIV/0!</v>
      </c>
      <c r="BQ44" t="e">
        <f t="shared" si="163"/>
        <v>#DIV/0!</v>
      </c>
      <c r="BR44" t="e">
        <f t="shared" si="163"/>
        <v>#DIV/0!</v>
      </c>
      <c r="BS44" t="e">
        <f t="shared" si="163"/>
        <v>#DIV/0!</v>
      </c>
      <c r="BT44" t="e">
        <f t="shared" si="163"/>
        <v>#DIV/0!</v>
      </c>
      <c r="BU44" t="e">
        <f>BU32*SIN(PI()*BU33/180)</f>
        <v>#DIV/0!</v>
      </c>
      <c r="BV44" t="e">
        <f>BV32*SIN(PI()*BV33/180)</f>
        <v>#DIV/0!</v>
      </c>
      <c r="BW44" t="e">
        <f t="shared" ref="BW44:BZ44" si="164">BW32*SIN(PI()*BW33/180)</f>
        <v>#DIV/0!</v>
      </c>
      <c r="BX44" t="e">
        <f t="shared" si="164"/>
        <v>#DIV/0!</v>
      </c>
      <c r="BY44" t="e">
        <f t="shared" si="164"/>
        <v>#DIV/0!</v>
      </c>
      <c r="BZ44" t="e">
        <f t="shared" si="164"/>
        <v>#DIV/0!</v>
      </c>
    </row>
    <row r="45" spans="1:78" x14ac:dyDescent="0.25">
      <c r="AI45">
        <f>AI32/AM32</f>
        <v>2.5072391072410523</v>
      </c>
      <c r="AJ45">
        <f t="shared" ref="AJ45:AL45" si="165">AJ32/AN32</f>
        <v>0.18002525339412198</v>
      </c>
      <c r="AK45">
        <f t="shared" si="165"/>
        <v>0.91144146809105864</v>
      </c>
      <c r="AL45">
        <f t="shared" si="165"/>
        <v>0.96141009194679994</v>
      </c>
    </row>
    <row r="46" spans="1:78" x14ac:dyDescent="0.25">
      <c r="C46">
        <f>C32/G32</f>
        <v>4.0615883567503293</v>
      </c>
      <c r="D46">
        <f t="shared" ref="D46:F46" si="166">D32/H32</f>
        <v>0.50407732335964095</v>
      </c>
      <c r="E46">
        <f t="shared" si="166"/>
        <v>0.63433423968016367</v>
      </c>
      <c r="F46">
        <f t="shared" si="166"/>
        <v>0.84073160606090369</v>
      </c>
    </row>
    <row r="48" spans="1:78" x14ac:dyDescent="0.25">
      <c r="B48" t="s">
        <v>54</v>
      </c>
      <c r="C48">
        <f>C3*$A$52</f>
        <v>0.01</v>
      </c>
      <c r="D48">
        <f t="shared" ref="D48:F48" si="167">D3*$A$52</f>
        <v>0.03</v>
      </c>
      <c r="E48">
        <f t="shared" si="167"/>
        <v>0.1</v>
      </c>
      <c r="F48">
        <f t="shared" si="167"/>
        <v>0.3</v>
      </c>
    </row>
    <row r="49" spans="1:6" x14ac:dyDescent="0.25">
      <c r="B49" t="s">
        <v>55</v>
      </c>
      <c r="C49">
        <f>C3*$B$52</f>
        <v>0.01</v>
      </c>
      <c r="D49">
        <f t="shared" ref="D49:F49" si="168">D3*$B$52</f>
        <v>0.03</v>
      </c>
      <c r="E49">
        <f t="shared" si="168"/>
        <v>0.1</v>
      </c>
      <c r="F49">
        <f t="shared" si="168"/>
        <v>0.3</v>
      </c>
    </row>
    <row r="51" spans="1:6" x14ac:dyDescent="0.25">
      <c r="A51" t="s">
        <v>53</v>
      </c>
      <c r="B51" t="s">
        <v>52</v>
      </c>
    </row>
    <row r="52" spans="1:6" x14ac:dyDescent="0.25">
      <c r="A52">
        <v>1</v>
      </c>
      <c r="B5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Z92"/>
  <sheetViews>
    <sheetView topLeftCell="L1" zoomScaleNormal="100" workbookViewId="0">
      <selection activeCell="C18" sqref="C18"/>
    </sheetView>
  </sheetViews>
  <sheetFormatPr defaultColWidth="11.42578125" defaultRowHeight="15" x14ac:dyDescent="0.25"/>
  <sheetData>
    <row r="1" spans="1:78" x14ac:dyDescent="0.25">
      <c r="A1" s="1" t="s">
        <v>51</v>
      </c>
      <c r="C1" t="s">
        <v>28</v>
      </c>
      <c r="Q1" s="1" t="s">
        <v>65</v>
      </c>
      <c r="S1" t="s">
        <v>28</v>
      </c>
      <c r="AG1" s="1" t="s">
        <v>50</v>
      </c>
      <c r="AI1" t="s">
        <v>28</v>
      </c>
      <c r="AW1" t="s">
        <v>63</v>
      </c>
      <c r="AY1" t="s">
        <v>28</v>
      </c>
      <c r="BM1" t="s">
        <v>64</v>
      </c>
      <c r="BO1" t="s">
        <v>28</v>
      </c>
    </row>
    <row r="2" spans="1:78" x14ac:dyDescent="0.25">
      <c r="C2" t="s">
        <v>30</v>
      </c>
      <c r="G2" t="s">
        <v>31</v>
      </c>
      <c r="K2" t="s">
        <v>32</v>
      </c>
      <c r="S2" t="s">
        <v>30</v>
      </c>
      <c r="W2" t="s">
        <v>31</v>
      </c>
      <c r="AA2" t="s">
        <v>32</v>
      </c>
      <c r="AI2" t="s">
        <v>30</v>
      </c>
      <c r="AM2" t="s">
        <v>31</v>
      </c>
      <c r="AQ2" t="s">
        <v>32</v>
      </c>
      <c r="AY2" t="s">
        <v>30</v>
      </c>
      <c r="BC2" t="s">
        <v>31</v>
      </c>
      <c r="BG2" t="s">
        <v>32</v>
      </c>
      <c r="BO2" t="s">
        <v>30</v>
      </c>
      <c r="BS2" t="s">
        <v>31</v>
      </c>
      <c r="BW2" t="s">
        <v>32</v>
      </c>
    </row>
    <row r="3" spans="1:7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S3">
        <v>0.01</v>
      </c>
      <c r="T3">
        <v>0.03</v>
      </c>
      <c r="U3">
        <v>0.1</v>
      </c>
      <c r="V3">
        <v>0.3</v>
      </c>
      <c r="W3">
        <v>0.01</v>
      </c>
      <c r="X3">
        <v>0.03</v>
      </c>
      <c r="Y3">
        <v>0.1</v>
      </c>
      <c r="Z3">
        <v>0.3</v>
      </c>
      <c r="AA3">
        <v>0.01</v>
      </c>
      <c r="AB3">
        <v>0.03</v>
      </c>
      <c r="AC3">
        <v>0.1</v>
      </c>
      <c r="AD3">
        <v>0.3</v>
      </c>
      <c r="AI3">
        <v>0.01</v>
      </c>
      <c r="AJ3">
        <v>0.03</v>
      </c>
      <c r="AK3">
        <v>0.1</v>
      </c>
      <c r="AL3">
        <v>0.3</v>
      </c>
      <c r="AM3">
        <v>0.01</v>
      </c>
      <c r="AN3">
        <v>0.03</v>
      </c>
      <c r="AO3">
        <v>0.1</v>
      </c>
      <c r="AP3">
        <v>0.3</v>
      </c>
      <c r="AQ3">
        <v>0.01</v>
      </c>
      <c r="AR3">
        <v>0.03</v>
      </c>
      <c r="AS3">
        <v>0.1</v>
      </c>
      <c r="AT3">
        <v>0.3</v>
      </c>
      <c r="AY3">
        <v>0.01</v>
      </c>
      <c r="AZ3">
        <v>0.03</v>
      </c>
      <c r="BA3">
        <v>0.1</v>
      </c>
      <c r="BB3">
        <v>0.3</v>
      </c>
      <c r="BC3">
        <v>0.01</v>
      </c>
      <c r="BD3">
        <v>0.03</v>
      </c>
      <c r="BE3">
        <v>0.1</v>
      </c>
      <c r="BF3">
        <v>0.3</v>
      </c>
      <c r="BG3">
        <v>0.01</v>
      </c>
      <c r="BH3">
        <v>0.03</v>
      </c>
      <c r="BI3">
        <v>0.1</v>
      </c>
      <c r="BJ3">
        <v>0.3</v>
      </c>
      <c r="BO3">
        <v>0.01</v>
      </c>
      <c r="BP3">
        <v>0.03</v>
      </c>
      <c r="BQ3">
        <v>0.1</v>
      </c>
      <c r="BR3">
        <v>0.3</v>
      </c>
      <c r="BS3">
        <v>0.01</v>
      </c>
      <c r="BT3">
        <v>0.03</v>
      </c>
      <c r="BU3">
        <v>0.1</v>
      </c>
      <c r="BV3">
        <v>0.3</v>
      </c>
      <c r="BW3">
        <v>0.01</v>
      </c>
      <c r="BX3">
        <v>0.03</v>
      </c>
      <c r="BY3">
        <v>0.1</v>
      </c>
      <c r="BZ3">
        <v>0.3</v>
      </c>
    </row>
    <row r="4" spans="1:78" x14ac:dyDescent="0.25">
      <c r="A4" t="s">
        <v>7</v>
      </c>
      <c r="B4" t="s">
        <v>0</v>
      </c>
      <c r="C4">
        <v>240.8313972596072</v>
      </c>
      <c r="D4">
        <v>222.9111193910777</v>
      </c>
      <c r="E4">
        <v>206.46263557578752</v>
      </c>
      <c r="F4">
        <v>206.28450167577114</v>
      </c>
      <c r="G4">
        <v>248.16107240330672</v>
      </c>
      <c r="H4">
        <v>230.53721386625116</v>
      </c>
      <c r="I4">
        <v>214.84264022897753</v>
      </c>
      <c r="J4">
        <v>215.74368423350251</v>
      </c>
      <c r="K4">
        <f>AVERAGE(C4,G4)</f>
        <v>244.49623483145695</v>
      </c>
      <c r="L4">
        <f>AVERAGE(D4,H4)</f>
        <v>226.72416662866442</v>
      </c>
      <c r="M4">
        <f>AVERAGE(E4,I4)</f>
        <v>210.65263790238254</v>
      </c>
      <c r="N4">
        <f>AVERAGE(F4,J4)</f>
        <v>211.01409295463682</v>
      </c>
      <c r="Q4" t="s">
        <v>7</v>
      </c>
      <c r="S4">
        <v>288.30123630482501</v>
      </c>
      <c r="T4">
        <v>280.46797732318265</v>
      </c>
      <c r="U4">
        <v>267.92177430800587</v>
      </c>
      <c r="V4">
        <v>260.77208695255825</v>
      </c>
      <c r="W4">
        <v>295.13740567289909</v>
      </c>
      <c r="X4">
        <v>286.88361719952451</v>
      </c>
      <c r="Y4">
        <v>270.27576843973293</v>
      </c>
      <c r="Z4">
        <v>265.59753140904246</v>
      </c>
      <c r="AA4">
        <f>AVERAGE(S4,W4)</f>
        <v>291.71932098886202</v>
      </c>
      <c r="AB4">
        <f>AVERAGE(T4,X4)</f>
        <v>283.67579726135358</v>
      </c>
      <c r="AC4">
        <f>AVERAGE(U4,Y4)</f>
        <v>269.0987713738694</v>
      </c>
      <c r="AD4">
        <f>AVERAGE(V4,Z4)</f>
        <v>263.18480918080036</v>
      </c>
      <c r="AE4">
        <f>MIN(S4:AD4)</f>
        <v>260.77208695255825</v>
      </c>
      <c r="AF4">
        <f>MAX(S4:AD4)</f>
        <v>295.13740567289909</v>
      </c>
      <c r="AI4">
        <v>323.59648472136394</v>
      </c>
      <c r="AJ4">
        <v>324.3771007116203</v>
      </c>
      <c r="AK4">
        <v>315.55978709743374</v>
      </c>
      <c r="AL4">
        <v>309.9416982012508</v>
      </c>
      <c r="AM4">
        <v>322.08588757261083</v>
      </c>
      <c r="AN4">
        <v>323.91782812686284</v>
      </c>
      <c r="AO4">
        <v>319.80601348964041</v>
      </c>
      <c r="AP4">
        <v>316.52011030223406</v>
      </c>
      <c r="AQ4">
        <f>AVERAGE(AI4,AM4)</f>
        <v>322.84118614698741</v>
      </c>
      <c r="AR4">
        <f>AVERAGE(AJ4,AN4)</f>
        <v>324.1474644192416</v>
      </c>
      <c r="AS4">
        <f>AVERAGE(AK4,AO4)</f>
        <v>317.68290029353705</v>
      </c>
      <c r="AT4">
        <f>AVERAGE(AL4,AP4)</f>
        <v>313.23090425174246</v>
      </c>
      <c r="AU4">
        <f>MIN(AI4:AT4)</f>
        <v>309.9416982012508</v>
      </c>
      <c r="AV4">
        <f>MAX(AI4:AT4)</f>
        <v>324.3771007116203</v>
      </c>
      <c r="AY4">
        <v>306.97269251406033</v>
      </c>
      <c r="AZ4">
        <v>320.58765577648904</v>
      </c>
      <c r="BA4">
        <v>321.76522929489238</v>
      </c>
      <c r="BB4">
        <v>320.84741019466247</v>
      </c>
      <c r="BC4">
        <v>305.79722490882978</v>
      </c>
      <c r="BD4">
        <v>319.712868965837</v>
      </c>
      <c r="BE4">
        <v>326.71867121236625</v>
      </c>
      <c r="BF4">
        <v>329.28754754952394</v>
      </c>
      <c r="BG4">
        <f>AVERAGE(AY4,BC4)</f>
        <v>306.38495871144505</v>
      </c>
      <c r="BH4">
        <f>AVERAGE(AZ4,BD4)</f>
        <v>320.15026237116302</v>
      </c>
      <c r="BI4">
        <f>AVERAGE(BA4,BE4)</f>
        <v>324.24195025362928</v>
      </c>
      <c r="BJ4">
        <f>AVERAGE(BB4,BF4)</f>
        <v>325.0674788720932</v>
      </c>
      <c r="BK4">
        <f>MIN(AY4:BJ4)</f>
        <v>305.79722490882978</v>
      </c>
      <c r="BL4">
        <f>MAX(AY4:BJ4)</f>
        <v>329.28754754952394</v>
      </c>
      <c r="BM4" t="s">
        <v>7</v>
      </c>
      <c r="BN4" t="s">
        <v>0</v>
      </c>
    </row>
    <row r="5" spans="1:78" x14ac:dyDescent="0.25">
      <c r="B5" t="s">
        <v>29</v>
      </c>
      <c r="C5">
        <v>-30.734879370323725</v>
      </c>
      <c r="D5">
        <v>-13.035725497774258</v>
      </c>
      <c r="E5">
        <v>25.812065769200544</v>
      </c>
      <c r="F5">
        <v>50.39066453353508</v>
      </c>
      <c r="G5">
        <v>-30.915657900629228</v>
      </c>
      <c r="H5">
        <v>-13.135600039774777</v>
      </c>
      <c r="I5">
        <v>25.61657597658369</v>
      </c>
      <c r="J5">
        <v>50.468445912564071</v>
      </c>
      <c r="K5">
        <f t="shared" ref="K5:N5" si="0">AVERAGE(C5,G5)</f>
        <v>-30.825268635476476</v>
      </c>
      <c r="L5">
        <f t="shared" si="0"/>
        <v>-13.085662768774519</v>
      </c>
      <c r="M5">
        <f t="shared" si="0"/>
        <v>25.714320872892117</v>
      </c>
      <c r="N5">
        <f t="shared" si="0"/>
        <v>50.429555223049576</v>
      </c>
      <c r="S5">
        <v>6.5787895676525716</v>
      </c>
      <c r="T5">
        <v>-86.183569561117196</v>
      </c>
      <c r="U5">
        <v>11.354357158607121</v>
      </c>
      <c r="V5">
        <v>-5.1971922743673824</v>
      </c>
      <c r="W5">
        <v>6.0654282211493387</v>
      </c>
      <c r="X5">
        <v>-87.056172762466531</v>
      </c>
      <c r="Y5">
        <v>10.460407978095192</v>
      </c>
      <c r="Z5">
        <v>-6.2066732943914786</v>
      </c>
      <c r="AA5">
        <f t="shared" ref="AA5" si="1">AVERAGE(S5,W5)</f>
        <v>6.3221088944009551</v>
      </c>
      <c r="AB5">
        <f t="shared" ref="AB5" si="2">AVERAGE(T5,X5)</f>
        <v>-86.619871161791863</v>
      </c>
      <c r="AC5">
        <f t="shared" ref="AC5" si="3">AVERAGE(U5,Y5)</f>
        <v>10.907382568351156</v>
      </c>
      <c r="AD5">
        <f t="shared" ref="AD5" si="4">AVERAGE(V5,Z5)</f>
        <v>-5.7019327843794301</v>
      </c>
      <c r="AI5">
        <v>67.009874999490393</v>
      </c>
      <c r="AJ5">
        <v>-87.03378500807456</v>
      </c>
      <c r="AK5">
        <v>65.180271848733639</v>
      </c>
      <c r="AL5">
        <v>-23.715639986597818</v>
      </c>
      <c r="AM5">
        <v>68.38650465377475</v>
      </c>
      <c r="AN5">
        <v>-85.75605755759652</v>
      </c>
      <c r="AO5">
        <v>65.937345657534948</v>
      </c>
      <c r="AP5">
        <v>-23.391483730221577</v>
      </c>
      <c r="AQ5">
        <f t="shared" ref="AQ5" si="5">AVERAGE(AI5,AM5)</f>
        <v>67.698189826632571</v>
      </c>
      <c r="AR5">
        <f t="shared" ref="AR5" si="6">AVERAGE(AJ5,AN5)</f>
        <v>-86.39492128283554</v>
      </c>
      <c r="AS5">
        <f t="shared" ref="AS5" si="7">AVERAGE(AK5,AO5)</f>
        <v>65.558808753134286</v>
      </c>
      <c r="AT5">
        <f t="shared" ref="AT5" si="8">AVERAGE(AL5,AP5)</f>
        <v>-23.553561858409697</v>
      </c>
      <c r="AY5">
        <v>-4.2597577461892646</v>
      </c>
      <c r="AZ5">
        <v>54.929570503759926</v>
      </c>
      <c r="BA5">
        <v>52.46843820992958</v>
      </c>
      <c r="BB5">
        <v>-61.817575837827604</v>
      </c>
      <c r="BC5">
        <v>-3.9030411966533269</v>
      </c>
      <c r="BD5">
        <v>55.326155295871416</v>
      </c>
      <c r="BE5">
        <v>53.215576485315694</v>
      </c>
      <c r="BF5">
        <v>-61.945164532090011</v>
      </c>
      <c r="BG5">
        <f t="shared" ref="BG5" si="9">AVERAGE(AY5,BC5)</f>
        <v>-4.081399471421296</v>
      </c>
      <c r="BH5">
        <f t="shared" ref="BH5" si="10">AVERAGE(AZ5,BD5)</f>
        <v>55.127862899815668</v>
      </c>
      <c r="BI5">
        <f t="shared" ref="BI5" si="11">AVERAGE(BA5,BE5)</f>
        <v>52.842007347622641</v>
      </c>
      <c r="BJ5">
        <f t="shared" ref="BJ5" si="12">AVERAGE(BB5,BF5)</f>
        <v>-61.881370184958811</v>
      </c>
      <c r="BN5" t="s">
        <v>29</v>
      </c>
    </row>
    <row r="6" spans="1:78" x14ac:dyDescent="0.25">
      <c r="B6" t="s">
        <v>1</v>
      </c>
      <c r="C6">
        <v>0.98811577254346838</v>
      </c>
      <c r="D6">
        <v>1.3179143991062217</v>
      </c>
      <c r="E6">
        <v>1.8934375056220036</v>
      </c>
      <c r="F6">
        <v>3.6348426047859803</v>
      </c>
      <c r="G6">
        <v>1.0635896293472986</v>
      </c>
      <c r="H6">
        <v>1.2317500733667937</v>
      </c>
      <c r="I6">
        <v>2.090263452802493</v>
      </c>
      <c r="J6">
        <v>3.4371730573295594</v>
      </c>
      <c r="K6">
        <f>AVERAGE(C6,G6)</f>
        <v>1.0258527009453835</v>
      </c>
      <c r="L6">
        <f>AVERAGE(D6,H6)</f>
        <v>1.2748322362365077</v>
      </c>
      <c r="M6">
        <f>AVERAGE(E6,I6)</f>
        <v>1.9918504792122484</v>
      </c>
      <c r="N6">
        <f>AVERAGE(F6,J6)</f>
        <v>3.5360078310577698</v>
      </c>
      <c r="S6">
        <v>1.0061250334624547</v>
      </c>
      <c r="T6">
        <v>1.0583495849167326</v>
      </c>
      <c r="U6">
        <v>1.6238342886224193</v>
      </c>
      <c r="V6">
        <v>3.3669423199323485</v>
      </c>
      <c r="W6">
        <v>0.88427646876022226</v>
      </c>
      <c r="X6">
        <v>0.93624747528460206</v>
      </c>
      <c r="Y6">
        <v>1.304322100353331</v>
      </c>
      <c r="Z6">
        <v>2.4743937156626159</v>
      </c>
      <c r="AA6">
        <f>AVERAGE(S6,W6)</f>
        <v>0.9452007511113385</v>
      </c>
      <c r="AB6">
        <f>AVERAGE(T6,X6)</f>
        <v>0.99729853010066738</v>
      </c>
      <c r="AC6">
        <f>AVERAGE(U6,Y6)</f>
        <v>1.4640781944878751</v>
      </c>
      <c r="AD6">
        <f>AVERAGE(V6,Z6)</f>
        <v>2.9206680177974822</v>
      </c>
      <c r="AI6">
        <v>0.71558637261965186</v>
      </c>
      <c r="AJ6">
        <v>0.9105418262679027</v>
      </c>
      <c r="AK6">
        <v>0.92639243513695391</v>
      </c>
      <c r="AL6">
        <v>1.7743424126329024</v>
      </c>
      <c r="AM6">
        <v>0.80347717927250417</v>
      </c>
      <c r="AN6">
        <v>0.92053403879341045</v>
      </c>
      <c r="AO6">
        <v>0.95971937674604579</v>
      </c>
      <c r="AP6">
        <v>1.7778996793039836</v>
      </c>
      <c r="AQ6">
        <f>AVERAGE(AI6,AM6)</f>
        <v>0.75953177594607801</v>
      </c>
      <c r="AR6">
        <f>AVERAGE(AJ6,AN6)</f>
        <v>0.91553793253065652</v>
      </c>
      <c r="AS6">
        <f>AVERAGE(AK6,AO6)</f>
        <v>0.94305590594149979</v>
      </c>
      <c r="AT6">
        <f>AVERAGE(AL6,AP6)</f>
        <v>1.7761210459684431</v>
      </c>
      <c r="AY6">
        <v>2.0507772420061925</v>
      </c>
      <c r="AZ6">
        <v>1.259324536791891</v>
      </c>
      <c r="BA6">
        <v>1.1178412989692414</v>
      </c>
      <c r="BB6">
        <v>1.0979086723407547</v>
      </c>
      <c r="BC6">
        <v>1.5453822503025865</v>
      </c>
      <c r="BD6">
        <v>1.0416450916811895</v>
      </c>
      <c r="BE6">
        <v>1.2069009346243293</v>
      </c>
      <c r="BF6">
        <v>1.1576688462429012</v>
      </c>
      <c r="BG6">
        <f>AVERAGE(AY6,BC6)</f>
        <v>1.7980797461543894</v>
      </c>
      <c r="BH6">
        <f>AVERAGE(AZ6,BD6)</f>
        <v>1.1504848142365403</v>
      </c>
      <c r="BI6">
        <f>AVERAGE(BA6,BE6)</f>
        <v>1.1623711167967854</v>
      </c>
      <c r="BJ6">
        <f>AVERAGE(BB6,BF6)</f>
        <v>1.1277887592918279</v>
      </c>
      <c r="BN6" t="s">
        <v>1</v>
      </c>
    </row>
    <row r="7" spans="1:78" x14ac:dyDescent="0.25">
      <c r="B7" t="s">
        <v>2</v>
      </c>
      <c r="BN7" t="s">
        <v>2</v>
      </c>
    </row>
    <row r="8" spans="1:78" x14ac:dyDescent="0.25">
      <c r="A8" t="s">
        <v>8</v>
      </c>
      <c r="B8" t="s">
        <v>0</v>
      </c>
      <c r="C8">
        <v>163.16465165426015</v>
      </c>
      <c r="D8">
        <v>155.28282461323099</v>
      </c>
      <c r="E8">
        <v>150.58479308220942</v>
      </c>
      <c r="F8">
        <v>154.85877290041745</v>
      </c>
      <c r="G8">
        <v>158.77897518994334</v>
      </c>
      <c r="H8">
        <v>151.03385624181169</v>
      </c>
      <c r="I8">
        <v>145.95431029195518</v>
      </c>
      <c r="J8">
        <v>150.62098928324619</v>
      </c>
      <c r="K8">
        <f>AVERAGE(C8,G8)</f>
        <v>160.97181342210175</v>
      </c>
      <c r="L8">
        <f>AVERAGE(D8,H8)</f>
        <v>153.15834042752135</v>
      </c>
      <c r="M8">
        <f>AVERAGE(E8,I8)</f>
        <v>148.2695516870823</v>
      </c>
      <c r="N8">
        <f>AVERAGE(F8,J8)</f>
        <v>152.73988109183182</v>
      </c>
      <c r="Q8" t="s">
        <v>8</v>
      </c>
      <c r="S8">
        <v>139.76891392155878</v>
      </c>
      <c r="T8">
        <v>140.10223591504879</v>
      </c>
      <c r="U8">
        <v>141.70346867050895</v>
      </c>
      <c r="V8">
        <v>142.98278470533606</v>
      </c>
      <c r="W8">
        <v>137.92385084872802</v>
      </c>
      <c r="X8">
        <v>135.65948673197602</v>
      </c>
      <c r="Y8">
        <v>135.36713005461334</v>
      </c>
      <c r="Z8">
        <v>137.03770767606406</v>
      </c>
      <c r="AA8">
        <f>AVERAGE(S8,W8)</f>
        <v>138.84638238514339</v>
      </c>
      <c r="AB8">
        <f>AVERAGE(T8,X8)</f>
        <v>137.88086132351242</v>
      </c>
      <c r="AC8">
        <f>AVERAGE(U8,Y8)</f>
        <v>138.53529936256115</v>
      </c>
      <c r="AD8">
        <f>AVERAGE(V8,Z8)</f>
        <v>140.01024619070006</v>
      </c>
      <c r="AE8">
        <f>MIN(S8:AD8)</f>
        <v>135.36713005461334</v>
      </c>
      <c r="AF8">
        <f>MAX(S8:AD8)</f>
        <v>142.98278470533606</v>
      </c>
      <c r="AI8">
        <v>128.50399306558654</v>
      </c>
      <c r="AJ8">
        <v>124.27881638967595</v>
      </c>
      <c r="AK8">
        <v>119.39615469200419</v>
      </c>
      <c r="AL8">
        <v>119.1313914793687</v>
      </c>
      <c r="AM8">
        <v>119.3646568431333</v>
      </c>
      <c r="AN8">
        <v>115.9561653172329</v>
      </c>
      <c r="AO8">
        <v>115.51876119057016</v>
      </c>
      <c r="AP8">
        <v>115.51110897821991</v>
      </c>
      <c r="AQ8">
        <f>AVERAGE(AI8,AM8)</f>
        <v>123.93432495435992</v>
      </c>
      <c r="AR8">
        <f>AVERAGE(AJ8,AN8)</f>
        <v>120.11749085345443</v>
      </c>
      <c r="AS8">
        <f>AVERAGE(AK8,AO8)</f>
        <v>117.45745794128717</v>
      </c>
      <c r="AT8">
        <f>AVERAGE(AL8,AP8)</f>
        <v>117.3212502287943</v>
      </c>
      <c r="AU8">
        <f>MIN(AI8:AT8)</f>
        <v>115.51110897821991</v>
      </c>
      <c r="AV8">
        <f>MAX(AI8:AT8)</f>
        <v>128.50399306558654</v>
      </c>
      <c r="AY8">
        <v>137.55971670560572</v>
      </c>
      <c r="AZ8">
        <v>127.98528653683438</v>
      </c>
      <c r="BA8">
        <v>120.16382841715044</v>
      </c>
      <c r="BB8">
        <v>115.99787844751839</v>
      </c>
      <c r="BC8">
        <v>135.00476916769833</v>
      </c>
      <c r="BD8">
        <v>119.18576714065172</v>
      </c>
      <c r="BE8">
        <v>114.7034958922107</v>
      </c>
      <c r="BF8">
        <v>111.96459029535364</v>
      </c>
      <c r="BG8">
        <f>AVERAGE(AY8,BC8)</f>
        <v>136.28224293665204</v>
      </c>
      <c r="BH8">
        <f>AVERAGE(AZ8,BD8)</f>
        <v>123.58552683874305</v>
      </c>
      <c r="BI8">
        <f>AVERAGE(BA8,BE8)</f>
        <v>117.43366215468058</v>
      </c>
      <c r="BJ8">
        <f>AVERAGE(BB8,BF8)</f>
        <v>113.98123437143602</v>
      </c>
      <c r="BK8">
        <f>MIN(AY8:BJ8)</f>
        <v>111.96459029535364</v>
      </c>
      <c r="BL8">
        <f>MAX(AY8:BJ8)</f>
        <v>137.55971670560572</v>
      </c>
      <c r="BM8" t="s">
        <v>8</v>
      </c>
      <c r="BN8" t="s">
        <v>0</v>
      </c>
    </row>
    <row r="9" spans="1:78" x14ac:dyDescent="0.25">
      <c r="B9" t="s">
        <v>29</v>
      </c>
      <c r="C9">
        <v>-23.577578024178095</v>
      </c>
      <c r="D9">
        <v>-5.8068119638432254</v>
      </c>
      <c r="E9">
        <v>32.63796589148712</v>
      </c>
      <c r="F9">
        <v>56.652780746485462</v>
      </c>
      <c r="G9">
        <v>-24.245129821571215</v>
      </c>
      <c r="H9">
        <v>-6.3034165726029201</v>
      </c>
      <c r="I9">
        <v>32.137249600527575</v>
      </c>
      <c r="J9">
        <v>56.574080027128041</v>
      </c>
      <c r="K9">
        <f t="shared" ref="K9" si="13">AVERAGE(C9,G9)</f>
        <v>-23.911353922874653</v>
      </c>
      <c r="L9">
        <f t="shared" ref="L9" si="14">AVERAGE(D9,H9)</f>
        <v>-6.0551142682230727</v>
      </c>
      <c r="M9">
        <f t="shared" ref="M9" si="15">AVERAGE(E9,I9)</f>
        <v>32.387607746007347</v>
      </c>
      <c r="N9">
        <f t="shared" ref="N9" si="16">AVERAGE(F9,J9)</f>
        <v>56.613430386806755</v>
      </c>
      <c r="S9">
        <v>14.895184253729703</v>
      </c>
      <c r="T9">
        <v>-76.743507748581223</v>
      </c>
      <c r="U9">
        <v>21.319360291323552</v>
      </c>
      <c r="V9">
        <v>5.184141226608002</v>
      </c>
      <c r="W9">
        <v>13.740984848262007</v>
      </c>
      <c r="X9">
        <v>-77.897537952388205</v>
      </c>
      <c r="Y9">
        <v>20.234199105973925</v>
      </c>
      <c r="Z9">
        <v>4.2095411145971866</v>
      </c>
      <c r="AA9">
        <f t="shared" ref="AA9" si="17">AVERAGE(S9,W9)</f>
        <v>14.318084550995856</v>
      </c>
      <c r="AB9">
        <f t="shared" ref="AB9" si="18">AVERAGE(T9,X9)</f>
        <v>-77.320522850484707</v>
      </c>
      <c r="AC9">
        <f t="shared" ref="AC9" si="19">AVERAGE(U9,Y9)</f>
        <v>20.776779698648738</v>
      </c>
      <c r="AD9">
        <f t="shared" ref="AD9" si="20">AVERAGE(V9,Z9)</f>
        <v>4.6968411706025943</v>
      </c>
      <c r="AI9">
        <v>70.962196309075637</v>
      </c>
      <c r="AJ9">
        <v>-81.039635659838339</v>
      </c>
      <c r="AK9">
        <v>74.366153021495478</v>
      </c>
      <c r="AL9">
        <v>-13.34377501607138</v>
      </c>
      <c r="AM9">
        <v>71.387921037362432</v>
      </c>
      <c r="AN9">
        <v>-80.446065176007238</v>
      </c>
      <c r="AO9">
        <v>74.291524928042961</v>
      </c>
      <c r="AP9">
        <v>-12.899460034365347</v>
      </c>
      <c r="AQ9">
        <f t="shared" ref="AQ9" si="21">AVERAGE(AI9,AM9)</f>
        <v>71.175058673219041</v>
      </c>
      <c r="AR9">
        <f t="shared" ref="AR9" si="22">AVERAGE(AJ9,AN9)</f>
        <v>-80.742850417922796</v>
      </c>
      <c r="AS9">
        <f t="shared" ref="AS9" si="23">AVERAGE(AK9,AO9)</f>
        <v>74.328838974769212</v>
      </c>
      <c r="AT9">
        <f t="shared" ref="AT9" si="24">AVERAGE(AL9,AP9)</f>
        <v>-13.121617525218364</v>
      </c>
      <c r="AY9">
        <v>-3.2586451276668922</v>
      </c>
      <c r="AZ9">
        <v>57.038532260901071</v>
      </c>
      <c r="BA9">
        <v>56.676514539598678</v>
      </c>
      <c r="BB9">
        <v>-55.553743692064536</v>
      </c>
      <c r="BC9">
        <v>-3.1286210310859008</v>
      </c>
      <c r="BD9">
        <v>57.440147642476177</v>
      </c>
      <c r="BE9">
        <v>57.227464590407294</v>
      </c>
      <c r="BF9">
        <v>-56.181211797922792</v>
      </c>
      <c r="BG9">
        <f t="shared" ref="BG9" si="25">AVERAGE(AY9,BC9)</f>
        <v>-3.1936330793763963</v>
      </c>
      <c r="BH9">
        <f t="shared" ref="BH9" si="26">AVERAGE(AZ9,BD9)</f>
        <v>57.239339951688621</v>
      </c>
      <c r="BI9">
        <f t="shared" ref="BI9" si="27">AVERAGE(BA9,BE9)</f>
        <v>56.951989565002989</v>
      </c>
      <c r="BJ9">
        <f t="shared" ref="BJ9" si="28">AVERAGE(BB9,BF9)</f>
        <v>-55.867477744993664</v>
      </c>
      <c r="BN9" t="s">
        <v>29</v>
      </c>
    </row>
    <row r="10" spans="1:78" x14ac:dyDescent="0.25">
      <c r="B10" t="s">
        <v>1</v>
      </c>
      <c r="C10">
        <v>1.3548032509879855</v>
      </c>
      <c r="D10">
        <v>1.559271427020916</v>
      </c>
      <c r="E10">
        <v>2.0021412040679873</v>
      </c>
      <c r="F10">
        <v>3.7424548232653532</v>
      </c>
      <c r="G10">
        <v>1.6744049928142217</v>
      </c>
      <c r="H10">
        <v>1.5000300249364349</v>
      </c>
      <c r="I10">
        <v>2.0567051177722906</v>
      </c>
      <c r="J10">
        <v>3.7241176137093928</v>
      </c>
      <c r="K10">
        <f>AVERAGE(C10,G10)</f>
        <v>1.5146041219011037</v>
      </c>
      <c r="L10">
        <f>AVERAGE(D10,H10)</f>
        <v>1.5296507259786756</v>
      </c>
      <c r="M10">
        <f>AVERAGE(E10,I10)</f>
        <v>2.029423160920139</v>
      </c>
      <c r="N10">
        <f>AVERAGE(F10,J10)</f>
        <v>3.7332862184873727</v>
      </c>
      <c r="S10">
        <v>2.1829037092650276</v>
      </c>
      <c r="T10">
        <v>2.0423312179947906</v>
      </c>
      <c r="U10">
        <v>2.812963443155204</v>
      </c>
      <c r="V10">
        <v>3.7233824962323525</v>
      </c>
      <c r="W10">
        <v>1.6278949984023252</v>
      </c>
      <c r="X10">
        <v>1.5376388362527864</v>
      </c>
      <c r="Y10">
        <v>1.990463974480879</v>
      </c>
      <c r="Z10">
        <v>3.3582844032112211</v>
      </c>
      <c r="AA10">
        <f>AVERAGE(S10,W10)</f>
        <v>1.9053993538336764</v>
      </c>
      <c r="AB10">
        <f>AVERAGE(T10,X10)</f>
        <v>1.7899850271237885</v>
      </c>
      <c r="AC10">
        <f>AVERAGE(U10,Y10)</f>
        <v>2.4017137088180416</v>
      </c>
      <c r="AD10">
        <f>AVERAGE(V10,Z10)</f>
        <v>3.540833449721787</v>
      </c>
      <c r="AI10">
        <v>1.5082677513538429</v>
      </c>
      <c r="AJ10">
        <v>1.8795544541106486</v>
      </c>
      <c r="AK10">
        <v>1.6683579192365097</v>
      </c>
      <c r="AL10">
        <v>2.3233370598141034</v>
      </c>
      <c r="AM10">
        <v>2.001194255424763</v>
      </c>
      <c r="AN10">
        <v>1.8142968938874526</v>
      </c>
      <c r="AO10">
        <v>2.1094077193577161</v>
      </c>
      <c r="AP10">
        <v>2.434245038037893</v>
      </c>
      <c r="AQ10">
        <f>AVERAGE(AI10,AM10)</f>
        <v>1.7547310033893031</v>
      </c>
      <c r="AR10">
        <f>AVERAGE(AJ10,AN10)</f>
        <v>1.8469256739990505</v>
      </c>
      <c r="AS10">
        <f>AVERAGE(AK10,AO10)</f>
        <v>1.888882819297113</v>
      </c>
      <c r="AT10">
        <f>AVERAGE(AL10,AP10)</f>
        <v>2.378791048925998</v>
      </c>
      <c r="AY10">
        <v>1.6564835974066514</v>
      </c>
      <c r="AZ10">
        <v>1.6628761360939843</v>
      </c>
      <c r="BA10">
        <v>1.9079364281240747</v>
      </c>
      <c r="BB10">
        <v>2.2983537772702625</v>
      </c>
      <c r="BC10">
        <v>2.0391041116065294</v>
      </c>
      <c r="BD10">
        <v>1.5451000979893539</v>
      </c>
      <c r="BE10">
        <v>1.846895648641858</v>
      </c>
      <c r="BF10">
        <v>2.010412782987347</v>
      </c>
      <c r="BG10">
        <f>AVERAGE(AY10,BC10)</f>
        <v>1.8477938545065904</v>
      </c>
      <c r="BH10">
        <f>AVERAGE(AZ10,BD10)</f>
        <v>1.603988117041669</v>
      </c>
      <c r="BI10">
        <f>AVERAGE(BA10,BE10)</f>
        <v>1.8774160383829663</v>
      </c>
      <c r="BJ10">
        <f>AVERAGE(BB10,BF10)</f>
        <v>2.1543832801288048</v>
      </c>
      <c r="BN10" t="s">
        <v>1</v>
      </c>
    </row>
    <row r="11" spans="1:78" x14ac:dyDescent="0.25">
      <c r="B11" t="s">
        <v>2</v>
      </c>
      <c r="BN11" t="s">
        <v>2</v>
      </c>
    </row>
    <row r="12" spans="1:78" x14ac:dyDescent="0.25">
      <c r="A12" t="s">
        <v>10</v>
      </c>
      <c r="B12" t="s">
        <v>0</v>
      </c>
      <c r="C12">
        <v>3.6352968562783743E-3</v>
      </c>
      <c r="D12">
        <v>3.1197077285143975E-3</v>
      </c>
      <c r="E12">
        <v>3.1579884160588892E-3</v>
      </c>
      <c r="F12">
        <v>3.1087286481581823E-3</v>
      </c>
      <c r="G12">
        <v>3.9451413475889551E-3</v>
      </c>
      <c r="H12">
        <v>3.4702197248648588E-3</v>
      </c>
      <c r="I12">
        <v>3.5569603693449384E-3</v>
      </c>
      <c r="J12">
        <v>3.3857918880762865E-3</v>
      </c>
      <c r="K12">
        <f>AVERAGE(C12,G12)</f>
        <v>3.7902191019336647E-3</v>
      </c>
      <c r="L12">
        <f>AVERAGE(D12,H12)</f>
        <v>3.2949637266896283E-3</v>
      </c>
      <c r="M12">
        <f>AVERAGE(E12,I12)</f>
        <v>3.3574743927019136E-3</v>
      </c>
      <c r="N12">
        <f>AVERAGE(F12,J12)</f>
        <v>3.2472602681172342E-3</v>
      </c>
      <c r="Q12" t="s">
        <v>10</v>
      </c>
      <c r="S12">
        <v>4.275476973790015E-3</v>
      </c>
      <c r="T12">
        <v>3.5203565191168607E-3</v>
      </c>
      <c r="U12">
        <v>4.1190686150378263E-3</v>
      </c>
      <c r="V12">
        <v>4.0398472636312297E-3</v>
      </c>
      <c r="W12">
        <v>4.5475876598978617E-3</v>
      </c>
      <c r="X12">
        <v>4.4399016540584034E-3</v>
      </c>
      <c r="Y12">
        <v>4.5762619213592214E-3</v>
      </c>
      <c r="Z12">
        <v>4.1036599267807172E-3</v>
      </c>
      <c r="AA12">
        <f>AVERAGE(S12,W12)</f>
        <v>4.4115323168439384E-3</v>
      </c>
      <c r="AB12">
        <f>AVERAGE(T12,X12)</f>
        <v>3.9801290865876318E-3</v>
      </c>
      <c r="AC12">
        <f>AVERAGE(U12,Y12)</f>
        <v>4.3476652681985238E-3</v>
      </c>
      <c r="AD12">
        <f>AVERAGE(V12,Z12)</f>
        <v>4.0717535952059739E-3</v>
      </c>
      <c r="AE12">
        <f>MIN(S12:AD12)*10^3</f>
        <v>3.5203565191168606</v>
      </c>
      <c r="AF12">
        <f>MAX(S12:AD12)*10^3</f>
        <v>4.5762619213592215</v>
      </c>
      <c r="AI12">
        <v>3.432673568958411E-3</v>
      </c>
      <c r="AJ12">
        <v>3.3625738556531683E-3</v>
      </c>
      <c r="AK12">
        <v>4.0774603868050886E-3</v>
      </c>
      <c r="AL12">
        <v>4.1488423835113033E-3</v>
      </c>
      <c r="AM12">
        <v>3.4913425559009535E-3</v>
      </c>
      <c r="AN12">
        <v>3.0127364028746861E-3</v>
      </c>
      <c r="AO12">
        <v>3.821730762546252E-3</v>
      </c>
      <c r="AP12">
        <v>4.4183100660494601E-3</v>
      </c>
      <c r="AQ12">
        <f>AVERAGE(AI12,AM12)</f>
        <v>3.462008062429682E-3</v>
      </c>
      <c r="AR12">
        <f>AVERAGE(AJ12,AN12)</f>
        <v>3.187655129263927E-3</v>
      </c>
      <c r="AS12">
        <f>AVERAGE(AK12,AO12)</f>
        <v>3.9495955746756701E-3</v>
      </c>
      <c r="AT12">
        <f>AVERAGE(AL12,AP12)</f>
        <v>4.2835762247803817E-3</v>
      </c>
      <c r="AU12">
        <f>MIN(AI12:AT12)*10^3</f>
        <v>3.0127364028746859</v>
      </c>
      <c r="AV12">
        <f>MAX(AI12:AT12)*10^3</f>
        <v>4.4183100660494601</v>
      </c>
      <c r="AY12">
        <v>2.9627695412047777E-3</v>
      </c>
      <c r="AZ12">
        <v>2.1918250912492548E-3</v>
      </c>
      <c r="BA12">
        <v>2.9959026094843071E-3</v>
      </c>
      <c r="BB12">
        <v>3.6819130686398388E-3</v>
      </c>
      <c r="BC12">
        <v>4.584835789572566E-3</v>
      </c>
      <c r="BD12">
        <v>2.1884209746012295E-3</v>
      </c>
      <c r="BE12">
        <v>3.3534889208591979E-3</v>
      </c>
      <c r="BF12">
        <v>2.9349113716475306E-3</v>
      </c>
      <c r="BG12">
        <f>AVERAGE(AY12,BC12)</f>
        <v>3.7738026653886718E-3</v>
      </c>
      <c r="BH12">
        <f>AVERAGE(AZ12,BD12)</f>
        <v>2.1901230329252419E-3</v>
      </c>
      <c r="BI12">
        <f>AVERAGE(BA12,BE12)</f>
        <v>3.1746957651717523E-3</v>
      </c>
      <c r="BJ12">
        <f>AVERAGE(BB12,BF12)</f>
        <v>3.3084122201436847E-3</v>
      </c>
      <c r="BK12">
        <f>MIN(AY12:BJ12)*10^3</f>
        <v>2.1884209746012298</v>
      </c>
      <c r="BL12">
        <f>MAX(AY12:BJ12)*10^3</f>
        <v>4.5848357895725655</v>
      </c>
      <c r="BM12" t="s">
        <v>10</v>
      </c>
      <c r="BN12" t="s">
        <v>0</v>
      </c>
    </row>
    <row r="13" spans="1:78" x14ac:dyDescent="0.25">
      <c r="B13" t="s">
        <v>29</v>
      </c>
      <c r="C13">
        <v>-39.148150291282171</v>
      </c>
      <c r="D13">
        <v>-22.405820450193456</v>
      </c>
      <c r="E13">
        <v>14.204260336011092</v>
      </c>
      <c r="F13">
        <v>37.087537922334462</v>
      </c>
      <c r="G13">
        <v>-37.446136585354296</v>
      </c>
      <c r="H13">
        <v>-21.47694845285379</v>
      </c>
      <c r="I13">
        <v>15.193005654321663</v>
      </c>
      <c r="J13">
        <v>37.959711930529302</v>
      </c>
      <c r="K13">
        <f t="shared" ref="K13" si="29">AVERAGE(C13,G13)</f>
        <v>-38.29714343831823</v>
      </c>
      <c r="L13">
        <f t="shared" ref="L13" si="30">AVERAGE(D13,H13)</f>
        <v>-21.941384451523625</v>
      </c>
      <c r="M13">
        <f t="shared" ref="M13" si="31">AVERAGE(E13,I13)</f>
        <v>14.698632995166378</v>
      </c>
      <c r="N13">
        <f t="shared" ref="N13" si="32">AVERAGE(F13,J13)</f>
        <v>37.523624926431879</v>
      </c>
      <c r="S13">
        <v>3.1096067296040935</v>
      </c>
      <c r="T13">
        <v>-89.584628959567439</v>
      </c>
      <c r="U13">
        <v>4.9514865510507464</v>
      </c>
      <c r="V13">
        <v>-13.259356788105102</v>
      </c>
      <c r="W13">
        <v>4.4633457175394939</v>
      </c>
      <c r="X13">
        <v>-89.303676901721033</v>
      </c>
      <c r="Y13">
        <v>6.3806267966289045</v>
      </c>
      <c r="Z13">
        <v>-11.663913005187077</v>
      </c>
      <c r="AA13">
        <f t="shared" ref="AA13" si="33">AVERAGE(S13,W13)</f>
        <v>3.7864762235717935</v>
      </c>
      <c r="AB13">
        <f t="shared" ref="AB13" si="34">AVERAGE(T13,X13)</f>
        <v>-89.444152930644236</v>
      </c>
      <c r="AC13">
        <f t="shared" ref="AC13" si="35">AVERAGE(U13,Y13)</f>
        <v>5.6660566738398259</v>
      </c>
      <c r="AD13">
        <f t="shared" ref="AD13" si="36">AVERAGE(V13,Z13)</f>
        <v>-12.461634896646089</v>
      </c>
      <c r="AI13">
        <v>64.594057978862068</v>
      </c>
      <c r="AJ13">
        <v>-88.228156142931439</v>
      </c>
      <c r="AK13">
        <v>64.059793206378288</v>
      </c>
      <c r="AL13">
        <v>-25.4423699711521</v>
      </c>
      <c r="AM13">
        <v>65.810488967364449</v>
      </c>
      <c r="AN13">
        <v>-86.214528356306303</v>
      </c>
      <c r="AO13">
        <v>65.788207861656105</v>
      </c>
      <c r="AP13">
        <v>-24.491191698556278</v>
      </c>
      <c r="AQ13">
        <f t="shared" ref="AQ13" si="37">AVERAGE(AI13,AM13)</f>
        <v>65.202273473113252</v>
      </c>
      <c r="AR13">
        <f t="shared" ref="AR13" si="38">AVERAGE(AJ13,AN13)</f>
        <v>-87.221342249618871</v>
      </c>
      <c r="AS13">
        <f t="shared" ref="AS13" si="39">AVERAGE(AK13,AO13)</f>
        <v>64.924000534017196</v>
      </c>
      <c r="AT13">
        <f t="shared" ref="AT13" si="40">AVERAGE(AL13,AP13)</f>
        <v>-24.966780834854191</v>
      </c>
      <c r="AY13">
        <v>-9.2021374420616233</v>
      </c>
      <c r="AZ13">
        <v>54.517161842202512</v>
      </c>
      <c r="BA13">
        <v>52.007971816981879</v>
      </c>
      <c r="BB13">
        <v>-63.387639024164812</v>
      </c>
      <c r="BC13">
        <v>-7.4639874095439378</v>
      </c>
      <c r="BD13">
        <v>52.746901743030655</v>
      </c>
      <c r="BE13">
        <v>51.707366750863265</v>
      </c>
      <c r="BF13">
        <v>-61.169333462634611</v>
      </c>
      <c r="BG13">
        <f t="shared" ref="BG13" si="41">AVERAGE(AY13,BC13)</f>
        <v>-8.3330624258027797</v>
      </c>
      <c r="BH13">
        <f t="shared" ref="BH13" si="42">AVERAGE(AZ13,BD13)</f>
        <v>53.632031792616587</v>
      </c>
      <c r="BI13">
        <f t="shared" ref="BI13" si="43">AVERAGE(BA13,BE13)</f>
        <v>51.857669283922576</v>
      </c>
      <c r="BJ13">
        <f t="shared" ref="BJ13" si="44">AVERAGE(BB13,BF13)</f>
        <v>-62.278486243399712</v>
      </c>
      <c r="BN13" t="s">
        <v>29</v>
      </c>
    </row>
    <row r="14" spans="1:78" x14ac:dyDescent="0.25">
      <c r="B14" t="s">
        <v>1</v>
      </c>
      <c r="C14">
        <v>2.4922382329190844</v>
      </c>
      <c r="D14">
        <v>3.1285235849692126</v>
      </c>
      <c r="E14">
        <v>2.9871874692917659</v>
      </c>
      <c r="F14">
        <v>4.2183379211039549</v>
      </c>
      <c r="G14">
        <v>2.9763069209535704</v>
      </c>
      <c r="H14">
        <v>3.0508913575292298</v>
      </c>
      <c r="I14">
        <v>3.5473975202684436</v>
      </c>
      <c r="J14">
        <v>4.7986897050023698</v>
      </c>
      <c r="K14">
        <f t="shared" ref="K14:N15" si="45">AVERAGE(C14,G14)</f>
        <v>2.7342725769363274</v>
      </c>
      <c r="L14">
        <f t="shared" si="45"/>
        <v>3.0897074712492212</v>
      </c>
      <c r="M14">
        <f t="shared" si="45"/>
        <v>3.2672924947801048</v>
      </c>
      <c r="N14">
        <f t="shared" si="45"/>
        <v>4.5085138130531623</v>
      </c>
      <c r="S14">
        <v>2.6858229835077663</v>
      </c>
      <c r="T14">
        <v>4.0080953809101194</v>
      </c>
      <c r="U14">
        <v>3.969605345882631</v>
      </c>
      <c r="V14">
        <v>4.1713447212742105</v>
      </c>
      <c r="W14">
        <v>2.3147900361462814</v>
      </c>
      <c r="X14">
        <v>2.2560161516598507</v>
      </c>
      <c r="Y14">
        <v>2.6722352194560881</v>
      </c>
      <c r="Z14">
        <v>3.5467772717175099</v>
      </c>
      <c r="AA14">
        <f t="shared" ref="AA14:AD15" si="46">AVERAGE(S14,W14)</f>
        <v>2.5003065098270238</v>
      </c>
      <c r="AB14">
        <f t="shared" si="46"/>
        <v>3.1320557662849851</v>
      </c>
      <c r="AC14">
        <f t="shared" si="46"/>
        <v>3.3209202826693596</v>
      </c>
      <c r="AD14">
        <f t="shared" si="46"/>
        <v>3.8590609964958604</v>
      </c>
      <c r="AI14">
        <v>3.2727690782000747</v>
      </c>
      <c r="AJ14">
        <v>2.5839072851353442</v>
      </c>
      <c r="AK14">
        <v>2.1643270128653609</v>
      </c>
      <c r="AL14">
        <v>2.5771398625834743</v>
      </c>
      <c r="AM14">
        <v>2.7901393819212919</v>
      </c>
      <c r="AN14">
        <v>3.4861666896161032</v>
      </c>
      <c r="AO14">
        <v>2.8662936283849754</v>
      </c>
      <c r="AP14">
        <v>2.5682084122572442</v>
      </c>
      <c r="AQ14">
        <f t="shared" ref="AQ14:AT15" si="47">AVERAGE(AI14,AM14)</f>
        <v>3.0314542300606835</v>
      </c>
      <c r="AR14">
        <f t="shared" si="47"/>
        <v>3.0350369873757237</v>
      </c>
      <c r="AS14">
        <f t="shared" si="47"/>
        <v>2.5153103206251681</v>
      </c>
      <c r="AT14">
        <f t="shared" si="47"/>
        <v>2.5726741374203592</v>
      </c>
      <c r="AY14">
        <v>25.651863874696112</v>
      </c>
      <c r="AZ14">
        <v>18.131558590057342</v>
      </c>
      <c r="BA14">
        <v>7.6079777920999261</v>
      </c>
      <c r="BB14">
        <v>3.7745001028151455</v>
      </c>
      <c r="BC14">
        <v>2.026808150910258</v>
      </c>
      <c r="BD14">
        <v>3.5305970305602625</v>
      </c>
      <c r="BE14">
        <v>3.0182581923999297</v>
      </c>
      <c r="BF14">
        <v>3.4839780402741964</v>
      </c>
      <c r="BG14">
        <f t="shared" ref="BG14:BJ15" si="48">AVERAGE(AY14,BC14)</f>
        <v>13.839336012803185</v>
      </c>
      <c r="BH14">
        <f t="shared" si="48"/>
        <v>10.831077810308802</v>
      </c>
      <c r="BI14">
        <f t="shared" si="48"/>
        <v>5.3131179922499276</v>
      </c>
      <c r="BJ14">
        <f t="shared" si="48"/>
        <v>3.6292390715446707</v>
      </c>
      <c r="BN14" t="s">
        <v>1</v>
      </c>
    </row>
    <row r="15" spans="1:78" x14ac:dyDescent="0.25">
      <c r="A15" t="s">
        <v>46</v>
      </c>
      <c r="B15" t="s">
        <v>0</v>
      </c>
      <c r="C15">
        <v>564.56281706757511</v>
      </c>
      <c r="D15">
        <v>688.88238949040863</v>
      </c>
      <c r="E15">
        <v>867.68525785275074</v>
      </c>
      <c r="F15">
        <v>1086.9087802590661</v>
      </c>
      <c r="G15">
        <v>564.56281706757511</v>
      </c>
      <c r="H15">
        <v>688.88238949040863</v>
      </c>
      <c r="I15">
        <v>867.68525785275074</v>
      </c>
      <c r="J15">
        <v>1086.9087802590661</v>
      </c>
      <c r="K15">
        <f t="shared" si="45"/>
        <v>564.56281706757511</v>
      </c>
      <c r="L15">
        <f t="shared" si="45"/>
        <v>688.88238949040863</v>
      </c>
      <c r="M15">
        <f t="shared" si="45"/>
        <v>867.68525785275074</v>
      </c>
      <c r="N15">
        <f t="shared" si="45"/>
        <v>1086.9087802590661</v>
      </c>
      <c r="Q15" t="s">
        <v>46</v>
      </c>
      <c r="S15">
        <v>149.46848460877428</v>
      </c>
      <c r="T15">
        <v>215.55300649075954</v>
      </c>
      <c r="U15">
        <v>319.88388912433783</v>
      </c>
      <c r="V15">
        <v>445.15547623216366</v>
      </c>
      <c r="W15">
        <v>149.46848460877428</v>
      </c>
      <c r="X15">
        <v>215.55300649075954</v>
      </c>
      <c r="Y15">
        <v>319.88388912433783</v>
      </c>
      <c r="Z15">
        <v>445.15547623216366</v>
      </c>
      <c r="AA15">
        <f t="shared" si="46"/>
        <v>149.46848460877428</v>
      </c>
      <c r="AB15">
        <f t="shared" si="46"/>
        <v>215.55300649075954</v>
      </c>
      <c r="AC15">
        <f t="shared" si="46"/>
        <v>319.88388912433783</v>
      </c>
      <c r="AD15">
        <f t="shared" si="46"/>
        <v>445.15547623216366</v>
      </c>
      <c r="AI15">
        <v>38.64401630614632</v>
      </c>
      <c r="AJ15">
        <v>57.240000316462307</v>
      </c>
      <c r="AK15">
        <v>91.078949758790728</v>
      </c>
      <c r="AL15">
        <v>138.86628300452728</v>
      </c>
      <c r="AM15">
        <v>38.64401630614632</v>
      </c>
      <c r="AN15">
        <v>57.240000316462307</v>
      </c>
      <c r="AO15">
        <v>91.078949758790728</v>
      </c>
      <c r="AP15">
        <v>138.86628300452728</v>
      </c>
      <c r="AQ15">
        <f t="shared" si="47"/>
        <v>38.64401630614632</v>
      </c>
      <c r="AR15">
        <f t="shared" si="47"/>
        <v>57.240000316462307</v>
      </c>
      <c r="AS15">
        <f t="shared" si="47"/>
        <v>91.078949758790728</v>
      </c>
      <c r="AT15">
        <f t="shared" si="47"/>
        <v>138.86628300452728</v>
      </c>
      <c r="AY15">
        <v>16.559318156908542</v>
      </c>
      <c r="AZ15">
        <v>21.433322731419167</v>
      </c>
      <c r="BA15">
        <v>31.824811769210406</v>
      </c>
      <c r="BB15">
        <v>46.889941094422582</v>
      </c>
      <c r="BC15">
        <v>16.559318156908542</v>
      </c>
      <c r="BD15">
        <v>21.433322731419167</v>
      </c>
      <c r="BE15">
        <v>31.824811769210406</v>
      </c>
      <c r="BF15">
        <v>46.889941094422582</v>
      </c>
      <c r="BG15">
        <f t="shared" si="48"/>
        <v>16.559318156908542</v>
      </c>
      <c r="BH15">
        <f t="shared" si="48"/>
        <v>21.433322731419167</v>
      </c>
      <c r="BI15">
        <f t="shared" si="48"/>
        <v>31.824811769210406</v>
      </c>
      <c r="BJ15">
        <f t="shared" si="48"/>
        <v>46.889941094422582</v>
      </c>
      <c r="BM15" t="s">
        <v>46</v>
      </c>
      <c r="BN15" t="s">
        <v>0</v>
      </c>
    </row>
    <row r="16" spans="1:78" x14ac:dyDescent="0.25">
      <c r="B16" t="s">
        <v>29</v>
      </c>
      <c r="C16">
        <v>3.1976458140923545</v>
      </c>
      <c r="D16">
        <v>17.53160987454153</v>
      </c>
      <c r="E16">
        <v>52.271528806171901</v>
      </c>
      <c r="F16">
        <v>73.49070378477812</v>
      </c>
      <c r="G16">
        <v>3.1976458140923545</v>
      </c>
      <c r="H16">
        <v>17.53160987454153</v>
      </c>
      <c r="I16">
        <v>52.271528806171901</v>
      </c>
      <c r="J16">
        <v>73.49070378477812</v>
      </c>
      <c r="K16">
        <f t="shared" ref="K16" si="49">AVERAGE(C16,G16)</f>
        <v>3.1976458140923545</v>
      </c>
      <c r="L16">
        <f t="shared" ref="L16" si="50">AVERAGE(D16,H16)</f>
        <v>17.53160987454153</v>
      </c>
      <c r="M16">
        <f t="shared" ref="M16" si="51">AVERAGE(E16,I16)</f>
        <v>52.271528806171901</v>
      </c>
      <c r="N16">
        <f t="shared" ref="N16" si="52">AVERAGE(F16,J16)</f>
        <v>73.49070378477812</v>
      </c>
      <c r="S16">
        <v>52.711583579607201</v>
      </c>
      <c r="T16">
        <v>-41.198426874843626</v>
      </c>
      <c r="U16">
        <v>53.275049229189179</v>
      </c>
      <c r="V16">
        <v>33.621409436436217</v>
      </c>
      <c r="W16">
        <v>52.711583579607201</v>
      </c>
      <c r="X16">
        <v>-41.198426874843626</v>
      </c>
      <c r="Y16">
        <v>53.275049229189179</v>
      </c>
      <c r="Z16">
        <v>33.621409436436217</v>
      </c>
      <c r="AA16">
        <f t="shared" ref="AA16" si="53">AVERAGE(S16,W16)</f>
        <v>52.711583579607201</v>
      </c>
      <c r="AB16">
        <f t="shared" ref="AB16" si="54">AVERAGE(T16,X16)</f>
        <v>-41.198426874843626</v>
      </c>
      <c r="AC16">
        <f t="shared" ref="AC16" si="55">AVERAGE(U16,Y16)</f>
        <v>53.275049229189179</v>
      </c>
      <c r="AD16">
        <f t="shared" ref="AD16" si="56">AVERAGE(V16,Z16)</f>
        <v>33.621409436436217</v>
      </c>
      <c r="AI16">
        <v>-67.444328730340956</v>
      </c>
      <c r="AJ16">
        <v>-38.685358879870925</v>
      </c>
      <c r="AK16">
        <v>-64.675611828435777</v>
      </c>
      <c r="AL16">
        <v>25.621281482891099</v>
      </c>
      <c r="AM16">
        <v>-67.444328730340956</v>
      </c>
      <c r="AN16">
        <v>-38.685358879870925</v>
      </c>
      <c r="AO16">
        <v>-64.675611828435777</v>
      </c>
      <c r="AP16">
        <v>25.621281482891099</v>
      </c>
      <c r="AQ16">
        <f t="shared" ref="AQ16" si="57">AVERAGE(AI16,AM16)</f>
        <v>-67.444328730340956</v>
      </c>
      <c r="AR16">
        <f t="shared" ref="AR16" si="58">AVERAGE(AJ16,AN16)</f>
        <v>-38.685358879870925</v>
      </c>
      <c r="AS16">
        <f t="shared" ref="AS16" si="59">AVERAGE(AK16,AO16)</f>
        <v>-64.675611828435777</v>
      </c>
      <c r="AT16">
        <f t="shared" ref="AT16" si="60">AVERAGE(AL16,AP16)</f>
        <v>25.621281482891099</v>
      </c>
      <c r="AY16">
        <v>34.993813973366223</v>
      </c>
      <c r="AZ16">
        <v>-83.282923946100269</v>
      </c>
      <c r="BA16">
        <v>-82.062146716985453</v>
      </c>
      <c r="BB16">
        <v>-13.802912483611289</v>
      </c>
      <c r="BC16">
        <v>34.993813973366223</v>
      </c>
      <c r="BD16">
        <v>-83.282923946100269</v>
      </c>
      <c r="BE16">
        <v>-82.062146716985453</v>
      </c>
      <c r="BF16">
        <v>-13.802912483611289</v>
      </c>
      <c r="BG16">
        <f t="shared" ref="BG16" si="61">AVERAGE(AY16,BC16)</f>
        <v>34.993813973366223</v>
      </c>
      <c r="BH16">
        <f t="shared" ref="BH16" si="62">AVERAGE(AZ16,BD16)</f>
        <v>-83.282923946100269</v>
      </c>
      <c r="BI16">
        <f t="shared" ref="BI16" si="63">AVERAGE(BA16,BE16)</f>
        <v>-82.062146716985453</v>
      </c>
      <c r="BJ16">
        <f t="shared" ref="BJ16" si="64">AVERAGE(BB16,BF16)</f>
        <v>-13.802912483611289</v>
      </c>
      <c r="BN16" t="s">
        <v>29</v>
      </c>
    </row>
    <row r="17" spans="1:78" x14ac:dyDescent="0.25">
      <c r="B17" t="s">
        <v>1</v>
      </c>
      <c r="C17">
        <v>1.4280269039772728</v>
      </c>
      <c r="D17">
        <v>1.2662149407279657</v>
      </c>
      <c r="E17">
        <v>2.1223354052083789</v>
      </c>
      <c r="F17">
        <v>4.1001913688057945</v>
      </c>
      <c r="G17">
        <v>1.4280269039772728</v>
      </c>
      <c r="H17">
        <v>1.2662149407279657</v>
      </c>
      <c r="I17">
        <v>2.1223354052083789</v>
      </c>
      <c r="J17">
        <v>4.1001913688057945</v>
      </c>
      <c r="K17">
        <f>AVERAGE(C17,G17)</f>
        <v>1.4280269039772728</v>
      </c>
      <c r="L17">
        <f>AVERAGE(D17,H17)</f>
        <v>1.2662149407279657</v>
      </c>
      <c r="M17">
        <f>AVERAGE(E17,I17)</f>
        <v>2.1223354052083789</v>
      </c>
      <c r="N17">
        <f>AVERAGE(F17,J17)</f>
        <v>4.1001913688057945</v>
      </c>
      <c r="S17">
        <v>2.4411229563674737</v>
      </c>
      <c r="T17">
        <v>1.9722200913130015</v>
      </c>
      <c r="U17">
        <v>2.0611152946258717</v>
      </c>
      <c r="V17">
        <v>5.2427492336343171</v>
      </c>
      <c r="W17">
        <v>2.4411229563674737</v>
      </c>
      <c r="X17">
        <v>1.9722200913130015</v>
      </c>
      <c r="Y17">
        <v>2.0611152946258717</v>
      </c>
      <c r="Z17">
        <v>5.2427492336343171</v>
      </c>
      <c r="AA17">
        <f>AVERAGE(S17,W17)</f>
        <v>2.4411229563674737</v>
      </c>
      <c r="AB17">
        <f>AVERAGE(T17,X17)</f>
        <v>1.9722200913130015</v>
      </c>
      <c r="AC17">
        <f>AVERAGE(U17,Y17)</f>
        <v>2.0611152946258717</v>
      </c>
      <c r="AD17">
        <f>AVERAGE(V17,Z17)</f>
        <v>5.2427492336343171</v>
      </c>
      <c r="AI17">
        <v>3.4384875844503977</v>
      </c>
      <c r="AJ17">
        <v>3.5294366074478418</v>
      </c>
      <c r="AK17">
        <v>3.0337379391853325</v>
      </c>
      <c r="AL17">
        <v>3.9861977759133396</v>
      </c>
      <c r="AM17">
        <v>3.4384875844503977</v>
      </c>
      <c r="AN17">
        <v>3.5294366074478418</v>
      </c>
      <c r="AO17">
        <v>3.0337379391853325</v>
      </c>
      <c r="AP17">
        <v>3.9861977759133396</v>
      </c>
      <c r="AQ17">
        <f>AVERAGE(AI17,AM17)</f>
        <v>3.4384875844503977</v>
      </c>
      <c r="AR17">
        <f>AVERAGE(AJ17,AN17)</f>
        <v>3.5294366074478418</v>
      </c>
      <c r="AS17">
        <f>AVERAGE(AK17,AO17)</f>
        <v>3.0337379391853325</v>
      </c>
      <c r="AT17">
        <f>AVERAGE(AL17,AP17)</f>
        <v>3.9861977759133396</v>
      </c>
      <c r="AY17">
        <v>7.8521966517653832</v>
      </c>
      <c r="AZ17">
        <v>4.8181163828559885</v>
      </c>
      <c r="BA17">
        <v>4.8396530095709576</v>
      </c>
      <c r="BB17">
        <v>3.4877263043100868</v>
      </c>
      <c r="BC17">
        <v>7.8521966517653832</v>
      </c>
      <c r="BD17">
        <v>4.8181163828559885</v>
      </c>
      <c r="BE17">
        <v>4.8396530095709576</v>
      </c>
      <c r="BF17">
        <v>3.4877263043100868</v>
      </c>
      <c r="BG17">
        <f>AVERAGE(AY17,BC17)</f>
        <v>7.8521966517653832</v>
      </c>
      <c r="BH17">
        <f>AVERAGE(AZ17,BD17)</f>
        <v>4.8181163828559885</v>
      </c>
      <c r="BI17">
        <f>AVERAGE(BA17,BE17)</f>
        <v>4.8396530095709576</v>
      </c>
      <c r="BJ17">
        <f>AVERAGE(BB17,BF17)</f>
        <v>3.4877263043100868</v>
      </c>
      <c r="BN17" t="s">
        <v>1</v>
      </c>
    </row>
    <row r="18" spans="1:78" x14ac:dyDescent="0.25">
      <c r="A18" t="s">
        <v>47</v>
      </c>
      <c r="B18" t="s">
        <v>0</v>
      </c>
      <c r="C18">
        <f>3*C15/(2*PI()*(Ax!$R$1^3-Ax!$R$2^3))/1000000</f>
        <v>0.65894735455984887</v>
      </c>
      <c r="D18">
        <f>3*D15/(2*PI()*(Ax!$R$1^3-Ax!$R$2^3))/1000000</f>
        <v>0.80405087695181743</v>
      </c>
      <c r="E18">
        <f>3*E15/(2*PI()*(Ax!$R$1^3-Ax!$R$2^3))/1000000</f>
        <v>1.0127463020367742</v>
      </c>
      <c r="F18">
        <f>3*F15/(2*PI()*(Ax!$R$1^3-Ax!$R$2^3))/1000000</f>
        <v>1.2686199723880445</v>
      </c>
      <c r="G18">
        <f>3*G15/(2*PI()*(Ax!$R$1^3-Ax!$R$2^3))/1000000</f>
        <v>0.65894735455984887</v>
      </c>
      <c r="H18">
        <f>3*H15/(2*PI()*(Ax!$R$1^3-Ax!$R$2^3))/1000000</f>
        <v>0.80405087695181743</v>
      </c>
      <c r="I18">
        <f>3*I15/(2*PI()*(Ax!$R$1^3-Ax!$R$2^3))/1000000</f>
        <v>1.0127463020367742</v>
      </c>
      <c r="J18">
        <f>3*J15/(2*PI()*(Ax!$R$1^3-Ax!$R$2^3))/1000000</f>
        <v>1.2686199723880445</v>
      </c>
      <c r="K18">
        <f>3*K15/(2*PI()*(Ax!$R$1^3-Ax!$R$2^3))/1000000</f>
        <v>0.65894735455984887</v>
      </c>
      <c r="L18">
        <f>3*L15/(2*PI()*(Ax!$R$1^3-Ax!$R$2^3))/1000000</f>
        <v>0.80405087695181743</v>
      </c>
      <c r="M18">
        <f>3*M15/(2*PI()*(Ax!$R$1^3-Ax!$R$2^3))/1000000</f>
        <v>1.0127463020367742</v>
      </c>
      <c r="N18">
        <f>3*N15/(2*PI()*(Ax!$R$1^3-Ax!$R$2^3))/1000000</f>
        <v>1.2686199723880445</v>
      </c>
      <c r="Q18" t="s">
        <v>47</v>
      </c>
      <c r="R18" t="s">
        <v>0</v>
      </c>
      <c r="S18">
        <f>3*S15/(2*PI()*(Ax!$R$1^3-Ax!$R$2^3))/1000000</f>
        <v>0.17445687095477341</v>
      </c>
      <c r="T18">
        <f>3*T15/(2*PI()*(Ax!$R$1^3-Ax!$R$2^3))/1000000</f>
        <v>0.25158951156626874</v>
      </c>
      <c r="U18">
        <f>3*U15/(2*PI()*(Ax!$R$1^3-Ax!$R$2^3))/1000000</f>
        <v>0.37336260223380668</v>
      </c>
      <c r="V18">
        <f>3*V15/(2*PI()*(Ax!$R$1^3-Ax!$R$2^3))/1000000</f>
        <v>0.51957729868685887</v>
      </c>
      <c r="W18">
        <f>3*W15/(2*PI()*(Ax!$R$1^3-Ax!$R$2^3))/1000000</f>
        <v>0.17445687095477341</v>
      </c>
      <c r="X18">
        <f>3*X15/(2*PI()*(Ax!$R$1^3-Ax!$R$2^3))/1000000</f>
        <v>0.25158951156626874</v>
      </c>
      <c r="Y18">
        <f>3*Y15/(2*PI()*(Ax!$R$1^3-Ax!$R$2^3))/1000000</f>
        <v>0.37336260223380668</v>
      </c>
      <c r="Z18">
        <f>3*Z15/(2*PI()*(Ax!$R$1^3-Ax!$R$2^3))/1000000</f>
        <v>0.51957729868685887</v>
      </c>
      <c r="AA18">
        <f>3*AA15/(2*PI()*(Ax!$R$1^3-Ax!$R$2^3))/1000000</f>
        <v>0.17445687095477341</v>
      </c>
      <c r="AB18">
        <f>3*AB15/(2*PI()*(Ax!$R$1^3-Ax!$R$2^3))/1000000</f>
        <v>0.25158951156626874</v>
      </c>
      <c r="AC18">
        <f>3*AC15/(2*PI()*(Ax!$R$1^3-Ax!$R$2^3))/1000000</f>
        <v>0.37336260223380668</v>
      </c>
      <c r="AD18">
        <f>3*AD15/(2*PI()*(Ax!$R$1^3-Ax!$R$2^3))/1000000</f>
        <v>0.51957729868685887</v>
      </c>
      <c r="AG18" t="s">
        <v>47</v>
      </c>
      <c r="AH18" t="s">
        <v>0</v>
      </c>
      <c r="AI18">
        <f>3*AI15/(2*PI()*(Ax!$R$1^3-Ax!$R$2^3))/1000000</f>
        <v>4.5104586318257013E-2</v>
      </c>
      <c r="AJ18">
        <f>3*AJ15/(2*PI()*(Ax!$R$1^3-Ax!$R$2^3))/1000000</f>
        <v>6.6809477427953068E-2</v>
      </c>
      <c r="AK18">
        <f>3*AK15/(2*PI()*(Ax!$R$1^3-Ax!$R$2^3))/1000000</f>
        <v>0.10630567792504997</v>
      </c>
      <c r="AL18">
        <f>3*AL15/(2*PI()*(Ax!$R$1^3-Ax!$R$2^3))/1000000</f>
        <v>0.16208217590149909</v>
      </c>
      <c r="AM18">
        <f>3*AM15/(2*PI()*(Ax!$R$1^3-Ax!$R$2^3))/1000000</f>
        <v>4.5104586318257013E-2</v>
      </c>
      <c r="AN18">
        <f>3*AN15/(2*PI()*(Ax!$R$1^3-Ax!$R$2^3))/1000000</f>
        <v>6.6809477427953068E-2</v>
      </c>
      <c r="AO18">
        <f>3*AO15/(2*PI()*(Ax!$R$1^3-Ax!$R$2^3))/1000000</f>
        <v>0.10630567792504997</v>
      </c>
      <c r="AP18">
        <f>3*AP15/(2*PI()*(Ax!$R$1^3-Ax!$R$2^3))/1000000</f>
        <v>0.16208217590149909</v>
      </c>
      <c r="AQ18">
        <f>3*AQ15/(2*PI()*(Ax!$R$1^3-Ax!$R$2^3))/1000000</f>
        <v>4.5104586318257013E-2</v>
      </c>
      <c r="AR18">
        <f>3*AR15/(2*PI()*(Ax!$R$1^3-Ax!$R$2^3))/1000000</f>
        <v>6.6809477427953068E-2</v>
      </c>
      <c r="AS18">
        <f>3*AS15/(2*PI()*(Ax!$R$1^3-Ax!$R$2^3))/1000000</f>
        <v>0.10630567792504997</v>
      </c>
      <c r="AT18">
        <f>3*AT15/(2*PI()*(Ax!$R$1^3-Ax!$R$2^3))/1000000</f>
        <v>0.16208217590149909</v>
      </c>
      <c r="AW18" t="s">
        <v>47</v>
      </c>
      <c r="AX18" t="s">
        <v>0</v>
      </c>
      <c r="AY18">
        <f>3*AY15/(2*PI()*(Ax!$R$1^3-Ax!$R$2^3))/1000000</f>
        <v>1.9327732119318236E-2</v>
      </c>
      <c r="AZ18">
        <f>3*AZ15/(2*PI()*(Ax!$R$1^3-Ax!$R$2^3))/1000000</f>
        <v>2.501658077068444E-2</v>
      </c>
      <c r="BA18">
        <f>3*BA15/(2*PI()*(Ax!$R$1^3-Ax!$R$2^3))/1000000</f>
        <v>3.7145335985129604E-2</v>
      </c>
      <c r="BB18">
        <f>3*BB15/(2*PI()*(Ax!$R$1^3-Ax!$R$2^3))/1000000</f>
        <v>5.472907833379078E-2</v>
      </c>
      <c r="BC18">
        <f>3*BC15/(2*PI()*(Ax!$R$1^3-Ax!$R$2^3))/1000000</f>
        <v>1.9327732119318236E-2</v>
      </c>
      <c r="BD18">
        <f>3*BD15/(2*PI()*(Ax!$R$1^3-Ax!$R$2^3))/1000000</f>
        <v>2.501658077068444E-2</v>
      </c>
      <c r="BE18">
        <f>3*BE15/(2*PI()*(Ax!$R$1^3-Ax!$R$2^3))/1000000</f>
        <v>3.7145335985129604E-2</v>
      </c>
      <c r="BF18">
        <f>3*BF15/(2*PI()*(Ax!$R$1^3-Ax!$R$2^3))/1000000</f>
        <v>5.472907833379078E-2</v>
      </c>
      <c r="BG18">
        <f>3*BG15/(2*PI()*(Ax!$R$1^3-Ax!$R$2^3))/1000000</f>
        <v>1.9327732119318236E-2</v>
      </c>
      <c r="BH18">
        <f>3*BH15/(2*PI()*(Ax!$R$1^3-Ax!$R$2^3))/1000000</f>
        <v>2.501658077068444E-2</v>
      </c>
      <c r="BI18">
        <f>3*BI15/(2*PI()*(Ax!$R$1^3-Ax!$R$2^3))/1000000</f>
        <v>3.7145335985129604E-2</v>
      </c>
      <c r="BJ18">
        <f>3*BJ15/(2*PI()*(Ax!$R$1^3-Ax!$R$2^3))/1000000</f>
        <v>5.472907833379078E-2</v>
      </c>
      <c r="BM18" t="s">
        <v>47</v>
      </c>
      <c r="BN18" t="s">
        <v>0</v>
      </c>
      <c r="BO18">
        <f>3*BO15/(2*PI()*(Ax!$R$1^3-Ax!$R$2^3))/1000000</f>
        <v>0</v>
      </c>
      <c r="BP18">
        <f>3*BP15/(2*PI()*(Ax!$R$1^3-Ax!$R$2^3))/1000000</f>
        <v>0</v>
      </c>
      <c r="BQ18">
        <f>3*BQ15/(2*PI()*(Ax!$R$1^3-Ax!$R$2^3))/1000000</f>
        <v>0</v>
      </c>
      <c r="BR18">
        <f>3*BR15/(2*PI()*(Ax!$R$1^3-Ax!$R$2^3))/1000000</f>
        <v>0</v>
      </c>
      <c r="BS18">
        <f>3*BS15/(2*PI()*(Ax!$R$1^3-Ax!$R$2^3))/1000000</f>
        <v>0</v>
      </c>
      <c r="BT18">
        <f>3*BT15/(2*PI()*(Ax!$R$1^3-Ax!$R$2^3))/1000000</f>
        <v>0</v>
      </c>
      <c r="BU18">
        <f>3*BU15/(2*PI()*(Ax!$R$1^3-Ax!$R$2^3))/1000000</f>
        <v>0</v>
      </c>
      <c r="BV18">
        <f>3*BV15/(2*PI()*(Ax!$R$1^3-Ax!$R$2^3))/1000000</f>
        <v>0</v>
      </c>
    </row>
    <row r="19" spans="1:78" x14ac:dyDescent="0.25">
      <c r="B19" t="s">
        <v>29</v>
      </c>
      <c r="C19">
        <f>C16</f>
        <v>3.1976458140923545</v>
      </c>
      <c r="D19">
        <f t="shared" ref="D19:J19" si="65">D16</f>
        <v>17.53160987454153</v>
      </c>
      <c r="E19">
        <f t="shared" si="65"/>
        <v>52.271528806171901</v>
      </c>
      <c r="F19">
        <f t="shared" si="65"/>
        <v>73.49070378477812</v>
      </c>
      <c r="G19">
        <f t="shared" si="65"/>
        <v>3.1976458140923545</v>
      </c>
      <c r="H19">
        <f t="shared" si="65"/>
        <v>17.53160987454153</v>
      </c>
      <c r="I19">
        <f t="shared" si="65"/>
        <v>52.271528806171901</v>
      </c>
      <c r="J19">
        <f t="shared" si="65"/>
        <v>73.49070378477812</v>
      </c>
      <c r="K19">
        <f t="shared" ref="K19:N19" si="66">K16</f>
        <v>3.1976458140923545</v>
      </c>
      <c r="L19">
        <f t="shared" si="66"/>
        <v>17.53160987454153</v>
      </c>
      <c r="M19">
        <f t="shared" si="66"/>
        <v>52.271528806171901</v>
      </c>
      <c r="N19">
        <f t="shared" si="66"/>
        <v>73.49070378477812</v>
      </c>
      <c r="R19" t="s">
        <v>29</v>
      </c>
      <c r="S19">
        <f t="shared" ref="S19:AD19" si="67">S16</f>
        <v>52.711583579607201</v>
      </c>
      <c r="T19">
        <f t="shared" si="67"/>
        <v>-41.198426874843626</v>
      </c>
      <c r="U19">
        <f t="shared" si="67"/>
        <v>53.275049229189179</v>
      </c>
      <c r="V19">
        <f t="shared" si="67"/>
        <v>33.621409436436217</v>
      </c>
      <c r="W19">
        <f t="shared" si="67"/>
        <v>52.711583579607201</v>
      </c>
      <c r="X19">
        <f t="shared" si="67"/>
        <v>-41.198426874843626</v>
      </c>
      <c r="Y19">
        <f t="shared" si="67"/>
        <v>53.275049229189179</v>
      </c>
      <c r="Z19">
        <f t="shared" si="67"/>
        <v>33.621409436436217</v>
      </c>
      <c r="AA19">
        <f t="shared" si="67"/>
        <v>52.711583579607201</v>
      </c>
      <c r="AB19">
        <f t="shared" si="67"/>
        <v>-41.198426874843626</v>
      </c>
      <c r="AC19">
        <f t="shared" si="67"/>
        <v>53.275049229189179</v>
      </c>
      <c r="AD19">
        <f t="shared" si="67"/>
        <v>33.621409436436217</v>
      </c>
      <c r="AH19" t="s">
        <v>29</v>
      </c>
      <c r="AI19">
        <f t="shared" ref="AI19:AT19" si="68">AI16</f>
        <v>-67.444328730340956</v>
      </c>
      <c r="AJ19">
        <f t="shared" si="68"/>
        <v>-38.685358879870925</v>
      </c>
      <c r="AK19">
        <f t="shared" si="68"/>
        <v>-64.675611828435777</v>
      </c>
      <c r="AL19">
        <f t="shared" si="68"/>
        <v>25.621281482891099</v>
      </c>
      <c r="AM19">
        <f t="shared" si="68"/>
        <v>-67.444328730340956</v>
      </c>
      <c r="AN19">
        <f t="shared" si="68"/>
        <v>-38.685358879870925</v>
      </c>
      <c r="AO19">
        <f t="shared" si="68"/>
        <v>-64.675611828435777</v>
      </c>
      <c r="AP19">
        <f t="shared" si="68"/>
        <v>25.621281482891099</v>
      </c>
      <c r="AQ19">
        <f t="shared" si="68"/>
        <v>-67.444328730340956</v>
      </c>
      <c r="AR19">
        <f t="shared" si="68"/>
        <v>-38.685358879870925</v>
      </c>
      <c r="AS19">
        <f t="shared" si="68"/>
        <v>-64.675611828435777</v>
      </c>
      <c r="AT19">
        <f t="shared" si="68"/>
        <v>25.621281482891099</v>
      </c>
      <c r="AX19" t="s">
        <v>29</v>
      </c>
      <c r="AY19">
        <f t="shared" ref="AY19:BJ19" si="69">AY16</f>
        <v>34.993813973366223</v>
      </c>
      <c r="AZ19">
        <f t="shared" si="69"/>
        <v>-83.282923946100269</v>
      </c>
      <c r="BA19">
        <f t="shared" si="69"/>
        <v>-82.062146716985453</v>
      </c>
      <c r="BB19">
        <f t="shared" si="69"/>
        <v>-13.802912483611289</v>
      </c>
      <c r="BC19">
        <f t="shared" si="69"/>
        <v>34.993813973366223</v>
      </c>
      <c r="BD19">
        <f t="shared" si="69"/>
        <v>-83.282923946100269</v>
      </c>
      <c r="BE19">
        <f t="shared" si="69"/>
        <v>-82.062146716985453</v>
      </c>
      <c r="BF19">
        <f t="shared" si="69"/>
        <v>-13.802912483611289</v>
      </c>
      <c r="BG19">
        <f t="shared" si="69"/>
        <v>34.993813973366223</v>
      </c>
      <c r="BH19">
        <f t="shared" si="69"/>
        <v>-83.282923946100269</v>
      </c>
      <c r="BI19">
        <f t="shared" si="69"/>
        <v>-82.062146716985453</v>
      </c>
      <c r="BJ19">
        <f t="shared" si="69"/>
        <v>-13.802912483611289</v>
      </c>
      <c r="BN19" t="s">
        <v>29</v>
      </c>
      <c r="BO19">
        <f>BO16</f>
        <v>0</v>
      </c>
      <c r="BP19">
        <f t="shared" ref="BP19:BV19" si="70">BP16</f>
        <v>0</v>
      </c>
      <c r="BQ19">
        <f t="shared" si="70"/>
        <v>0</v>
      </c>
      <c r="BR19">
        <f t="shared" si="70"/>
        <v>0</v>
      </c>
      <c r="BS19">
        <f t="shared" si="70"/>
        <v>0</v>
      </c>
      <c r="BT19">
        <f t="shared" si="70"/>
        <v>0</v>
      </c>
      <c r="BU19">
        <f t="shared" si="70"/>
        <v>0</v>
      </c>
      <c r="BV19">
        <f t="shared" si="70"/>
        <v>0</v>
      </c>
    </row>
    <row r="20" spans="1:78" x14ac:dyDescent="0.25">
      <c r="B20" t="s">
        <v>1</v>
      </c>
      <c r="C20">
        <f>C17</f>
        <v>1.4280269039772728</v>
      </c>
      <c r="D20">
        <f t="shared" ref="D20:J20" si="71">D17</f>
        <v>1.2662149407279657</v>
      </c>
      <c r="E20">
        <f t="shared" si="71"/>
        <v>2.1223354052083789</v>
      </c>
      <c r="F20">
        <f t="shared" si="71"/>
        <v>4.1001913688057945</v>
      </c>
      <c r="G20">
        <f t="shared" si="71"/>
        <v>1.4280269039772728</v>
      </c>
      <c r="H20">
        <f t="shared" si="71"/>
        <v>1.2662149407279657</v>
      </c>
      <c r="I20">
        <f t="shared" si="71"/>
        <v>2.1223354052083789</v>
      </c>
      <c r="J20">
        <f t="shared" si="71"/>
        <v>4.1001913688057945</v>
      </c>
      <c r="K20">
        <f t="shared" ref="K20:N20" si="72">K17</f>
        <v>1.4280269039772728</v>
      </c>
      <c r="L20">
        <f t="shared" si="72"/>
        <v>1.2662149407279657</v>
      </c>
      <c r="M20">
        <f t="shared" si="72"/>
        <v>2.1223354052083789</v>
      </c>
      <c r="N20">
        <f t="shared" si="72"/>
        <v>4.1001913688057945</v>
      </c>
      <c r="R20" t="s">
        <v>1</v>
      </c>
      <c r="S20">
        <f t="shared" ref="S20:AD20" si="73">S17</f>
        <v>2.4411229563674737</v>
      </c>
      <c r="T20">
        <f t="shared" si="73"/>
        <v>1.9722200913130015</v>
      </c>
      <c r="U20">
        <f t="shared" si="73"/>
        <v>2.0611152946258717</v>
      </c>
      <c r="V20">
        <f t="shared" si="73"/>
        <v>5.2427492336343171</v>
      </c>
      <c r="W20">
        <f t="shared" si="73"/>
        <v>2.4411229563674737</v>
      </c>
      <c r="X20">
        <f t="shared" si="73"/>
        <v>1.9722200913130015</v>
      </c>
      <c r="Y20">
        <f t="shared" si="73"/>
        <v>2.0611152946258717</v>
      </c>
      <c r="Z20">
        <f t="shared" si="73"/>
        <v>5.2427492336343171</v>
      </c>
      <c r="AA20">
        <f t="shared" si="73"/>
        <v>2.4411229563674737</v>
      </c>
      <c r="AB20">
        <f t="shared" si="73"/>
        <v>1.9722200913130015</v>
      </c>
      <c r="AC20">
        <f t="shared" si="73"/>
        <v>2.0611152946258717</v>
      </c>
      <c r="AD20">
        <f t="shared" si="73"/>
        <v>5.2427492336343171</v>
      </c>
      <c r="AH20" t="s">
        <v>1</v>
      </c>
      <c r="AI20">
        <f t="shared" ref="AI20:AT20" si="74">AI17</f>
        <v>3.4384875844503977</v>
      </c>
      <c r="AJ20">
        <f t="shared" si="74"/>
        <v>3.5294366074478418</v>
      </c>
      <c r="AK20">
        <f t="shared" si="74"/>
        <v>3.0337379391853325</v>
      </c>
      <c r="AL20">
        <f t="shared" si="74"/>
        <v>3.9861977759133396</v>
      </c>
      <c r="AM20">
        <f t="shared" si="74"/>
        <v>3.4384875844503977</v>
      </c>
      <c r="AN20">
        <f t="shared" si="74"/>
        <v>3.5294366074478418</v>
      </c>
      <c r="AO20">
        <f t="shared" si="74"/>
        <v>3.0337379391853325</v>
      </c>
      <c r="AP20">
        <f t="shared" si="74"/>
        <v>3.9861977759133396</v>
      </c>
      <c r="AQ20">
        <f t="shared" si="74"/>
        <v>3.4384875844503977</v>
      </c>
      <c r="AR20">
        <f t="shared" si="74"/>
        <v>3.5294366074478418</v>
      </c>
      <c r="AS20">
        <f t="shared" si="74"/>
        <v>3.0337379391853325</v>
      </c>
      <c r="AT20">
        <f t="shared" si="74"/>
        <v>3.9861977759133396</v>
      </c>
      <c r="AX20" t="s">
        <v>1</v>
      </c>
      <c r="AY20">
        <f t="shared" ref="AY20:BJ20" si="75">AY17</f>
        <v>7.8521966517653832</v>
      </c>
      <c r="AZ20">
        <f t="shared" si="75"/>
        <v>4.8181163828559885</v>
      </c>
      <c r="BA20">
        <f t="shared" si="75"/>
        <v>4.8396530095709576</v>
      </c>
      <c r="BB20">
        <f t="shared" si="75"/>
        <v>3.4877263043100868</v>
      </c>
      <c r="BC20">
        <f t="shared" si="75"/>
        <v>7.8521966517653832</v>
      </c>
      <c r="BD20">
        <f t="shared" si="75"/>
        <v>4.8181163828559885</v>
      </c>
      <c r="BE20">
        <f t="shared" si="75"/>
        <v>4.8396530095709576</v>
      </c>
      <c r="BF20">
        <f t="shared" si="75"/>
        <v>3.4877263043100868</v>
      </c>
      <c r="BG20">
        <f t="shared" si="75"/>
        <v>7.8521966517653832</v>
      </c>
      <c r="BH20">
        <f t="shared" si="75"/>
        <v>4.8181163828559885</v>
      </c>
      <c r="BI20">
        <f t="shared" si="75"/>
        <v>4.8396530095709576</v>
      </c>
      <c r="BJ20">
        <f t="shared" si="75"/>
        <v>3.4877263043100868</v>
      </c>
      <c r="BN20" t="s">
        <v>1</v>
      </c>
      <c r="BO20">
        <f>BO17</f>
        <v>0</v>
      </c>
      <c r="BP20">
        <f t="shared" ref="BP20:BV20" si="76">BP17</f>
        <v>0</v>
      </c>
      <c r="BQ20">
        <f t="shared" si="76"/>
        <v>0</v>
      </c>
      <c r="BR20">
        <f t="shared" si="76"/>
        <v>0</v>
      </c>
      <c r="BS20">
        <f t="shared" si="76"/>
        <v>0</v>
      </c>
      <c r="BT20">
        <f t="shared" si="76"/>
        <v>0</v>
      </c>
      <c r="BU20">
        <f t="shared" si="76"/>
        <v>0</v>
      </c>
      <c r="BV20">
        <f t="shared" si="76"/>
        <v>0</v>
      </c>
    </row>
    <row r="21" spans="1:78" x14ac:dyDescent="0.25">
      <c r="A21" t="s">
        <v>11</v>
      </c>
      <c r="B21" t="s">
        <v>0</v>
      </c>
      <c r="Q21" t="s">
        <v>11</v>
      </c>
      <c r="R21" t="s">
        <v>0</v>
      </c>
      <c r="AG21" t="s">
        <v>11</v>
      </c>
      <c r="AH21" t="s">
        <v>0</v>
      </c>
      <c r="AW21" t="s">
        <v>11</v>
      </c>
      <c r="AX21" t="s">
        <v>0</v>
      </c>
      <c r="BM21" t="s">
        <v>11</v>
      </c>
      <c r="BN21" t="s">
        <v>0</v>
      </c>
    </row>
    <row r="22" spans="1:78" x14ac:dyDescent="0.25">
      <c r="B22" t="s">
        <v>29</v>
      </c>
      <c r="R22" t="s">
        <v>29</v>
      </c>
      <c r="AH22" t="s">
        <v>29</v>
      </c>
      <c r="AX22" t="s">
        <v>29</v>
      </c>
      <c r="BN22" t="s">
        <v>29</v>
      </c>
    </row>
    <row r="23" spans="1:78" x14ac:dyDescent="0.25">
      <c r="B23" t="s">
        <v>1</v>
      </c>
      <c r="R23" t="s">
        <v>1</v>
      </c>
      <c r="AH23" t="s">
        <v>1</v>
      </c>
      <c r="AX23" t="s">
        <v>1</v>
      </c>
      <c r="BN23" t="s">
        <v>1</v>
      </c>
    </row>
    <row r="24" spans="1:78" x14ac:dyDescent="0.25">
      <c r="A24" t="s">
        <v>12</v>
      </c>
      <c r="B24" t="s">
        <v>0</v>
      </c>
      <c r="Q24" t="s">
        <v>12</v>
      </c>
      <c r="R24" t="s">
        <v>0</v>
      </c>
      <c r="AG24" t="s">
        <v>12</v>
      </c>
      <c r="AH24" t="s">
        <v>0</v>
      </c>
      <c r="AW24" t="s">
        <v>12</v>
      </c>
      <c r="AX24" t="s">
        <v>0</v>
      </c>
      <c r="BM24" t="s">
        <v>12</v>
      </c>
      <c r="BN24" t="s">
        <v>0</v>
      </c>
    </row>
    <row r="25" spans="1:78" x14ac:dyDescent="0.25">
      <c r="B25" t="s">
        <v>29</v>
      </c>
      <c r="R25" t="s">
        <v>29</v>
      </c>
      <c r="AH25" t="s">
        <v>29</v>
      </c>
      <c r="AX25" t="s">
        <v>29</v>
      </c>
      <c r="BN25" t="s">
        <v>29</v>
      </c>
    </row>
    <row r="26" spans="1:78" x14ac:dyDescent="0.25">
      <c r="B26" t="s">
        <v>1</v>
      </c>
      <c r="R26" t="s">
        <v>1</v>
      </c>
      <c r="AH26" t="s">
        <v>1</v>
      </c>
      <c r="AX26" t="s">
        <v>1</v>
      </c>
      <c r="BN26" t="s">
        <v>1</v>
      </c>
    </row>
    <row r="28" spans="1:78" x14ac:dyDescent="0.25">
      <c r="A28" t="s">
        <v>13</v>
      </c>
      <c r="B28" t="s">
        <v>6</v>
      </c>
      <c r="C28">
        <f>C18/C4*1000000</f>
        <v>2736.1355789067998</v>
      </c>
      <c r="D28">
        <f t="shared" ref="D28:G28" si="77">D18/D4*1000000</f>
        <v>3607.046966289653</v>
      </c>
      <c r="E28">
        <f t="shared" si="77"/>
        <v>4905.2280051177549</v>
      </c>
      <c r="F28">
        <f t="shared" si="77"/>
        <v>6149.8559614624137</v>
      </c>
      <c r="G28">
        <f t="shared" si="77"/>
        <v>2655.3211919109535</v>
      </c>
      <c r="H28">
        <f t="shared" ref="H28:J28" si="78">H18/H4*1000000</f>
        <v>3487.7270505155702</v>
      </c>
      <c r="I28">
        <f t="shared" si="78"/>
        <v>4713.8980462975014</v>
      </c>
      <c r="J28">
        <f t="shared" si="78"/>
        <v>5880.2183567746933</v>
      </c>
      <c r="K28">
        <f>0.5*SQRT((C39+G39)^2+(C40+G40)^2)</f>
        <v>2695.7250316108561</v>
      </c>
      <c r="L28">
        <f t="shared" ref="L28:N28" si="79">0.5*SQRT((D39+H39)^2+(D40+H40)^2)</f>
        <v>3547.3856614260526</v>
      </c>
      <c r="M28">
        <f t="shared" si="79"/>
        <v>4809.5560297595339</v>
      </c>
      <c r="N28">
        <f t="shared" si="79"/>
        <v>6015.0357741621838</v>
      </c>
      <c r="Q28" t="s">
        <v>13</v>
      </c>
      <c r="R28" t="s">
        <v>6</v>
      </c>
      <c r="S28">
        <f t="shared" ref="S28:Z28" si="80">S18/S4*1000000</f>
        <v>605.12009310399799</v>
      </c>
      <c r="T28">
        <f t="shared" si="80"/>
        <v>897.03471308014139</v>
      </c>
      <c r="U28">
        <f t="shared" si="80"/>
        <v>1393.5507974226271</v>
      </c>
      <c r="V28">
        <f t="shared" si="80"/>
        <v>1992.4574932798866</v>
      </c>
      <c r="W28">
        <f t="shared" si="80"/>
        <v>591.10389805392549</v>
      </c>
      <c r="X28">
        <f t="shared" si="80"/>
        <v>876.97413335140322</v>
      </c>
      <c r="Y28">
        <f t="shared" si="80"/>
        <v>1381.4135258561309</v>
      </c>
      <c r="Z28">
        <f t="shared" si="80"/>
        <v>1956.258011625365</v>
      </c>
      <c r="AA28">
        <f t="shared" ref="AA28:AB28" si="81">0.5*SQRT((S39+W39)^2+(S40+W40)^2)</f>
        <v>598.10599444616696</v>
      </c>
      <c r="AB28">
        <f t="shared" si="81"/>
        <v>886.97870940162659</v>
      </c>
      <c r="AC28">
        <f t="shared" ref="AC28" si="82">0.5*SQRT((U39+Y39)^2+(U40+Y40)^2)</f>
        <v>1387.4399427011847</v>
      </c>
      <c r="AD28">
        <f>0.5*SQRT((V39+Z39)^2+(V40+Z40)^2)</f>
        <v>1974.2811491306311</v>
      </c>
      <c r="AG28" t="s">
        <v>13</v>
      </c>
      <c r="AH28" t="s">
        <v>6</v>
      </c>
      <c r="AI28">
        <f t="shared" ref="AI28:AP28" si="83">AI18/AI4*1000000</f>
        <v>139.38527903693014</v>
      </c>
      <c r="AJ28">
        <f t="shared" si="83"/>
        <v>205.96237305711799</v>
      </c>
      <c r="AK28">
        <f t="shared" si="83"/>
        <v>336.87967311318573</v>
      </c>
      <c r="AL28">
        <f t="shared" si="83"/>
        <v>522.94407897402755</v>
      </c>
      <c r="AM28">
        <f t="shared" si="83"/>
        <v>140.03900219964981</v>
      </c>
      <c r="AN28">
        <f t="shared" si="83"/>
        <v>206.2544004270955</v>
      </c>
      <c r="AO28">
        <f t="shared" si="83"/>
        <v>332.40675109598453</v>
      </c>
      <c r="AP28">
        <f t="shared" si="83"/>
        <v>512.07544363210434</v>
      </c>
      <c r="AQ28">
        <f t="shared" ref="AQ28" si="84">0.5*SQRT((AI39+AM39)^2+(AI40+AM40)^2)</f>
        <v>139.70205910943821</v>
      </c>
      <c r="AR28">
        <f t="shared" ref="AR28" si="85">0.5*SQRT((AJ39+AN39)^2+(AJ40+AN40)^2)</f>
        <v>206.09557429324511</v>
      </c>
      <c r="AS28">
        <f t="shared" ref="AS28" si="86">0.5*SQRT((AK39+AO39)^2+(AK40+AO40)^2)</f>
        <v>334.63590908888204</v>
      </c>
      <c r="AT28">
        <f>0.5*SQRT((AL39+AP39)^2+(AL40+AP40)^2)</f>
        <v>517.50769095231215</v>
      </c>
      <c r="AW28" t="s">
        <v>13</v>
      </c>
      <c r="AX28" t="s">
        <v>6</v>
      </c>
      <c r="AY28">
        <f t="shared" ref="AY28:BF28" si="87">AY18/AY4*1000000</f>
        <v>62.962382617903259</v>
      </c>
      <c r="AZ28">
        <f t="shared" si="87"/>
        <v>78.033512270122415</v>
      </c>
      <c r="BA28">
        <f t="shared" si="87"/>
        <v>115.44235549170085</v>
      </c>
      <c r="BB28">
        <f t="shared" si="87"/>
        <v>170.57665605150405</v>
      </c>
      <c r="BC28">
        <f t="shared" si="87"/>
        <v>63.20440653142159</v>
      </c>
      <c r="BD28">
        <f t="shared" si="87"/>
        <v>78.247024749440385</v>
      </c>
      <c r="BE28">
        <f t="shared" si="87"/>
        <v>113.69211268916197</v>
      </c>
      <c r="BF28">
        <f t="shared" si="87"/>
        <v>166.20451863749776</v>
      </c>
      <c r="BG28">
        <f t="shared" ref="BG28" si="88">0.5*SQRT((AY39+BC39)^2+(AY40+BC40)^2)</f>
        <v>63.083088924682635</v>
      </c>
      <c r="BH28">
        <f t="shared" ref="BH28" si="89">0.5*SQRT((AZ39+BD39)^2+(AZ40+BD40)^2)</f>
        <v>78.13980054785965</v>
      </c>
      <c r="BI28">
        <f t="shared" ref="BI28" si="90">0.5*SQRT((BA39+BE39)^2+(BA40+BE40)^2)</f>
        <v>114.56479908312539</v>
      </c>
      <c r="BJ28">
        <f>0.5*SQRT((BB39+BF39)^2+(BB40+BF40)^2)</f>
        <v>168.39048298458977</v>
      </c>
      <c r="BM28" t="s">
        <v>13</v>
      </c>
      <c r="BN28" t="s">
        <v>6</v>
      </c>
      <c r="BO28" t="e">
        <f>BO18/BO4*1000000</f>
        <v>#DIV/0!</v>
      </c>
      <c r="BP28" t="e">
        <f t="shared" ref="BP28:BV28" si="91">BP18/BP4*1000000</f>
        <v>#DIV/0!</v>
      </c>
      <c r="BQ28" t="e">
        <f t="shared" si="91"/>
        <v>#DIV/0!</v>
      </c>
      <c r="BR28" t="e">
        <f t="shared" si="91"/>
        <v>#DIV/0!</v>
      </c>
      <c r="BS28" t="e">
        <f t="shared" si="91"/>
        <v>#DIV/0!</v>
      </c>
      <c r="BT28" t="e">
        <f t="shared" si="91"/>
        <v>#DIV/0!</v>
      </c>
      <c r="BU28" t="e">
        <f t="shared" si="91"/>
        <v>#DIV/0!</v>
      </c>
      <c r="BV28" t="e">
        <f t="shared" si="91"/>
        <v>#DIV/0!</v>
      </c>
      <c r="BW28" t="e">
        <f>0.5*SQRT((BO39+BS39)^2+(BO40+BS40)^2)</f>
        <v>#DIV/0!</v>
      </c>
      <c r="BX28" t="e">
        <f t="shared" ref="BX28" si="92">0.5*SQRT((BP39+BT39)^2+(BP40+BT40)^2)</f>
        <v>#DIV/0!</v>
      </c>
      <c r="BY28" t="e">
        <f t="shared" ref="BY28" si="93">0.5*SQRT((BQ39+BU39)^2+(BQ40+BU40)^2)</f>
        <v>#DIV/0!</v>
      </c>
      <c r="BZ28" t="e">
        <f t="shared" ref="BZ28" si="94">0.5*SQRT((BR39+BV39)^2+(BR40+BV40)^2)</f>
        <v>#DIV/0!</v>
      </c>
    </row>
    <row r="29" spans="1:78" x14ac:dyDescent="0.25">
      <c r="B29" t="s">
        <v>29</v>
      </c>
      <c r="C29">
        <f t="shared" ref="C29:G29" si="95">C19-C5</f>
        <v>33.932525184416079</v>
      </c>
      <c r="D29">
        <f>D19-D5</f>
        <v>30.567335372315789</v>
      </c>
      <c r="E29">
        <f>E19-E5+180</f>
        <v>206.45946303697136</v>
      </c>
      <c r="F29">
        <f>F19-F5+180</f>
        <v>203.10003925124303</v>
      </c>
      <c r="G29">
        <f t="shared" si="95"/>
        <v>34.113303714721582</v>
      </c>
      <c r="H29">
        <f>H19-H5</f>
        <v>30.667209914316309</v>
      </c>
      <c r="I29">
        <f>I19-I5+180</f>
        <v>206.65495282958821</v>
      </c>
      <c r="J29">
        <f>J19-J5+180</f>
        <v>203.02225787221406</v>
      </c>
      <c r="K29">
        <f t="shared" ref="K29:N29" si="96">(180/PI())*ATAN((C40+G40)/(C39+G39))</f>
        <v>34.021559572877152</v>
      </c>
      <c r="L29">
        <f t="shared" si="96"/>
        <v>30.616432798035014</v>
      </c>
      <c r="M29">
        <f t="shared" si="96"/>
        <v>26.555263729095223</v>
      </c>
      <c r="N29">
        <f t="shared" si="96"/>
        <v>23.062020243290732</v>
      </c>
      <c r="R29" t="s">
        <v>29</v>
      </c>
      <c r="S29">
        <f t="shared" ref="S29:Z29" si="97">S19-S5</f>
        <v>46.13279401195463</v>
      </c>
      <c r="T29">
        <f t="shared" si="97"/>
        <v>44.985142686273569</v>
      </c>
      <c r="U29">
        <f t="shared" si="97"/>
        <v>41.920692070582056</v>
      </c>
      <c r="V29">
        <f t="shared" si="97"/>
        <v>38.818601710803598</v>
      </c>
      <c r="W29">
        <f t="shared" si="97"/>
        <v>46.646155358457861</v>
      </c>
      <c r="X29">
        <f t="shared" si="97"/>
        <v>45.857745887622904</v>
      </c>
      <c r="Y29">
        <f t="shared" si="97"/>
        <v>42.814641251093988</v>
      </c>
      <c r="Z29">
        <f t="shared" si="97"/>
        <v>39.828082730827695</v>
      </c>
      <c r="AA29">
        <f t="shared" ref="AA29:AB29" si="98">(180/PI())*ATAN((S40+W40)/(S39+W39))</f>
        <v>46.386467129369258</v>
      </c>
      <c r="AB29">
        <f t="shared" si="98"/>
        <v>45.416510471527033</v>
      </c>
      <c r="AC29">
        <f t="shared" ref="AC29" si="99">(180/PI())*ATAN((U40+Y40)/(U39+Y39))</f>
        <v>42.365711622355683</v>
      </c>
      <c r="AD29">
        <f t="shared" ref="AD29" si="100">(180/PI())*ATAN((V40+Z40)/(V39+Z39))</f>
        <v>39.318714939504694</v>
      </c>
      <c r="AH29" t="s">
        <v>29</v>
      </c>
      <c r="AI29">
        <f t="shared" ref="AI29:AP29" si="101">AI19-AI5</f>
        <v>-134.45420372983136</v>
      </c>
      <c r="AJ29">
        <f t="shared" si="101"/>
        <v>48.348426128203634</v>
      </c>
      <c r="AK29">
        <f t="shared" si="101"/>
        <v>-129.8558836771694</v>
      </c>
      <c r="AL29">
        <f t="shared" si="101"/>
        <v>49.336921469488914</v>
      </c>
      <c r="AM29">
        <f t="shared" si="101"/>
        <v>-135.83083338411569</v>
      </c>
      <c r="AN29">
        <f t="shared" si="101"/>
        <v>47.070698677725595</v>
      </c>
      <c r="AO29">
        <f t="shared" si="101"/>
        <v>-130.61295748597072</v>
      </c>
      <c r="AP29">
        <f t="shared" si="101"/>
        <v>49.012765213112672</v>
      </c>
      <c r="AQ29">
        <f t="shared" ref="AQ29" si="102">(180/PI())*ATAN((AI40+AM40)/(AI39+AM39))</f>
        <v>44.855871028242774</v>
      </c>
      <c r="AR29">
        <f t="shared" ref="AR29" si="103">(180/PI())*ATAN((AJ40+AN40)/(AJ39+AN39))</f>
        <v>47.709109792984485</v>
      </c>
      <c r="AS29">
        <f t="shared" ref="AS29" si="104">(180/PI())*ATAN((AK40+AO40)/(AK39+AO39))</f>
        <v>49.768109263092747</v>
      </c>
      <c r="AT29">
        <f t="shared" ref="AT29" si="105">(180/PI())*ATAN((AL40+AP40)/(AL39+AP39))</f>
        <v>49.176545311874243</v>
      </c>
      <c r="AX29" t="s">
        <v>29</v>
      </c>
      <c r="AY29">
        <f t="shared" ref="AY29:BF29" si="106">AY19-AY5</f>
        <v>39.253571719555488</v>
      </c>
      <c r="AZ29">
        <f t="shared" si="106"/>
        <v>-138.2124944498602</v>
      </c>
      <c r="BA29">
        <f t="shared" si="106"/>
        <v>-134.53058492691503</v>
      </c>
      <c r="BB29">
        <f t="shared" si="106"/>
        <v>48.014663354216317</v>
      </c>
      <c r="BC29">
        <f t="shared" si="106"/>
        <v>38.896855170019549</v>
      </c>
      <c r="BD29">
        <f t="shared" si="106"/>
        <v>-138.6090792419717</v>
      </c>
      <c r="BE29">
        <f t="shared" si="106"/>
        <v>-135.27772320230116</v>
      </c>
      <c r="BF29">
        <f t="shared" si="106"/>
        <v>48.142252048478724</v>
      </c>
      <c r="BG29">
        <f t="shared" ref="BG29" si="107">(180/PI())*ATAN((AY40+BC40)/(AY39+BC39))</f>
        <v>39.074871301602343</v>
      </c>
      <c r="BH29">
        <f t="shared" ref="BH29" si="108">(180/PI())*ATAN((AZ40+BD40)/(AZ39+BD39))</f>
        <v>41.588942243381084</v>
      </c>
      <c r="BI29">
        <f t="shared" ref="BI29" si="109">(180/PI())*ATAN((BA40+BE40)/(BA39+BE39))</f>
        <v>45.098699482325685</v>
      </c>
      <c r="BJ29">
        <f t="shared" ref="BJ29" si="110">(180/PI())*ATAN((BB40+BF40)/(BB39+BF39))</f>
        <v>48.077629514417566</v>
      </c>
      <c r="BN29" t="s">
        <v>29</v>
      </c>
      <c r="BO29">
        <f t="shared" ref="BO29:BV29" si="111">BO19-BO5</f>
        <v>0</v>
      </c>
      <c r="BP29">
        <f t="shared" si="111"/>
        <v>0</v>
      </c>
      <c r="BQ29">
        <f t="shared" si="111"/>
        <v>0</v>
      </c>
      <c r="BR29">
        <f t="shared" si="111"/>
        <v>0</v>
      </c>
      <c r="BS29">
        <f t="shared" si="111"/>
        <v>0</v>
      </c>
      <c r="BT29">
        <f t="shared" si="111"/>
        <v>0</v>
      </c>
      <c r="BU29">
        <f t="shared" si="111"/>
        <v>0</v>
      </c>
      <c r="BV29">
        <f t="shared" si="111"/>
        <v>0</v>
      </c>
      <c r="BW29" t="e">
        <f>(180/PI())*ATAN((BO40+BS40)/(BO39+BS39))</f>
        <v>#DIV/0!</v>
      </c>
      <c r="BX29" t="e">
        <f t="shared" ref="BX29" si="112">(180/PI())*ATAN((BP40+BT40)/(BP39+BT39))</f>
        <v>#DIV/0!</v>
      </c>
      <c r="BY29" t="e">
        <f t="shared" ref="BY29" si="113">(180/PI())*ATAN((BQ40+BU40)/(BQ39+BU39))</f>
        <v>#DIV/0!</v>
      </c>
      <c r="BZ29" t="e">
        <f t="shared" ref="BZ29" si="114">(180/PI())*ATAN((BR40+BV40)/(BR39+BV39))</f>
        <v>#DIV/0!</v>
      </c>
    </row>
    <row r="30" spans="1:78" x14ac:dyDescent="0.25">
      <c r="A30" t="s">
        <v>14</v>
      </c>
      <c r="B30" t="s">
        <v>6</v>
      </c>
      <c r="C30">
        <f>C18/C8*1000000</f>
        <v>4038.5423428362037</v>
      </c>
      <c r="D30">
        <f t="shared" ref="D30:G30" si="115">D18/D8*1000000</f>
        <v>5177.9768880074043</v>
      </c>
      <c r="E30">
        <f t="shared" si="115"/>
        <v>6725.4221446111178</v>
      </c>
      <c r="F30">
        <f t="shared" si="115"/>
        <v>8192.1091626099587</v>
      </c>
      <c r="G30">
        <f t="shared" si="115"/>
        <v>4150.0919990922384</v>
      </c>
      <c r="H30">
        <f t="shared" ref="H30:J30" si="116">H18/H8*1000000</f>
        <v>5323.6466111578147</v>
      </c>
      <c r="I30">
        <f t="shared" si="116"/>
        <v>6938.7899542737623</v>
      </c>
      <c r="J30">
        <f t="shared" si="116"/>
        <v>8422.5975305631273</v>
      </c>
      <c r="K30">
        <f t="shared" ref="K30:L30" si="117">0.5*SQRT((C41+G41)^2+(C42+G42)^2)</f>
        <v>4094.2477110343243</v>
      </c>
      <c r="L30">
        <f t="shared" si="117"/>
        <v>5250.7624516805508</v>
      </c>
      <c r="M30">
        <f t="shared" ref="M30" si="118">0.5*SQRT((E41+I41)^2+(E42+I42)^2)</f>
        <v>6832.0408421464354</v>
      </c>
      <c r="N30">
        <f t="shared" ref="N30" si="119">0.5*SQRT((F41+J41)^2+(F42+J42)^2)</f>
        <v>8307.3513877363166</v>
      </c>
      <c r="Q30" t="s">
        <v>14</v>
      </c>
      <c r="R30" t="s">
        <v>6</v>
      </c>
      <c r="S30">
        <f t="shared" ref="S30:Z30" si="120">S18/S8*1000000</f>
        <v>1248.1807725334565</v>
      </c>
      <c r="T30">
        <f t="shared" si="120"/>
        <v>1795.7565767816898</v>
      </c>
      <c r="U30">
        <f t="shared" si="120"/>
        <v>2634.8162521127483</v>
      </c>
      <c r="V30">
        <f t="shared" si="120"/>
        <v>3633.8451496634507</v>
      </c>
      <c r="W30">
        <f t="shared" si="120"/>
        <v>1264.8781909817326</v>
      </c>
      <c r="X30">
        <f t="shared" si="120"/>
        <v>1854.5662940870254</v>
      </c>
      <c r="Y30">
        <f t="shared" si="120"/>
        <v>2758.1481714443898</v>
      </c>
      <c r="Z30">
        <f t="shared" si="120"/>
        <v>3791.4914624452067</v>
      </c>
      <c r="AA30">
        <f t="shared" ref="AA30:AB30" si="121">0.5*SQRT((S41+W41)^2+(S42+W42)^2)</f>
        <v>1256.4657470087786</v>
      </c>
      <c r="AB30">
        <f t="shared" si="121"/>
        <v>1825.06890513439</v>
      </c>
      <c r="AC30">
        <f t="shared" ref="AC30" si="122">0.5*SQRT((U41+Y41)^2+(U42+Y42)^2)</f>
        <v>2696.3613690932575</v>
      </c>
      <c r="AD30">
        <f t="shared" ref="AD30" si="123">0.5*SQRT((V41+Z41)^2+(V42+Z42)^2)</f>
        <v>3712.5340897151318</v>
      </c>
      <c r="AG30" t="s">
        <v>14</v>
      </c>
      <c r="AH30" t="s">
        <v>6</v>
      </c>
      <c r="AI30">
        <f t="shared" ref="AI30:AP30" si="124">AI18/AI8*1000000</f>
        <v>350.99754678624112</v>
      </c>
      <c r="AJ30">
        <f t="shared" si="124"/>
        <v>537.5773552467067</v>
      </c>
      <c r="AK30">
        <f t="shared" si="124"/>
        <v>890.36098523673081</v>
      </c>
      <c r="AL30">
        <f t="shared" si="124"/>
        <v>1360.5328863263437</v>
      </c>
      <c r="AM30">
        <f t="shared" si="124"/>
        <v>377.87220699283353</v>
      </c>
      <c r="AN30">
        <f t="shared" si="124"/>
        <v>576.16149382980791</v>
      </c>
      <c r="AO30">
        <f t="shared" si="124"/>
        <v>920.24600012528299</v>
      </c>
      <c r="AP30">
        <f t="shared" si="124"/>
        <v>1403.1739227095495</v>
      </c>
      <c r="AQ30">
        <f t="shared" ref="AQ30" si="125">0.5*SQRT((AI41+AM41)^2+(AI42+AM42)^2)</f>
        <v>364.43236528592524</v>
      </c>
      <c r="AR30">
        <f t="shared" ref="AR30" si="126">0.5*SQRT((AJ41+AN41)^2+(AJ42+AN42)^2)</f>
        <v>556.86196279691114</v>
      </c>
      <c r="AS30">
        <f t="shared" ref="AS30" si="127">0.5*SQRT((AK41+AO41)^2+(AK42+AO42)^2)</f>
        <v>905.30330074993435</v>
      </c>
      <c r="AT30">
        <f t="shared" ref="AT30" si="128">0.5*SQRT((AL41+AP41)^2+(AL42+AP42)^2)</f>
        <v>1381.8430195611465</v>
      </c>
      <c r="AW30" t="s">
        <v>14</v>
      </c>
      <c r="AX30" t="s">
        <v>6</v>
      </c>
      <c r="AY30">
        <f t="shared" ref="AY30:BF30" si="129">AY18/AY8*1000000</f>
        <v>140.50430301977067</v>
      </c>
      <c r="AZ30">
        <f t="shared" si="129"/>
        <v>195.46450570694802</v>
      </c>
      <c r="BA30">
        <f t="shared" si="129"/>
        <v>309.12244120734107</v>
      </c>
      <c r="BB30">
        <f t="shared" si="129"/>
        <v>471.81102849697533</v>
      </c>
      <c r="BC30">
        <f t="shared" si="129"/>
        <v>143.1633285140467</v>
      </c>
      <c r="BD30">
        <f t="shared" si="129"/>
        <v>209.89570626467713</v>
      </c>
      <c r="BE30">
        <f t="shared" si="129"/>
        <v>323.83787168994274</v>
      </c>
      <c r="BF30">
        <f t="shared" si="129"/>
        <v>488.80702541240805</v>
      </c>
      <c r="BG30">
        <f t="shared" ref="BG30" si="130">0.5*SQRT((AY41+BC41)^2+(AY42+BC42)^2)</f>
        <v>141.8337244704322</v>
      </c>
      <c r="BH30">
        <f t="shared" ref="BH30" si="131">0.5*SQRT((AZ41+BD41)^2+(AZ42+BD42)^2)</f>
        <v>202.67886277346591</v>
      </c>
      <c r="BI30">
        <f t="shared" ref="BI30" si="132">0.5*SQRT((BA41+BE41)^2+(BA42+BE42)^2)</f>
        <v>316.47650050029159</v>
      </c>
      <c r="BJ30">
        <f t="shared" ref="BJ30" si="133">0.5*SQRT((BB41+BF41)^2+(BB42+BF42)^2)</f>
        <v>480.30182862470519</v>
      </c>
      <c r="BM30" t="s">
        <v>14</v>
      </c>
      <c r="BN30" t="s">
        <v>6</v>
      </c>
      <c r="BO30" t="e">
        <f>BO18/BO8*1000000</f>
        <v>#DIV/0!</v>
      </c>
      <c r="BP30" t="e">
        <f t="shared" ref="BP30:BV30" si="134">BP18/BP8*1000000</f>
        <v>#DIV/0!</v>
      </c>
      <c r="BQ30" t="e">
        <f t="shared" si="134"/>
        <v>#DIV/0!</v>
      </c>
      <c r="BR30" t="e">
        <f t="shared" si="134"/>
        <v>#DIV/0!</v>
      </c>
      <c r="BS30" t="e">
        <f t="shared" si="134"/>
        <v>#DIV/0!</v>
      </c>
      <c r="BT30" t="e">
        <f t="shared" si="134"/>
        <v>#DIV/0!</v>
      </c>
      <c r="BU30" t="e">
        <f t="shared" si="134"/>
        <v>#DIV/0!</v>
      </c>
      <c r="BV30" t="e">
        <f t="shared" si="134"/>
        <v>#DIV/0!</v>
      </c>
      <c r="BW30" t="e">
        <f t="shared" ref="BW30" si="135">0.5*SQRT((BO41+BS41)^2+(BO42+BS42)^2)</f>
        <v>#DIV/0!</v>
      </c>
      <c r="BX30" t="e">
        <f t="shared" ref="BX30" si="136">0.5*SQRT((BP41+BT41)^2+(BP42+BT42)^2)</f>
        <v>#DIV/0!</v>
      </c>
      <c r="BY30" t="e">
        <f t="shared" ref="BY30" si="137">0.5*SQRT((BQ41+BU41)^2+(BQ42+BU42)^2)</f>
        <v>#DIV/0!</v>
      </c>
      <c r="BZ30" t="e">
        <f t="shared" ref="BZ30" si="138">0.5*SQRT((BR41+BV41)^2+(BR42+BV42)^2)</f>
        <v>#DIV/0!</v>
      </c>
    </row>
    <row r="31" spans="1:78" x14ac:dyDescent="0.25">
      <c r="B31" t="s">
        <v>29</v>
      </c>
      <c r="C31">
        <f>C19-C9</f>
        <v>26.775223838270449</v>
      </c>
      <c r="D31">
        <f>D19-D9</f>
        <v>23.338421838384754</v>
      </c>
      <c r="E31">
        <f>E19-E9+180</f>
        <v>199.63356291468477</v>
      </c>
      <c r="F31">
        <f t="shared" ref="F31:J31" si="139">F19-F9</f>
        <v>16.837923038292658</v>
      </c>
      <c r="G31">
        <f>G19-G9</f>
        <v>27.442775635663569</v>
      </c>
      <c r="H31">
        <f>H19-H9</f>
        <v>23.83502644714445</v>
      </c>
      <c r="I31">
        <f>I19-I9+180</f>
        <v>200.13427920564433</v>
      </c>
      <c r="J31">
        <f t="shared" si="139"/>
        <v>16.916623757650079</v>
      </c>
      <c r="K31">
        <f t="shared" ref="K31:L31" si="140">(180/PI())*ATAN((C42+G42)/(C41+G41))</f>
        <v>27.113546649958593</v>
      </c>
      <c r="L31">
        <f t="shared" si="140"/>
        <v>23.59016840586672</v>
      </c>
      <c r="M31">
        <f t="shared" ref="M31" si="141">(180/PI())*ATAN((E42+I42)/(E41+I41))</f>
        <v>19.887830448326888</v>
      </c>
      <c r="N31">
        <f t="shared" ref="N31" si="142">(180/PI())*ATAN((F42+J42)/(F41+J41))</f>
        <v>16.877819287933431</v>
      </c>
      <c r="R31" t="s">
        <v>29</v>
      </c>
      <c r="S31">
        <f t="shared" ref="S31:Z31" si="143">S19-S9</f>
        <v>37.816399325877498</v>
      </c>
      <c r="T31">
        <f t="shared" si="143"/>
        <v>35.545080873737597</v>
      </c>
      <c r="U31">
        <f t="shared" si="143"/>
        <v>31.955688937865627</v>
      </c>
      <c r="V31">
        <f t="shared" si="143"/>
        <v>28.437268209828215</v>
      </c>
      <c r="W31">
        <f t="shared" si="143"/>
        <v>38.970598731345191</v>
      </c>
      <c r="X31">
        <f t="shared" si="143"/>
        <v>36.699111077544579</v>
      </c>
      <c r="Y31">
        <f t="shared" si="143"/>
        <v>33.04085012321525</v>
      </c>
      <c r="Z31">
        <f t="shared" si="143"/>
        <v>29.41186832183903</v>
      </c>
      <c r="AA31">
        <f t="shared" ref="AA31:AB31" si="144">(180/PI())*ATAN((S42+W42)/(S41+W41))</f>
        <v>38.397333559048107</v>
      </c>
      <c r="AB31">
        <f t="shared" si="144"/>
        <v>36.131392479864466</v>
      </c>
      <c r="AC31">
        <f t="shared" ref="AC31" si="145">(180/PI())*ATAN((U42+Y42)/(U41+Y41))</f>
        <v>32.510678198572869</v>
      </c>
      <c r="AD31">
        <f t="shared" ref="AD31" si="146">(180/PI())*ATAN((V42+Z42)/(V41+Z41))</f>
        <v>28.934914316465335</v>
      </c>
      <c r="AH31" t="s">
        <v>29</v>
      </c>
      <c r="AI31">
        <f t="shared" ref="AI31:AP31" si="147">AI19-AI9</f>
        <v>-138.40652503941658</v>
      </c>
      <c r="AJ31">
        <f t="shared" si="147"/>
        <v>42.354276779967414</v>
      </c>
      <c r="AK31">
        <f t="shared" si="147"/>
        <v>-139.04176484993127</v>
      </c>
      <c r="AL31">
        <f t="shared" si="147"/>
        <v>38.965056498962483</v>
      </c>
      <c r="AM31">
        <f t="shared" si="147"/>
        <v>-138.83224976770339</v>
      </c>
      <c r="AN31">
        <f t="shared" si="147"/>
        <v>41.760706296136313</v>
      </c>
      <c r="AO31">
        <f t="shared" si="147"/>
        <v>-138.96713675647874</v>
      </c>
      <c r="AP31">
        <f t="shared" si="147"/>
        <v>38.520741517256447</v>
      </c>
      <c r="AQ31">
        <f t="shared" ref="AQ31" si="148">(180/PI())*ATAN((AI42+AM42)/(AI41+AM41))</f>
        <v>41.37276396510218</v>
      </c>
      <c r="AR31">
        <f t="shared" ref="AR31" si="149">(180/PI())*ATAN((AJ42+AN42)/(AJ41+AN41))</f>
        <v>42.047209679600485</v>
      </c>
      <c r="AS31">
        <f t="shared" ref="AS31" si="150">(180/PI())*ATAN((AK42+AO42)/(AK41+AO41))</f>
        <v>40.996165084731246</v>
      </c>
      <c r="AT31">
        <f t="shared" ref="AT31" si="151">(180/PI())*ATAN((AL42+AP42)/(AL41+AP41))</f>
        <v>38.739471338762989</v>
      </c>
      <c r="AX31" t="s">
        <v>29</v>
      </c>
      <c r="AY31">
        <f t="shared" ref="AY31:BF31" si="152">AY19-AY9</f>
        <v>38.252459101033118</v>
      </c>
      <c r="AZ31">
        <f t="shared" si="152"/>
        <v>-140.32145620700135</v>
      </c>
      <c r="BA31">
        <f t="shared" si="152"/>
        <v>-138.73866125658412</v>
      </c>
      <c r="BB31">
        <f t="shared" si="152"/>
        <v>41.750831208453249</v>
      </c>
      <c r="BC31">
        <f t="shared" si="152"/>
        <v>38.122435004452122</v>
      </c>
      <c r="BD31">
        <f t="shared" si="152"/>
        <v>-140.72307158857643</v>
      </c>
      <c r="BE31">
        <f t="shared" si="152"/>
        <v>-139.28961130739276</v>
      </c>
      <c r="BF31">
        <f t="shared" si="152"/>
        <v>42.378299314311505</v>
      </c>
      <c r="BG31">
        <f>(180/PI())*ATAN((AY42+BC42)/(AY41+BC41))</f>
        <v>38.186837646702571</v>
      </c>
      <c r="BH31">
        <f>(180/PI())*ATAN((AZ42+BD42)/(AZ41+BD41))</f>
        <v>39.470587132420853</v>
      </c>
      <c r="BI31">
        <f>(180/PI())*ATAN((BA42+BE42)/(BA41+BE41))</f>
        <v>40.979459264647474</v>
      </c>
      <c r="BJ31">
        <f>(180/PI())*ATAN((BB42+BF42)/(BB41+BF41))</f>
        <v>42.070116142141373</v>
      </c>
      <c r="BN31" t="s">
        <v>29</v>
      </c>
      <c r="BO31">
        <f>BO19-BO9</f>
        <v>0</v>
      </c>
      <c r="BP31">
        <f>BP19-BP9</f>
        <v>0</v>
      </c>
      <c r="BQ31">
        <f>BQ19-BQ9</f>
        <v>0</v>
      </c>
      <c r="BR31">
        <f t="shared" ref="BR31" si="153">BR19-BR9</f>
        <v>0</v>
      </c>
      <c r="BS31">
        <f>BS19-BS9</f>
        <v>0</v>
      </c>
      <c r="BT31">
        <f>BT19-BT9</f>
        <v>0</v>
      </c>
      <c r="BU31">
        <f>BU19-BU9</f>
        <v>0</v>
      </c>
      <c r="BV31">
        <f t="shared" ref="BV31" si="154">BV19-BV9</f>
        <v>0</v>
      </c>
      <c r="BW31" t="e">
        <f t="shared" ref="BW31" si="155">(180/PI())*ATAN((BO42+BS42)/(BO41+BS41))</f>
        <v>#DIV/0!</v>
      </c>
      <c r="BX31" t="e">
        <f t="shared" ref="BX31" si="156">(180/PI())*ATAN((BP42+BT42)/(BP41+BT41))</f>
        <v>#DIV/0!</v>
      </c>
      <c r="BY31" t="e">
        <f t="shared" ref="BY31" si="157">(180/PI())*ATAN((BQ42+BU42)/(BQ41+BU41))</f>
        <v>#DIV/0!</v>
      </c>
      <c r="BZ31" t="e">
        <f t="shared" ref="BZ31" si="158">(180/PI())*ATAN((BR42+BV42)/(BR41+BV41))</f>
        <v>#DIV/0!</v>
      </c>
    </row>
    <row r="32" spans="1:78" x14ac:dyDescent="0.25">
      <c r="A32" t="s">
        <v>15</v>
      </c>
      <c r="B32" t="s">
        <v>6</v>
      </c>
      <c r="C32">
        <f>C18/C12</f>
        <v>181.26369884258764</v>
      </c>
      <c r="D32">
        <f t="shared" ref="D32:G32" si="159">D18/D12</f>
        <v>257.73275797688456</v>
      </c>
      <c r="E32">
        <f t="shared" si="159"/>
        <v>320.69348224546775</v>
      </c>
      <c r="F32">
        <f t="shared" si="159"/>
        <v>408.08321213228413</v>
      </c>
      <c r="G32">
        <f t="shared" si="159"/>
        <v>167.02756542869113</v>
      </c>
      <c r="H32">
        <f t="shared" ref="H32:J32" si="160">H18/H12</f>
        <v>231.70027857043826</v>
      </c>
      <c r="I32">
        <f t="shared" si="160"/>
        <v>284.72240252237754</v>
      </c>
      <c r="J32">
        <f t="shared" si="160"/>
        <v>374.68929406315027</v>
      </c>
      <c r="K32">
        <f t="shared" ref="K32:L32" si="161">0.5*SQRT((C43+G43)^2+(C44+G44)^2)</f>
        <v>174.12645564057917</v>
      </c>
      <c r="L32">
        <f t="shared" si="161"/>
        <v>244.70850136412747</v>
      </c>
      <c r="M32">
        <f t="shared" ref="M32" si="162">0.5*SQRT((E43+I43)^2+(E44+I44)^2)</f>
        <v>302.69671395840373</v>
      </c>
      <c r="N32">
        <f t="shared" ref="N32" si="163">0.5*SQRT((F43+J43)^2+(F44+J44)^2)</f>
        <v>391.37493734714542</v>
      </c>
      <c r="Q32" t="s">
        <v>15</v>
      </c>
      <c r="R32" t="s">
        <v>6</v>
      </c>
      <c r="S32">
        <f t="shared" ref="S32:Z32" si="164">S18/S12</f>
        <v>40.804072159491803</v>
      </c>
      <c r="T32">
        <f t="shared" si="164"/>
        <v>71.467054600874377</v>
      </c>
      <c r="U32">
        <f t="shared" si="164"/>
        <v>90.642481863676849</v>
      </c>
      <c r="V32">
        <f t="shared" si="164"/>
        <v>128.6131046003544</v>
      </c>
      <c r="W32">
        <f t="shared" si="164"/>
        <v>38.362508653366277</v>
      </c>
      <c r="X32">
        <f t="shared" si="164"/>
        <v>56.665559548215903</v>
      </c>
      <c r="Y32">
        <f t="shared" si="164"/>
        <v>81.586807890338619</v>
      </c>
      <c r="Z32">
        <f t="shared" si="164"/>
        <v>126.6131472776455</v>
      </c>
      <c r="AA32">
        <f t="shared" ref="AA32:AB32" si="165">0.5*SQRT((S43+W43)^2+(S44+W44)^2)</f>
        <v>39.580530920586227</v>
      </c>
      <c r="AB32">
        <f t="shared" si="165"/>
        <v>64.06611708734998</v>
      </c>
      <c r="AC32">
        <f t="shared" ref="AC32" si="166">0.5*SQRT((U43+Y43)^2+(U44+Y44)^2)</f>
        <v>86.107966306949635</v>
      </c>
      <c r="AD32">
        <f t="shared" ref="AD32" si="167">0.5*SQRT((V43+Z43)^2+(V44+Z44)^2)</f>
        <v>127.60075822532058</v>
      </c>
      <c r="AG32" t="s">
        <v>15</v>
      </c>
      <c r="AH32" t="s">
        <v>6</v>
      </c>
      <c r="AI32">
        <f t="shared" ref="AI32:AP32" si="168">AI18/AI12</f>
        <v>13.13978314924459</v>
      </c>
      <c r="AJ32">
        <f t="shared" si="168"/>
        <v>19.868553166685928</v>
      </c>
      <c r="AK32">
        <f t="shared" si="168"/>
        <v>26.071541557843616</v>
      </c>
      <c r="AL32">
        <f t="shared" si="168"/>
        <v>39.066843451479485</v>
      </c>
      <c r="AM32">
        <f t="shared" si="168"/>
        <v>12.918980477015271</v>
      </c>
      <c r="AN32">
        <f t="shared" si="168"/>
        <v>22.17567967917968</v>
      </c>
      <c r="AO32">
        <f t="shared" si="168"/>
        <v>27.816108598456879</v>
      </c>
      <c r="AP32">
        <f t="shared" si="168"/>
        <v>36.684201307406539</v>
      </c>
      <c r="AQ32">
        <f t="shared" ref="AQ32" si="169">0.5*SQRT((AI43+AM43)^2+(AI44+AM44)^2)</f>
        <v>13.028647758725905</v>
      </c>
      <c r="AR32">
        <f t="shared" ref="AR32" si="170">0.5*SQRT((AJ43+AN43)^2+(AJ44+AN44)^2)</f>
        <v>21.018880645746844</v>
      </c>
      <c r="AS32">
        <f t="shared" ref="AS32" si="171">0.5*SQRT((AK43+AO43)^2+(AK44+AO44)^2)</f>
        <v>26.940763423492392</v>
      </c>
      <c r="AT32">
        <f t="shared" ref="AT32" si="172">0.5*SQRT((AL43+AP43)^2+(AL44+AP44)^2)</f>
        <v>37.874218867997932</v>
      </c>
      <c r="AW32" t="s">
        <v>15</v>
      </c>
      <c r="AX32" t="s">
        <v>6</v>
      </c>
      <c r="AY32">
        <f t="shared" ref="AY32:BF32" si="173">AY18/AY12</f>
        <v>6.5235354456421293</v>
      </c>
      <c r="AZ32">
        <f t="shared" si="173"/>
        <v>11.413584446387537</v>
      </c>
      <c r="BA32">
        <f t="shared" si="173"/>
        <v>12.398712784433114</v>
      </c>
      <c r="BB32">
        <f t="shared" si="173"/>
        <v>14.864304863669318</v>
      </c>
      <c r="BC32">
        <f t="shared" si="173"/>
        <v>4.2155778323131869</v>
      </c>
      <c r="BD32">
        <f t="shared" si="173"/>
        <v>11.431338422098117</v>
      </c>
      <c r="BE32">
        <f t="shared" si="173"/>
        <v>11.076624035964489</v>
      </c>
      <c r="BF32">
        <f t="shared" si="173"/>
        <v>18.647608531724853</v>
      </c>
      <c r="BG32">
        <f t="shared" ref="BG32" si="174">0.5*SQRT((AY43+BC43)^2+(AY44+BC44)^2)</f>
        <v>5.3689674813561465</v>
      </c>
      <c r="BH32">
        <f t="shared" ref="BH32" si="175">0.5*SQRT((AZ43+BD43)^2+(AZ44+BD44)^2)</f>
        <v>11.421098453529515</v>
      </c>
      <c r="BI32">
        <f t="shared" ref="BI32" si="176">0.5*SQRT((BA43+BE43)^2+(BA44+BE44)^2)</f>
        <v>11.737628151543374</v>
      </c>
      <c r="BJ32">
        <f t="shared" ref="BJ32" si="177">0.5*SQRT((BB43+BF43)^2+(BB44+BF44)^2)</f>
        <v>16.752857195695114</v>
      </c>
      <c r="BM32" t="s">
        <v>15</v>
      </c>
      <c r="BN32" t="s">
        <v>6</v>
      </c>
      <c r="BO32" t="e">
        <f>BO18/BO12</f>
        <v>#DIV/0!</v>
      </c>
      <c r="BP32" t="e">
        <f t="shared" ref="BP32:BV32" si="178">BP18/BP12</f>
        <v>#DIV/0!</v>
      </c>
      <c r="BQ32" t="e">
        <f t="shared" si="178"/>
        <v>#DIV/0!</v>
      </c>
      <c r="BR32" t="e">
        <f t="shared" si="178"/>
        <v>#DIV/0!</v>
      </c>
      <c r="BS32" t="e">
        <f t="shared" si="178"/>
        <v>#DIV/0!</v>
      </c>
      <c r="BT32" t="e">
        <f t="shared" si="178"/>
        <v>#DIV/0!</v>
      </c>
      <c r="BU32" t="e">
        <f t="shared" si="178"/>
        <v>#DIV/0!</v>
      </c>
      <c r="BV32" t="e">
        <f t="shared" si="178"/>
        <v>#DIV/0!</v>
      </c>
      <c r="BW32" t="e">
        <f t="shared" ref="BW32" si="179">0.5*SQRT((BO43+BS43)^2+(BO44+BS44)^2)</f>
        <v>#DIV/0!</v>
      </c>
      <c r="BX32" t="e">
        <f t="shared" ref="BX32" si="180">0.5*SQRT((BP43+BT43)^2+(BP44+BT44)^2)</f>
        <v>#DIV/0!</v>
      </c>
      <c r="BY32" t="e">
        <f t="shared" ref="BY32" si="181">0.5*SQRT((BQ43+BU43)^2+(BQ44+BU44)^2)</f>
        <v>#DIV/0!</v>
      </c>
      <c r="BZ32" t="e">
        <f t="shared" ref="BZ32" si="182">0.5*SQRT((BR43+BV43)^2+(BR44+BV44)^2)</f>
        <v>#DIV/0!</v>
      </c>
    </row>
    <row r="33" spans="1:78" x14ac:dyDescent="0.25">
      <c r="B33" t="s">
        <v>29</v>
      </c>
      <c r="C33">
        <f>C19-C13</f>
        <v>42.345796105374525</v>
      </c>
      <c r="D33">
        <f>D19-D13</f>
        <v>39.93743032473499</v>
      </c>
      <c r="E33">
        <f>E19-E13+180</f>
        <v>218.0672684701608</v>
      </c>
      <c r="F33">
        <f>F19-F13+180</f>
        <v>216.40316586244364</v>
      </c>
      <c r="G33">
        <f t="shared" ref="G33" si="183">G19-G13</f>
        <v>40.64378239944665</v>
      </c>
      <c r="H33">
        <f>H19-H13</f>
        <v>39.00855832739532</v>
      </c>
      <c r="I33">
        <f>I19-I13+180</f>
        <v>217.07852315185022</v>
      </c>
      <c r="J33">
        <f>J19-J13+180</f>
        <v>215.53099185424881</v>
      </c>
      <c r="K33">
        <f t="shared" ref="K33:L33" si="184">(180/PI())*ATAN((C44+G44)/(C43+G43))</f>
        <v>41.529576046737546</v>
      </c>
      <c r="L33">
        <f t="shared" si="184"/>
        <v>39.497697776243577</v>
      </c>
      <c r="M33">
        <f t="shared" ref="M33" si="185">(180/PI())*ATAN((E44+I44)/(E43+I43))</f>
        <v>37.602269929779965</v>
      </c>
      <c r="N33">
        <f t="shared" ref="N33" si="186">(180/PI())*ATAN((F44+J44)/(F43+J43))</f>
        <v>35.985683158150451</v>
      </c>
      <c r="R33" t="s">
        <v>29</v>
      </c>
      <c r="S33">
        <f t="shared" ref="S33:Z33" si="187">S19-S13</f>
        <v>49.601976850003105</v>
      </c>
      <c r="T33">
        <f t="shared" si="187"/>
        <v>48.386202084723813</v>
      </c>
      <c r="U33">
        <f t="shared" si="187"/>
        <v>48.32356267813843</v>
      </c>
      <c r="V33">
        <f t="shared" si="187"/>
        <v>46.880766224541318</v>
      </c>
      <c r="W33">
        <f t="shared" si="187"/>
        <v>48.248237862067704</v>
      </c>
      <c r="X33">
        <f t="shared" si="187"/>
        <v>48.105250026877407</v>
      </c>
      <c r="Y33">
        <f t="shared" si="187"/>
        <v>46.894422432560276</v>
      </c>
      <c r="Z33">
        <f t="shared" si="187"/>
        <v>45.285322441623293</v>
      </c>
      <c r="AA33">
        <f t="shared" ref="AA33:AB33" si="188">(180/PI())*ATAN((S44+W44)/(S43+W43))</f>
        <v>48.945983547094698</v>
      </c>
      <c r="AB33">
        <f t="shared" si="188"/>
        <v>48.261953457165987</v>
      </c>
      <c r="AC33">
        <f t="shared" ref="AC33" si="189">(180/PI())*ATAN((U44+Y44)/(U43+Y43))</f>
        <v>47.646566005618304</v>
      </c>
      <c r="AD33">
        <f t="shared" ref="AD33" si="190">(180/PI())*ATAN((V44+Z44)/(V43+Z43))</f>
        <v>46.089295699532187</v>
      </c>
      <c r="AH33" t="s">
        <v>29</v>
      </c>
      <c r="AI33">
        <f t="shared" ref="AI33:AP33" si="191">AI19-AI13</f>
        <v>-132.03838670920302</v>
      </c>
      <c r="AJ33">
        <f t="shared" si="191"/>
        <v>49.542797263060514</v>
      </c>
      <c r="AK33">
        <f t="shared" si="191"/>
        <v>-128.73540503481405</v>
      </c>
      <c r="AL33">
        <f t="shared" si="191"/>
        <v>51.063651454043196</v>
      </c>
      <c r="AM33">
        <f t="shared" si="191"/>
        <v>-133.25481769770539</v>
      </c>
      <c r="AN33">
        <f t="shared" si="191"/>
        <v>47.529169476435378</v>
      </c>
      <c r="AO33">
        <f t="shared" si="191"/>
        <v>-130.4638196900919</v>
      </c>
      <c r="AP33">
        <f t="shared" si="191"/>
        <v>50.112473181447378</v>
      </c>
      <c r="AQ33">
        <f t="shared" ref="AQ33" si="192">(180/PI())*ATAN((AI44+AM44)/(AI43+AM43))</f>
        <v>47.358551557968326</v>
      </c>
      <c r="AR33">
        <f t="shared" ref="AR33" si="193">(180/PI())*ATAN((AJ44+AN44)/(AJ43+AN43))</f>
        <v>48.480730002909077</v>
      </c>
      <c r="AS33">
        <f t="shared" ref="AS33" si="194">(180/PI())*ATAN((AK44+AO44)/(AK43+AO43))</f>
        <v>50.372407537466266</v>
      </c>
      <c r="AT33">
        <f t="shared" ref="AT33" si="195">(180/PI())*ATAN((AL44+AP44)/(AL43+AP43))</f>
        <v>50.60302164567036</v>
      </c>
      <c r="AX33" t="s">
        <v>29</v>
      </c>
      <c r="AY33">
        <f t="shared" ref="AY33:BF33" si="196">AY19-AY13</f>
        <v>44.195951415427842</v>
      </c>
      <c r="AZ33">
        <f t="shared" si="196"/>
        <v>-137.80008578830279</v>
      </c>
      <c r="BA33">
        <f t="shared" si="196"/>
        <v>-134.07011853396733</v>
      </c>
      <c r="BB33">
        <f t="shared" si="196"/>
        <v>49.584726540553525</v>
      </c>
      <c r="BC33">
        <f t="shared" si="196"/>
        <v>42.457801382910162</v>
      </c>
      <c r="BD33">
        <f t="shared" si="196"/>
        <v>-136.02982568913092</v>
      </c>
      <c r="BE33">
        <f t="shared" si="196"/>
        <v>-133.76951346784872</v>
      </c>
      <c r="BF33">
        <f t="shared" si="196"/>
        <v>47.366420979023324</v>
      </c>
      <c r="BG33">
        <f t="shared" ref="BG33" si="197">(180/PI())*ATAN((AY44+BC44)/(AY43+BC43))</f>
        <v>43.51366417050231</v>
      </c>
      <c r="BH33">
        <f t="shared" ref="BH33" si="198">(180/PI())*ATAN((AZ44+BD44)/(AZ43+BD43))</f>
        <v>43.08573219652925</v>
      </c>
      <c r="BI33">
        <f t="shared" ref="BI33" si="199">(180/PI())*ATAN((BA44+BE44)/(BA43+BE43))</f>
        <v>46.071719211399298</v>
      </c>
      <c r="BJ33">
        <f t="shared" ref="BJ33" si="200">(180/PI())*ATAN((BB44+BF44)/(BB43+BF43))</f>
        <v>48.350341299684267</v>
      </c>
      <c r="BN33" t="s">
        <v>29</v>
      </c>
      <c r="BO33">
        <f>BO19-BO13+180</f>
        <v>180</v>
      </c>
      <c r="BP33">
        <f t="shared" ref="BP33:BV33" si="201">BP19-BP13</f>
        <v>0</v>
      </c>
      <c r="BQ33">
        <f t="shared" si="201"/>
        <v>0</v>
      </c>
      <c r="BR33">
        <f t="shared" si="201"/>
        <v>0</v>
      </c>
      <c r="BS33">
        <f t="shared" si="201"/>
        <v>0</v>
      </c>
      <c r="BT33">
        <f t="shared" si="201"/>
        <v>0</v>
      </c>
      <c r="BU33">
        <f t="shared" si="201"/>
        <v>0</v>
      </c>
      <c r="BV33">
        <f t="shared" si="201"/>
        <v>0</v>
      </c>
      <c r="BW33" t="e">
        <f t="shared" ref="BW33" si="202">(180/PI())*ATAN((BO44+BS44)/(BO43+BS43))</f>
        <v>#DIV/0!</v>
      </c>
      <c r="BX33" t="e">
        <f t="shared" ref="BX33" si="203">(180/PI())*ATAN((BP44+BT44)/(BP43+BT43))</f>
        <v>#DIV/0!</v>
      </c>
      <c r="BY33" t="e">
        <f t="shared" ref="BY33" si="204">(180/PI())*ATAN((BQ44+BU44)/(BQ43+BU43))</f>
        <v>#DIV/0!</v>
      </c>
      <c r="BZ33" t="e">
        <f t="shared" ref="BZ33" si="205">(180/PI())*ATAN((BR44+BV44)/(BR43+BV43))</f>
        <v>#DIV/0!</v>
      </c>
    </row>
    <row r="34" spans="1:78" x14ac:dyDescent="0.25">
      <c r="A34" t="s">
        <v>16</v>
      </c>
      <c r="B34" t="s">
        <v>6</v>
      </c>
      <c r="Q34" t="s">
        <v>16</v>
      </c>
      <c r="R34" t="s">
        <v>6</v>
      </c>
      <c r="AG34" t="s">
        <v>16</v>
      </c>
      <c r="AH34" t="s">
        <v>6</v>
      </c>
      <c r="AW34" t="s">
        <v>16</v>
      </c>
      <c r="AX34" t="s">
        <v>6</v>
      </c>
      <c r="BM34" t="s">
        <v>16</v>
      </c>
      <c r="BN34" t="s">
        <v>6</v>
      </c>
    </row>
    <row r="35" spans="1:78" x14ac:dyDescent="0.25">
      <c r="B35" t="s">
        <v>29</v>
      </c>
      <c r="R35" t="s">
        <v>29</v>
      </c>
      <c r="S35">
        <v>0</v>
      </c>
      <c r="T35">
        <v>1</v>
      </c>
      <c r="U35">
        <v>2</v>
      </c>
      <c r="V35">
        <v>3</v>
      </c>
      <c r="W35">
        <v>4</v>
      </c>
      <c r="X35">
        <v>5</v>
      </c>
      <c r="Y35">
        <v>6</v>
      </c>
      <c r="Z35">
        <v>7</v>
      </c>
      <c r="AH35" t="s">
        <v>29</v>
      </c>
      <c r="AI35">
        <v>0</v>
      </c>
      <c r="AJ35">
        <v>1</v>
      </c>
      <c r="AK35">
        <v>2</v>
      </c>
      <c r="AL35">
        <v>3</v>
      </c>
      <c r="AM35">
        <v>4</v>
      </c>
      <c r="AN35">
        <v>5</v>
      </c>
      <c r="AO35">
        <v>6</v>
      </c>
      <c r="AP35">
        <v>7</v>
      </c>
      <c r="AX35" t="s">
        <v>29</v>
      </c>
      <c r="BN35" t="s">
        <v>29</v>
      </c>
      <c r="BO35">
        <v>0</v>
      </c>
    </row>
    <row r="36" spans="1:78" x14ac:dyDescent="0.25">
      <c r="A36" t="s">
        <v>17</v>
      </c>
      <c r="B36" t="s">
        <v>6</v>
      </c>
      <c r="Q36" t="s">
        <v>17</v>
      </c>
      <c r="R36" t="s">
        <v>6</v>
      </c>
      <c r="AG36" t="s">
        <v>17</v>
      </c>
      <c r="AH36" t="s">
        <v>6</v>
      </c>
      <c r="AW36" t="s">
        <v>17</v>
      </c>
      <c r="AX36" t="s">
        <v>6</v>
      </c>
      <c r="BM36" t="s">
        <v>17</v>
      </c>
      <c r="BN36" t="s">
        <v>6</v>
      </c>
    </row>
    <row r="37" spans="1:78" x14ac:dyDescent="0.25">
      <c r="B37" t="s">
        <v>29</v>
      </c>
      <c r="R37" t="s">
        <v>29</v>
      </c>
      <c r="AH37" t="s">
        <v>29</v>
      </c>
      <c r="AX37" t="s">
        <v>29</v>
      </c>
      <c r="BN37" t="s">
        <v>29</v>
      </c>
    </row>
    <row r="39" spans="1:78" x14ac:dyDescent="0.25">
      <c r="A39" t="s">
        <v>48</v>
      </c>
      <c r="B39" t="s">
        <v>20</v>
      </c>
      <c r="C39">
        <f>C28*COS(PI()*C29/180)</f>
        <v>2270.1594739075063</v>
      </c>
      <c r="D39">
        <f t="shared" ref="D39:I39" si="206">D28*COS(PI()*D29/180)</f>
        <v>3105.7832036916898</v>
      </c>
      <c r="E39">
        <f t="shared" si="206"/>
        <v>-4391.4045087211425</v>
      </c>
      <c r="F39">
        <f t="shared" si="206"/>
        <v>-5656.7680658515301</v>
      </c>
      <c r="G39">
        <f t="shared" si="206"/>
        <v>2198.4204342186567</v>
      </c>
      <c r="H39">
        <f t="shared" si="206"/>
        <v>2999.9485839893937</v>
      </c>
      <c r="I39">
        <f t="shared" si="206"/>
        <v>-4212.9255918710141</v>
      </c>
      <c r="J39">
        <f t="shared" ref="J39:N39" si="207">J28*COS(PI()*J29/180)</f>
        <v>-5411.8765785272699</v>
      </c>
      <c r="K39">
        <f t="shared" si="207"/>
        <v>2234.289954063081</v>
      </c>
      <c r="L39">
        <f t="shared" si="207"/>
        <v>3052.8658938405415</v>
      </c>
      <c r="M39">
        <f t="shared" si="207"/>
        <v>4302.1650502960783</v>
      </c>
      <c r="N39">
        <f t="shared" si="207"/>
        <v>5534.3223221894004</v>
      </c>
      <c r="Q39" t="s">
        <v>48</v>
      </c>
      <c r="R39" t="s">
        <v>20</v>
      </c>
      <c r="S39">
        <f>S28*COS(PI()*S29/180)</f>
        <v>419.34174826852177</v>
      </c>
      <c r="T39">
        <f t="shared" ref="T39:Z39" si="208">T28*COS(PI()*T29/180)</f>
        <v>634.46378680290627</v>
      </c>
      <c r="U39">
        <f t="shared" si="208"/>
        <v>1036.8997786737016</v>
      </c>
      <c r="V39">
        <f t="shared" si="208"/>
        <v>1552.3923528322125</v>
      </c>
      <c r="W39">
        <f t="shared" si="208"/>
        <v>405.79400011163023</v>
      </c>
      <c r="X39">
        <f t="shared" si="208"/>
        <v>610.76180032813534</v>
      </c>
      <c r="Y39">
        <f t="shared" si="208"/>
        <v>1013.34448076217</v>
      </c>
      <c r="Z39">
        <f t="shared" si="208"/>
        <v>1502.3468596097753</v>
      </c>
      <c r="AA39">
        <f t="shared" ref="AA39" si="209">AA28*COS(PI()*AA29/180)</f>
        <v>412.56787419007605</v>
      </c>
      <c r="AB39">
        <f t="shared" ref="AB39:AD39" si="210">AB28*COS(PI()*AB29/180)</f>
        <v>622.61279356552086</v>
      </c>
      <c r="AC39">
        <f t="shared" si="210"/>
        <v>1025.1221297179359</v>
      </c>
      <c r="AD39">
        <f t="shared" si="210"/>
        <v>1527.3696062209938</v>
      </c>
      <c r="AG39" t="s">
        <v>48</v>
      </c>
      <c r="AH39" t="s">
        <v>20</v>
      </c>
      <c r="AI39">
        <f>AI28*COS(PI()*AI29/180)</f>
        <v>-97.616938913489932</v>
      </c>
      <c r="AJ39">
        <f t="shared" ref="AJ39:AP39" si="211">AJ28*COS(PI()*AJ29/180)</f>
        <v>136.88239993715388</v>
      </c>
      <c r="AK39">
        <f t="shared" si="211"/>
        <v>-215.89228399754225</v>
      </c>
      <c r="AL39">
        <f t="shared" si="211"/>
        <v>340.75544790367519</v>
      </c>
      <c r="AM39">
        <f t="shared" si="211"/>
        <v>-100.44797079208801</v>
      </c>
      <c r="AN39">
        <f t="shared" si="211"/>
        <v>140.47892453573417</v>
      </c>
      <c r="AO39">
        <f t="shared" si="211"/>
        <v>-216.37881522557424</v>
      </c>
      <c r="AP39">
        <f t="shared" si="211"/>
        <v>335.86560679029708</v>
      </c>
      <c r="AQ39">
        <f t="shared" ref="AQ39:AT39" si="212">AQ28*COS(PI()*AQ29/180)</f>
        <v>99.032454852788973</v>
      </c>
      <c r="AR39">
        <f t="shared" si="212"/>
        <v>138.68066223644402</v>
      </c>
      <c r="AS39">
        <f t="shared" si="212"/>
        <v>216.13554961155825</v>
      </c>
      <c r="AT39">
        <f t="shared" si="212"/>
        <v>338.31052734698613</v>
      </c>
      <c r="AW39" t="s">
        <v>48</v>
      </c>
      <c r="AX39" t="s">
        <v>20</v>
      </c>
      <c r="AY39">
        <f>AY28*COS(PI()*AY29/180)</f>
        <v>48.755122511700456</v>
      </c>
      <c r="AZ39">
        <f t="shared" ref="AZ39:BJ39" si="213">AZ28*COS(PI()*AZ29/180)</f>
        <v>-58.183451376486929</v>
      </c>
      <c r="BA39">
        <f t="shared" si="213"/>
        <v>-80.958558283051246</v>
      </c>
      <c r="BB39">
        <f t="shared" si="213"/>
        <v>114.10561584616129</v>
      </c>
      <c r="BC39">
        <f t="shared" si="213"/>
        <v>49.190574757749985</v>
      </c>
      <c r="BD39">
        <f t="shared" si="213"/>
        <v>-58.70215845259473</v>
      </c>
      <c r="BE39">
        <f t="shared" si="213"/>
        <v>-80.78119499528492</v>
      </c>
      <c r="BF39">
        <f t="shared" si="213"/>
        <v>110.90553138143335</v>
      </c>
      <c r="BG39">
        <f t="shared" si="213"/>
        <v>48.972848634725224</v>
      </c>
      <c r="BH39">
        <f t="shared" si="213"/>
        <v>58.442804914540829</v>
      </c>
      <c r="BI39">
        <f t="shared" si="213"/>
        <v>80.869876639168083</v>
      </c>
      <c r="BJ39">
        <f t="shared" si="213"/>
        <v>112.50557361379732</v>
      </c>
      <c r="BM39" t="s">
        <v>48</v>
      </c>
      <c r="BN39" t="s">
        <v>20</v>
      </c>
      <c r="BO39" t="e">
        <f>BO28*COS(PI()*BO29/180)</f>
        <v>#DIV/0!</v>
      </c>
      <c r="BP39" t="e">
        <f t="shared" ref="BP39:BZ39" si="214">BP28*COS(PI()*BP29/180)</f>
        <v>#DIV/0!</v>
      </c>
      <c r="BQ39" t="e">
        <f t="shared" si="214"/>
        <v>#DIV/0!</v>
      </c>
      <c r="BR39" t="e">
        <f t="shared" si="214"/>
        <v>#DIV/0!</v>
      </c>
      <c r="BS39" t="e">
        <f t="shared" si="214"/>
        <v>#DIV/0!</v>
      </c>
      <c r="BT39" t="e">
        <f t="shared" si="214"/>
        <v>#DIV/0!</v>
      </c>
      <c r="BU39" t="e">
        <f t="shared" si="214"/>
        <v>#DIV/0!</v>
      </c>
      <c r="BV39" t="e">
        <f t="shared" si="214"/>
        <v>#DIV/0!</v>
      </c>
      <c r="BW39" t="e">
        <f t="shared" si="214"/>
        <v>#DIV/0!</v>
      </c>
      <c r="BX39" t="e">
        <f t="shared" si="214"/>
        <v>#DIV/0!</v>
      </c>
      <c r="BY39" t="e">
        <f t="shared" si="214"/>
        <v>#DIV/0!</v>
      </c>
      <c r="BZ39" t="e">
        <f t="shared" si="214"/>
        <v>#DIV/0!</v>
      </c>
    </row>
    <row r="40" spans="1:78" x14ac:dyDescent="0.25">
      <c r="C40">
        <f>C28*SIN(PI()*C29/180)</f>
        <v>1527.3551876324127</v>
      </c>
      <c r="D40">
        <f t="shared" ref="D40:I40" si="215">D28*SIN(PI()*D29/180)</f>
        <v>1834.365969125565</v>
      </c>
      <c r="E40">
        <f t="shared" si="215"/>
        <v>-2185.5956220159151</v>
      </c>
      <c r="F40">
        <f t="shared" si="215"/>
        <v>-2412.8206306928669</v>
      </c>
      <c r="G40">
        <f t="shared" si="215"/>
        <v>1489.1871026238641</v>
      </c>
      <c r="H40">
        <f t="shared" si="215"/>
        <v>1778.9177812136431</v>
      </c>
      <c r="I40">
        <f t="shared" si="215"/>
        <v>-2114.7323112502127</v>
      </c>
      <c r="J40">
        <f t="shared" ref="J40:N40" si="216">J28*SIN(PI()*J29/180)</f>
        <v>-2299.6868965444055</v>
      </c>
      <c r="K40">
        <f t="shared" si="216"/>
        <v>1508.2711451281384</v>
      </c>
      <c r="L40">
        <f t="shared" si="216"/>
        <v>1806.6418751696044</v>
      </c>
      <c r="M40">
        <f t="shared" si="216"/>
        <v>2150.1639666330639</v>
      </c>
      <c r="N40">
        <f t="shared" si="216"/>
        <v>2356.2537636186357</v>
      </c>
      <c r="S40">
        <f>S28*SIN(PI()*S29/180)</f>
        <v>436.26004313630523</v>
      </c>
      <c r="T40">
        <f t="shared" ref="T40:Z40" si="217">T28*SIN(PI()*T29/180)</f>
        <v>634.13482770345297</v>
      </c>
      <c r="U40">
        <f t="shared" si="217"/>
        <v>931.03312185102652</v>
      </c>
      <c r="V40">
        <f t="shared" si="217"/>
        <v>1248.9855264954981</v>
      </c>
      <c r="W40">
        <f t="shared" si="217"/>
        <v>429.80815228186145</v>
      </c>
      <c r="X40">
        <f t="shared" si="217"/>
        <v>629.32793822249755</v>
      </c>
      <c r="Y40">
        <f t="shared" si="217"/>
        <v>938.84838644326135</v>
      </c>
      <c r="Z40">
        <f t="shared" si="217"/>
        <v>1252.9562328625343</v>
      </c>
      <c r="AA40">
        <f t="shared" ref="AA40" si="218">AA28*SIN(PI()*AA29/180)</f>
        <v>433.03409770908326</v>
      </c>
      <c r="AB40">
        <f t="shared" ref="AB40:AD40" si="219">AB28*SIN(PI()*AB29/180)</f>
        <v>631.7313829629752</v>
      </c>
      <c r="AC40">
        <f t="shared" si="219"/>
        <v>934.94075414714393</v>
      </c>
      <c r="AD40">
        <f t="shared" si="219"/>
        <v>1250.9708796790162</v>
      </c>
      <c r="AI40">
        <f>AI28*SIN(PI()*AI29/180)</f>
        <v>-99.494669452000551</v>
      </c>
      <c r="AJ40">
        <f t="shared" ref="AJ40:AP40" si="220">AJ28*SIN(PI()*AJ29/180)</f>
        <v>153.89511916485361</v>
      </c>
      <c r="AK40">
        <f t="shared" si="220"/>
        <v>-258.60865389072234</v>
      </c>
      <c r="AL40">
        <f t="shared" si="220"/>
        <v>396.68152774985583</v>
      </c>
      <c r="AM40">
        <f t="shared" si="220"/>
        <v>-97.576264023713065</v>
      </c>
      <c r="AN40">
        <f t="shared" si="220"/>
        <v>151.01837456688563</v>
      </c>
      <c r="AO40">
        <f t="shared" si="220"/>
        <v>-252.33798068417011</v>
      </c>
      <c r="AP40">
        <f t="shared" si="220"/>
        <v>386.54308187626651</v>
      </c>
      <c r="AQ40">
        <f t="shared" ref="AQ40:AT40" si="221">AQ28*SIN(PI()*AQ29/180)</f>
        <v>98.53546673785678</v>
      </c>
      <c r="AR40">
        <f t="shared" si="221"/>
        <v>152.4567468658696</v>
      </c>
      <c r="AS40">
        <f t="shared" si="221"/>
        <v>255.47331728744621</v>
      </c>
      <c r="AT40">
        <f t="shared" si="221"/>
        <v>391.6123048130612</v>
      </c>
      <c r="AY40">
        <f>AY28*SIN(PI()*AY29/180)</f>
        <v>39.839674368552835</v>
      </c>
      <c r="AZ40">
        <f t="shared" ref="AZ40:BJ40" si="222">AZ28*SIN(PI()*AZ29/180)</f>
        <v>-51.999182908304689</v>
      </c>
      <c r="BA40">
        <f t="shared" si="222"/>
        <v>-82.296107333227042</v>
      </c>
      <c r="BB40">
        <f t="shared" si="222"/>
        <v>126.7923657878556</v>
      </c>
      <c r="BC40">
        <f t="shared" si="222"/>
        <v>39.687332487727339</v>
      </c>
      <c r="BD40">
        <f t="shared" si="222"/>
        <v>-51.736384442150545</v>
      </c>
      <c r="BE40">
        <f t="shared" si="222"/>
        <v>-80.001843871618732</v>
      </c>
      <c r="BF40">
        <f t="shared" si="222"/>
        <v>123.78976179201671</v>
      </c>
      <c r="BG40">
        <f t="shared" si="222"/>
        <v>39.763503428140083</v>
      </c>
      <c r="BH40">
        <f t="shared" si="222"/>
        <v>51.867783675227628</v>
      </c>
      <c r="BI40">
        <f t="shared" si="222"/>
        <v>81.14897560242288</v>
      </c>
      <c r="BJ40">
        <f t="shared" si="222"/>
        <v>125.29106378993613</v>
      </c>
      <c r="BO40" t="e">
        <f>BO28*SIN(PI()*BO29/180)</f>
        <v>#DIV/0!</v>
      </c>
      <c r="BP40" t="e">
        <f t="shared" ref="BP40:BZ40" si="223">BP28*SIN(PI()*BP29/180)</f>
        <v>#DIV/0!</v>
      </c>
      <c r="BQ40" t="e">
        <f t="shared" si="223"/>
        <v>#DIV/0!</v>
      </c>
      <c r="BR40" t="e">
        <f t="shared" si="223"/>
        <v>#DIV/0!</v>
      </c>
      <c r="BS40" t="e">
        <f t="shared" si="223"/>
        <v>#DIV/0!</v>
      </c>
      <c r="BT40" t="e">
        <f t="shared" si="223"/>
        <v>#DIV/0!</v>
      </c>
      <c r="BU40" t="e">
        <f t="shared" si="223"/>
        <v>#DIV/0!</v>
      </c>
      <c r="BV40" t="e">
        <f t="shared" si="223"/>
        <v>#DIV/0!</v>
      </c>
      <c r="BW40" t="e">
        <f t="shared" si="223"/>
        <v>#DIV/0!</v>
      </c>
      <c r="BX40" t="e">
        <f t="shared" si="223"/>
        <v>#DIV/0!</v>
      </c>
      <c r="BY40" t="e">
        <f t="shared" si="223"/>
        <v>#DIV/0!</v>
      </c>
      <c r="BZ40" t="e">
        <f t="shared" si="223"/>
        <v>#DIV/0!</v>
      </c>
    </row>
    <row r="41" spans="1:78" x14ac:dyDescent="0.25">
      <c r="B41" t="s">
        <v>21</v>
      </c>
      <c r="C41">
        <f>C30*COS(PI()*C31/180)</f>
        <v>3605.5326839800869</v>
      </c>
      <c r="D41">
        <f t="shared" ref="D41:I41" si="224">D30*COS(PI()*D31/180)</f>
        <v>4754.3196187709873</v>
      </c>
      <c r="E41">
        <f t="shared" si="224"/>
        <v>-6334.4114089507384</v>
      </c>
      <c r="F41">
        <f t="shared" si="224"/>
        <v>7840.8969188481205</v>
      </c>
      <c r="G41">
        <f t="shared" si="224"/>
        <v>3683.088636252824</v>
      </c>
      <c r="H41">
        <f t="shared" si="224"/>
        <v>4869.6076916721804</v>
      </c>
      <c r="I41">
        <f t="shared" si="224"/>
        <v>-6514.7499365084368</v>
      </c>
      <c r="J41">
        <f t="shared" ref="J41:N41" si="225">J30*COS(PI()*J31/180)</f>
        <v>8058.1449944208098</v>
      </c>
      <c r="K41">
        <f t="shared" si="225"/>
        <v>3644.3106601164554</v>
      </c>
      <c r="L41">
        <f t="shared" si="225"/>
        <v>4811.9636552215834</v>
      </c>
      <c r="M41">
        <f t="shared" si="225"/>
        <v>6424.5806727295885</v>
      </c>
      <c r="N41">
        <f t="shared" si="225"/>
        <v>7949.5209566344656</v>
      </c>
      <c r="R41" t="s">
        <v>21</v>
      </c>
      <c r="S41">
        <f>S30*COS(PI()*S31/180)</f>
        <v>986.037287984518</v>
      </c>
      <c r="T41">
        <f t="shared" ref="T41:Z41" si="226">T30*COS(PI()*T31/180)</f>
        <v>1461.1323578708977</v>
      </c>
      <c r="U41">
        <f t="shared" si="226"/>
        <v>2235.5300535277424</v>
      </c>
      <c r="V41">
        <f t="shared" si="226"/>
        <v>3195.3818168395865</v>
      </c>
      <c r="W41">
        <f t="shared" si="226"/>
        <v>983.40332197278178</v>
      </c>
      <c r="X41">
        <f t="shared" si="226"/>
        <v>1486.9632804628579</v>
      </c>
      <c r="Y41">
        <f t="shared" si="226"/>
        <v>2312.1060867853921</v>
      </c>
      <c r="Z41">
        <f t="shared" si="226"/>
        <v>3302.8141127011563</v>
      </c>
      <c r="AA41">
        <f t="shared" ref="AA41" si="227">AA30*COS(PI()*AA31/180)</f>
        <v>984.72030497865001</v>
      </c>
      <c r="AB41">
        <f t="shared" ref="AB41:AD41" si="228">AB30*COS(PI()*AB31/180)</f>
        <v>1474.0478191668778</v>
      </c>
      <c r="AC41">
        <f t="shared" si="228"/>
        <v>2273.818070156567</v>
      </c>
      <c r="AD41">
        <f t="shared" si="228"/>
        <v>3249.0979647703716</v>
      </c>
      <c r="AH41" t="s">
        <v>21</v>
      </c>
      <c r="AI41">
        <f>AI30*COS(PI()*AI31/180)</f>
        <v>-262.50183254507078</v>
      </c>
      <c r="AJ41">
        <f t="shared" ref="AJ41:AP41" si="229">AJ30*COS(PI()*AJ31/180)</f>
        <v>397.26601683783662</v>
      </c>
      <c r="AK41">
        <f t="shared" si="229"/>
        <v>-672.38957869157866</v>
      </c>
      <c r="AL41">
        <f t="shared" si="229"/>
        <v>1057.8546266533153</v>
      </c>
      <c r="AM41">
        <f t="shared" si="229"/>
        <v>-284.45673440715677</v>
      </c>
      <c r="AN41">
        <f t="shared" si="229"/>
        <v>429.77783430542451</v>
      </c>
      <c r="AO41">
        <f t="shared" si="229"/>
        <v>-694.17207246026499</v>
      </c>
      <c r="AP41">
        <f t="shared" si="229"/>
        <v>1097.8190729993032</v>
      </c>
      <c r="AQ41">
        <f t="shared" ref="AQ41:AT41" si="230">AQ30*COS(PI()*AQ31/180)</f>
        <v>273.47928347611384</v>
      </c>
      <c r="AR41">
        <f t="shared" si="230"/>
        <v>413.52192557163062</v>
      </c>
      <c r="AS41">
        <f t="shared" si="230"/>
        <v>683.28082557592188</v>
      </c>
      <c r="AT41">
        <f t="shared" si="230"/>
        <v>1077.8368498263094</v>
      </c>
      <c r="AX41" t="s">
        <v>21</v>
      </c>
      <c r="AY41">
        <f>AY30*COS(PI()*AY31/180)</f>
        <v>110.33667456093175</v>
      </c>
      <c r="AZ41">
        <f t="shared" ref="AZ41:BJ41" si="231">AZ30*COS(PI()*AZ31/180)</f>
        <v>-150.43704959218152</v>
      </c>
      <c r="BA41">
        <f t="shared" si="231"/>
        <v>-232.37021676038526</v>
      </c>
      <c r="BB41">
        <f t="shared" si="231"/>
        <v>351.99353963795329</v>
      </c>
      <c r="BC41">
        <f t="shared" si="231"/>
        <v>112.62563881730836</v>
      </c>
      <c r="BD41">
        <f t="shared" si="231"/>
        <v>-162.47925740640025</v>
      </c>
      <c r="BE41">
        <f t="shared" si="231"/>
        <v>-245.474316411806</v>
      </c>
      <c r="BF41">
        <f t="shared" si="231"/>
        <v>361.08696945398469</v>
      </c>
      <c r="BG41">
        <f t="shared" si="231"/>
        <v>111.48115668912006</v>
      </c>
      <c r="BH41">
        <f t="shared" si="231"/>
        <v>156.45815349929092</v>
      </c>
      <c r="BI41">
        <f t="shared" si="231"/>
        <v>238.92226658609562</v>
      </c>
      <c r="BJ41">
        <f t="shared" si="231"/>
        <v>356.54025454596899</v>
      </c>
      <c r="BN41" t="s">
        <v>21</v>
      </c>
      <c r="BO41" t="e">
        <f>BO30*COS(PI()*BO31/180)</f>
        <v>#DIV/0!</v>
      </c>
      <c r="BP41" t="e">
        <f t="shared" ref="BP41:BZ41" si="232">BP30*COS(PI()*BP31/180)</f>
        <v>#DIV/0!</v>
      </c>
      <c r="BQ41" t="e">
        <f t="shared" si="232"/>
        <v>#DIV/0!</v>
      </c>
      <c r="BR41" t="e">
        <f t="shared" si="232"/>
        <v>#DIV/0!</v>
      </c>
      <c r="BS41" t="e">
        <f t="shared" si="232"/>
        <v>#DIV/0!</v>
      </c>
      <c r="BT41" t="e">
        <f t="shared" si="232"/>
        <v>#DIV/0!</v>
      </c>
      <c r="BU41" t="e">
        <f t="shared" si="232"/>
        <v>#DIV/0!</v>
      </c>
      <c r="BV41" t="e">
        <f t="shared" si="232"/>
        <v>#DIV/0!</v>
      </c>
      <c r="BW41" t="e">
        <f t="shared" si="232"/>
        <v>#DIV/0!</v>
      </c>
      <c r="BX41" t="e">
        <f t="shared" si="232"/>
        <v>#DIV/0!</v>
      </c>
      <c r="BY41" t="e">
        <f t="shared" si="232"/>
        <v>#DIV/0!</v>
      </c>
      <c r="BZ41" t="e">
        <f t="shared" si="232"/>
        <v>#DIV/0!</v>
      </c>
    </row>
    <row r="42" spans="1:78" x14ac:dyDescent="0.25">
      <c r="C42">
        <f>C30*SIN(PI()*C31/180)</f>
        <v>1819.3290850289527</v>
      </c>
      <c r="D42">
        <f t="shared" ref="D42:I42" si="233">D30*SIN(PI()*D31/180)</f>
        <v>2051.3141191217251</v>
      </c>
      <c r="E42">
        <f t="shared" si="233"/>
        <v>-2259.764395989177</v>
      </c>
      <c r="F42">
        <f t="shared" si="233"/>
        <v>2372.9702990379174</v>
      </c>
      <c r="G42">
        <f t="shared" si="233"/>
        <v>1912.6216819943047</v>
      </c>
      <c r="H42">
        <f t="shared" si="233"/>
        <v>2151.3098730074257</v>
      </c>
      <c r="I42">
        <f t="shared" si="233"/>
        <v>-2388.4805409075047</v>
      </c>
      <c r="J42">
        <f t="shared" ref="J42:N42" si="234">J30*SIN(PI()*J31/180)</f>
        <v>2450.8056656411864</v>
      </c>
      <c r="K42">
        <f t="shared" si="234"/>
        <v>1865.9753835116287</v>
      </c>
      <c r="L42">
        <f t="shared" si="234"/>
        <v>2101.3119960645754</v>
      </c>
      <c r="M42">
        <f t="shared" si="234"/>
        <v>2324.1224684483409</v>
      </c>
      <c r="N42">
        <f t="shared" si="234"/>
        <v>2411.8879823395514</v>
      </c>
      <c r="S42">
        <f>S30*SIN(PI()*S31/180)</f>
        <v>765.30105685694241</v>
      </c>
      <c r="T42">
        <f t="shared" ref="T42:Z42" si="235">T30*SIN(PI()*T31/180)</f>
        <v>1043.9511079726499</v>
      </c>
      <c r="U42">
        <f t="shared" si="235"/>
        <v>1394.5114062537164</v>
      </c>
      <c r="V42">
        <f t="shared" si="235"/>
        <v>1730.4235366936991</v>
      </c>
      <c r="W42">
        <f t="shared" si="235"/>
        <v>795.50911016412488</v>
      </c>
      <c r="X42">
        <f t="shared" si="235"/>
        <v>1108.3123845373284</v>
      </c>
      <c r="Y42">
        <f t="shared" si="235"/>
        <v>1503.8440009163094</v>
      </c>
      <c r="Z42">
        <f t="shared" si="235"/>
        <v>1861.9415798399709</v>
      </c>
      <c r="AA42">
        <f t="shared" ref="AA42" si="236">AA30*SIN(PI()*AA31/180)</f>
        <v>780.40508351053359</v>
      </c>
      <c r="AB42">
        <f t="shared" ref="AB42:AD42" si="237">AB30*SIN(PI()*AB31/180)</f>
        <v>1076.1317462549891</v>
      </c>
      <c r="AC42">
        <f t="shared" si="237"/>
        <v>1449.177703585013</v>
      </c>
      <c r="AD42">
        <f t="shared" si="237"/>
        <v>1796.1825582668348</v>
      </c>
      <c r="AI42">
        <f>AI30*SIN(PI()*AI31/180)</f>
        <v>-233.00657879218591</v>
      </c>
      <c r="AJ42">
        <f t="shared" ref="AJ42:AP42" si="238">AJ30*SIN(PI()*AJ31/180)</f>
        <v>362.17278299154896</v>
      </c>
      <c r="AK42">
        <f t="shared" si="238"/>
        <v>-583.63939080453031</v>
      </c>
      <c r="AL42">
        <f t="shared" si="238"/>
        <v>855.56608373851896</v>
      </c>
      <c r="AM42">
        <f t="shared" si="238"/>
        <v>-248.74036879455468</v>
      </c>
      <c r="AN42">
        <f t="shared" si="238"/>
        <v>383.73569043279628</v>
      </c>
      <c r="AO42">
        <f t="shared" si="238"/>
        <v>-604.13395415487355</v>
      </c>
      <c r="AP42">
        <f t="shared" si="238"/>
        <v>873.89378092023026</v>
      </c>
      <c r="AQ42">
        <f t="shared" ref="AQ42:AT42" si="239">AQ30*SIN(PI()*AQ31/180)</f>
        <v>240.87347379337027</v>
      </c>
      <c r="AR42">
        <f t="shared" si="239"/>
        <v>372.95423671217253</v>
      </c>
      <c r="AS42">
        <f t="shared" si="239"/>
        <v>593.88667247970193</v>
      </c>
      <c r="AT42">
        <f t="shared" si="239"/>
        <v>864.72993232937449</v>
      </c>
      <c r="AY42">
        <f>AY30*SIN(PI()*AY31/180)</f>
        <v>86.990099516591968</v>
      </c>
      <c r="AZ42">
        <f t="shared" ref="AZ42:BJ42" si="240">AZ30*SIN(PI()*AZ31/180)</f>
        <v>-124.80010857872293</v>
      </c>
      <c r="BA42">
        <f t="shared" si="240"/>
        <v>-203.86457765074735</v>
      </c>
      <c r="BB42">
        <f t="shared" si="240"/>
        <v>314.1754202106178</v>
      </c>
      <c r="BC42">
        <f t="shared" si="240"/>
        <v>88.381016695974139</v>
      </c>
      <c r="BD42">
        <f t="shared" si="240"/>
        <v>-132.87851000448623</v>
      </c>
      <c r="BE42">
        <f t="shared" si="240"/>
        <v>-211.21867134045792</v>
      </c>
      <c r="BF42">
        <f t="shared" si="240"/>
        <v>329.46700682020293</v>
      </c>
      <c r="BG42">
        <f t="shared" si="240"/>
        <v>87.68555810628304</v>
      </c>
      <c r="BH42">
        <f t="shared" si="240"/>
        <v>128.83930929160456</v>
      </c>
      <c r="BI42">
        <f t="shared" si="240"/>
        <v>207.5416244956026</v>
      </c>
      <c r="BJ42">
        <f t="shared" si="240"/>
        <v>321.82121351541036</v>
      </c>
      <c r="BO42" t="e">
        <f>BO30*SIN(PI()*BO31/180)</f>
        <v>#DIV/0!</v>
      </c>
      <c r="BP42" t="e">
        <f t="shared" ref="BP42:BZ42" si="241">BP30*SIN(PI()*BP31/180)</f>
        <v>#DIV/0!</v>
      </c>
      <c r="BQ42" t="e">
        <f t="shared" si="241"/>
        <v>#DIV/0!</v>
      </c>
      <c r="BR42" t="e">
        <f t="shared" si="241"/>
        <v>#DIV/0!</v>
      </c>
      <c r="BS42" t="e">
        <f t="shared" si="241"/>
        <v>#DIV/0!</v>
      </c>
      <c r="BT42" t="e">
        <f t="shared" si="241"/>
        <v>#DIV/0!</v>
      </c>
      <c r="BU42" t="e">
        <f t="shared" si="241"/>
        <v>#DIV/0!</v>
      </c>
      <c r="BV42" t="e">
        <f t="shared" si="241"/>
        <v>#DIV/0!</v>
      </c>
      <c r="BW42" t="e">
        <f t="shared" si="241"/>
        <v>#DIV/0!</v>
      </c>
      <c r="BX42" t="e">
        <f t="shared" si="241"/>
        <v>#DIV/0!</v>
      </c>
      <c r="BY42" t="e">
        <f t="shared" si="241"/>
        <v>#DIV/0!</v>
      </c>
      <c r="BZ42" t="e">
        <f t="shared" si="241"/>
        <v>#DIV/0!</v>
      </c>
    </row>
    <row r="43" spans="1:78" x14ac:dyDescent="0.25">
      <c r="B43" t="s">
        <v>49</v>
      </c>
      <c r="C43">
        <f>C32*COS(PI()*C33/180)</f>
        <v>133.97071731952889</v>
      </c>
      <c r="D43">
        <f t="shared" ref="D43:I43" si="242">D32*COS(PI()*D33/180)</f>
        <v>197.61554588209</v>
      </c>
      <c r="E43">
        <f t="shared" si="242"/>
        <v>-252.47793444963492</v>
      </c>
      <c r="F43">
        <f t="shared" si="242"/>
        <v>-328.45026502836265</v>
      </c>
      <c r="G43">
        <f t="shared" si="242"/>
        <v>126.73614027858756</v>
      </c>
      <c r="H43">
        <f t="shared" si="242"/>
        <v>180.0431534123492</v>
      </c>
      <c r="I43">
        <f t="shared" si="242"/>
        <v>-227.15437434810627</v>
      </c>
      <c r="J43">
        <f t="shared" ref="J43:N43" si="243">J32*COS(PI()*J33/180)</f>
        <v>-304.92263134365612</v>
      </c>
      <c r="K43">
        <f t="shared" si="243"/>
        <v>130.35342879905824</v>
      </c>
      <c r="L43">
        <f t="shared" si="243"/>
        <v>188.8293496472196</v>
      </c>
      <c r="M43">
        <f t="shared" si="243"/>
        <v>239.81615439887059</v>
      </c>
      <c r="N43">
        <f t="shared" si="243"/>
        <v>316.68644818600939</v>
      </c>
      <c r="R43" t="s">
        <v>49</v>
      </c>
      <c r="S43">
        <f>S32*COS(PI()*S33/180)</f>
        <v>26.444859067961858</v>
      </c>
      <c r="T43">
        <f t="shared" ref="T43:Z43" si="244">T32*COS(PI()*T33/180)</f>
        <v>47.461719589554981</v>
      </c>
      <c r="U43">
        <f t="shared" si="244"/>
        <v>60.270293285284438</v>
      </c>
      <c r="V43">
        <f t="shared" si="244"/>
        <v>87.909480750762953</v>
      </c>
      <c r="W43">
        <f t="shared" si="244"/>
        <v>25.545771392660129</v>
      </c>
      <c r="X43">
        <f t="shared" si="244"/>
        <v>37.839240607716619</v>
      </c>
      <c r="Y43">
        <f t="shared" si="244"/>
        <v>55.751924958115893</v>
      </c>
      <c r="Z43">
        <f t="shared" si="244"/>
        <v>89.082068751969516</v>
      </c>
      <c r="AA43">
        <f t="shared" ref="AA43" si="245">AA32*COS(PI()*AA33/180)</f>
        <v>25.995315230310997</v>
      </c>
      <c r="AB43">
        <f t="shared" ref="AB43:AD43" si="246">AB32*COS(PI()*AB33/180)</f>
        <v>42.650480098635789</v>
      </c>
      <c r="AC43">
        <f t="shared" si="246"/>
        <v>58.01110912170018</v>
      </c>
      <c r="AD43">
        <f t="shared" si="246"/>
        <v>88.495774751366241</v>
      </c>
      <c r="AH43" t="s">
        <v>49</v>
      </c>
      <c r="AI43">
        <f>AI32*COS(PI()*AI33/180)</f>
        <v>-8.7987712334186519</v>
      </c>
      <c r="AJ43">
        <f t="shared" ref="AJ43:AP43" si="247">AJ32*COS(PI()*AJ33/180)</f>
        <v>12.89230438612022</v>
      </c>
      <c r="AK43">
        <f t="shared" si="247"/>
        <v>-16.313609911912444</v>
      </c>
      <c r="AL43">
        <f t="shared" si="247"/>
        <v>24.551817565802626</v>
      </c>
      <c r="AM43">
        <f t="shared" si="247"/>
        <v>-8.8526568648760779</v>
      </c>
      <c r="AN43">
        <f t="shared" si="247"/>
        <v>14.97334644701955</v>
      </c>
      <c r="AO43">
        <f t="shared" si="247"/>
        <v>-18.051757375319067</v>
      </c>
      <c r="AP43">
        <f t="shared" si="247"/>
        <v>23.52494021294811</v>
      </c>
      <c r="AQ43">
        <f t="shared" ref="AQ43:AT43" si="248">AQ32*COS(PI()*AQ33/180)</f>
        <v>8.8257140491473667</v>
      </c>
      <c r="AR43">
        <f t="shared" si="248"/>
        <v>13.932825416569884</v>
      </c>
      <c r="AS43">
        <f t="shared" si="248"/>
        <v>17.182683643615754</v>
      </c>
      <c r="AT43">
        <f t="shared" si="248"/>
        <v>24.03837888937537</v>
      </c>
      <c r="AX43" t="s">
        <v>49</v>
      </c>
      <c r="AY43">
        <f>AY32*COS(PI()*AY33/180)</f>
        <v>4.6771131141877138</v>
      </c>
      <c r="AZ43">
        <f t="shared" ref="AZ43:BJ43" si="249">AZ32*COS(PI()*AZ33/180)</f>
        <v>-8.4552472973013124</v>
      </c>
      <c r="BA43">
        <f t="shared" si="249"/>
        <v>-8.6237780944548543</v>
      </c>
      <c r="BB43">
        <f t="shared" si="249"/>
        <v>9.6368689821271207</v>
      </c>
      <c r="BC43">
        <f t="shared" si="249"/>
        <v>3.110146722148325</v>
      </c>
      <c r="BD43">
        <f t="shared" si="249"/>
        <v>-8.2271492577093142</v>
      </c>
      <c r="BE43">
        <f t="shared" si="249"/>
        <v>-7.6623547458305961</v>
      </c>
      <c r="BF43">
        <f t="shared" si="249"/>
        <v>12.630160523954428</v>
      </c>
      <c r="BG43">
        <f t="shared" si="249"/>
        <v>3.8936299181680196</v>
      </c>
      <c r="BH43">
        <f t="shared" si="249"/>
        <v>8.3411982775053133</v>
      </c>
      <c r="BI43">
        <f>BI32*COS(PI()*BI33/180)</f>
        <v>8.1430664201427252</v>
      </c>
      <c r="BJ43">
        <f t="shared" si="249"/>
        <v>11.133514753040776</v>
      </c>
      <c r="BN43" t="s">
        <v>49</v>
      </c>
      <c r="BO43" t="e">
        <f>BO32*COS(PI()*BO33/180)</f>
        <v>#DIV/0!</v>
      </c>
      <c r="BP43" t="e">
        <f t="shared" ref="BP43:BZ43" si="250">BP32*COS(PI()*BP33/180)</f>
        <v>#DIV/0!</v>
      </c>
      <c r="BQ43" t="e">
        <f t="shared" si="250"/>
        <v>#DIV/0!</v>
      </c>
      <c r="BR43" t="e">
        <f t="shared" si="250"/>
        <v>#DIV/0!</v>
      </c>
      <c r="BS43" t="e">
        <f t="shared" si="250"/>
        <v>#DIV/0!</v>
      </c>
      <c r="BT43" t="e">
        <f t="shared" si="250"/>
        <v>#DIV/0!</v>
      </c>
      <c r="BU43" t="e">
        <f t="shared" si="250"/>
        <v>#DIV/0!</v>
      </c>
      <c r="BV43" t="e">
        <f t="shared" si="250"/>
        <v>#DIV/0!</v>
      </c>
      <c r="BW43" t="e">
        <f t="shared" si="250"/>
        <v>#DIV/0!</v>
      </c>
      <c r="BX43" t="e">
        <f t="shared" si="250"/>
        <v>#DIV/0!</v>
      </c>
      <c r="BY43" t="e">
        <f t="shared" si="250"/>
        <v>#DIV/0!</v>
      </c>
      <c r="BZ43" t="e">
        <f t="shared" si="250"/>
        <v>#DIV/0!</v>
      </c>
    </row>
    <row r="44" spans="1:78" x14ac:dyDescent="0.25">
      <c r="C44">
        <f>C32*SIN(PI()*C33/180)</f>
        <v>122.09985839052882</v>
      </c>
      <c r="D44">
        <f t="shared" ref="D44:H44" si="251">D32*SIN(PI()*D33/180)</f>
        <v>165.45171670337825</v>
      </c>
      <c r="E44">
        <f t="shared" si="251"/>
        <v>-197.73518192463882</v>
      </c>
      <c r="F44">
        <f t="shared" si="251"/>
        <v>-242.18243418340884</v>
      </c>
      <c r="G44">
        <f t="shared" si="251"/>
        <v>108.79410995234012</v>
      </c>
      <c r="H44">
        <f t="shared" si="251"/>
        <v>145.84060476752001</v>
      </c>
      <c r="I44">
        <f>I32*SIN(PI()*I33/180)</f>
        <v>-171.66169261846156</v>
      </c>
      <c r="J44">
        <f>J32*SIN(PI()*J33/180)</f>
        <v>-217.74814805183229</v>
      </c>
      <c r="K44">
        <f t="shared" ref="K44:N44" si="252">K32*SIN(PI()*K33/180)</f>
        <v>115.44698417143447</v>
      </c>
      <c r="L44">
        <f t="shared" si="252"/>
        <v>155.64616073544912</v>
      </c>
      <c r="M44">
        <f t="shared" si="252"/>
        <v>184.69843727155015</v>
      </c>
      <c r="N44">
        <f t="shared" si="252"/>
        <v>229.96529111762055</v>
      </c>
      <c r="S44">
        <f>S32*SIN(PI()*S33/180)</f>
        <v>31.074776486286257</v>
      </c>
      <c r="T44">
        <f t="shared" ref="T44:Z44" si="253">T32*SIN(PI()*T33/180)</f>
        <v>53.431498827253684</v>
      </c>
      <c r="U44">
        <f t="shared" si="253"/>
        <v>67.701929556791683</v>
      </c>
      <c r="V44">
        <f t="shared" si="253"/>
        <v>93.878931976631165</v>
      </c>
      <c r="W44">
        <f t="shared" si="253"/>
        <v>28.619846857269344</v>
      </c>
      <c r="X44">
        <f t="shared" si="253"/>
        <v>42.180297641715754</v>
      </c>
      <c r="Y44">
        <f t="shared" si="253"/>
        <v>59.566182395715394</v>
      </c>
      <c r="Z44">
        <f t="shared" si="253"/>
        <v>89.973741116061888</v>
      </c>
      <c r="AA44">
        <f t="shared" ref="AA44" si="254">AA32*SIN(PI()*AA33/180)</f>
        <v>29.847311671777806</v>
      </c>
      <c r="AB44">
        <f t="shared" ref="AB44:AD44" si="255">AB32*SIN(PI()*AB33/180)</f>
        <v>47.805898234484715</v>
      </c>
      <c r="AC44">
        <f t="shared" si="255"/>
        <v>63.634055976253528</v>
      </c>
      <c r="AD44">
        <f t="shared" si="255"/>
        <v>91.926336546346533</v>
      </c>
      <c r="AI44">
        <f>AI32*SIN(PI()*AI33/180)</f>
        <v>-9.7588690938620797</v>
      </c>
      <c r="AJ44">
        <f t="shared" ref="AJ44:AP44" si="256">AJ32*SIN(PI()*AJ33/180)</f>
        <v>15.117800519687075</v>
      </c>
      <c r="AK44">
        <f t="shared" si="256"/>
        <v>-20.336946940096951</v>
      </c>
      <c r="AL44">
        <f t="shared" si="256"/>
        <v>30.387933649360747</v>
      </c>
      <c r="AM44">
        <f t="shared" si="256"/>
        <v>-9.4090660003139615</v>
      </c>
      <c r="AN44">
        <f t="shared" si="256"/>
        <v>16.35725115693678</v>
      </c>
      <c r="AO44">
        <f t="shared" si="256"/>
        <v>-21.162938199214221</v>
      </c>
      <c r="AP44">
        <f t="shared" si="256"/>
        <v>28.147962866600924</v>
      </c>
      <c r="AQ44">
        <f t="shared" ref="AQ44:AT44" si="257">AQ32*SIN(PI()*AQ33/180)</f>
        <v>9.5839675470880188</v>
      </c>
      <c r="AR44">
        <f t="shared" si="257"/>
        <v>15.737525838311928</v>
      </c>
      <c r="AS44">
        <f t="shared" si="257"/>
        <v>20.749942569655587</v>
      </c>
      <c r="AT44">
        <f t="shared" si="257"/>
        <v>29.26794825798083</v>
      </c>
      <c r="AY44">
        <f>AY32*SIN(PI()*AY33/180)</f>
        <v>4.5476507811883007</v>
      </c>
      <c r="AZ44">
        <f t="shared" ref="AZ44:BD44" si="258">AZ32*SIN(PI()*AZ33/180)</f>
        <v>-7.6667270106805248</v>
      </c>
      <c r="BA44">
        <f t="shared" si="258"/>
        <v>-8.9083404789256768</v>
      </c>
      <c r="BB44">
        <f t="shared" si="258"/>
        <v>11.317169049785354</v>
      </c>
      <c r="BC44">
        <f t="shared" si="258"/>
        <v>2.8457132369584217</v>
      </c>
      <c r="BD44">
        <f t="shared" si="258"/>
        <v>-7.936593300145204</v>
      </c>
      <c r="BE44">
        <f>BE32*SIN(PI()*BE33/180)</f>
        <v>-7.9987448879904646</v>
      </c>
      <c r="BF44">
        <f>BF32*SIN(PI()*BF33/180)</f>
        <v>13.719050590022645</v>
      </c>
      <c r="BG44">
        <f t="shared" ref="BG44:BJ44" si="259">BG32*SIN(PI()*BG33/180)</f>
        <v>3.6966820090733616</v>
      </c>
      <c r="BH44">
        <f t="shared" si="259"/>
        <v>7.8016601554128631</v>
      </c>
      <c r="BI44">
        <f t="shared" si="259"/>
        <v>8.4535426834580694</v>
      </c>
      <c r="BJ44">
        <f t="shared" si="259"/>
        <v>12.518109819904</v>
      </c>
      <c r="BO44" t="e">
        <f>BO32*SIN(PI()*BO33/180)</f>
        <v>#DIV/0!</v>
      </c>
      <c r="BP44" t="e">
        <f t="shared" ref="BP44:BT44" si="260">BP32*SIN(PI()*BP33/180)</f>
        <v>#DIV/0!</v>
      </c>
      <c r="BQ44" t="e">
        <f t="shared" si="260"/>
        <v>#DIV/0!</v>
      </c>
      <c r="BR44" t="e">
        <f t="shared" si="260"/>
        <v>#DIV/0!</v>
      </c>
      <c r="BS44" t="e">
        <f t="shared" si="260"/>
        <v>#DIV/0!</v>
      </c>
      <c r="BT44" t="e">
        <f t="shared" si="260"/>
        <v>#DIV/0!</v>
      </c>
      <c r="BU44" t="e">
        <f>BU32*SIN(PI()*BU33/180)</f>
        <v>#DIV/0!</v>
      </c>
      <c r="BV44" t="e">
        <f>BV32*SIN(PI()*BV33/180)</f>
        <v>#DIV/0!</v>
      </c>
      <c r="BW44" t="e">
        <f t="shared" ref="BW44:BZ44" si="261">BW32*SIN(PI()*BW33/180)</f>
        <v>#DIV/0!</v>
      </c>
      <c r="BX44" t="e">
        <f t="shared" si="261"/>
        <v>#DIV/0!</v>
      </c>
      <c r="BY44" t="e">
        <f t="shared" si="261"/>
        <v>#DIV/0!</v>
      </c>
      <c r="BZ44" t="e">
        <f t="shared" si="261"/>
        <v>#DIV/0!</v>
      </c>
    </row>
    <row r="45" spans="1:78" x14ac:dyDescent="0.25">
      <c r="T45">
        <f>T32/X32</f>
        <v>1.2612079571907182</v>
      </c>
      <c r="U45">
        <f t="shared" ref="U45:V45" si="262">U32/Y32</f>
        <v>1.1109943409663732</v>
      </c>
      <c r="V45">
        <f t="shared" si="262"/>
        <v>1.0157958108277909</v>
      </c>
      <c r="AI45">
        <f>AI32/AM32</f>
        <v>1.0170913387958251</v>
      </c>
      <c r="AJ45">
        <f t="shared" ref="AJ45:AL45" si="263">AJ32/AN32</f>
        <v>0.89596140700661953</v>
      </c>
      <c r="AK45">
        <f t="shared" si="263"/>
        <v>0.93728213152324102</v>
      </c>
      <c r="AL45">
        <f t="shared" si="263"/>
        <v>1.0649500891162074</v>
      </c>
    </row>
    <row r="46" spans="1:78" x14ac:dyDescent="0.25">
      <c r="C46">
        <f>C32/G32</f>
        <v>1.0852322392256524</v>
      </c>
      <c r="D46">
        <f t="shared" ref="D46:F46" si="264">D32/H32</f>
        <v>1.1123541135429937</v>
      </c>
      <c r="E46">
        <f t="shared" si="264"/>
        <v>1.126337370731701</v>
      </c>
      <c r="F46">
        <f t="shared" si="264"/>
        <v>1.0891242920421036</v>
      </c>
    </row>
    <row r="48" spans="1:78" x14ac:dyDescent="0.25">
      <c r="B48" t="s">
        <v>54</v>
      </c>
      <c r="C48">
        <f>C3*$A$52</f>
        <v>0.01</v>
      </c>
      <c r="D48">
        <f t="shared" ref="D48:F48" si="265">D3*$A$52</f>
        <v>0.03</v>
      </c>
      <c r="E48">
        <f t="shared" si="265"/>
        <v>0.1</v>
      </c>
      <c r="F48">
        <f t="shared" si="265"/>
        <v>0.3</v>
      </c>
    </row>
    <row r="49" spans="1:6" x14ac:dyDescent="0.25">
      <c r="B49" t="s">
        <v>55</v>
      </c>
      <c r="C49">
        <f>C3*$B$52</f>
        <v>0.01</v>
      </c>
      <c r="D49">
        <f t="shared" ref="D49:F49" si="266">D3*$B$52</f>
        <v>0.03</v>
      </c>
      <c r="E49">
        <f t="shared" si="266"/>
        <v>0.1</v>
      </c>
      <c r="F49">
        <f t="shared" si="266"/>
        <v>0.3</v>
      </c>
    </row>
    <row r="51" spans="1:6" x14ac:dyDescent="0.25">
      <c r="A51" t="s">
        <v>53</v>
      </c>
      <c r="B51" t="s">
        <v>52</v>
      </c>
    </row>
    <row r="52" spans="1:6" x14ac:dyDescent="0.25">
      <c r="A52">
        <v>1</v>
      </c>
      <c r="B52">
        <v>1</v>
      </c>
    </row>
    <row r="79" spans="1:8" x14ac:dyDescent="0.25">
      <c r="A79">
        <v>301.14214617383999</v>
      </c>
      <c r="B79">
        <v>300.01623910574136</v>
      </c>
      <c r="C79">
        <v>301.77194653548077</v>
      </c>
      <c r="D79">
        <v>259.79799253464336</v>
      </c>
      <c r="E79">
        <v>271.97699954300401</v>
      </c>
      <c r="F79">
        <v>276.43140966213213</v>
      </c>
      <c r="G79">
        <v>285.38461257229636</v>
      </c>
      <c r="H79">
        <v>243.74284637975592</v>
      </c>
    </row>
    <row r="80" spans="1:8" x14ac:dyDescent="0.25">
      <c r="A80">
        <v>26.555012001594338</v>
      </c>
      <c r="B80">
        <v>-68.588532297784297</v>
      </c>
      <c r="C80">
        <v>-44.022736799979775</v>
      </c>
      <c r="D80">
        <v>80.46944188514432</v>
      </c>
      <c r="E80">
        <v>27.199639929439989</v>
      </c>
      <c r="F80">
        <v>-68.539966443004602</v>
      </c>
      <c r="G80">
        <v>-43.953370310999887</v>
      </c>
      <c r="H80">
        <v>80.050818888209278</v>
      </c>
    </row>
    <row r="81" spans="1:8" x14ac:dyDescent="0.25">
      <c r="A81">
        <v>2.701332963108547</v>
      </c>
      <c r="B81">
        <v>3.3927275596104129</v>
      </c>
      <c r="C81">
        <v>3.1994494869785095</v>
      </c>
      <c r="D81">
        <v>2.8767081346987031</v>
      </c>
      <c r="E81">
        <v>3.1429607890417626</v>
      </c>
      <c r="F81">
        <v>4.0152257018917288</v>
      </c>
      <c r="G81">
        <v>4.0420118233314071</v>
      </c>
      <c r="H81">
        <v>3.662770772789028</v>
      </c>
    </row>
    <row r="83" spans="1:8" x14ac:dyDescent="0.25">
      <c r="A83">
        <v>93.019113633693181</v>
      </c>
      <c r="B83">
        <v>97.622750715950346</v>
      </c>
      <c r="C83">
        <v>107.3546107112147</v>
      </c>
      <c r="D83">
        <v>104.97232929053487</v>
      </c>
      <c r="E83">
        <v>95.864926910721735</v>
      </c>
      <c r="F83">
        <v>101.52147249432088</v>
      </c>
      <c r="G83">
        <v>109.91446145187594</v>
      </c>
      <c r="H83">
        <v>108.70137876432791</v>
      </c>
    </row>
    <row r="84" spans="1:8" x14ac:dyDescent="0.25">
      <c r="A84">
        <v>35.276426663217535</v>
      </c>
      <c r="B84">
        <v>-58.407248382561043</v>
      </c>
      <c r="C84">
        <v>-33.271568314838532</v>
      </c>
      <c r="D84">
        <v>-89.198844641041561</v>
      </c>
      <c r="E84">
        <v>36.509309184757072</v>
      </c>
      <c r="F84">
        <v>-58.402701944905623</v>
      </c>
      <c r="G84">
        <v>-33.661379570377441</v>
      </c>
      <c r="H84">
        <v>-89.760311158700617</v>
      </c>
    </row>
    <row r="85" spans="1:8" x14ac:dyDescent="0.25">
      <c r="A85">
        <v>3.1535280548050673</v>
      </c>
      <c r="B85">
        <v>3.027478878071348</v>
      </c>
      <c r="C85">
        <v>2.9109512322329554</v>
      </c>
      <c r="D85">
        <v>3.7853826556321262</v>
      </c>
      <c r="E85">
        <v>3.5818084458846862</v>
      </c>
      <c r="F85">
        <v>3.6244244873067668</v>
      </c>
      <c r="G85">
        <v>3.7681757863166339</v>
      </c>
      <c r="H85">
        <v>3.0816686128705286</v>
      </c>
    </row>
    <row r="87" spans="1:8" x14ac:dyDescent="0.25">
      <c r="A87">
        <v>4.260112794940752E-3</v>
      </c>
      <c r="B87">
        <v>4.5237299549439804E-3</v>
      </c>
      <c r="C87">
        <v>4.7664305359882272E-3</v>
      </c>
      <c r="D87">
        <v>4.1235396944003079E-3</v>
      </c>
      <c r="E87">
        <v>3.0973216331125876E-3</v>
      </c>
      <c r="F87">
        <v>3.3999613189066133E-3</v>
      </c>
      <c r="G87">
        <v>3.7751505593932489E-3</v>
      </c>
      <c r="H87">
        <v>3.6227802966559836E-3</v>
      </c>
    </row>
    <row r="88" spans="1:8" x14ac:dyDescent="0.25">
      <c r="A88">
        <v>22.999143974261266</v>
      </c>
      <c r="B88">
        <v>-73.574873965614344</v>
      </c>
      <c r="C88">
        <v>-50.782499832123584</v>
      </c>
      <c r="D88">
        <v>70.369374955639358</v>
      </c>
      <c r="E88">
        <v>23.767657947998089</v>
      </c>
      <c r="F88">
        <v>-71.541436193002397</v>
      </c>
      <c r="G88">
        <v>-48.771093902332758</v>
      </c>
      <c r="H88">
        <v>75.02432834046256</v>
      </c>
    </row>
    <row r="89" spans="1:8" x14ac:dyDescent="0.25">
      <c r="A89">
        <v>4.0965829694149605</v>
      </c>
      <c r="B89">
        <v>3.2302405283182249</v>
      </c>
      <c r="C89">
        <v>3.512917412902032</v>
      </c>
      <c r="D89">
        <v>4.101993649604589</v>
      </c>
      <c r="E89">
        <v>6.8142801270145643</v>
      </c>
      <c r="F89">
        <v>7.0544805745589061</v>
      </c>
      <c r="G89">
        <v>6.502383543450664</v>
      </c>
      <c r="H89">
        <v>6.4360635454956583</v>
      </c>
    </row>
    <row r="90" spans="1:8" x14ac:dyDescent="0.25">
      <c r="A90">
        <v>82.937176540626027</v>
      </c>
      <c r="B90">
        <v>134.18157231704643</v>
      </c>
      <c r="C90">
        <v>230.55431815404617</v>
      </c>
      <c r="D90">
        <v>329.37051633199468</v>
      </c>
      <c r="E90">
        <v>82.937176540626027</v>
      </c>
      <c r="F90">
        <v>134.18157231704643</v>
      </c>
      <c r="G90">
        <v>230.55431815404617</v>
      </c>
      <c r="H90">
        <v>329.37051633199468</v>
      </c>
    </row>
    <row r="91" spans="1:8" x14ac:dyDescent="0.25">
      <c r="A91">
        <v>77.601377672879281</v>
      </c>
      <c r="B91">
        <v>-19.166335258544255</v>
      </c>
      <c r="C91">
        <v>2.2860716966384569</v>
      </c>
      <c r="D91">
        <v>-51.584542106838946</v>
      </c>
      <c r="E91">
        <v>77.601377672879281</v>
      </c>
      <c r="F91">
        <v>-19.166335258544255</v>
      </c>
      <c r="G91">
        <v>2.2860716966384569</v>
      </c>
      <c r="H91">
        <v>-51.584542106838946</v>
      </c>
    </row>
    <row r="92" spans="1:8" x14ac:dyDescent="0.25">
      <c r="A92">
        <v>3.8279285491867285</v>
      </c>
      <c r="B92">
        <v>3.6344598928967424</v>
      </c>
      <c r="C92">
        <v>3.7937958138228782</v>
      </c>
      <c r="D92">
        <v>4.5958387528203728</v>
      </c>
      <c r="E92">
        <v>3.8279285491867285</v>
      </c>
      <c r="F92">
        <v>3.6344598928967424</v>
      </c>
      <c r="G92">
        <v>3.7937958138228782</v>
      </c>
      <c r="H92">
        <v>4.5958387528203728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AL57"/>
  <sheetViews>
    <sheetView topLeftCell="B1" workbookViewId="0">
      <selection activeCell="K9" sqref="K9"/>
    </sheetView>
  </sheetViews>
  <sheetFormatPr defaultColWidth="11.42578125" defaultRowHeight="15" x14ac:dyDescent="0.25"/>
  <cols>
    <col min="1" max="1" width="15.28515625" customWidth="1"/>
  </cols>
  <sheetData>
    <row r="1" spans="1:38" x14ac:dyDescent="0.25">
      <c r="C1" t="s">
        <v>27</v>
      </c>
      <c r="O1" t="s">
        <v>33</v>
      </c>
      <c r="Q1" t="s">
        <v>34</v>
      </c>
      <c r="R1">
        <v>8.5999999999999993E-2</v>
      </c>
      <c r="T1" t="s">
        <v>35</v>
      </c>
      <c r="U1">
        <f>PI()*(R1^2-R2^2)</f>
        <v>1.1545353001942487E-2</v>
      </c>
    </row>
    <row r="2" spans="1:38" x14ac:dyDescent="0.25">
      <c r="C2" t="s">
        <v>30</v>
      </c>
      <c r="G2" t="s">
        <v>31</v>
      </c>
      <c r="K2" t="s">
        <v>32</v>
      </c>
      <c r="Q2" t="s">
        <v>36</v>
      </c>
      <c r="R2">
        <v>6.0999999999999999E-2</v>
      </c>
    </row>
    <row r="3" spans="1:3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Q3" t="s">
        <v>37</v>
      </c>
      <c r="R3">
        <v>0.128</v>
      </c>
    </row>
    <row r="4" spans="1:38" x14ac:dyDescent="0.25">
      <c r="A4" s="5" t="s">
        <v>38</v>
      </c>
      <c r="B4" t="s">
        <v>0</v>
      </c>
      <c r="C4">
        <v>239.05138861122367</v>
      </c>
      <c r="D4">
        <v>241.38040688690245</v>
      </c>
      <c r="E4">
        <v>248.54877915447216</v>
      </c>
      <c r="F4">
        <v>254.36747504002255</v>
      </c>
      <c r="G4">
        <v>224.24939385150748</v>
      </c>
      <c r="H4">
        <v>215.80295957604599</v>
      </c>
      <c r="I4">
        <v>222.10936508677904</v>
      </c>
      <c r="J4">
        <v>228.87258599498867</v>
      </c>
      <c r="K4">
        <f>0.5*(C4+G4)</f>
        <v>231.65039123136557</v>
      </c>
      <c r="V4" s="5"/>
      <c r="AL4" s="5"/>
    </row>
    <row r="5" spans="1:38" x14ac:dyDescent="0.25">
      <c r="A5" s="5"/>
      <c r="B5" t="s">
        <v>29</v>
      </c>
      <c r="C5">
        <v>-61.549470086176555</v>
      </c>
      <c r="D5">
        <v>66.581484195639149</v>
      </c>
      <c r="E5">
        <v>-14.824229548148724</v>
      </c>
      <c r="F5">
        <v>23.511145677235664</v>
      </c>
      <c r="G5">
        <v>-63.322377221203539</v>
      </c>
      <c r="H5">
        <v>67.483633823224054</v>
      </c>
      <c r="I5">
        <v>-12.615487845091325</v>
      </c>
      <c r="J5">
        <v>23.051397385816443</v>
      </c>
      <c r="V5" s="5"/>
      <c r="AL5" s="5"/>
    </row>
    <row r="6" spans="1:38" x14ac:dyDescent="0.25">
      <c r="A6" s="5"/>
      <c r="B6" t="s">
        <v>1</v>
      </c>
      <c r="C6">
        <v>4.0333903525978325</v>
      </c>
      <c r="D6">
        <v>3.7850134388495715</v>
      </c>
      <c r="E6">
        <v>5.8461580919541278</v>
      </c>
      <c r="F6">
        <v>6.9484158155839344</v>
      </c>
      <c r="G6">
        <v>5.4833908084626986</v>
      </c>
      <c r="H6">
        <v>4.6361390711566592</v>
      </c>
      <c r="I6">
        <v>7.0041691414583527</v>
      </c>
      <c r="J6">
        <v>4.8603556956640093</v>
      </c>
      <c r="V6" s="5"/>
      <c r="AL6" s="5"/>
    </row>
    <row r="7" spans="1:38" x14ac:dyDescent="0.25">
      <c r="B7" t="s">
        <v>2</v>
      </c>
      <c r="C7">
        <v>0.89477349236160009</v>
      </c>
      <c r="G7">
        <v>0.89477349236160009</v>
      </c>
    </row>
    <row r="8" spans="1:38" x14ac:dyDescent="0.25">
      <c r="A8" s="5" t="s">
        <v>39</v>
      </c>
      <c r="B8" t="s">
        <v>0</v>
      </c>
      <c r="C8">
        <v>104.24943728212914</v>
      </c>
      <c r="D8">
        <v>113.7695555856009</v>
      </c>
      <c r="E8">
        <v>135.19265324972253</v>
      </c>
      <c r="F8">
        <v>159.00147501817997</v>
      </c>
      <c r="G8">
        <v>91.19207790988203</v>
      </c>
      <c r="H8">
        <v>92.781861775318291</v>
      </c>
      <c r="I8">
        <v>120.93273790969432</v>
      </c>
      <c r="J8">
        <v>137.38303912435538</v>
      </c>
      <c r="V8" s="5"/>
      <c r="AL8" s="5"/>
    </row>
    <row r="9" spans="1:38" x14ac:dyDescent="0.25">
      <c r="A9" s="5"/>
      <c r="B9" t="s">
        <v>29</v>
      </c>
      <c r="C9">
        <v>-50.96372190623805</v>
      </c>
      <c r="D9">
        <v>78.649205836769042</v>
      </c>
      <c r="E9">
        <v>-5.1231777027430248</v>
      </c>
      <c r="F9">
        <v>35.507277761591922</v>
      </c>
      <c r="G9">
        <v>-56.244130683966155</v>
      </c>
      <c r="H9">
        <v>76.133005063997288</v>
      </c>
      <c r="I9">
        <v>-1.3486389798792313</v>
      </c>
      <c r="J9">
        <v>30.747802434386177</v>
      </c>
      <c r="V9" s="5"/>
      <c r="AL9" s="5"/>
    </row>
    <row r="10" spans="1:38" x14ac:dyDescent="0.25">
      <c r="A10" s="5"/>
      <c r="B10" t="s">
        <v>1</v>
      </c>
      <c r="C10">
        <v>9.0587672878780232</v>
      </c>
      <c r="D10">
        <v>9.1073396972925575</v>
      </c>
      <c r="E10">
        <v>9.0971793780823145</v>
      </c>
      <c r="F10">
        <v>7.9689155372476446</v>
      </c>
      <c r="G10">
        <v>8.5881704580934581</v>
      </c>
      <c r="H10">
        <v>8.8850375931201953</v>
      </c>
      <c r="I10">
        <v>8.3506678176371718</v>
      </c>
      <c r="J10">
        <v>5.8012835516811574</v>
      </c>
      <c r="V10" s="5"/>
      <c r="AL10" s="5"/>
    </row>
    <row r="11" spans="1:38" x14ac:dyDescent="0.25">
      <c r="B11" t="s">
        <v>2</v>
      </c>
      <c r="C11">
        <v>0.6295480151284657</v>
      </c>
      <c r="G11">
        <v>0.6295480151284657</v>
      </c>
    </row>
    <row r="12" spans="1:38" x14ac:dyDescent="0.25">
      <c r="A12" s="5" t="s">
        <v>9</v>
      </c>
      <c r="B12" t="s">
        <v>0</v>
      </c>
      <c r="C12">
        <v>4.4122455855925006E-4</v>
      </c>
      <c r="D12">
        <v>6.0670175346589511E-4</v>
      </c>
      <c r="E12">
        <v>4.8102248221402127E-4</v>
      </c>
      <c r="F12">
        <v>2.1944098713750013E-4</v>
      </c>
      <c r="G12">
        <v>2.6340519877351488E-4</v>
      </c>
      <c r="H12">
        <v>2.0396758499228464E-4</v>
      </c>
      <c r="I12">
        <v>3.2655091765924129E-4</v>
      </c>
      <c r="J12">
        <v>6.1468413137998176E-4</v>
      </c>
      <c r="V12" s="5"/>
      <c r="AL12" s="5"/>
    </row>
    <row r="13" spans="1:38" x14ac:dyDescent="0.25">
      <c r="A13" s="5"/>
      <c r="B13" t="s">
        <v>29</v>
      </c>
      <c r="C13">
        <v>-63.915656647390662</v>
      </c>
      <c r="D13">
        <v>61.249038924677201</v>
      </c>
      <c r="E13">
        <v>-16.741141981363405</v>
      </c>
      <c r="F13">
        <v>7.4287098828295939</v>
      </c>
      <c r="G13">
        <v>-72.999783715716745</v>
      </c>
      <c r="H13">
        <v>43.671695569513602</v>
      </c>
      <c r="I13">
        <v>-22.905178091599719</v>
      </c>
      <c r="J13">
        <v>28.977905202585603</v>
      </c>
      <c r="V13" s="5"/>
      <c r="AL13" s="5"/>
    </row>
    <row r="14" spans="1:38" x14ac:dyDescent="0.25">
      <c r="B14" t="s">
        <v>1</v>
      </c>
      <c r="C14">
        <v>48.633011985294885</v>
      </c>
      <c r="D14">
        <v>47.666505407010597</v>
      </c>
      <c r="E14">
        <v>81.555686689826217</v>
      </c>
      <c r="F14">
        <v>116.24374446552197</v>
      </c>
      <c r="G14">
        <v>50.258867880577654</v>
      </c>
      <c r="H14">
        <v>81.229671087556881</v>
      </c>
      <c r="I14">
        <v>46.983768632200288</v>
      </c>
      <c r="J14">
        <v>30.195042265750153</v>
      </c>
    </row>
    <row r="15" spans="1:38" x14ac:dyDescent="0.25">
      <c r="A15" s="6" t="s">
        <v>40</v>
      </c>
      <c r="B15" t="s">
        <v>0</v>
      </c>
      <c r="C15">
        <v>2.6535376745653156</v>
      </c>
      <c r="D15">
        <v>3.959774388641653</v>
      </c>
      <c r="E15">
        <v>6.6842558868470947</v>
      </c>
      <c r="F15">
        <v>10.187905249903</v>
      </c>
      <c r="G15">
        <f>C15</f>
        <v>2.6535376745653156</v>
      </c>
      <c r="H15">
        <v>3.959774388641653</v>
      </c>
      <c r="I15">
        <v>6.708036593143281</v>
      </c>
      <c r="J15">
        <v>10.309292930627565</v>
      </c>
      <c r="V15" s="6"/>
      <c r="AL15" s="6"/>
    </row>
    <row r="16" spans="1:38" x14ac:dyDescent="0.25">
      <c r="A16" s="6"/>
      <c r="B16" t="s">
        <v>29</v>
      </c>
      <c r="C16">
        <v>-15.8376824668866</v>
      </c>
      <c r="D16">
        <v>-67.348510279493553</v>
      </c>
      <c r="E16">
        <v>27.11484475900361</v>
      </c>
      <c r="F16">
        <v>67.838059390575594</v>
      </c>
      <c r="G16">
        <f t="shared" ref="G16:J19" si="0">C16</f>
        <v>-15.8376824668866</v>
      </c>
      <c r="H16">
        <v>-67.348510279493553</v>
      </c>
      <c r="I16">
        <v>26.981034193643723</v>
      </c>
      <c r="J16">
        <v>67.806618432090275</v>
      </c>
      <c r="V16" s="6"/>
      <c r="AL16" s="6"/>
    </row>
    <row r="17" spans="1:38" x14ac:dyDescent="0.25">
      <c r="B17" t="s">
        <v>1</v>
      </c>
      <c r="C17">
        <v>8.5469616091565737</v>
      </c>
      <c r="D17">
        <v>3.2000126936331168</v>
      </c>
      <c r="E17">
        <v>3.5335493784282948</v>
      </c>
      <c r="F17">
        <v>4.5335493784282903</v>
      </c>
    </row>
    <row r="18" spans="1:38" x14ac:dyDescent="0.25">
      <c r="A18" s="5" t="s">
        <v>41</v>
      </c>
      <c r="B18" t="s">
        <v>0</v>
      </c>
      <c r="C18">
        <f>C15/(($R$1^2-$R$2^2)*PI())/1000</f>
        <v>0.22983599324497589</v>
      </c>
      <c r="D18">
        <f>D15/(($R$1^2-$R$2^2)*PI())/1000</f>
        <v>0.34297560135020794</v>
      </c>
      <c r="E18">
        <f>E15/(($R$1^2-$R$2^2)*PI())/1000</f>
        <v>0.57895638926955972</v>
      </c>
      <c r="F18">
        <f>F15/(($R$1^2-$R$2^2)*PI())/1000</f>
        <v>0.88242475116948804</v>
      </c>
      <c r="G18">
        <f t="shared" si="0"/>
        <v>0.22983599324497589</v>
      </c>
      <c r="H18">
        <f t="shared" si="0"/>
        <v>0.34297560135020794</v>
      </c>
      <c r="I18">
        <f t="shared" si="0"/>
        <v>0.57895638926955972</v>
      </c>
      <c r="J18">
        <f t="shared" si="0"/>
        <v>0.88242475116948804</v>
      </c>
      <c r="V18" s="5"/>
      <c r="AL18" s="5"/>
    </row>
    <row r="19" spans="1:38" x14ac:dyDescent="0.25">
      <c r="A19" s="5"/>
      <c r="B19" t="s">
        <v>29</v>
      </c>
      <c r="C19">
        <f t="shared" ref="C19:F20" si="1">C16</f>
        <v>-15.8376824668866</v>
      </c>
      <c r="D19">
        <f t="shared" si="1"/>
        <v>-67.348510279493553</v>
      </c>
      <c r="E19">
        <f t="shared" si="1"/>
        <v>27.11484475900361</v>
      </c>
      <c r="F19">
        <f t="shared" si="1"/>
        <v>67.838059390575594</v>
      </c>
      <c r="G19">
        <f t="shared" si="0"/>
        <v>-15.8376824668866</v>
      </c>
      <c r="H19">
        <f t="shared" si="0"/>
        <v>-67.348510279493553</v>
      </c>
      <c r="I19">
        <f t="shared" si="0"/>
        <v>27.11484475900361</v>
      </c>
      <c r="J19">
        <f t="shared" si="0"/>
        <v>67.838059390575594</v>
      </c>
      <c r="V19" s="5"/>
      <c r="AL19" s="5"/>
    </row>
    <row r="20" spans="1:38" x14ac:dyDescent="0.25">
      <c r="B20" t="s">
        <v>1</v>
      </c>
      <c r="C20">
        <f t="shared" si="1"/>
        <v>8.5469616091565737</v>
      </c>
      <c r="D20">
        <f t="shared" si="1"/>
        <v>3.2000126936331168</v>
      </c>
      <c r="E20">
        <f t="shared" si="1"/>
        <v>3.5335493784282948</v>
      </c>
      <c r="F20">
        <f t="shared" si="1"/>
        <v>4.5335493784282903</v>
      </c>
    </row>
    <row r="21" spans="1:38" x14ac:dyDescent="0.25">
      <c r="A21" t="s">
        <v>42</v>
      </c>
      <c r="B21" t="s">
        <v>0</v>
      </c>
    </row>
    <row r="22" spans="1:38" x14ac:dyDescent="0.25">
      <c r="B22" t="s">
        <v>29</v>
      </c>
    </row>
    <row r="23" spans="1:38" x14ac:dyDescent="0.25">
      <c r="B23" t="s">
        <v>1</v>
      </c>
    </row>
    <row r="24" spans="1:38" x14ac:dyDescent="0.25">
      <c r="A24" t="s">
        <v>43</v>
      </c>
      <c r="B24" t="s">
        <v>0</v>
      </c>
    </row>
    <row r="25" spans="1:38" x14ac:dyDescent="0.25">
      <c r="B25" t="s">
        <v>29</v>
      </c>
    </row>
    <row r="26" spans="1:38" x14ac:dyDescent="0.25">
      <c r="B26" t="s">
        <v>1</v>
      </c>
    </row>
    <row r="28" spans="1:38" x14ac:dyDescent="0.25">
      <c r="A28" t="s">
        <v>3</v>
      </c>
      <c r="B28" t="s">
        <v>6</v>
      </c>
      <c r="C28">
        <f>C18/C4*1000000</f>
        <v>961.45014919266976</v>
      </c>
      <c r="D28">
        <f t="shared" ref="D28:J28" si="2">D18/D4*1000000</f>
        <v>1420.8924650247498</v>
      </c>
      <c r="E28">
        <f t="shared" si="2"/>
        <v>2329.3471456149878</v>
      </c>
      <c r="F28">
        <f t="shared" si="2"/>
        <v>3469.0942740641117</v>
      </c>
      <c r="G28">
        <f t="shared" si="2"/>
        <v>1024.9124392156339</v>
      </c>
      <c r="H28">
        <f t="shared" si="2"/>
        <v>1589.2998039693152</v>
      </c>
      <c r="I28">
        <f t="shared" si="2"/>
        <v>2606.6275460440806</v>
      </c>
      <c r="J28">
        <f t="shared" si="2"/>
        <v>3855.5283820177979</v>
      </c>
      <c r="K28">
        <f>(C28+G28)/2</f>
        <v>993.18129420415175</v>
      </c>
      <c r="L28">
        <f t="shared" ref="L28:N28" si="3">(D28+H28)/2</f>
        <v>1505.0961344970324</v>
      </c>
      <c r="M28">
        <f t="shared" si="3"/>
        <v>2467.9873458295342</v>
      </c>
      <c r="N28">
        <f t="shared" si="3"/>
        <v>3662.3113280409548</v>
      </c>
    </row>
    <row r="29" spans="1:38" x14ac:dyDescent="0.25">
      <c r="B29" t="s">
        <v>29</v>
      </c>
      <c r="C29">
        <f>C19-C5</f>
        <v>45.711787619289957</v>
      </c>
      <c r="D29">
        <f>D19-D5+180</f>
        <v>46.070005524867298</v>
      </c>
      <c r="E29">
        <f t="shared" ref="E29:G29" si="4">E19-E5</f>
        <v>41.939074307152332</v>
      </c>
      <c r="F29">
        <f t="shared" si="4"/>
        <v>44.326913713339934</v>
      </c>
      <c r="G29">
        <f t="shared" si="4"/>
        <v>47.484694754316941</v>
      </c>
      <c r="H29">
        <f>H19-H5+180</f>
        <v>45.167855897282379</v>
      </c>
      <c r="I29">
        <f>I19-I5</f>
        <v>39.730332604094933</v>
      </c>
      <c r="J29">
        <f t="shared" ref="J29:N29" si="5">J19-J5</f>
        <v>44.786662004759151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38" x14ac:dyDescent="0.25">
      <c r="A30" t="s">
        <v>4</v>
      </c>
      <c r="B30" t="s">
        <v>6</v>
      </c>
      <c r="C30">
        <f>C18/C8*1000000</f>
        <v>2204.6737060361602</v>
      </c>
      <c r="D30">
        <f t="shared" ref="D30:I30" si="6">D18/D8*1000000</f>
        <v>3014.6518511461618</v>
      </c>
      <c r="E30">
        <f t="shared" si="6"/>
        <v>4282.4545221413355</v>
      </c>
      <c r="F30">
        <f t="shared" si="6"/>
        <v>5549.789717790939</v>
      </c>
      <c r="G30">
        <f t="shared" si="6"/>
        <v>2520.3504351782044</v>
      </c>
      <c r="H30">
        <f t="shared" si="6"/>
        <v>3696.5802882977487</v>
      </c>
      <c r="I30">
        <f t="shared" si="6"/>
        <v>4787.424805530256</v>
      </c>
      <c r="J30">
        <f>J18/J8*1000000</f>
        <v>6423.0981989759393</v>
      </c>
      <c r="K30">
        <f>(C30+G30)/2</f>
        <v>2362.5120706071821</v>
      </c>
      <c r="L30">
        <f t="shared" ref="L30" si="7">(D30+H30)/2</f>
        <v>3355.6160697219552</v>
      </c>
      <c r="M30">
        <f t="shared" ref="M30" si="8">(E30+I30)/2</f>
        <v>4534.9396638357957</v>
      </c>
      <c r="N30">
        <f t="shared" ref="N30" si="9">(F30+J30)/2</f>
        <v>5986.4439583834392</v>
      </c>
    </row>
    <row r="31" spans="1:38" x14ac:dyDescent="0.25">
      <c r="B31" t="s">
        <v>29</v>
      </c>
      <c r="C31">
        <f>C19-C9</f>
        <v>35.126039439351452</v>
      </c>
      <c r="D31">
        <f>D19-D9+180</f>
        <v>34.002283883737391</v>
      </c>
      <c r="E31">
        <f t="shared" ref="E31:I31" si="10">E19-E9</f>
        <v>32.238022461746638</v>
      </c>
      <c r="F31">
        <f t="shared" si="10"/>
        <v>32.330781628983672</v>
      </c>
      <c r="G31">
        <f t="shared" si="10"/>
        <v>40.406448217079557</v>
      </c>
      <c r="H31">
        <f>H19-H9+180</f>
        <v>36.518484656509145</v>
      </c>
      <c r="I31">
        <f t="shared" si="10"/>
        <v>28.463483738882843</v>
      </c>
      <c r="J31">
        <f>J19-J9</f>
        <v>37.090256956189421</v>
      </c>
      <c r="K31">
        <f t="shared" ref="K31:N31" si="11">K19-K9</f>
        <v>0</v>
      </c>
      <c r="L31">
        <f t="shared" si="11"/>
        <v>0</v>
      </c>
      <c r="M31">
        <f t="shared" si="11"/>
        <v>0</v>
      </c>
      <c r="N31">
        <f t="shared" si="11"/>
        <v>0</v>
      </c>
    </row>
    <row r="32" spans="1:38" x14ac:dyDescent="0.25">
      <c r="A32" t="s">
        <v>5</v>
      </c>
      <c r="B32" t="s">
        <v>6</v>
      </c>
      <c r="C32">
        <f>C18/C12</f>
        <v>520.90480637675626</v>
      </c>
      <c r="D32">
        <f t="shared" ref="D32:I32" si="12">D18/D12</f>
        <v>565.31170281097241</v>
      </c>
      <c r="E32">
        <f t="shared" si="12"/>
        <v>1203.5952802138772</v>
      </c>
      <c r="F32">
        <f t="shared" si="12"/>
        <v>4021.2394351679027</v>
      </c>
      <c r="G32">
        <f t="shared" si="12"/>
        <v>872.55678443384488</v>
      </c>
      <c r="H32">
        <f t="shared" si="12"/>
        <v>1681.5201364627692</v>
      </c>
      <c r="I32">
        <f t="shared" si="12"/>
        <v>1772.9436910469985</v>
      </c>
      <c r="J32">
        <f>J18/J12</f>
        <v>1435.5743155243356</v>
      </c>
      <c r="K32">
        <f>(C32+G32)/2</f>
        <v>696.73079540530057</v>
      </c>
      <c r="L32">
        <f t="shared" ref="L32" si="13">(D32+H32)/2</f>
        <v>1123.4159196368707</v>
      </c>
      <c r="M32">
        <f t="shared" ref="M32" si="14">(E32+I32)/2</f>
        <v>1488.2694856304379</v>
      </c>
      <c r="N32">
        <f t="shared" ref="N32" si="15">(F32+J32)/2</f>
        <v>2728.4068753461193</v>
      </c>
    </row>
    <row r="33" spans="1:14" x14ac:dyDescent="0.25">
      <c r="B33" t="s">
        <v>29</v>
      </c>
      <c r="C33">
        <f>C19-C13</f>
        <v>48.077974180504064</v>
      </c>
      <c r="D33">
        <f>D19-D13+180</f>
        <v>51.402450795829253</v>
      </c>
      <c r="E33">
        <f t="shared" ref="E33:I33" si="16">E19-E13</f>
        <v>43.855986740367015</v>
      </c>
      <c r="F33">
        <f t="shared" si="16"/>
        <v>60.409349507746001</v>
      </c>
      <c r="G33">
        <f t="shared" si="16"/>
        <v>57.162101248830147</v>
      </c>
      <c r="H33">
        <f>H19-H13+180</f>
        <v>68.979794150992845</v>
      </c>
      <c r="I33">
        <f t="shared" si="16"/>
        <v>50.020022850603326</v>
      </c>
      <c r="J33">
        <f>J19-J15</f>
        <v>57.528766459948031</v>
      </c>
      <c r="K33">
        <f t="shared" ref="K33:N33" si="17">K19-K13</f>
        <v>0</v>
      </c>
      <c r="L33">
        <f t="shared" si="17"/>
        <v>0</v>
      </c>
      <c r="M33">
        <f t="shared" si="17"/>
        <v>0</v>
      </c>
      <c r="N33">
        <f t="shared" si="17"/>
        <v>0</v>
      </c>
    </row>
    <row r="34" spans="1:14" x14ac:dyDescent="0.25">
      <c r="A34" t="s">
        <v>44</v>
      </c>
      <c r="B34" t="s">
        <v>6</v>
      </c>
      <c r="C34">
        <f>C21/C4</f>
        <v>0</v>
      </c>
      <c r="D34">
        <f t="shared" ref="D34:N34" si="18">D21/D4</f>
        <v>0</v>
      </c>
      <c r="E34">
        <f t="shared" si="18"/>
        <v>0</v>
      </c>
      <c r="F34">
        <f t="shared" si="18"/>
        <v>0</v>
      </c>
      <c r="G34">
        <f t="shared" si="18"/>
        <v>0</v>
      </c>
      <c r="H34">
        <f t="shared" si="18"/>
        <v>0</v>
      </c>
      <c r="I34">
        <f t="shared" si="18"/>
        <v>0</v>
      </c>
      <c r="J34">
        <f t="shared" si="18"/>
        <v>0</v>
      </c>
      <c r="K34">
        <f t="shared" si="18"/>
        <v>0</v>
      </c>
      <c r="L34" t="e">
        <f t="shared" si="18"/>
        <v>#DIV/0!</v>
      </c>
      <c r="M34" t="e">
        <f t="shared" si="18"/>
        <v>#DIV/0!</v>
      </c>
      <c r="N34" t="e">
        <f t="shared" si="18"/>
        <v>#DIV/0!</v>
      </c>
    </row>
    <row r="35" spans="1:14" x14ac:dyDescent="0.25">
      <c r="B35" t="s">
        <v>29</v>
      </c>
    </row>
    <row r="36" spans="1:14" x14ac:dyDescent="0.25">
      <c r="A36" t="s">
        <v>45</v>
      </c>
      <c r="B36" t="s">
        <v>6</v>
      </c>
      <c r="C36">
        <f>C24/C8</f>
        <v>0</v>
      </c>
      <c r="D36">
        <f>D24/D9</f>
        <v>0</v>
      </c>
      <c r="E36">
        <f t="shared" ref="E36:N36" si="19">E24/E8</f>
        <v>0</v>
      </c>
      <c r="F36">
        <f t="shared" si="19"/>
        <v>0</v>
      </c>
      <c r="G36">
        <f t="shared" si="19"/>
        <v>0</v>
      </c>
      <c r="H36">
        <f>H24/H9</f>
        <v>0</v>
      </c>
      <c r="I36">
        <f t="shared" si="19"/>
        <v>0</v>
      </c>
      <c r="J36">
        <f>J24/J9</f>
        <v>0</v>
      </c>
      <c r="K36" t="e">
        <f t="shared" si="19"/>
        <v>#DIV/0!</v>
      </c>
      <c r="L36" t="e">
        <f t="shared" si="19"/>
        <v>#DIV/0!</v>
      </c>
      <c r="M36" t="e">
        <f t="shared" si="19"/>
        <v>#DIV/0!</v>
      </c>
      <c r="N36" t="e">
        <f t="shared" si="19"/>
        <v>#DIV/0!</v>
      </c>
    </row>
    <row r="37" spans="1:14" x14ac:dyDescent="0.25">
      <c r="B37" t="s">
        <v>29</v>
      </c>
    </row>
    <row r="38" spans="1:14" x14ac:dyDescent="0.25">
      <c r="A38" t="s">
        <v>48</v>
      </c>
      <c r="B38" t="s">
        <v>20</v>
      </c>
      <c r="C38">
        <f>C28*COS(PI()*C29/180)</f>
        <v>671.34990085528136</v>
      </c>
      <c r="D38">
        <f t="shared" ref="D38:J38" si="20">D28*COS(PI()*D29/180)</f>
        <v>985.78527313060317</v>
      </c>
      <c r="E38">
        <f t="shared" si="20"/>
        <v>1732.6986823200464</v>
      </c>
      <c r="F38">
        <f t="shared" si="20"/>
        <v>2481.6671895484837</v>
      </c>
      <c r="G38">
        <f t="shared" si="20"/>
        <v>692.62263594322167</v>
      </c>
      <c r="H38">
        <f t="shared" si="20"/>
        <v>1120.507509806464</v>
      </c>
      <c r="I38">
        <f t="shared" si="20"/>
        <v>2004.6563199785285</v>
      </c>
      <c r="J38">
        <f t="shared" si="20"/>
        <v>2736.4024741335857</v>
      </c>
    </row>
    <row r="39" spans="1:14" x14ac:dyDescent="0.25">
      <c r="C39">
        <f>C28*SIN(PI()*C29/180)</f>
        <v>688.24101883294543</v>
      </c>
      <c r="D39">
        <f t="shared" ref="D39:J39" si="21">D28*SIN(PI()*D29/180)</f>
        <v>1023.3097245912069</v>
      </c>
      <c r="E39">
        <f t="shared" si="21"/>
        <v>1556.795876494753</v>
      </c>
      <c r="F39">
        <f t="shared" si="21"/>
        <v>2424.0344557499457</v>
      </c>
      <c r="G39">
        <f t="shared" si="21"/>
        <v>755.45972244587847</v>
      </c>
      <c r="H39">
        <f t="shared" si="21"/>
        <v>1127.0921822833398</v>
      </c>
      <c r="I39">
        <f t="shared" si="21"/>
        <v>1666.0912947872723</v>
      </c>
      <c r="J39">
        <f t="shared" si="21"/>
        <v>2716.1002566364091</v>
      </c>
    </row>
    <row r="40" spans="1:14" x14ac:dyDescent="0.25">
      <c r="B40" t="s">
        <v>21</v>
      </c>
      <c r="C40">
        <f>C30*COS(PI()*C31/180)</f>
        <v>1803.1768471918076</v>
      </c>
      <c r="D40">
        <f t="shared" ref="D40:J40" si="22">D30*COS(PI()*D31/180)</f>
        <v>2499.1924537421869</v>
      </c>
      <c r="E40">
        <f t="shared" si="22"/>
        <v>3622.2685665118074</v>
      </c>
      <c r="F40">
        <f t="shared" si="22"/>
        <v>4689.4315432396616</v>
      </c>
      <c r="G40">
        <f t="shared" si="22"/>
        <v>1919.159555489472</v>
      </c>
      <c r="H40">
        <f t="shared" si="22"/>
        <v>2970.8118949381369</v>
      </c>
      <c r="I40">
        <f t="shared" si="22"/>
        <v>4208.7258800305717</v>
      </c>
      <c r="J40">
        <f t="shared" si="22"/>
        <v>5123.6186683259139</v>
      </c>
    </row>
    <row r="41" spans="1:14" x14ac:dyDescent="0.25">
      <c r="C41">
        <f>C30*SIN(PI()*C31/180)</f>
        <v>1268.5185878963814</v>
      </c>
      <c r="D41">
        <f t="shared" ref="D41:J41" si="23">D30*SIN(PI()*D31/180)</f>
        <v>1685.8715439727566</v>
      </c>
      <c r="E41">
        <f t="shared" si="23"/>
        <v>2284.422720572808</v>
      </c>
      <c r="F41">
        <f t="shared" si="23"/>
        <v>2968.0629563685002</v>
      </c>
      <c r="G41">
        <f t="shared" si="23"/>
        <v>1633.7052722802898</v>
      </c>
      <c r="H41">
        <f t="shared" si="23"/>
        <v>2199.7687407374306</v>
      </c>
      <c r="I41">
        <f t="shared" si="23"/>
        <v>2281.6798056185044</v>
      </c>
      <c r="J41">
        <f t="shared" si="23"/>
        <v>3873.5929336044264</v>
      </c>
    </row>
    <row r="42" spans="1:14" x14ac:dyDescent="0.25">
      <c r="B42" t="s">
        <v>49</v>
      </c>
      <c r="C42">
        <f>C32*COS(PI()*C33/180)</f>
        <v>348.0262090596263</v>
      </c>
      <c r="D42">
        <f t="shared" ref="D42:J42" si="24">D32*COS(PI()*D33/180)</f>
        <v>352.6675389731094</v>
      </c>
      <c r="E42">
        <f t="shared" si="24"/>
        <v>867.8927620882489</v>
      </c>
      <c r="F42">
        <f t="shared" si="24"/>
        <v>1985.6879369478213</v>
      </c>
      <c r="G42">
        <f t="shared" si="24"/>
        <v>473.156211759835</v>
      </c>
      <c r="H42">
        <f t="shared" si="24"/>
        <v>603.15650149066425</v>
      </c>
      <c r="I42">
        <f t="shared" si="24"/>
        <v>1139.1515409781935</v>
      </c>
      <c r="J42">
        <f t="shared" si="24"/>
        <v>770.7255391672619</v>
      </c>
    </row>
    <row r="43" spans="1:14" x14ac:dyDescent="0.25">
      <c r="C43">
        <f>C32*SIN(PI()*C33/180)</f>
        <v>387.58170121148805</v>
      </c>
      <c r="D43">
        <f t="shared" ref="D43:J43" si="25">D32*SIN(PI()*D33/180)</f>
        <v>441.81775461121015</v>
      </c>
      <c r="E43">
        <f t="shared" si="25"/>
        <v>833.90871926605473</v>
      </c>
      <c r="F43">
        <f t="shared" si="25"/>
        <v>3496.7713697079735</v>
      </c>
      <c r="G43">
        <f t="shared" si="25"/>
        <v>733.12928009636437</v>
      </c>
      <c r="H43">
        <f t="shared" si="25"/>
        <v>1569.6216754489956</v>
      </c>
      <c r="I43">
        <f t="shared" si="25"/>
        <v>1358.551838654073</v>
      </c>
      <c r="J43">
        <f t="shared" si="25"/>
        <v>1211.1382079137368</v>
      </c>
    </row>
    <row r="45" spans="1:14" x14ac:dyDescent="0.25">
      <c r="B45" t="s">
        <v>18</v>
      </c>
    </row>
    <row r="46" spans="1:14" x14ac:dyDescent="0.25">
      <c r="B46" t="s">
        <v>19</v>
      </c>
      <c r="C46">
        <v>0.03</v>
      </c>
      <c r="D46">
        <v>0.01</v>
      </c>
      <c r="E46">
        <v>0.1</v>
      </c>
      <c r="F46">
        <v>0.3</v>
      </c>
      <c r="H46" t="s">
        <v>26</v>
      </c>
      <c r="I46">
        <v>0.03</v>
      </c>
      <c r="J46">
        <v>0.01</v>
      </c>
      <c r="K46">
        <v>0.1</v>
      </c>
      <c r="L46">
        <v>0.3</v>
      </c>
    </row>
    <row r="47" spans="1:14" x14ac:dyDescent="0.25">
      <c r="B47" t="s">
        <v>20</v>
      </c>
      <c r="C47">
        <f>(G28-C28)/C28</f>
        <v>6.6006844011885002E-2</v>
      </c>
      <c r="D47">
        <f>(H28-D28)/D28</f>
        <v>0.1185222267623413</v>
      </c>
      <c r="E47">
        <f>(I28-E28)/E28</f>
        <v>0.11903781750653833</v>
      </c>
      <c r="F47">
        <f>(J28-F28)/F28</f>
        <v>0.11139337170591536</v>
      </c>
      <c r="H47" t="s">
        <v>20</v>
      </c>
      <c r="I47" t="e">
        <f>(S30-O30)/O30</f>
        <v>#DIV/0!</v>
      </c>
      <c r="J47" t="e">
        <f>(T30-P30)/P30</f>
        <v>#DIV/0!</v>
      </c>
      <c r="K47" t="e">
        <f>(U30-Q30)/Q30</f>
        <v>#DIV/0!</v>
      </c>
      <c r="L47" t="e">
        <f>(V30-R30)/R30</f>
        <v>#DIV/0!</v>
      </c>
    </row>
    <row r="48" spans="1:14" x14ac:dyDescent="0.25">
      <c r="B48" t="s">
        <v>22</v>
      </c>
      <c r="C48">
        <v>83.530372001020993</v>
      </c>
      <c r="D48">
        <v>77.491210698575614</v>
      </c>
      <c r="E48">
        <v>70.205792510213698</v>
      </c>
      <c r="F48">
        <v>57.577337859473175</v>
      </c>
      <c r="H48" t="s">
        <v>22</v>
      </c>
      <c r="I48">
        <v>72.023671040822052</v>
      </c>
      <c r="J48">
        <v>65.669605452075146</v>
      </c>
      <c r="K48">
        <v>72.17731267418867</v>
      </c>
      <c r="L48">
        <v>55.444505326743233</v>
      </c>
    </row>
    <row r="49" spans="2:12" x14ac:dyDescent="0.25">
      <c r="B49" t="s">
        <v>23</v>
      </c>
      <c r="C49">
        <v>218.515449225179</v>
      </c>
      <c r="D49">
        <v>196.50565156678326</v>
      </c>
      <c r="E49">
        <v>164.95171377321032</v>
      </c>
      <c r="F49">
        <v>129.66903371826805</v>
      </c>
      <c r="H49" t="s">
        <v>23</v>
      </c>
      <c r="I49">
        <v>195.25808062451028</v>
      </c>
      <c r="J49">
        <v>182.9058541725463</v>
      </c>
      <c r="K49">
        <v>173.28579941420878</v>
      </c>
      <c r="L49">
        <v>159.01701951689836</v>
      </c>
    </row>
    <row r="50" spans="2:12" x14ac:dyDescent="0.25">
      <c r="B50" t="s">
        <v>24</v>
      </c>
      <c r="C50">
        <f>C49-C48</f>
        <v>134.985077224158</v>
      </c>
      <c r="D50">
        <f t="shared" ref="D50:F50" si="26">D49-D48</f>
        <v>119.01444086820764</v>
      </c>
      <c r="E50">
        <f t="shared" si="26"/>
        <v>94.745921262996617</v>
      </c>
      <c r="F50">
        <f t="shared" si="26"/>
        <v>72.091695858794878</v>
      </c>
      <c r="H50" t="s">
        <v>24</v>
      </c>
      <c r="I50">
        <f>I49-I48</f>
        <v>123.23440958368823</v>
      </c>
      <c r="J50">
        <f t="shared" ref="J50" si="27">J49-J48</f>
        <v>117.23624872047115</v>
      </c>
      <c r="K50">
        <f t="shared" ref="K50" si="28">K49-K48</f>
        <v>101.10848674002011</v>
      </c>
      <c r="L50">
        <f t="shared" ref="L50" si="29">L49-L48</f>
        <v>103.57251419015512</v>
      </c>
    </row>
    <row r="51" spans="2:12" x14ac:dyDescent="0.25">
      <c r="B51" t="s">
        <v>25</v>
      </c>
      <c r="C51">
        <f>C47/C50</f>
        <v>4.8899363818026467E-4</v>
      </c>
      <c r="D51">
        <f t="shared" ref="D51:F51" si="30">D47/D50</f>
        <v>9.9586424889050733E-4</v>
      </c>
      <c r="E51">
        <f t="shared" si="30"/>
        <v>1.2563898890814733E-3</v>
      </c>
      <c r="F51">
        <f t="shared" si="30"/>
        <v>1.5451623155612844E-3</v>
      </c>
      <c r="H51" t="s">
        <v>25</v>
      </c>
      <c r="I51" t="e">
        <f>I47/I50</f>
        <v>#DIV/0!</v>
      </c>
      <c r="J51" t="e">
        <f t="shared" ref="J51" si="31">J47/J50</f>
        <v>#DIV/0!</v>
      </c>
      <c r="K51" t="e">
        <f t="shared" ref="K51" si="32">K47/K50</f>
        <v>#DIV/0!</v>
      </c>
      <c r="L51" t="e">
        <f t="shared" ref="L51" si="33">L47/L50</f>
        <v>#DIV/0!</v>
      </c>
    </row>
    <row r="53" spans="2:12" x14ac:dyDescent="0.25">
      <c r="B53" t="s">
        <v>21</v>
      </c>
      <c r="C53">
        <f>(G29-C30)/C30</f>
        <v>-0.97846180383777026</v>
      </c>
      <c r="D53">
        <f>(H29-D30)/D30</f>
        <v>-0.98501722317284834</v>
      </c>
      <c r="E53">
        <f>(I29-E30)/E30</f>
        <v>-0.99072253251057796</v>
      </c>
      <c r="F53">
        <f>(J29-F30)/F30</f>
        <v>-0.99193002540957786</v>
      </c>
      <c r="H53" t="s">
        <v>21</v>
      </c>
      <c r="I53" t="e">
        <f>(#REF!-#REF!)/#REF!</f>
        <v>#REF!</v>
      </c>
      <c r="J53" t="e">
        <f>(#REF!-#REF!)/#REF!</f>
        <v>#REF!</v>
      </c>
      <c r="K53" t="e">
        <f>(#REF!-#REF!)/#REF!</f>
        <v>#REF!</v>
      </c>
      <c r="L53" t="e">
        <f>(#REF!-#REF!)/#REF!</f>
        <v>#REF!</v>
      </c>
    </row>
    <row r="54" spans="2:12" x14ac:dyDescent="0.25">
      <c r="B54" t="s">
        <v>22</v>
      </c>
      <c r="C54">
        <v>19.778572667431131</v>
      </c>
      <c r="D54">
        <v>21.199567983046947</v>
      </c>
      <c r="E54">
        <v>24.888325647474026</v>
      </c>
      <c r="F54">
        <v>16.32922964381649</v>
      </c>
      <c r="H54" t="s">
        <v>22</v>
      </c>
      <c r="I54">
        <v>14.103576030421213</v>
      </c>
      <c r="J54">
        <v>14.116211563371941</v>
      </c>
      <c r="K54">
        <v>21.799590017958511</v>
      </c>
      <c r="L54">
        <v>20.238564893949004</v>
      </c>
    </row>
    <row r="55" spans="2:12" x14ac:dyDescent="0.25">
      <c r="B55" t="s">
        <v>23</v>
      </c>
      <c r="C55">
        <v>43.319889270142703</v>
      </c>
      <c r="D55">
        <v>43.352520440080774</v>
      </c>
      <c r="E55">
        <v>42.281115687090107</v>
      </c>
      <c r="F55">
        <v>38.66735254340567</v>
      </c>
      <c r="H55" t="s">
        <v>23</v>
      </c>
      <c r="I55">
        <v>30.396201693648752</v>
      </c>
      <c r="J55">
        <v>34.521132705647652</v>
      </c>
      <c r="K55">
        <v>39.316018011562896</v>
      </c>
      <c r="L55">
        <v>45.45315239675368</v>
      </c>
    </row>
    <row r="56" spans="2:12" x14ac:dyDescent="0.25">
      <c r="B56" t="s">
        <v>24</v>
      </c>
      <c r="C56">
        <f>C55-C54</f>
        <v>23.541316602711571</v>
      </c>
      <c r="D56">
        <f t="shared" ref="D56:F56" si="34">D55-D54</f>
        <v>22.152952457033827</v>
      </c>
      <c r="E56">
        <f t="shared" si="34"/>
        <v>17.392790039616081</v>
      </c>
      <c r="F56">
        <f t="shared" si="34"/>
        <v>22.33812289958918</v>
      </c>
      <c r="H56" t="s">
        <v>24</v>
      </c>
      <c r="I56">
        <f>I55-I54</f>
        <v>16.29262566322754</v>
      </c>
      <c r="J56">
        <f t="shared" ref="J56" si="35">J55-J54</f>
        <v>20.404921142275711</v>
      </c>
      <c r="K56">
        <f t="shared" ref="K56" si="36">K55-K54</f>
        <v>17.516427993604385</v>
      </c>
      <c r="L56">
        <f t="shared" ref="L56" si="37">L55-L54</f>
        <v>25.214587502804676</v>
      </c>
    </row>
    <row r="57" spans="2:12" x14ac:dyDescent="0.25">
      <c r="B57" t="s">
        <v>25</v>
      </c>
      <c r="C57">
        <f>C53/C56</f>
        <v>-4.1563597327647667E-2</v>
      </c>
      <c r="D57">
        <f t="shared" ref="D57:F57" si="38">D53/D56</f>
        <v>-4.4464376704789685E-2</v>
      </c>
      <c r="E57">
        <f t="shared" si="38"/>
        <v>-5.6961679538129271E-2</v>
      </c>
      <c r="F57">
        <f t="shared" si="38"/>
        <v>-4.440525418668103E-2</v>
      </c>
      <c r="H57" t="s">
        <v>25</v>
      </c>
      <c r="I57" t="e">
        <f>I53/I56</f>
        <v>#REF!</v>
      </c>
      <c r="J57" t="e">
        <f t="shared" ref="J57" si="39">J53/J56</f>
        <v>#REF!</v>
      </c>
      <c r="K57" t="e">
        <f t="shared" ref="K57" si="40">K53/K56</f>
        <v>#REF!</v>
      </c>
      <c r="L57" t="e">
        <f t="shared" ref="L57" si="41">L53/L56</f>
        <v>#REF!</v>
      </c>
    </row>
  </sheetData>
  <mergeCells count="15">
    <mergeCell ref="AL4:AL6"/>
    <mergeCell ref="AL8:AL10"/>
    <mergeCell ref="AL12:AL13"/>
    <mergeCell ref="AL15:AL16"/>
    <mergeCell ref="AL18:AL19"/>
    <mergeCell ref="V4:V6"/>
    <mergeCell ref="V8:V10"/>
    <mergeCell ref="V12:V13"/>
    <mergeCell ref="V15:V16"/>
    <mergeCell ref="V18:V19"/>
    <mergeCell ref="A4:A6"/>
    <mergeCell ref="A8:A10"/>
    <mergeCell ref="A12:A13"/>
    <mergeCell ref="A15:A16"/>
    <mergeCell ref="A18:A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BDD7-2FBD-4416-87B2-BF0426EF0C76}">
  <dimension ref="A1:BZ89"/>
  <sheetViews>
    <sheetView topLeftCell="A7" zoomScale="85" zoomScaleNormal="85" workbookViewId="0">
      <selection activeCell="N54" sqref="N54"/>
    </sheetView>
  </sheetViews>
  <sheetFormatPr defaultColWidth="11.42578125" defaultRowHeight="15" x14ac:dyDescent="0.25"/>
  <sheetData>
    <row r="1" spans="1:78" x14ac:dyDescent="0.25">
      <c r="A1" s="1" t="s">
        <v>51</v>
      </c>
      <c r="C1" t="s">
        <v>28</v>
      </c>
      <c r="Q1" s="1" t="s">
        <v>65</v>
      </c>
      <c r="S1" t="s">
        <v>28</v>
      </c>
      <c r="AG1" s="1" t="s">
        <v>50</v>
      </c>
      <c r="AI1" t="s">
        <v>28</v>
      </c>
      <c r="AW1" s="1" t="s">
        <v>63</v>
      </c>
      <c r="AY1" t="s">
        <v>28</v>
      </c>
      <c r="BM1" t="s">
        <v>64</v>
      </c>
      <c r="BO1" t="s">
        <v>28</v>
      </c>
    </row>
    <row r="2" spans="1:78" x14ac:dyDescent="0.25">
      <c r="C2" t="s">
        <v>30</v>
      </c>
      <c r="G2" t="s">
        <v>31</v>
      </c>
      <c r="K2" t="s">
        <v>32</v>
      </c>
      <c r="S2" t="s">
        <v>30</v>
      </c>
      <c r="W2" t="s">
        <v>31</v>
      </c>
      <c r="AA2" t="s">
        <v>32</v>
      </c>
      <c r="AI2" t="s">
        <v>30</v>
      </c>
      <c r="AM2" t="s">
        <v>31</v>
      </c>
      <c r="AQ2" t="s">
        <v>32</v>
      </c>
      <c r="AY2" t="s">
        <v>30</v>
      </c>
      <c r="BC2" t="s">
        <v>31</v>
      </c>
      <c r="BG2" t="s">
        <v>32</v>
      </c>
      <c r="BO2" t="s">
        <v>30</v>
      </c>
      <c r="BS2" t="s">
        <v>31</v>
      </c>
      <c r="BW2" t="s">
        <v>32</v>
      </c>
    </row>
    <row r="3" spans="1:7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S3">
        <v>0.01</v>
      </c>
      <c r="T3">
        <v>0.03</v>
      </c>
      <c r="U3">
        <v>0.1</v>
      </c>
      <c r="V3">
        <v>0.3</v>
      </c>
      <c r="W3">
        <v>0.01</v>
      </c>
      <c r="X3">
        <v>0.03</v>
      </c>
      <c r="Y3">
        <v>0.1</v>
      </c>
      <c r="Z3">
        <v>0.3</v>
      </c>
      <c r="AA3">
        <v>0.01</v>
      </c>
      <c r="AB3">
        <v>0.03</v>
      </c>
      <c r="AC3">
        <v>0.1</v>
      </c>
      <c r="AD3">
        <v>0.3</v>
      </c>
      <c r="AI3">
        <v>0.01</v>
      </c>
      <c r="AJ3">
        <v>0.03</v>
      </c>
      <c r="AK3">
        <v>0.1</v>
      </c>
      <c r="AL3">
        <v>0.3</v>
      </c>
      <c r="AM3">
        <v>0.01</v>
      </c>
      <c r="AN3">
        <v>0.03</v>
      </c>
      <c r="AO3">
        <v>0.1</v>
      </c>
      <c r="AP3">
        <v>0.3</v>
      </c>
      <c r="AQ3">
        <v>0.01</v>
      </c>
      <c r="AR3">
        <v>0.03</v>
      </c>
      <c r="AS3">
        <v>0.1</v>
      </c>
      <c r="AT3">
        <v>0.3</v>
      </c>
      <c r="AY3">
        <v>0.01</v>
      </c>
      <c r="AZ3">
        <v>0.03</v>
      </c>
      <c r="BA3">
        <v>0.1</v>
      </c>
      <c r="BB3">
        <v>0.3</v>
      </c>
      <c r="BC3">
        <v>0.01</v>
      </c>
      <c r="BD3">
        <v>0.03</v>
      </c>
      <c r="BE3">
        <v>0.1</v>
      </c>
      <c r="BF3">
        <v>0.3</v>
      </c>
      <c r="BG3">
        <v>0.01</v>
      </c>
      <c r="BH3">
        <v>0.03</v>
      </c>
      <c r="BI3">
        <v>0.1</v>
      </c>
      <c r="BJ3">
        <v>0.3</v>
      </c>
      <c r="BO3">
        <v>0.01</v>
      </c>
      <c r="BP3">
        <v>0.03</v>
      </c>
      <c r="BQ3">
        <v>0.1</v>
      </c>
      <c r="BR3">
        <v>0.3</v>
      </c>
      <c r="BS3">
        <v>0.01</v>
      </c>
      <c r="BT3">
        <v>0.03</v>
      </c>
      <c r="BU3">
        <v>0.1</v>
      </c>
      <c r="BV3">
        <v>0.3</v>
      </c>
      <c r="BW3">
        <v>0.01</v>
      </c>
      <c r="BX3">
        <v>0.03</v>
      </c>
      <c r="BY3">
        <v>0.1</v>
      </c>
      <c r="BZ3">
        <v>0.3</v>
      </c>
    </row>
    <row r="4" spans="1:78" x14ac:dyDescent="0.25">
      <c r="A4" t="s">
        <v>7</v>
      </c>
      <c r="B4" t="s">
        <v>0</v>
      </c>
      <c r="C4">
        <v>240.8313972596072</v>
      </c>
      <c r="D4">
        <v>222.9111193910777</v>
      </c>
      <c r="E4">
        <v>206.46263557578752</v>
      </c>
      <c r="F4">
        <v>206.28450167577114</v>
      </c>
      <c r="G4">
        <v>248.16107240330672</v>
      </c>
      <c r="H4">
        <v>230.53721386625116</v>
      </c>
      <c r="I4">
        <v>214.84264022897753</v>
      </c>
      <c r="J4">
        <v>215.74368423350251</v>
      </c>
      <c r="K4">
        <f>AVERAGE(C4,G4)</f>
        <v>244.49623483145695</v>
      </c>
      <c r="L4">
        <f>AVERAGE(D4,H4)</f>
        <v>226.72416662866442</v>
      </c>
      <c r="M4">
        <f>AVERAGE(E4,I4)</f>
        <v>210.65263790238254</v>
      </c>
      <c r="N4">
        <f>AVERAGE(F4,J4)</f>
        <v>211.01409295463682</v>
      </c>
      <c r="Q4" t="s">
        <v>7</v>
      </c>
      <c r="S4">
        <v>288.30123630482501</v>
      </c>
      <c r="T4">
        <v>280.46797732318265</v>
      </c>
      <c r="U4">
        <v>267.92177430800587</v>
      </c>
      <c r="V4">
        <v>260.77208695255825</v>
      </c>
      <c r="W4">
        <v>295.13740567289909</v>
      </c>
      <c r="X4">
        <v>286.88361719952451</v>
      </c>
      <c r="Y4">
        <v>270.27576843973293</v>
      </c>
      <c r="Z4">
        <v>265.59753140904246</v>
      </c>
      <c r="AA4">
        <f>AVERAGE(S4,W4)</f>
        <v>291.71932098886202</v>
      </c>
      <c r="AB4">
        <f>AVERAGE(T4,X4)</f>
        <v>283.67579726135358</v>
      </c>
      <c r="AC4">
        <f>AVERAGE(U4,Y4)</f>
        <v>269.0987713738694</v>
      </c>
      <c r="AD4">
        <f>AVERAGE(V4,Z4)</f>
        <v>263.18480918080036</v>
      </c>
      <c r="AE4">
        <f>MIN(S4:AD4)</f>
        <v>260.77208695255825</v>
      </c>
      <c r="AF4">
        <f>MAX(S4:AD4)</f>
        <v>295.13740567289909</v>
      </c>
      <c r="AI4">
        <v>323.59648472136394</v>
      </c>
      <c r="AJ4">
        <v>324.3771007116203</v>
      </c>
      <c r="AK4">
        <v>315.55978709743374</v>
      </c>
      <c r="AL4">
        <v>309.9416982012508</v>
      </c>
      <c r="AM4">
        <v>322.08588757261083</v>
      </c>
      <c r="AN4">
        <v>323.91782812686284</v>
      </c>
      <c r="AO4">
        <v>319.80601348964041</v>
      </c>
      <c r="AP4">
        <v>316.52011030223406</v>
      </c>
      <c r="AQ4">
        <f>AVERAGE(AI4,AM4)</f>
        <v>322.84118614698741</v>
      </c>
      <c r="AR4">
        <f>AVERAGE(AJ4,AN4)</f>
        <v>324.1474644192416</v>
      </c>
      <c r="AS4">
        <f>AVERAGE(AK4,AO4)</f>
        <v>317.68290029353705</v>
      </c>
      <c r="AT4">
        <f>AVERAGE(AL4,AP4)</f>
        <v>313.23090425174246</v>
      </c>
      <c r="AU4">
        <f>MIN(AI4:AT4)</f>
        <v>309.9416982012508</v>
      </c>
      <c r="AV4">
        <f>MAX(AI4:AT4)</f>
        <v>324.3771007116203</v>
      </c>
      <c r="AY4">
        <v>306.97269251406033</v>
      </c>
      <c r="AZ4">
        <v>320.58765577648904</v>
      </c>
      <c r="BA4">
        <v>321.76522929489238</v>
      </c>
      <c r="BB4">
        <v>320.84741019466247</v>
      </c>
      <c r="BC4">
        <v>305.79722490882978</v>
      </c>
      <c r="BD4">
        <v>319.712868965837</v>
      </c>
      <c r="BE4">
        <v>326.71867121236625</v>
      </c>
      <c r="BF4">
        <v>329.28754754952394</v>
      </c>
      <c r="BG4">
        <f>AVERAGE(AY4,BC4)</f>
        <v>306.38495871144505</v>
      </c>
      <c r="BH4">
        <f>AVERAGE(AZ4,BD4)</f>
        <v>320.15026237116302</v>
      </c>
      <c r="BI4">
        <f>AVERAGE(BA4,BE4)</f>
        <v>324.24195025362928</v>
      </c>
      <c r="BJ4">
        <f>AVERAGE(BB4,BF4)</f>
        <v>325.0674788720932</v>
      </c>
      <c r="BK4">
        <f>MIN(AY4:BJ4)</f>
        <v>305.79722490882978</v>
      </c>
      <c r="BL4">
        <f>MAX(AY4:BJ4)</f>
        <v>329.28754754952394</v>
      </c>
      <c r="BM4" t="s">
        <v>7</v>
      </c>
      <c r="BN4" t="s">
        <v>0</v>
      </c>
    </row>
    <row r="5" spans="1:78" x14ac:dyDescent="0.25">
      <c r="B5" t="s">
        <v>29</v>
      </c>
      <c r="C5">
        <v>-30.734879370323725</v>
      </c>
      <c r="D5">
        <v>-13.035725497774258</v>
      </c>
      <c r="E5">
        <v>25.812065769200544</v>
      </c>
      <c r="F5">
        <v>50.39066453353508</v>
      </c>
      <c r="G5">
        <v>-30.915657900629228</v>
      </c>
      <c r="H5">
        <v>-13.135600039774777</v>
      </c>
      <c r="I5">
        <v>25.61657597658369</v>
      </c>
      <c r="J5">
        <v>50.468445912564071</v>
      </c>
      <c r="K5">
        <f t="shared" ref="K5:N5" si="0">AVERAGE(C5,G5)</f>
        <v>-30.825268635476476</v>
      </c>
      <c r="L5">
        <f t="shared" si="0"/>
        <v>-13.085662768774519</v>
      </c>
      <c r="M5">
        <f t="shared" si="0"/>
        <v>25.714320872892117</v>
      </c>
      <c r="N5">
        <f t="shared" si="0"/>
        <v>50.429555223049576</v>
      </c>
      <c r="S5">
        <v>6.5787895676525716</v>
      </c>
      <c r="T5">
        <v>-86.183569561117196</v>
      </c>
      <c r="U5">
        <v>11.354357158607121</v>
      </c>
      <c r="V5">
        <v>-5.1971922743673824</v>
      </c>
      <c r="W5">
        <v>6.0654282211493387</v>
      </c>
      <c r="X5">
        <v>-87.056172762466531</v>
      </c>
      <c r="Y5">
        <v>10.460407978095192</v>
      </c>
      <c r="Z5">
        <v>-6.2066732943914786</v>
      </c>
      <c r="AA5">
        <f t="shared" ref="AA5:AD5" si="1">AVERAGE(S5,W5)</f>
        <v>6.3221088944009551</v>
      </c>
      <c r="AB5">
        <f t="shared" si="1"/>
        <v>-86.619871161791863</v>
      </c>
      <c r="AC5">
        <f t="shared" si="1"/>
        <v>10.907382568351156</v>
      </c>
      <c r="AD5">
        <f t="shared" si="1"/>
        <v>-5.7019327843794301</v>
      </c>
      <c r="AI5">
        <v>67.009874999490393</v>
      </c>
      <c r="AJ5">
        <v>-87.03378500807456</v>
      </c>
      <c r="AK5">
        <v>65.180271848733639</v>
      </c>
      <c r="AL5">
        <v>-23.715639986597818</v>
      </c>
      <c r="AM5">
        <v>68.38650465377475</v>
      </c>
      <c r="AN5">
        <v>-85.75605755759652</v>
      </c>
      <c r="AO5">
        <v>65.937345657534948</v>
      </c>
      <c r="AP5">
        <v>-23.391483730221577</v>
      </c>
      <c r="AQ5">
        <f t="shared" ref="AQ5:AT5" si="2">AVERAGE(AI5,AM5)</f>
        <v>67.698189826632571</v>
      </c>
      <c r="AR5">
        <f t="shared" si="2"/>
        <v>-86.39492128283554</v>
      </c>
      <c r="AS5">
        <f t="shared" si="2"/>
        <v>65.558808753134286</v>
      </c>
      <c r="AT5">
        <f t="shared" si="2"/>
        <v>-23.553561858409697</v>
      </c>
      <c r="AY5">
        <v>-4.2597577461892646</v>
      </c>
      <c r="AZ5">
        <v>54.929570503759926</v>
      </c>
      <c r="BA5">
        <v>52.46843820992958</v>
      </c>
      <c r="BB5">
        <v>-61.817575837827604</v>
      </c>
      <c r="BC5">
        <v>-3.9030411966533269</v>
      </c>
      <c r="BD5">
        <v>55.326155295871416</v>
      </c>
      <c r="BE5">
        <v>53.215576485315694</v>
      </c>
      <c r="BF5">
        <v>-61.945164532090011</v>
      </c>
      <c r="BG5">
        <f t="shared" ref="BG5:BJ5" si="3">AVERAGE(AY5,BC5)</f>
        <v>-4.081399471421296</v>
      </c>
      <c r="BH5">
        <f t="shared" si="3"/>
        <v>55.127862899815668</v>
      </c>
      <c r="BI5">
        <f t="shared" si="3"/>
        <v>52.842007347622641</v>
      </c>
      <c r="BJ5">
        <f t="shared" si="3"/>
        <v>-61.881370184958811</v>
      </c>
      <c r="BN5" t="s">
        <v>29</v>
      </c>
    </row>
    <row r="6" spans="1:78" x14ac:dyDescent="0.25">
      <c r="B6" t="s">
        <v>1</v>
      </c>
      <c r="C6">
        <v>0.98811577254346838</v>
      </c>
      <c r="D6">
        <v>1.3179143991062217</v>
      </c>
      <c r="E6">
        <v>1.8934375056220036</v>
      </c>
      <c r="F6">
        <v>3.6348426047859803</v>
      </c>
      <c r="G6">
        <v>1.0635896293472986</v>
      </c>
      <c r="H6">
        <v>1.2317500733667937</v>
      </c>
      <c r="I6">
        <v>2.090263452802493</v>
      </c>
      <c r="J6">
        <v>3.4371730573295594</v>
      </c>
      <c r="K6">
        <f>AVERAGE(C6,G6)</f>
        <v>1.0258527009453835</v>
      </c>
      <c r="L6">
        <f>AVERAGE(D6,H6)</f>
        <v>1.2748322362365077</v>
      </c>
      <c r="M6">
        <f>AVERAGE(E6,I6)</f>
        <v>1.9918504792122484</v>
      </c>
      <c r="N6">
        <f>AVERAGE(F6,J6)</f>
        <v>3.5360078310577698</v>
      </c>
      <c r="S6">
        <v>1.0061250334624547</v>
      </c>
      <c r="T6">
        <v>1.0583495849167326</v>
      </c>
      <c r="U6">
        <v>1.6238342886224193</v>
      </c>
      <c r="V6">
        <v>3.3669423199323485</v>
      </c>
      <c r="W6">
        <v>0.88427646876022226</v>
      </c>
      <c r="X6">
        <v>0.93624747528460206</v>
      </c>
      <c r="Y6">
        <v>1.304322100353331</v>
      </c>
      <c r="Z6">
        <v>2.4743937156626159</v>
      </c>
      <c r="AA6">
        <f>AVERAGE(S6,W6)</f>
        <v>0.9452007511113385</v>
      </c>
      <c r="AB6">
        <f>AVERAGE(T6,X6)</f>
        <v>0.99729853010066738</v>
      </c>
      <c r="AC6">
        <f>AVERAGE(U6,Y6)</f>
        <v>1.4640781944878751</v>
      </c>
      <c r="AD6">
        <f>AVERAGE(V6,Z6)</f>
        <v>2.9206680177974822</v>
      </c>
      <c r="AI6">
        <v>0.71558637261965186</v>
      </c>
      <c r="AJ6">
        <v>0.9105418262679027</v>
      </c>
      <c r="AK6">
        <v>0.92639243513695391</v>
      </c>
      <c r="AL6">
        <v>1.7743424126329024</v>
      </c>
      <c r="AM6">
        <v>0.80347717927250417</v>
      </c>
      <c r="AN6">
        <v>0.92053403879341045</v>
      </c>
      <c r="AO6">
        <v>0.95971937674604579</v>
      </c>
      <c r="AP6">
        <v>1.7778996793039836</v>
      </c>
      <c r="AQ6">
        <f>AVERAGE(AI6,AM6)</f>
        <v>0.75953177594607801</v>
      </c>
      <c r="AR6">
        <f>AVERAGE(AJ6,AN6)</f>
        <v>0.91553793253065652</v>
      </c>
      <c r="AS6">
        <f>AVERAGE(AK6,AO6)</f>
        <v>0.94305590594149979</v>
      </c>
      <c r="AT6">
        <f>AVERAGE(AL6,AP6)</f>
        <v>1.7761210459684431</v>
      </c>
      <c r="AY6">
        <v>2.0507772420061925</v>
      </c>
      <c r="AZ6">
        <v>1.259324536791891</v>
      </c>
      <c r="BA6">
        <v>1.1178412989692414</v>
      </c>
      <c r="BB6">
        <v>1.0979086723407547</v>
      </c>
      <c r="BC6">
        <v>1.5453822503025865</v>
      </c>
      <c r="BD6">
        <v>1.0416450916811895</v>
      </c>
      <c r="BE6">
        <v>1.2069009346243293</v>
      </c>
      <c r="BF6">
        <v>1.1576688462429012</v>
      </c>
      <c r="BG6">
        <f>AVERAGE(AY6,BC6)</f>
        <v>1.7980797461543894</v>
      </c>
      <c r="BH6">
        <f>AVERAGE(AZ6,BD6)</f>
        <v>1.1504848142365403</v>
      </c>
      <c r="BI6">
        <f>AVERAGE(BA6,BE6)</f>
        <v>1.1623711167967854</v>
      </c>
      <c r="BJ6">
        <f>AVERAGE(BB6,BF6)</f>
        <v>1.1277887592918279</v>
      </c>
      <c r="BN6" t="s">
        <v>1</v>
      </c>
    </row>
    <row r="7" spans="1:78" x14ac:dyDescent="0.25">
      <c r="B7" t="s">
        <v>2</v>
      </c>
      <c r="BN7" t="s">
        <v>2</v>
      </c>
    </row>
    <row r="8" spans="1:78" x14ac:dyDescent="0.25">
      <c r="A8" t="s">
        <v>8</v>
      </c>
      <c r="B8" t="s">
        <v>0</v>
      </c>
      <c r="C8">
        <v>163.16465165426015</v>
      </c>
      <c r="D8">
        <v>155.28282461323099</v>
      </c>
      <c r="E8">
        <v>150.58479308220942</v>
      </c>
      <c r="F8">
        <v>154.85877290041745</v>
      </c>
      <c r="G8">
        <v>158.77897518994334</v>
      </c>
      <c r="H8">
        <v>151.03385624181169</v>
      </c>
      <c r="I8">
        <v>145.95431029195518</v>
      </c>
      <c r="J8">
        <v>150.62098928324619</v>
      </c>
      <c r="K8">
        <f>AVERAGE(C8,G8)</f>
        <v>160.97181342210175</v>
      </c>
      <c r="L8">
        <f>AVERAGE(D8,H8)</f>
        <v>153.15834042752135</v>
      </c>
      <c r="M8">
        <f>AVERAGE(E8,I8)</f>
        <v>148.2695516870823</v>
      </c>
      <c r="N8">
        <f>AVERAGE(F8,J8)</f>
        <v>152.73988109183182</v>
      </c>
      <c r="Q8" t="s">
        <v>8</v>
      </c>
      <c r="S8">
        <v>139.76891392155878</v>
      </c>
      <c r="T8">
        <v>140.10223591504879</v>
      </c>
      <c r="U8">
        <v>141.70346867050895</v>
      </c>
      <c r="V8">
        <v>142.98278470533606</v>
      </c>
      <c r="W8">
        <v>137.92385084872802</v>
      </c>
      <c r="X8">
        <v>135.65948673197602</v>
      </c>
      <c r="Y8">
        <v>135.36713005461334</v>
      </c>
      <c r="Z8">
        <v>137.03770767606406</v>
      </c>
      <c r="AA8">
        <f>AVERAGE(S8,W8)</f>
        <v>138.84638238514339</v>
      </c>
      <c r="AB8">
        <f>AVERAGE(T8,X8)</f>
        <v>137.88086132351242</v>
      </c>
      <c r="AC8">
        <f>AVERAGE(U8,Y8)</f>
        <v>138.53529936256115</v>
      </c>
      <c r="AD8">
        <f>AVERAGE(V8,Z8)</f>
        <v>140.01024619070006</v>
      </c>
      <c r="AE8">
        <f>MIN(S8:AD8)</f>
        <v>135.36713005461334</v>
      </c>
      <c r="AF8">
        <f>MAX(S8:AD8)</f>
        <v>142.98278470533606</v>
      </c>
      <c r="AI8">
        <v>128.50399306558654</v>
      </c>
      <c r="AJ8">
        <v>124.27881638967595</v>
      </c>
      <c r="AK8">
        <v>119.39615469200419</v>
      </c>
      <c r="AL8">
        <v>119.1313914793687</v>
      </c>
      <c r="AM8">
        <v>119.3646568431333</v>
      </c>
      <c r="AN8">
        <v>115.9561653172329</v>
      </c>
      <c r="AO8">
        <v>115.51876119057016</v>
      </c>
      <c r="AP8">
        <v>115.51110897821991</v>
      </c>
      <c r="AQ8">
        <f>AVERAGE(AI8,AM8)</f>
        <v>123.93432495435992</v>
      </c>
      <c r="AR8">
        <f>AVERAGE(AJ8,AN8)</f>
        <v>120.11749085345443</v>
      </c>
      <c r="AS8">
        <f>AVERAGE(AK8,AO8)</f>
        <v>117.45745794128717</v>
      </c>
      <c r="AT8">
        <f>AVERAGE(AL8,AP8)</f>
        <v>117.3212502287943</v>
      </c>
      <c r="AU8">
        <f>MIN(AI8:AT8)</f>
        <v>115.51110897821991</v>
      </c>
      <c r="AV8">
        <f>MAX(AI8:AT8)</f>
        <v>128.50399306558654</v>
      </c>
      <c r="AY8">
        <v>137.55971670560572</v>
      </c>
      <c r="AZ8">
        <v>127.98528653683438</v>
      </c>
      <c r="BA8">
        <v>120.16382841715044</v>
      </c>
      <c r="BB8">
        <v>115.99787844751839</v>
      </c>
      <c r="BC8">
        <v>135.00476916769833</v>
      </c>
      <c r="BD8">
        <v>119.18576714065172</v>
      </c>
      <c r="BE8">
        <v>114.7034958922107</v>
      </c>
      <c r="BF8">
        <v>111.96459029535364</v>
      </c>
      <c r="BG8">
        <f>AVERAGE(AY8,BC8)</f>
        <v>136.28224293665204</v>
      </c>
      <c r="BH8">
        <f>AVERAGE(AZ8,BD8)</f>
        <v>123.58552683874305</v>
      </c>
      <c r="BI8">
        <f>AVERAGE(BA8,BE8)</f>
        <v>117.43366215468058</v>
      </c>
      <c r="BJ8">
        <f>AVERAGE(BB8,BF8)</f>
        <v>113.98123437143602</v>
      </c>
      <c r="BK8">
        <f>MIN(AY8:BJ8)</f>
        <v>111.96459029535364</v>
      </c>
      <c r="BL8">
        <f>MAX(AY8:BJ8)</f>
        <v>137.55971670560572</v>
      </c>
      <c r="BM8" t="s">
        <v>8</v>
      </c>
      <c r="BN8" t="s">
        <v>0</v>
      </c>
    </row>
    <row r="9" spans="1:78" x14ac:dyDescent="0.25">
      <c r="B9" t="s">
        <v>29</v>
      </c>
      <c r="C9">
        <v>-23.577578024178095</v>
      </c>
      <c r="D9">
        <v>-5.8068119638432254</v>
      </c>
      <c r="E9">
        <v>32.63796589148712</v>
      </c>
      <c r="F9">
        <v>56.652780746485462</v>
      </c>
      <c r="G9">
        <v>-24.245129821571215</v>
      </c>
      <c r="H9">
        <v>-6.3034165726029201</v>
      </c>
      <c r="I9">
        <v>32.137249600527575</v>
      </c>
      <c r="J9">
        <v>56.574080027128041</v>
      </c>
      <c r="K9">
        <f t="shared" ref="K9:N9" si="4">AVERAGE(C9,G9)</f>
        <v>-23.911353922874653</v>
      </c>
      <c r="L9">
        <f t="shared" si="4"/>
        <v>-6.0551142682230727</v>
      </c>
      <c r="M9">
        <f t="shared" si="4"/>
        <v>32.387607746007347</v>
      </c>
      <c r="N9">
        <f t="shared" si="4"/>
        <v>56.613430386806755</v>
      </c>
      <c r="S9">
        <v>14.895184253729703</v>
      </c>
      <c r="T9">
        <v>-76.743507748581223</v>
      </c>
      <c r="U9">
        <v>21.319360291323552</v>
      </c>
      <c r="V9">
        <v>5.184141226608002</v>
      </c>
      <c r="W9">
        <v>13.740984848262007</v>
      </c>
      <c r="X9">
        <v>-77.897537952388205</v>
      </c>
      <c r="Y9">
        <v>20.234199105973925</v>
      </c>
      <c r="Z9">
        <v>4.2095411145971866</v>
      </c>
      <c r="AA9">
        <f t="shared" ref="AA9:AD9" si="5">AVERAGE(S9,W9)</f>
        <v>14.318084550995856</v>
      </c>
      <c r="AB9">
        <f t="shared" si="5"/>
        <v>-77.320522850484707</v>
      </c>
      <c r="AC9">
        <f t="shared" si="5"/>
        <v>20.776779698648738</v>
      </c>
      <c r="AD9">
        <f t="shared" si="5"/>
        <v>4.6968411706025943</v>
      </c>
      <c r="AI9">
        <v>70.962196309075637</v>
      </c>
      <c r="AJ9">
        <v>-81.039635659838339</v>
      </c>
      <c r="AK9">
        <v>74.366153021495478</v>
      </c>
      <c r="AL9">
        <v>-13.34377501607138</v>
      </c>
      <c r="AM9">
        <v>71.387921037362432</v>
      </c>
      <c r="AN9">
        <v>-80.446065176007238</v>
      </c>
      <c r="AO9">
        <v>74.291524928042961</v>
      </c>
      <c r="AP9">
        <v>-12.899460034365347</v>
      </c>
      <c r="AQ9">
        <f t="shared" ref="AQ9:AT9" si="6">AVERAGE(AI9,AM9)</f>
        <v>71.175058673219041</v>
      </c>
      <c r="AR9">
        <f t="shared" si="6"/>
        <v>-80.742850417922796</v>
      </c>
      <c r="AS9">
        <f t="shared" si="6"/>
        <v>74.328838974769212</v>
      </c>
      <c r="AT9">
        <f t="shared" si="6"/>
        <v>-13.121617525218364</v>
      </c>
      <c r="AY9">
        <v>-3.2586451276668922</v>
      </c>
      <c r="AZ9">
        <v>57.038532260901071</v>
      </c>
      <c r="BA9">
        <v>56.676514539598678</v>
      </c>
      <c r="BB9">
        <v>-55.553743692064536</v>
      </c>
      <c r="BC9">
        <v>-3.1286210310859008</v>
      </c>
      <c r="BD9">
        <v>57.440147642476177</v>
      </c>
      <c r="BE9">
        <v>57.227464590407294</v>
      </c>
      <c r="BF9">
        <v>-56.181211797922792</v>
      </c>
      <c r="BG9">
        <f t="shared" ref="BG9:BJ9" si="7">AVERAGE(AY9,BC9)</f>
        <v>-3.1936330793763963</v>
      </c>
      <c r="BH9">
        <f t="shared" si="7"/>
        <v>57.239339951688621</v>
      </c>
      <c r="BI9">
        <f t="shared" si="7"/>
        <v>56.951989565002989</v>
      </c>
      <c r="BJ9">
        <f t="shared" si="7"/>
        <v>-55.867477744993664</v>
      </c>
      <c r="BN9" t="s">
        <v>29</v>
      </c>
    </row>
    <row r="10" spans="1:78" x14ac:dyDescent="0.25">
      <c r="B10" t="s">
        <v>1</v>
      </c>
      <c r="C10">
        <v>1.3548032509879855</v>
      </c>
      <c r="D10">
        <v>1.559271427020916</v>
      </c>
      <c r="E10">
        <v>2.0021412040679873</v>
      </c>
      <c r="F10">
        <v>3.7424548232653532</v>
      </c>
      <c r="G10">
        <v>1.6744049928142217</v>
      </c>
      <c r="H10">
        <v>1.5000300249364349</v>
      </c>
      <c r="I10">
        <v>2.0567051177722906</v>
      </c>
      <c r="J10">
        <v>3.7241176137093928</v>
      </c>
      <c r="K10">
        <f>AVERAGE(C10,G10)</f>
        <v>1.5146041219011037</v>
      </c>
      <c r="L10">
        <f>AVERAGE(D10,H10)</f>
        <v>1.5296507259786756</v>
      </c>
      <c r="M10">
        <f>AVERAGE(E10,I10)</f>
        <v>2.029423160920139</v>
      </c>
      <c r="N10">
        <f>AVERAGE(F10,J10)</f>
        <v>3.7332862184873727</v>
      </c>
      <c r="S10">
        <v>2.1829037092650276</v>
      </c>
      <c r="T10">
        <v>2.0423312179947906</v>
      </c>
      <c r="U10">
        <v>2.812963443155204</v>
      </c>
      <c r="V10">
        <v>3.7233824962323525</v>
      </c>
      <c r="W10">
        <v>1.6278949984023252</v>
      </c>
      <c r="X10">
        <v>1.5376388362527864</v>
      </c>
      <c r="Y10">
        <v>1.990463974480879</v>
      </c>
      <c r="Z10">
        <v>3.3582844032112211</v>
      </c>
      <c r="AA10">
        <f>AVERAGE(S10,W10)</f>
        <v>1.9053993538336764</v>
      </c>
      <c r="AB10">
        <f>AVERAGE(T10,X10)</f>
        <v>1.7899850271237885</v>
      </c>
      <c r="AC10">
        <f>AVERAGE(U10,Y10)</f>
        <v>2.4017137088180416</v>
      </c>
      <c r="AD10">
        <f>AVERAGE(V10,Z10)</f>
        <v>3.540833449721787</v>
      </c>
      <c r="AI10">
        <v>1.5082677513538429</v>
      </c>
      <c r="AJ10">
        <v>1.8795544541106486</v>
      </c>
      <c r="AK10">
        <v>1.6683579192365097</v>
      </c>
      <c r="AL10">
        <v>2.3233370598141034</v>
      </c>
      <c r="AM10">
        <v>2.001194255424763</v>
      </c>
      <c r="AN10">
        <v>1.8142968938874526</v>
      </c>
      <c r="AO10">
        <v>2.1094077193577161</v>
      </c>
      <c r="AP10">
        <v>2.434245038037893</v>
      </c>
      <c r="AQ10">
        <f>AVERAGE(AI10,AM10)</f>
        <v>1.7547310033893031</v>
      </c>
      <c r="AR10">
        <f>AVERAGE(AJ10,AN10)</f>
        <v>1.8469256739990505</v>
      </c>
      <c r="AS10">
        <f>AVERAGE(AK10,AO10)</f>
        <v>1.888882819297113</v>
      </c>
      <c r="AT10">
        <f>AVERAGE(AL10,AP10)</f>
        <v>2.378791048925998</v>
      </c>
      <c r="AY10">
        <v>1.6564835974066514</v>
      </c>
      <c r="AZ10">
        <v>1.6628761360939843</v>
      </c>
      <c r="BA10">
        <v>1.9079364281240747</v>
      </c>
      <c r="BB10">
        <v>2.2983537772702625</v>
      </c>
      <c r="BC10">
        <v>2.0391041116065294</v>
      </c>
      <c r="BD10">
        <v>1.5451000979893539</v>
      </c>
      <c r="BE10">
        <v>1.846895648641858</v>
      </c>
      <c r="BF10">
        <v>2.010412782987347</v>
      </c>
      <c r="BG10">
        <f>AVERAGE(AY10,BC10)</f>
        <v>1.8477938545065904</v>
      </c>
      <c r="BH10">
        <f>AVERAGE(AZ10,BD10)</f>
        <v>1.603988117041669</v>
      </c>
      <c r="BI10">
        <f>AVERAGE(BA10,BE10)</f>
        <v>1.8774160383829663</v>
      </c>
      <c r="BJ10">
        <f>AVERAGE(BB10,BF10)</f>
        <v>2.1543832801288048</v>
      </c>
      <c r="BN10" t="s">
        <v>1</v>
      </c>
    </row>
    <row r="11" spans="1:78" x14ac:dyDescent="0.25">
      <c r="B11" t="s">
        <v>2</v>
      </c>
      <c r="BN11" t="s">
        <v>2</v>
      </c>
    </row>
    <row r="12" spans="1:78" x14ac:dyDescent="0.25">
      <c r="A12" t="s">
        <v>10</v>
      </c>
      <c r="B12" t="s">
        <v>0</v>
      </c>
      <c r="C12">
        <v>3.6352968562783743E-3</v>
      </c>
      <c r="D12">
        <v>3.1197077285143975E-3</v>
      </c>
      <c r="E12">
        <v>3.1579884160588892E-3</v>
      </c>
      <c r="F12">
        <v>3.1087286481581823E-3</v>
      </c>
      <c r="G12">
        <v>3.9451413475889551E-3</v>
      </c>
      <c r="H12">
        <v>3.4702197248648588E-3</v>
      </c>
      <c r="I12">
        <v>3.5569603693449384E-3</v>
      </c>
      <c r="J12">
        <v>3.3857918880762865E-3</v>
      </c>
      <c r="K12">
        <f>AVERAGE(C12,G12)</f>
        <v>3.7902191019336647E-3</v>
      </c>
      <c r="L12">
        <f>AVERAGE(D12,H12)</f>
        <v>3.2949637266896283E-3</v>
      </c>
      <c r="M12">
        <f>AVERAGE(E12,I12)</f>
        <v>3.3574743927019136E-3</v>
      </c>
      <c r="N12">
        <f>AVERAGE(F12,J12)</f>
        <v>3.2472602681172342E-3</v>
      </c>
      <c r="Q12" t="s">
        <v>10</v>
      </c>
      <c r="S12">
        <v>4.275476973790015E-3</v>
      </c>
      <c r="T12">
        <v>3.5203565191168607E-3</v>
      </c>
      <c r="U12">
        <v>4.1190686150378263E-3</v>
      </c>
      <c r="V12">
        <v>4.0398472636312297E-3</v>
      </c>
      <c r="W12">
        <v>4.5475876598978617E-3</v>
      </c>
      <c r="X12">
        <v>4.4399016540584034E-3</v>
      </c>
      <c r="Y12">
        <v>4.5762619213592214E-3</v>
      </c>
      <c r="Z12">
        <v>4.1036599267807172E-3</v>
      </c>
      <c r="AA12">
        <f>AVERAGE(S12,W12)</f>
        <v>4.4115323168439384E-3</v>
      </c>
      <c r="AB12">
        <f>AVERAGE(T12,X12)</f>
        <v>3.9801290865876318E-3</v>
      </c>
      <c r="AC12">
        <f>AVERAGE(U12,Y12)</f>
        <v>4.3476652681985238E-3</v>
      </c>
      <c r="AD12">
        <f>AVERAGE(V12,Z12)</f>
        <v>4.0717535952059739E-3</v>
      </c>
      <c r="AE12">
        <f>MIN(S12:AD12)*10^3</f>
        <v>3.5203565191168606</v>
      </c>
      <c r="AF12">
        <f>MAX(S12:AD12)*10^3</f>
        <v>4.5762619213592215</v>
      </c>
      <c r="AI12">
        <v>3.432673568958411E-3</v>
      </c>
      <c r="AJ12">
        <v>3.3625738556531683E-3</v>
      </c>
      <c r="AK12">
        <v>4.0774603868050886E-3</v>
      </c>
      <c r="AL12">
        <v>4.1488423835113033E-3</v>
      </c>
      <c r="AM12">
        <v>3.4913425559009535E-3</v>
      </c>
      <c r="AN12">
        <v>3.0127364028746861E-3</v>
      </c>
      <c r="AO12">
        <v>3.821730762546252E-3</v>
      </c>
      <c r="AP12">
        <v>4.4183100660494601E-3</v>
      </c>
      <c r="AQ12">
        <f>AVERAGE(AI12,AM12)</f>
        <v>3.462008062429682E-3</v>
      </c>
      <c r="AR12">
        <f>AVERAGE(AJ12,AN12)</f>
        <v>3.187655129263927E-3</v>
      </c>
      <c r="AS12">
        <f>AVERAGE(AK12,AO12)</f>
        <v>3.9495955746756701E-3</v>
      </c>
      <c r="AT12">
        <f>AVERAGE(AL12,AP12)</f>
        <v>4.2835762247803817E-3</v>
      </c>
      <c r="AU12">
        <f>MIN(AI12:AT12)*10^3</f>
        <v>3.0127364028746859</v>
      </c>
      <c r="AV12">
        <f>MAX(AI12:AT12)*10^3</f>
        <v>4.4183100660494601</v>
      </c>
      <c r="AY12">
        <v>2.9627695412047777E-3</v>
      </c>
      <c r="AZ12">
        <v>2.1918250912492548E-3</v>
      </c>
      <c r="BA12">
        <v>2.9959026094843071E-3</v>
      </c>
      <c r="BB12">
        <v>3.6819130686398388E-3</v>
      </c>
      <c r="BC12">
        <v>4.584835789572566E-3</v>
      </c>
      <c r="BD12">
        <v>2.1884209746012295E-3</v>
      </c>
      <c r="BE12">
        <v>3.3534889208591979E-3</v>
      </c>
      <c r="BF12">
        <v>2.9349113716475306E-3</v>
      </c>
      <c r="BG12">
        <f>AVERAGE(AY12,BC12)</f>
        <v>3.7738026653886718E-3</v>
      </c>
      <c r="BH12">
        <f>AVERAGE(AZ12,BD12)</f>
        <v>2.1901230329252419E-3</v>
      </c>
      <c r="BI12">
        <f>AVERAGE(BA12,BE12)</f>
        <v>3.1746957651717523E-3</v>
      </c>
      <c r="BJ12">
        <f>AVERAGE(BB12,BF12)</f>
        <v>3.3084122201436847E-3</v>
      </c>
      <c r="BK12">
        <f>MIN(AY12:BJ12)*10^3</f>
        <v>2.1884209746012298</v>
      </c>
      <c r="BL12">
        <f>MAX(AY12:BJ12)*10^3</f>
        <v>4.5848357895725655</v>
      </c>
      <c r="BM12" t="s">
        <v>10</v>
      </c>
      <c r="BN12" t="s">
        <v>0</v>
      </c>
    </row>
    <row r="13" spans="1:78" x14ac:dyDescent="0.25">
      <c r="B13" t="s">
        <v>29</v>
      </c>
      <c r="C13">
        <v>-39.148150291282171</v>
      </c>
      <c r="D13">
        <v>-22.405820450193456</v>
      </c>
      <c r="E13">
        <v>14.204260336011092</v>
      </c>
      <c r="F13">
        <v>37.087537922334462</v>
      </c>
      <c r="G13">
        <v>-37.446136585354296</v>
      </c>
      <c r="H13">
        <v>-21.47694845285379</v>
      </c>
      <c r="I13">
        <v>15.193005654321663</v>
      </c>
      <c r="J13">
        <v>37.959711930529302</v>
      </c>
      <c r="K13">
        <f t="shared" ref="K13:N16" si="8">AVERAGE(C13,G13)</f>
        <v>-38.29714343831823</v>
      </c>
      <c r="L13">
        <f t="shared" si="8"/>
        <v>-21.941384451523625</v>
      </c>
      <c r="M13">
        <f t="shared" si="8"/>
        <v>14.698632995166378</v>
      </c>
      <c r="N13">
        <f t="shared" si="8"/>
        <v>37.523624926431879</v>
      </c>
      <c r="S13">
        <v>3.1096067296040935</v>
      </c>
      <c r="T13">
        <v>-89.584628959567439</v>
      </c>
      <c r="U13">
        <v>4.9514865510507464</v>
      </c>
      <c r="V13">
        <v>-13.259356788105102</v>
      </c>
      <c r="W13">
        <v>4.4633457175394939</v>
      </c>
      <c r="X13">
        <v>-89.303676901721033</v>
      </c>
      <c r="Y13">
        <v>6.3806267966289045</v>
      </c>
      <c r="Z13">
        <v>-11.663913005187077</v>
      </c>
      <c r="AA13">
        <f t="shared" ref="AA13:AD16" si="9">AVERAGE(S13,W13)</f>
        <v>3.7864762235717935</v>
      </c>
      <c r="AB13">
        <f t="shared" si="9"/>
        <v>-89.444152930644236</v>
      </c>
      <c r="AC13">
        <f t="shared" si="9"/>
        <v>5.6660566738398259</v>
      </c>
      <c r="AD13">
        <f t="shared" si="9"/>
        <v>-12.461634896646089</v>
      </c>
      <c r="AI13">
        <v>64.594057978862068</v>
      </c>
      <c r="AJ13">
        <v>-88.228156142931439</v>
      </c>
      <c r="AK13">
        <v>64.059793206378288</v>
      </c>
      <c r="AL13">
        <v>-25.4423699711521</v>
      </c>
      <c r="AM13">
        <v>65.810488967364449</v>
      </c>
      <c r="AN13">
        <v>-86.214528356306303</v>
      </c>
      <c r="AO13">
        <v>65.788207861656105</v>
      </c>
      <c r="AP13">
        <v>-24.491191698556278</v>
      </c>
      <c r="AQ13">
        <f t="shared" ref="AQ13:AT16" si="10">AVERAGE(AI13,AM13)</f>
        <v>65.202273473113252</v>
      </c>
      <c r="AR13">
        <f t="shared" si="10"/>
        <v>-87.221342249618871</v>
      </c>
      <c r="AS13">
        <f t="shared" si="10"/>
        <v>64.924000534017196</v>
      </c>
      <c r="AT13">
        <f t="shared" si="10"/>
        <v>-24.966780834854191</v>
      </c>
      <c r="AY13">
        <v>-9.2021374420616233</v>
      </c>
      <c r="AZ13">
        <v>54.517161842202512</v>
      </c>
      <c r="BA13">
        <v>52.007971816981879</v>
      </c>
      <c r="BB13">
        <v>-63.387639024164812</v>
      </c>
      <c r="BC13">
        <v>-7.4639874095439378</v>
      </c>
      <c r="BD13">
        <v>52.746901743030655</v>
      </c>
      <c r="BE13">
        <v>51.707366750863265</v>
      </c>
      <c r="BF13">
        <v>-61.169333462634611</v>
      </c>
      <c r="BG13">
        <f t="shared" ref="BG13:BJ16" si="11">AVERAGE(AY13,BC13)</f>
        <v>-8.3330624258027797</v>
      </c>
      <c r="BH13">
        <f t="shared" si="11"/>
        <v>53.632031792616587</v>
      </c>
      <c r="BI13">
        <f t="shared" si="11"/>
        <v>51.857669283922576</v>
      </c>
      <c r="BJ13">
        <f t="shared" si="11"/>
        <v>-62.278486243399712</v>
      </c>
      <c r="BN13" t="s">
        <v>29</v>
      </c>
    </row>
    <row r="14" spans="1:78" x14ac:dyDescent="0.25">
      <c r="B14" t="s">
        <v>1</v>
      </c>
      <c r="C14">
        <v>2.4922382329190844</v>
      </c>
      <c r="D14">
        <v>3.1285235849692126</v>
      </c>
      <c r="E14">
        <v>2.9871874692917659</v>
      </c>
      <c r="F14">
        <v>4.2183379211039549</v>
      </c>
      <c r="G14">
        <v>2.9763069209535704</v>
      </c>
      <c r="H14">
        <v>3.0508913575292298</v>
      </c>
      <c r="I14">
        <v>3.5473975202684436</v>
      </c>
      <c r="J14">
        <v>4.7986897050023698</v>
      </c>
      <c r="K14">
        <f t="shared" si="8"/>
        <v>2.7342725769363274</v>
      </c>
      <c r="L14">
        <f t="shared" si="8"/>
        <v>3.0897074712492212</v>
      </c>
      <c r="M14">
        <f t="shared" si="8"/>
        <v>3.2672924947801048</v>
      </c>
      <c r="N14">
        <f t="shared" si="8"/>
        <v>4.5085138130531623</v>
      </c>
      <c r="S14">
        <v>2.6858229835077663</v>
      </c>
      <c r="T14">
        <v>4.0080953809101194</v>
      </c>
      <c r="U14">
        <v>3.969605345882631</v>
      </c>
      <c r="V14">
        <v>4.1713447212742105</v>
      </c>
      <c r="W14">
        <v>2.3147900361462814</v>
      </c>
      <c r="X14">
        <v>2.2560161516598507</v>
      </c>
      <c r="Y14">
        <v>2.6722352194560881</v>
      </c>
      <c r="Z14">
        <v>3.5467772717175099</v>
      </c>
      <c r="AA14">
        <f t="shared" si="9"/>
        <v>2.5003065098270238</v>
      </c>
      <c r="AB14">
        <f t="shared" si="9"/>
        <v>3.1320557662849851</v>
      </c>
      <c r="AC14">
        <f t="shared" si="9"/>
        <v>3.3209202826693596</v>
      </c>
      <c r="AD14">
        <f t="shared" si="9"/>
        <v>3.8590609964958604</v>
      </c>
      <c r="AI14">
        <v>3.2727690782000747</v>
      </c>
      <c r="AJ14">
        <v>2.5839072851353442</v>
      </c>
      <c r="AK14">
        <v>2.1643270128653609</v>
      </c>
      <c r="AL14">
        <v>2.5771398625834743</v>
      </c>
      <c r="AM14">
        <v>2.7901393819212919</v>
      </c>
      <c r="AN14">
        <v>3.4861666896161032</v>
      </c>
      <c r="AO14">
        <v>2.8662936283849754</v>
      </c>
      <c r="AP14">
        <v>2.5682084122572442</v>
      </c>
      <c r="AQ14">
        <f t="shared" si="10"/>
        <v>3.0314542300606835</v>
      </c>
      <c r="AR14">
        <f t="shared" si="10"/>
        <v>3.0350369873757237</v>
      </c>
      <c r="AS14">
        <f t="shared" si="10"/>
        <v>2.5153103206251681</v>
      </c>
      <c r="AT14">
        <f t="shared" si="10"/>
        <v>2.5726741374203592</v>
      </c>
      <c r="AY14">
        <v>25.651863874696112</v>
      </c>
      <c r="AZ14">
        <v>18.131558590057342</v>
      </c>
      <c r="BA14">
        <v>7.6079777920999261</v>
      </c>
      <c r="BB14">
        <v>3.7745001028151455</v>
      </c>
      <c r="BC14">
        <v>2.026808150910258</v>
      </c>
      <c r="BD14">
        <v>3.5305970305602625</v>
      </c>
      <c r="BE14">
        <v>3.0182581923999297</v>
      </c>
      <c r="BF14">
        <v>3.4839780402741964</v>
      </c>
      <c r="BG14">
        <f t="shared" si="11"/>
        <v>13.839336012803185</v>
      </c>
      <c r="BH14">
        <f t="shared" si="11"/>
        <v>10.831077810308802</v>
      </c>
      <c r="BI14">
        <f t="shared" si="11"/>
        <v>5.3131179922499276</v>
      </c>
      <c r="BJ14">
        <f t="shared" si="11"/>
        <v>3.6292390715446707</v>
      </c>
      <c r="BN14" t="s">
        <v>1</v>
      </c>
    </row>
    <row r="15" spans="1:78" x14ac:dyDescent="0.25">
      <c r="A15" t="s">
        <v>46</v>
      </c>
      <c r="B15" t="s">
        <v>0</v>
      </c>
      <c r="C15">
        <v>564.56281706757511</v>
      </c>
      <c r="D15">
        <v>688.88238949040863</v>
      </c>
      <c r="E15">
        <v>867.68525785275074</v>
      </c>
      <c r="F15">
        <v>1086.9087802590661</v>
      </c>
      <c r="G15">
        <v>564.56281706757511</v>
      </c>
      <c r="H15">
        <v>688.88238949040863</v>
      </c>
      <c r="I15">
        <v>867.68525785275074</v>
      </c>
      <c r="J15">
        <v>1086.9087802590661</v>
      </c>
      <c r="K15">
        <f t="shared" si="8"/>
        <v>564.56281706757511</v>
      </c>
      <c r="L15">
        <f t="shared" si="8"/>
        <v>688.88238949040863</v>
      </c>
      <c r="M15">
        <f t="shared" si="8"/>
        <v>867.68525785275074</v>
      </c>
      <c r="N15">
        <f t="shared" si="8"/>
        <v>1086.9087802590661</v>
      </c>
      <c r="Q15" t="s">
        <v>46</v>
      </c>
      <c r="S15">
        <v>149.46848460877428</v>
      </c>
      <c r="T15">
        <v>215.55300649075954</v>
      </c>
      <c r="U15">
        <v>319.88388912433783</v>
      </c>
      <c r="V15">
        <v>445.15547623216366</v>
      </c>
      <c r="W15">
        <v>149.46848460877428</v>
      </c>
      <c r="X15">
        <v>215.55300649075954</v>
      </c>
      <c r="Y15">
        <v>319.88388912433783</v>
      </c>
      <c r="Z15">
        <v>445.15547623216366</v>
      </c>
      <c r="AA15">
        <f t="shared" si="9"/>
        <v>149.46848460877428</v>
      </c>
      <c r="AB15">
        <f t="shared" si="9"/>
        <v>215.55300649075954</v>
      </c>
      <c r="AC15">
        <f t="shared" si="9"/>
        <v>319.88388912433783</v>
      </c>
      <c r="AD15">
        <f t="shared" si="9"/>
        <v>445.15547623216366</v>
      </c>
      <c r="AI15">
        <v>38.64401630614632</v>
      </c>
      <c r="AJ15">
        <v>57.240000316462307</v>
      </c>
      <c r="AK15">
        <v>91.078949758790728</v>
      </c>
      <c r="AL15">
        <v>138.86628300452728</v>
      </c>
      <c r="AM15">
        <v>38.64401630614632</v>
      </c>
      <c r="AN15">
        <v>57.240000316462307</v>
      </c>
      <c r="AO15">
        <v>91.078949758790728</v>
      </c>
      <c r="AP15">
        <v>138.86628300452728</v>
      </c>
      <c r="AQ15">
        <f t="shared" si="10"/>
        <v>38.64401630614632</v>
      </c>
      <c r="AR15">
        <f t="shared" si="10"/>
        <v>57.240000316462307</v>
      </c>
      <c r="AS15">
        <f t="shared" si="10"/>
        <v>91.078949758790728</v>
      </c>
      <c r="AT15">
        <f t="shared" si="10"/>
        <v>138.86628300452728</v>
      </c>
      <c r="AY15">
        <v>16.559318156908542</v>
      </c>
      <c r="AZ15">
        <v>21.433322731419167</v>
      </c>
      <c r="BA15">
        <v>31.824811769210406</v>
      </c>
      <c r="BB15">
        <v>46.889941094422582</v>
      </c>
      <c r="BC15">
        <v>16.559318156908542</v>
      </c>
      <c r="BD15">
        <v>21.433322731419167</v>
      </c>
      <c r="BE15">
        <v>31.824811769210406</v>
      </c>
      <c r="BF15">
        <v>46.889941094422582</v>
      </c>
      <c r="BG15">
        <f t="shared" si="11"/>
        <v>16.559318156908542</v>
      </c>
      <c r="BH15">
        <f t="shared" si="11"/>
        <v>21.433322731419167</v>
      </c>
      <c r="BI15">
        <f t="shared" si="11"/>
        <v>31.824811769210406</v>
      </c>
      <c r="BJ15">
        <f t="shared" si="11"/>
        <v>46.889941094422582</v>
      </c>
      <c r="BM15" t="s">
        <v>46</v>
      </c>
      <c r="BN15" t="s">
        <v>0</v>
      </c>
    </row>
    <row r="16" spans="1:78" x14ac:dyDescent="0.25">
      <c r="B16" t="s">
        <v>29</v>
      </c>
      <c r="C16">
        <v>3.1976458140923545</v>
      </c>
      <c r="D16">
        <v>17.53160987454153</v>
      </c>
      <c r="E16">
        <v>52.271528806171901</v>
      </c>
      <c r="F16">
        <v>73.49070378477812</v>
      </c>
      <c r="G16">
        <v>3.1976458140923545</v>
      </c>
      <c r="H16">
        <v>17.53160987454153</v>
      </c>
      <c r="I16">
        <v>52.271528806171901</v>
      </c>
      <c r="J16">
        <v>73.49070378477812</v>
      </c>
      <c r="K16">
        <f t="shared" si="8"/>
        <v>3.1976458140923545</v>
      </c>
      <c r="L16">
        <f t="shared" si="8"/>
        <v>17.53160987454153</v>
      </c>
      <c r="M16">
        <f t="shared" si="8"/>
        <v>52.271528806171901</v>
      </c>
      <c r="N16">
        <f t="shared" si="8"/>
        <v>73.49070378477812</v>
      </c>
      <c r="S16">
        <v>52.711583579607201</v>
      </c>
      <c r="T16">
        <v>-41.198426874843626</v>
      </c>
      <c r="U16">
        <v>53.275049229189179</v>
      </c>
      <c r="V16">
        <v>33.621409436436217</v>
      </c>
      <c r="W16">
        <v>52.711583579607201</v>
      </c>
      <c r="X16">
        <v>-41.198426874843626</v>
      </c>
      <c r="Y16">
        <v>53.275049229189179</v>
      </c>
      <c r="Z16">
        <v>33.621409436436217</v>
      </c>
      <c r="AA16">
        <f t="shared" si="9"/>
        <v>52.711583579607201</v>
      </c>
      <c r="AB16">
        <f t="shared" si="9"/>
        <v>-41.198426874843626</v>
      </c>
      <c r="AC16">
        <f t="shared" si="9"/>
        <v>53.275049229189179</v>
      </c>
      <c r="AD16">
        <f t="shared" si="9"/>
        <v>33.621409436436217</v>
      </c>
      <c r="AI16">
        <v>-67.444328730340956</v>
      </c>
      <c r="AJ16">
        <v>-38.685358879870925</v>
      </c>
      <c r="AK16">
        <v>-64.675611828435777</v>
      </c>
      <c r="AL16">
        <v>25.621281482891099</v>
      </c>
      <c r="AM16">
        <v>-67.444328730340956</v>
      </c>
      <c r="AN16">
        <v>-38.685358879870925</v>
      </c>
      <c r="AO16">
        <v>-64.675611828435777</v>
      </c>
      <c r="AP16">
        <v>25.621281482891099</v>
      </c>
      <c r="AQ16">
        <f t="shared" si="10"/>
        <v>-67.444328730340956</v>
      </c>
      <c r="AR16">
        <f t="shared" si="10"/>
        <v>-38.685358879870925</v>
      </c>
      <c r="AS16">
        <f t="shared" si="10"/>
        <v>-64.675611828435777</v>
      </c>
      <c r="AT16">
        <f t="shared" si="10"/>
        <v>25.621281482891099</v>
      </c>
      <c r="AY16">
        <v>34.993813973366223</v>
      </c>
      <c r="AZ16">
        <v>-83.282923946100269</v>
      </c>
      <c r="BA16">
        <v>-82.062146716985453</v>
      </c>
      <c r="BB16">
        <v>-13.802912483611289</v>
      </c>
      <c r="BC16">
        <v>34.993813973366223</v>
      </c>
      <c r="BD16">
        <v>-83.282923946100269</v>
      </c>
      <c r="BE16">
        <v>-82.062146716985453</v>
      </c>
      <c r="BF16">
        <v>-13.802912483611289</v>
      </c>
      <c r="BG16">
        <f t="shared" si="11"/>
        <v>34.993813973366223</v>
      </c>
      <c r="BH16">
        <f t="shared" si="11"/>
        <v>-83.282923946100269</v>
      </c>
      <c r="BI16">
        <f t="shared" si="11"/>
        <v>-82.062146716985453</v>
      </c>
      <c r="BJ16">
        <f t="shared" si="11"/>
        <v>-13.802912483611289</v>
      </c>
      <c r="BN16" t="s">
        <v>29</v>
      </c>
    </row>
    <row r="17" spans="1:78" x14ac:dyDescent="0.25">
      <c r="B17" t="s">
        <v>1</v>
      </c>
      <c r="C17">
        <v>1.4280269039772728</v>
      </c>
      <c r="D17">
        <v>1.2662149407279657</v>
      </c>
      <c r="E17">
        <v>2.1223354052083789</v>
      </c>
      <c r="F17">
        <v>4.1001913688057945</v>
      </c>
      <c r="G17">
        <v>1.4280269039772728</v>
      </c>
      <c r="H17">
        <v>1.2662149407279657</v>
      </c>
      <c r="I17">
        <v>2.1223354052083789</v>
      </c>
      <c r="J17">
        <v>4.1001913688057945</v>
      </c>
      <c r="K17">
        <f>AVERAGE(C17,G17)</f>
        <v>1.4280269039772728</v>
      </c>
      <c r="L17">
        <f>AVERAGE(D17,H17)</f>
        <v>1.2662149407279657</v>
      </c>
      <c r="M17">
        <f>AVERAGE(E17,I17)</f>
        <v>2.1223354052083789</v>
      </c>
      <c r="N17">
        <f>AVERAGE(F17,J17)</f>
        <v>4.1001913688057945</v>
      </c>
      <c r="S17">
        <v>2.4411229563674737</v>
      </c>
      <c r="T17">
        <v>1.9722200913130015</v>
      </c>
      <c r="U17">
        <v>2.0611152946258717</v>
      </c>
      <c r="V17">
        <v>5.2427492336343171</v>
      </c>
      <c r="W17">
        <v>2.4411229563674737</v>
      </c>
      <c r="X17">
        <v>1.9722200913130015</v>
      </c>
      <c r="Y17">
        <v>2.0611152946258717</v>
      </c>
      <c r="Z17">
        <v>5.2427492336343171</v>
      </c>
      <c r="AA17">
        <f>AVERAGE(S17,W17)</f>
        <v>2.4411229563674737</v>
      </c>
      <c r="AB17">
        <f>AVERAGE(T17,X17)</f>
        <v>1.9722200913130015</v>
      </c>
      <c r="AC17">
        <f>AVERAGE(U17,Y17)</f>
        <v>2.0611152946258717</v>
      </c>
      <c r="AD17">
        <f>AVERAGE(V17,Z17)</f>
        <v>5.2427492336343171</v>
      </c>
      <c r="AI17">
        <v>3.4384875844503977</v>
      </c>
      <c r="AJ17">
        <v>3.5294366074478418</v>
      </c>
      <c r="AK17">
        <v>3.0337379391853325</v>
      </c>
      <c r="AL17">
        <v>3.9861977759133396</v>
      </c>
      <c r="AM17">
        <v>3.4384875844503977</v>
      </c>
      <c r="AN17">
        <v>3.5294366074478418</v>
      </c>
      <c r="AO17">
        <v>3.0337379391853325</v>
      </c>
      <c r="AP17">
        <v>3.9861977759133396</v>
      </c>
      <c r="AQ17">
        <f>AVERAGE(AI17,AM17)</f>
        <v>3.4384875844503977</v>
      </c>
      <c r="AR17">
        <f>AVERAGE(AJ17,AN17)</f>
        <v>3.5294366074478418</v>
      </c>
      <c r="AS17">
        <f>AVERAGE(AK17,AO17)</f>
        <v>3.0337379391853325</v>
      </c>
      <c r="AT17">
        <f>AVERAGE(AL17,AP17)</f>
        <v>3.9861977759133396</v>
      </c>
      <c r="AY17">
        <v>7.8521966517653832</v>
      </c>
      <c r="AZ17">
        <v>4.8181163828559885</v>
      </c>
      <c r="BA17">
        <v>4.8396530095709576</v>
      </c>
      <c r="BB17">
        <v>3.4877263043100868</v>
      </c>
      <c r="BC17">
        <v>7.8521966517653832</v>
      </c>
      <c r="BD17">
        <v>4.8181163828559885</v>
      </c>
      <c r="BE17">
        <v>4.8396530095709576</v>
      </c>
      <c r="BF17">
        <v>3.4877263043100868</v>
      </c>
      <c r="BG17">
        <f>AVERAGE(AY17,BC17)</f>
        <v>7.8521966517653832</v>
      </c>
      <c r="BH17">
        <f>AVERAGE(AZ17,BD17)</f>
        <v>4.8181163828559885</v>
      </c>
      <c r="BI17">
        <f>AVERAGE(BA17,BE17)</f>
        <v>4.8396530095709576</v>
      </c>
      <c r="BJ17">
        <f>AVERAGE(BB17,BF17)</f>
        <v>3.4877263043100868</v>
      </c>
      <c r="BN17" t="s">
        <v>1</v>
      </c>
    </row>
    <row r="18" spans="1:78" x14ac:dyDescent="0.25">
      <c r="A18" t="s">
        <v>47</v>
      </c>
      <c r="B18" t="s">
        <v>0</v>
      </c>
      <c r="C18">
        <f>3*C15/(2*PI()*(Ax!$R$1^3-Ax!$R$2^3))/1000000</f>
        <v>0.65894735455984887</v>
      </c>
      <c r="D18">
        <f>3*D15/(2*PI()*(Ax!$R$1^3-Ax!$R$2^3))/1000000</f>
        <v>0.80405087695181743</v>
      </c>
      <c r="E18">
        <f>3*E15/(2*PI()*(Ax!$R$1^3-Ax!$R$2^3))/1000000</f>
        <v>1.0127463020367742</v>
      </c>
      <c r="F18">
        <f>3*F15/(2*PI()*(Ax!$R$1^3-Ax!$R$2^3))/1000000</f>
        <v>1.2686199723880445</v>
      </c>
      <c r="G18">
        <f>3*G15/(2*PI()*(Ax!$R$1^3-Ax!$R$2^3))/1000000</f>
        <v>0.65894735455984887</v>
      </c>
      <c r="H18">
        <f>3*H15/(2*PI()*(Ax!$R$1^3-Ax!$R$2^3))/1000000</f>
        <v>0.80405087695181743</v>
      </c>
      <c r="I18">
        <f>3*I15/(2*PI()*(Ax!$R$1^3-Ax!$R$2^3))/1000000</f>
        <v>1.0127463020367742</v>
      </c>
      <c r="J18">
        <f>3*J15/(2*PI()*(Ax!$R$1^3-Ax!$R$2^3))/1000000</f>
        <v>1.2686199723880445</v>
      </c>
      <c r="K18">
        <f>3*K15/(2*PI()*(Ax!$R$1^3-Ax!$R$2^3))/1000000</f>
        <v>0.65894735455984887</v>
      </c>
      <c r="L18">
        <f>3*L15/(2*PI()*(Ax!$R$1^3-Ax!$R$2^3))/1000000</f>
        <v>0.80405087695181743</v>
      </c>
      <c r="M18">
        <f>3*M15/(2*PI()*(Ax!$R$1^3-Ax!$R$2^3))/1000000</f>
        <v>1.0127463020367742</v>
      </c>
      <c r="N18">
        <f>3*N15/(2*PI()*(Ax!$R$1^3-Ax!$R$2^3))/1000000</f>
        <v>1.2686199723880445</v>
      </c>
      <c r="Q18" t="s">
        <v>47</v>
      </c>
      <c r="R18" t="s">
        <v>0</v>
      </c>
      <c r="S18">
        <f>3*S15/(2*PI()*(Ax!$R$1^3-Ax!$R$2^3))/1000000</f>
        <v>0.17445687095477341</v>
      </c>
      <c r="T18">
        <f>3*T15/(2*PI()*(Ax!$R$1^3-Ax!$R$2^3))/1000000</f>
        <v>0.25158951156626874</v>
      </c>
      <c r="U18">
        <f>3*U15/(2*PI()*(Ax!$R$1^3-Ax!$R$2^3))/1000000</f>
        <v>0.37336260223380668</v>
      </c>
      <c r="V18">
        <f>3*V15/(2*PI()*(Ax!$R$1^3-Ax!$R$2^3))/1000000</f>
        <v>0.51957729868685887</v>
      </c>
      <c r="W18">
        <f>3*W15/(2*PI()*(Ax!$R$1^3-Ax!$R$2^3))/1000000</f>
        <v>0.17445687095477341</v>
      </c>
      <c r="X18">
        <f>3*X15/(2*PI()*(Ax!$R$1^3-Ax!$R$2^3))/1000000</f>
        <v>0.25158951156626874</v>
      </c>
      <c r="Y18">
        <f>3*Y15/(2*PI()*(Ax!$R$1^3-Ax!$R$2^3))/1000000</f>
        <v>0.37336260223380668</v>
      </c>
      <c r="Z18">
        <f>3*Z15/(2*PI()*(Ax!$R$1^3-Ax!$R$2^3))/1000000</f>
        <v>0.51957729868685887</v>
      </c>
      <c r="AA18">
        <f>3*AA15/(2*PI()*(Ax!$R$1^3-Ax!$R$2^3))/1000000</f>
        <v>0.17445687095477341</v>
      </c>
      <c r="AB18">
        <f>3*AB15/(2*PI()*(Ax!$R$1^3-Ax!$R$2^3))/1000000</f>
        <v>0.25158951156626874</v>
      </c>
      <c r="AC18">
        <f>3*AC15/(2*PI()*(Ax!$R$1^3-Ax!$R$2^3))/1000000</f>
        <v>0.37336260223380668</v>
      </c>
      <c r="AD18">
        <f>3*AD15/(2*PI()*(Ax!$R$1^3-Ax!$R$2^3))/1000000</f>
        <v>0.51957729868685887</v>
      </c>
      <c r="AG18" t="s">
        <v>47</v>
      </c>
      <c r="AH18" t="s">
        <v>0</v>
      </c>
      <c r="AI18">
        <f>3*AI15/(2*PI()*(Ax!$R$1^3-Ax!$R$2^3))/1000000</f>
        <v>4.5104586318257013E-2</v>
      </c>
      <c r="AJ18">
        <f>3*AJ15/(2*PI()*(Ax!$R$1^3-Ax!$R$2^3))/1000000</f>
        <v>6.6809477427953068E-2</v>
      </c>
      <c r="AK18">
        <f>3*AK15/(2*PI()*(Ax!$R$1^3-Ax!$R$2^3))/1000000</f>
        <v>0.10630567792504997</v>
      </c>
      <c r="AL18">
        <f>3*AL15/(2*PI()*(Ax!$R$1^3-Ax!$R$2^3))/1000000</f>
        <v>0.16208217590149909</v>
      </c>
      <c r="AM18">
        <f>3*AM15/(2*PI()*(Ax!$R$1^3-Ax!$R$2^3))/1000000</f>
        <v>4.5104586318257013E-2</v>
      </c>
      <c r="AN18">
        <f>3*AN15/(2*PI()*(Ax!$R$1^3-Ax!$R$2^3))/1000000</f>
        <v>6.6809477427953068E-2</v>
      </c>
      <c r="AO18">
        <f>3*AO15/(2*PI()*(Ax!$R$1^3-Ax!$R$2^3))/1000000</f>
        <v>0.10630567792504997</v>
      </c>
      <c r="AP18">
        <f>3*AP15/(2*PI()*(Ax!$R$1^3-Ax!$R$2^3))/1000000</f>
        <v>0.16208217590149909</v>
      </c>
      <c r="AQ18">
        <f>3*AQ15/(2*PI()*(Ax!$R$1^3-Ax!$R$2^3))/1000000</f>
        <v>4.5104586318257013E-2</v>
      </c>
      <c r="AR18">
        <f>3*AR15/(2*PI()*(Ax!$R$1^3-Ax!$R$2^3))/1000000</f>
        <v>6.6809477427953068E-2</v>
      </c>
      <c r="AS18">
        <f>3*AS15/(2*PI()*(Ax!$R$1^3-Ax!$R$2^3))/1000000</f>
        <v>0.10630567792504997</v>
      </c>
      <c r="AT18">
        <f>3*AT15/(2*PI()*(Ax!$R$1^3-Ax!$R$2^3))/1000000</f>
        <v>0.16208217590149909</v>
      </c>
      <c r="AW18" t="s">
        <v>47</v>
      </c>
      <c r="AX18" t="s">
        <v>0</v>
      </c>
      <c r="AY18">
        <f>3*AY15/(2*PI()*(Ax!$R$1^3-Ax!$R$2^3))/1000000</f>
        <v>1.9327732119318236E-2</v>
      </c>
      <c r="AZ18">
        <f>3*AZ15/(2*PI()*(Ax!$R$1^3-Ax!$R$2^3))/1000000</f>
        <v>2.501658077068444E-2</v>
      </c>
      <c r="BA18">
        <f>3*BA15/(2*PI()*(Ax!$R$1^3-Ax!$R$2^3))/1000000</f>
        <v>3.7145335985129604E-2</v>
      </c>
      <c r="BB18">
        <f>3*BB15/(2*PI()*(Ax!$R$1^3-Ax!$R$2^3))/1000000</f>
        <v>5.472907833379078E-2</v>
      </c>
      <c r="BC18">
        <f>3*BC15/(2*PI()*(Ax!$R$1^3-Ax!$R$2^3))/1000000</f>
        <v>1.9327732119318236E-2</v>
      </c>
      <c r="BD18">
        <f>3*BD15/(2*PI()*(Ax!$R$1^3-Ax!$R$2^3))/1000000</f>
        <v>2.501658077068444E-2</v>
      </c>
      <c r="BE18">
        <f>3*BE15/(2*PI()*(Ax!$R$1^3-Ax!$R$2^3))/1000000</f>
        <v>3.7145335985129604E-2</v>
      </c>
      <c r="BF18">
        <f>3*BF15/(2*PI()*(Ax!$R$1^3-Ax!$R$2^3))/1000000</f>
        <v>5.472907833379078E-2</v>
      </c>
      <c r="BG18">
        <f>3*BG15/(2*PI()*(Ax!$R$1^3-Ax!$R$2^3))/1000000</f>
        <v>1.9327732119318236E-2</v>
      </c>
      <c r="BH18">
        <f>3*BH15/(2*PI()*(Ax!$R$1^3-Ax!$R$2^3))/1000000</f>
        <v>2.501658077068444E-2</v>
      </c>
      <c r="BI18">
        <f>3*BI15/(2*PI()*(Ax!$R$1^3-Ax!$R$2^3))/1000000</f>
        <v>3.7145335985129604E-2</v>
      </c>
      <c r="BJ18">
        <f>3*BJ15/(2*PI()*(Ax!$R$1^3-Ax!$R$2^3))/1000000</f>
        <v>5.472907833379078E-2</v>
      </c>
      <c r="BM18" t="s">
        <v>47</v>
      </c>
      <c r="BN18" t="s">
        <v>0</v>
      </c>
      <c r="BO18">
        <f>3*BO15/(2*PI()*(Ax!$R$1^3-Ax!$R$2^3))/1000000</f>
        <v>0</v>
      </c>
      <c r="BP18">
        <f>3*BP15/(2*PI()*(Ax!$R$1^3-Ax!$R$2^3))/1000000</f>
        <v>0</v>
      </c>
      <c r="BQ18">
        <f>3*BQ15/(2*PI()*(Ax!$R$1^3-Ax!$R$2^3))/1000000</f>
        <v>0</v>
      </c>
      <c r="BR18">
        <f>3*BR15/(2*PI()*(Ax!$R$1^3-Ax!$R$2^3))/1000000</f>
        <v>0</v>
      </c>
      <c r="BS18">
        <f>3*BS15/(2*PI()*(Ax!$R$1^3-Ax!$R$2^3))/1000000</f>
        <v>0</v>
      </c>
      <c r="BT18">
        <f>3*BT15/(2*PI()*(Ax!$R$1^3-Ax!$R$2^3))/1000000</f>
        <v>0</v>
      </c>
      <c r="BU18">
        <f>3*BU15/(2*PI()*(Ax!$R$1^3-Ax!$R$2^3))/1000000</f>
        <v>0</v>
      </c>
      <c r="BV18">
        <f>3*BV15/(2*PI()*(Ax!$R$1^3-Ax!$R$2^3))/1000000</f>
        <v>0</v>
      </c>
    </row>
    <row r="19" spans="1:78" x14ac:dyDescent="0.25">
      <c r="B19" t="s">
        <v>29</v>
      </c>
      <c r="C19">
        <f>C16</f>
        <v>3.1976458140923545</v>
      </c>
      <c r="D19">
        <f t="shared" ref="D19:N20" si="12">D16</f>
        <v>17.53160987454153</v>
      </c>
      <c r="E19">
        <f t="shared" si="12"/>
        <v>52.271528806171901</v>
      </c>
      <c r="F19">
        <f t="shared" si="12"/>
        <v>73.49070378477812</v>
      </c>
      <c r="G19">
        <f t="shared" si="12"/>
        <v>3.1976458140923545</v>
      </c>
      <c r="H19">
        <f t="shared" si="12"/>
        <v>17.53160987454153</v>
      </c>
      <c r="I19">
        <f t="shared" si="12"/>
        <v>52.271528806171901</v>
      </c>
      <c r="J19">
        <f t="shared" si="12"/>
        <v>73.49070378477812</v>
      </c>
      <c r="K19">
        <f t="shared" si="12"/>
        <v>3.1976458140923545</v>
      </c>
      <c r="L19">
        <f t="shared" si="12"/>
        <v>17.53160987454153</v>
      </c>
      <c r="M19">
        <f t="shared" si="12"/>
        <v>52.271528806171901</v>
      </c>
      <c r="N19">
        <f t="shared" si="12"/>
        <v>73.49070378477812</v>
      </c>
      <c r="R19" t="s">
        <v>29</v>
      </c>
      <c r="S19">
        <f t="shared" ref="S19:AD20" si="13">S16</f>
        <v>52.711583579607201</v>
      </c>
      <c r="T19">
        <f t="shared" si="13"/>
        <v>-41.198426874843626</v>
      </c>
      <c r="U19">
        <f t="shared" si="13"/>
        <v>53.275049229189179</v>
      </c>
      <c r="V19">
        <f t="shared" si="13"/>
        <v>33.621409436436217</v>
      </c>
      <c r="W19">
        <f t="shared" si="13"/>
        <v>52.711583579607201</v>
      </c>
      <c r="X19">
        <f t="shared" si="13"/>
        <v>-41.198426874843626</v>
      </c>
      <c r="Y19">
        <f t="shared" si="13"/>
        <v>53.275049229189179</v>
      </c>
      <c r="Z19">
        <f t="shared" si="13"/>
        <v>33.621409436436217</v>
      </c>
      <c r="AA19">
        <f t="shared" si="13"/>
        <v>52.711583579607201</v>
      </c>
      <c r="AB19">
        <f t="shared" si="13"/>
        <v>-41.198426874843626</v>
      </c>
      <c r="AC19">
        <f t="shared" si="13"/>
        <v>53.275049229189179</v>
      </c>
      <c r="AD19">
        <f t="shared" si="13"/>
        <v>33.621409436436217</v>
      </c>
      <c r="AH19" t="s">
        <v>29</v>
      </c>
      <c r="AI19">
        <f t="shared" ref="AI19:AT20" si="14">AI16</f>
        <v>-67.444328730340956</v>
      </c>
      <c r="AJ19">
        <f t="shared" si="14"/>
        <v>-38.685358879870925</v>
      </c>
      <c r="AK19">
        <f t="shared" si="14"/>
        <v>-64.675611828435777</v>
      </c>
      <c r="AL19">
        <f t="shared" si="14"/>
        <v>25.621281482891099</v>
      </c>
      <c r="AM19">
        <f t="shared" si="14"/>
        <v>-67.444328730340956</v>
      </c>
      <c r="AN19">
        <f t="shared" si="14"/>
        <v>-38.685358879870925</v>
      </c>
      <c r="AO19">
        <f t="shared" si="14"/>
        <v>-64.675611828435777</v>
      </c>
      <c r="AP19">
        <f t="shared" si="14"/>
        <v>25.621281482891099</v>
      </c>
      <c r="AQ19">
        <f t="shared" si="14"/>
        <v>-67.444328730340956</v>
      </c>
      <c r="AR19">
        <f t="shared" si="14"/>
        <v>-38.685358879870925</v>
      </c>
      <c r="AS19">
        <f t="shared" si="14"/>
        <v>-64.675611828435777</v>
      </c>
      <c r="AT19">
        <f t="shared" si="14"/>
        <v>25.621281482891099</v>
      </c>
      <c r="AX19" t="s">
        <v>29</v>
      </c>
      <c r="AY19">
        <f t="shared" ref="AY19:BJ20" si="15">AY16</f>
        <v>34.993813973366223</v>
      </c>
      <c r="AZ19">
        <f t="shared" si="15"/>
        <v>-83.282923946100269</v>
      </c>
      <c r="BA19">
        <f t="shared" si="15"/>
        <v>-82.062146716985453</v>
      </c>
      <c r="BB19">
        <f t="shared" si="15"/>
        <v>-13.802912483611289</v>
      </c>
      <c r="BC19">
        <f t="shared" si="15"/>
        <v>34.993813973366223</v>
      </c>
      <c r="BD19">
        <f t="shared" si="15"/>
        <v>-83.282923946100269</v>
      </c>
      <c r="BE19">
        <f t="shared" si="15"/>
        <v>-82.062146716985453</v>
      </c>
      <c r="BF19">
        <f t="shared" si="15"/>
        <v>-13.802912483611289</v>
      </c>
      <c r="BG19">
        <f t="shared" si="15"/>
        <v>34.993813973366223</v>
      </c>
      <c r="BH19">
        <f t="shared" si="15"/>
        <v>-83.282923946100269</v>
      </c>
      <c r="BI19">
        <f t="shared" si="15"/>
        <v>-82.062146716985453</v>
      </c>
      <c r="BJ19">
        <f t="shared" si="15"/>
        <v>-13.802912483611289</v>
      </c>
      <c r="BN19" t="s">
        <v>29</v>
      </c>
      <c r="BO19">
        <f>BO16</f>
        <v>0</v>
      </c>
      <c r="BP19">
        <f t="shared" ref="BP19:BV20" si="16">BP16</f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</row>
    <row r="20" spans="1:78" x14ac:dyDescent="0.25">
      <c r="B20" t="s">
        <v>1</v>
      </c>
      <c r="C20">
        <f>C17</f>
        <v>1.4280269039772728</v>
      </c>
      <c r="D20">
        <f t="shared" si="12"/>
        <v>1.2662149407279657</v>
      </c>
      <c r="E20">
        <f t="shared" si="12"/>
        <v>2.1223354052083789</v>
      </c>
      <c r="F20">
        <f t="shared" si="12"/>
        <v>4.1001913688057945</v>
      </c>
      <c r="G20">
        <f t="shared" si="12"/>
        <v>1.4280269039772728</v>
      </c>
      <c r="H20">
        <f t="shared" si="12"/>
        <v>1.2662149407279657</v>
      </c>
      <c r="I20">
        <f t="shared" si="12"/>
        <v>2.1223354052083789</v>
      </c>
      <c r="J20">
        <f t="shared" si="12"/>
        <v>4.1001913688057945</v>
      </c>
      <c r="K20">
        <f t="shared" si="12"/>
        <v>1.4280269039772728</v>
      </c>
      <c r="L20">
        <f t="shared" si="12"/>
        <v>1.2662149407279657</v>
      </c>
      <c r="M20">
        <f t="shared" si="12"/>
        <v>2.1223354052083789</v>
      </c>
      <c r="N20">
        <f t="shared" si="12"/>
        <v>4.1001913688057945</v>
      </c>
      <c r="R20" t="s">
        <v>1</v>
      </c>
      <c r="S20">
        <f t="shared" si="13"/>
        <v>2.4411229563674737</v>
      </c>
      <c r="T20">
        <f t="shared" si="13"/>
        <v>1.9722200913130015</v>
      </c>
      <c r="U20">
        <f t="shared" si="13"/>
        <v>2.0611152946258717</v>
      </c>
      <c r="V20">
        <f t="shared" si="13"/>
        <v>5.2427492336343171</v>
      </c>
      <c r="W20">
        <f t="shared" si="13"/>
        <v>2.4411229563674737</v>
      </c>
      <c r="X20">
        <f t="shared" si="13"/>
        <v>1.9722200913130015</v>
      </c>
      <c r="Y20">
        <f t="shared" si="13"/>
        <v>2.0611152946258717</v>
      </c>
      <c r="Z20">
        <f t="shared" si="13"/>
        <v>5.2427492336343171</v>
      </c>
      <c r="AA20">
        <f t="shared" si="13"/>
        <v>2.4411229563674737</v>
      </c>
      <c r="AB20">
        <f t="shared" si="13"/>
        <v>1.9722200913130015</v>
      </c>
      <c r="AC20">
        <f t="shared" si="13"/>
        <v>2.0611152946258717</v>
      </c>
      <c r="AD20">
        <f t="shared" si="13"/>
        <v>5.2427492336343171</v>
      </c>
      <c r="AH20" t="s">
        <v>1</v>
      </c>
      <c r="AI20">
        <f t="shared" si="14"/>
        <v>3.4384875844503977</v>
      </c>
      <c r="AJ20">
        <f t="shared" si="14"/>
        <v>3.5294366074478418</v>
      </c>
      <c r="AK20">
        <f t="shared" si="14"/>
        <v>3.0337379391853325</v>
      </c>
      <c r="AL20">
        <f t="shared" si="14"/>
        <v>3.9861977759133396</v>
      </c>
      <c r="AM20">
        <f t="shared" si="14"/>
        <v>3.4384875844503977</v>
      </c>
      <c r="AN20">
        <f t="shared" si="14"/>
        <v>3.5294366074478418</v>
      </c>
      <c r="AO20">
        <f t="shared" si="14"/>
        <v>3.0337379391853325</v>
      </c>
      <c r="AP20">
        <f t="shared" si="14"/>
        <v>3.9861977759133396</v>
      </c>
      <c r="AQ20">
        <f t="shared" si="14"/>
        <v>3.4384875844503977</v>
      </c>
      <c r="AR20">
        <f t="shared" si="14"/>
        <v>3.5294366074478418</v>
      </c>
      <c r="AS20">
        <f t="shared" si="14"/>
        <v>3.0337379391853325</v>
      </c>
      <c r="AT20">
        <f t="shared" si="14"/>
        <v>3.9861977759133396</v>
      </c>
      <c r="AX20" t="s">
        <v>1</v>
      </c>
      <c r="AY20">
        <f t="shared" si="15"/>
        <v>7.8521966517653832</v>
      </c>
      <c r="AZ20">
        <f t="shared" si="15"/>
        <v>4.8181163828559885</v>
      </c>
      <c r="BA20">
        <f t="shared" si="15"/>
        <v>4.8396530095709576</v>
      </c>
      <c r="BB20">
        <f t="shared" si="15"/>
        <v>3.4877263043100868</v>
      </c>
      <c r="BC20">
        <f t="shared" si="15"/>
        <v>7.8521966517653832</v>
      </c>
      <c r="BD20">
        <f t="shared" si="15"/>
        <v>4.8181163828559885</v>
      </c>
      <c r="BE20">
        <f t="shared" si="15"/>
        <v>4.8396530095709576</v>
      </c>
      <c r="BF20">
        <f t="shared" si="15"/>
        <v>3.4877263043100868</v>
      </c>
      <c r="BG20">
        <f t="shared" si="15"/>
        <v>7.8521966517653832</v>
      </c>
      <c r="BH20">
        <f t="shared" si="15"/>
        <v>4.8181163828559885</v>
      </c>
      <c r="BI20">
        <f t="shared" si="15"/>
        <v>4.8396530095709576</v>
      </c>
      <c r="BJ20">
        <f t="shared" si="15"/>
        <v>3.4877263043100868</v>
      </c>
      <c r="BN20" t="s">
        <v>1</v>
      </c>
      <c r="BO20">
        <f>BO17</f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</row>
    <row r="21" spans="1:78" x14ac:dyDescent="0.25">
      <c r="BM21" t="s">
        <v>11</v>
      </c>
      <c r="BN21" t="s">
        <v>0</v>
      </c>
    </row>
    <row r="22" spans="1:78" x14ac:dyDescent="0.25">
      <c r="A22" t="s">
        <v>13</v>
      </c>
      <c r="B22" t="s">
        <v>6</v>
      </c>
      <c r="C22" s="3">
        <f>ABS((C28-K28)/K28)</f>
        <v>1.4990604316863842E-2</v>
      </c>
      <c r="D22" s="3">
        <f t="shared" ref="D22:F27" si="17">ABS((D28-L28)/L28)</f>
        <v>1.6818386991962E-2</v>
      </c>
      <c r="E22" s="3">
        <f t="shared" si="17"/>
        <v>1.9892059634245372E-2</v>
      </c>
      <c r="F22" s="3">
        <f t="shared" si="17"/>
        <v>2.2413862919877417E-2</v>
      </c>
      <c r="G22" s="3">
        <f>ABS((G28-K28)/K28)</f>
        <v>1.498811608235834E-2</v>
      </c>
      <c r="H22" s="3">
        <f t="shared" ref="H22:J27" si="18">ABS((H28-L28)/L28)</f>
        <v>1.6817627572667006E-2</v>
      </c>
      <c r="I22" s="3">
        <f t="shared" si="18"/>
        <v>1.9889150447596537E-2</v>
      </c>
      <c r="J22" s="3">
        <f>ABS((J28-N28)/N28)</f>
        <v>2.2413402421745152E-2</v>
      </c>
      <c r="K22" s="2"/>
      <c r="L22" s="2"/>
      <c r="M22" s="2"/>
      <c r="N22" s="2"/>
      <c r="Q22" t="s">
        <v>13</v>
      </c>
      <c r="R22" t="s">
        <v>6</v>
      </c>
      <c r="S22" s="3">
        <f>ABS((S28-AA28)/AA28)</f>
        <v>1.1727183347035217E-2</v>
      </c>
      <c r="T22" s="3">
        <f t="shared" ref="T22:T27" si="19">ABS((T28-AB28)/AB28)</f>
        <v>1.133736759622875E-2</v>
      </c>
      <c r="U22" s="3">
        <f t="shared" ref="U22" si="20">ABS((U28-AC28)/AC28)</f>
        <v>4.4044102619283394E-3</v>
      </c>
      <c r="V22" s="3">
        <f t="shared" ref="V22" si="21">ABS((V28-AD28)/AD28)</f>
        <v>9.2065631874464569E-3</v>
      </c>
      <c r="W22" s="3">
        <f>ABS((W28-AA28)/AA28)</f>
        <v>1.1707116225653711E-2</v>
      </c>
      <c r="X22" s="3">
        <f t="shared" ref="X22:X27" si="22">ABS((X28-AB28)/AB28)</f>
        <v>1.1279386916708123E-2</v>
      </c>
      <c r="Y22" s="3">
        <f t="shared" ref="Y22" si="23">ABS((Y28-AC28)/AC28)</f>
        <v>4.3435515005579347E-3</v>
      </c>
      <c r="Z22" s="3">
        <f t="shared" ref="Z22" si="24">ABS((Z28-AD28)/AD28)</f>
        <v>9.1289619582309665E-3</v>
      </c>
      <c r="AG22" t="s">
        <v>13</v>
      </c>
      <c r="AH22" t="s">
        <v>6</v>
      </c>
      <c r="AI22" s="3">
        <f>ABS((AI28-AQ28)/AQ28)</f>
        <v>2.2675404681037031E-3</v>
      </c>
      <c r="AJ22" s="3">
        <f t="shared" ref="AJ22:AJ27" si="25">ABS((AJ28-AR28)/AR28)</f>
        <v>6.4630808586696974E-4</v>
      </c>
      <c r="AK22" s="3">
        <f t="shared" ref="AK22" si="26">ABS((AK28-AS28)/AS28)</f>
        <v>6.7050904082972297E-3</v>
      </c>
      <c r="AL22" s="3">
        <f t="shared" ref="AL22" si="27">ABS((AL28-AT28)/AT28)</f>
        <v>1.0504941504756032E-2</v>
      </c>
      <c r="AM22" s="3">
        <f>ABS((AM28-AQ28)/AQ28)</f>
        <v>2.4118691761561969E-3</v>
      </c>
      <c r="AN22" s="3">
        <f t="shared" ref="AN22:AN26" si="28">ABS((AN28-AR28)/AR28)</f>
        <v>7.7064310767008314E-4</v>
      </c>
      <c r="AO22" s="3">
        <f t="shared" ref="AO22" si="29">ABS((AO28-AS28)/AS28)</f>
        <v>6.661442876727942E-3</v>
      </c>
      <c r="AP22" s="3">
        <f t="shared" ref="AP22" si="30">ABS((AP28-AT28)/AT28)</f>
        <v>1.0496940268098129E-2</v>
      </c>
      <c r="AW22" t="s">
        <v>13</v>
      </c>
      <c r="AX22" t="s">
        <v>6</v>
      </c>
      <c r="AY22" s="3">
        <f>ABS((AY28-BG28)/BG28)</f>
        <v>1.9134495288189108E-3</v>
      </c>
      <c r="AZ22" s="3">
        <f t="shared" ref="AZ22:AZ26" si="31">ABS((AZ28-BH28)/BH28)</f>
        <v>1.3602322630979192E-3</v>
      </c>
      <c r="BA22" s="3">
        <f t="shared" ref="BA22" si="32">ABS((BA28-BI28)/BI28)</f>
        <v>7.6599131286279728E-3</v>
      </c>
      <c r="BB22" s="3">
        <f t="shared" ref="BB22" si="33">ABS((BB28-BJ28)/BJ28)</f>
        <v>1.2982759050072599E-2</v>
      </c>
      <c r="BC22" s="3">
        <f>ABS((BC28-BG28)/BG28)</f>
        <v>1.9231399223934842E-3</v>
      </c>
      <c r="BD22" s="3">
        <f t="shared" ref="BD22" si="34">ABS((BD28-BH28)/BH28)</f>
        <v>1.3722098191824956E-3</v>
      </c>
      <c r="BE22" s="3">
        <f t="shared" ref="BE22" si="35">ABS((BE28-BI28)/BI28)</f>
        <v>7.6174043069740837E-3</v>
      </c>
      <c r="BF22" s="3">
        <f t="shared" ref="BF22" si="36">ABS((BF28-BJ28)/BJ28)</f>
        <v>1.2981519551149805E-2</v>
      </c>
      <c r="BN22" t="s">
        <v>29</v>
      </c>
    </row>
    <row r="23" spans="1:78" x14ac:dyDescent="0.25">
      <c r="B23" t="s">
        <v>29</v>
      </c>
      <c r="C23" s="3">
        <f t="shared" ref="C23:C27" si="37">ABS((C29-K29)/K29)</f>
        <v>2.6169990317567154E-3</v>
      </c>
      <c r="D23" s="3">
        <f t="shared" si="17"/>
        <v>1.6036298560025595E-3</v>
      </c>
      <c r="E23" s="3">
        <f>ABS((E35-M29)/M29)</f>
        <v>3.6075970888926018E-3</v>
      </c>
      <c r="F23" s="3">
        <f>ABS((F35-N29)/N29)</f>
        <v>1.6485549640157004E-3</v>
      </c>
      <c r="G23" s="3">
        <f t="shared" ref="G23:G27" si="38">ABS((G29-K29)/K29)</f>
        <v>2.6966471553987949E-3</v>
      </c>
      <c r="H23" s="3">
        <f t="shared" si="18"/>
        <v>1.6584922422626155E-3</v>
      </c>
      <c r="I23" s="3">
        <f>ABS((I35-M29)/M29)</f>
        <v>3.7540241177782064E-3</v>
      </c>
      <c r="J23" s="3">
        <f>ABS((J35-N29)/N29)</f>
        <v>1.7241495175712115E-3</v>
      </c>
      <c r="R23" t="s">
        <v>29</v>
      </c>
      <c r="S23" s="3">
        <f t="shared" ref="S23:S27" si="39">ABS((S29-AA29)/AA29)</f>
        <v>5.4686880272030239E-3</v>
      </c>
      <c r="T23" s="3">
        <f t="shared" si="19"/>
        <v>9.4980389460766965E-3</v>
      </c>
      <c r="U23" s="3">
        <f>ABS((U35-AC29)/AC29)</f>
        <v>1.0504238799066687E-2</v>
      </c>
      <c r="V23" s="3">
        <f>ABS((V35-AD29)/AD29)</f>
        <v>1.2719470345624579E-2</v>
      </c>
      <c r="W23" s="3">
        <f t="shared" ref="W23:W27" si="40">ABS((W29-AA29)/AA29)</f>
        <v>5.598361874905174E-3</v>
      </c>
      <c r="X23" s="3">
        <f t="shared" si="22"/>
        <v>9.7153086292813048E-3</v>
      </c>
      <c r="Y23" s="3">
        <f>ABS((Y35-AC29)/AC29)</f>
        <v>1.0596532232009528E-2</v>
      </c>
      <c r="Z23" s="3">
        <f>ABS((Z35-AD29)/AD29)</f>
        <v>1.2954843313335856E-2</v>
      </c>
      <c r="AH23" t="s">
        <v>29</v>
      </c>
      <c r="AI23" s="3">
        <f>ABS((AI35-AQ29)/AQ29)</f>
        <v>1.5380935117533887E-2</v>
      </c>
      <c r="AJ23" s="3">
        <f t="shared" si="25"/>
        <v>1.340029897839677E-2</v>
      </c>
      <c r="AK23" s="3">
        <f>ABS((AK35-AS29)/AS29)</f>
        <v>7.5551807232648802E-3</v>
      </c>
      <c r="AL23" s="3">
        <f>ABS((AL35-AT29)/AT29)</f>
        <v>3.2612326994012381E-3</v>
      </c>
      <c r="AM23" s="3">
        <f>ABS((AM35-AQ29)/AQ29)</f>
        <v>1.5309131148653579E-2</v>
      </c>
      <c r="AN23" s="3">
        <f>ABS((AN29-AR29)/AR29)</f>
        <v>1.3381325244361758E-2</v>
      </c>
      <c r="AO23" s="3">
        <f>ABS((AO35-AS29)/AS29)</f>
        <v>7.6568460145633342E-3</v>
      </c>
      <c r="AP23" s="3">
        <f>ABS((AP35-AT29)/AT29)</f>
        <v>3.3304514931436434E-3</v>
      </c>
      <c r="AX23" t="s">
        <v>29</v>
      </c>
      <c r="AY23" s="3">
        <f>ABS((AY35-BG29)/BG29)</f>
        <v>4.5732823167562702E-3</v>
      </c>
      <c r="AZ23" s="3">
        <f>ABS((AZ35-BH29)/BH29)</f>
        <v>4.7744255094713355E-3</v>
      </c>
      <c r="BA23" s="3">
        <f>ABS((BA35-BI29)/BI29)</f>
        <v>8.2200949254552409E-3</v>
      </c>
      <c r="BB23" s="3">
        <f>ABS((BB35-BJ29)/BJ29)</f>
        <v>1.309676887924906E-3</v>
      </c>
      <c r="BC23" s="3">
        <f>ABS((BC35-BG29)/BG29)</f>
        <v>4.5557701318774159E-3</v>
      </c>
      <c r="BD23" s="3">
        <f>ABS((BD35-BH29)/BH29)</f>
        <v>4.7613974934475212E-3</v>
      </c>
      <c r="BE23" s="3">
        <f>ABS((BE35-BI29)/BI29)</f>
        <v>8.3466416758730261E-3</v>
      </c>
      <c r="BF23" s="3">
        <f>ABS((BF35-BJ29)/BJ29)</f>
        <v>1.3441289579757432E-3</v>
      </c>
      <c r="BN23" t="s">
        <v>1</v>
      </c>
    </row>
    <row r="24" spans="1:78" x14ac:dyDescent="0.25">
      <c r="A24" t="s">
        <v>14</v>
      </c>
      <c r="B24" t="s">
        <v>6</v>
      </c>
      <c r="C24" s="3">
        <f t="shared" si="37"/>
        <v>1.3605764020577012E-2</v>
      </c>
      <c r="D24" s="3">
        <f t="shared" si="17"/>
        <v>1.3861903741208263E-2</v>
      </c>
      <c r="E24" s="3">
        <f t="shared" si="17"/>
        <v>1.5605687963337899E-2</v>
      </c>
      <c r="F24" s="3">
        <f t="shared" si="17"/>
        <v>1.3872318594405866E-2</v>
      </c>
      <c r="G24" s="3">
        <f t="shared" si="38"/>
        <v>1.3639694517605595E-2</v>
      </c>
      <c r="H24" s="3">
        <f t="shared" si="18"/>
        <v>1.3880681167348696E-2</v>
      </c>
      <c r="I24" s="3">
        <f t="shared" si="18"/>
        <v>1.5624776636111178E-2</v>
      </c>
      <c r="J24" s="3">
        <f t="shared" si="18"/>
        <v>1.3872790188813031E-2</v>
      </c>
      <c r="Q24" t="s">
        <v>14</v>
      </c>
      <c r="R24" t="s">
        <v>6</v>
      </c>
      <c r="S24" s="3">
        <f t="shared" si="39"/>
        <v>6.5938721330412852E-3</v>
      </c>
      <c r="T24" s="3">
        <f t="shared" si="19"/>
        <v>1.6060943381500315E-2</v>
      </c>
      <c r="U24" s="3">
        <f t="shared" ref="U24" si="41">ABS((U30-AC30)/AC30)</f>
        <v>2.2825248012363349E-2</v>
      </c>
      <c r="V24" s="3">
        <f t="shared" ref="V24:V26" si="42">ABS((V30-AD30)/AD30)</f>
        <v>2.1195479462309541E-2</v>
      </c>
      <c r="W24" s="3">
        <f t="shared" si="40"/>
        <v>6.6953229668068109E-3</v>
      </c>
      <c r="X24" s="3">
        <f t="shared" si="22"/>
        <v>1.616234262150414E-2</v>
      </c>
      <c r="Y24" s="3">
        <f t="shared" ref="Y24" si="43">ABS((Y30-AC30)/AC30)</f>
        <v>2.291488190691229E-2</v>
      </c>
      <c r="Z24" s="3">
        <f t="shared" ref="Z24" si="44">ABS((Z30-AD30)/AD30)</f>
        <v>2.1267783896937471E-2</v>
      </c>
      <c r="AG24" t="s">
        <v>14</v>
      </c>
      <c r="AH24" t="s">
        <v>6</v>
      </c>
      <c r="AI24" s="3">
        <f t="shared" ref="AI24:AI26" si="45">ABS((AI30-AQ30)/AQ30)</f>
        <v>3.6865053105652343E-2</v>
      </c>
      <c r="AJ24" s="3">
        <f t="shared" si="25"/>
        <v>3.4630857983808071E-2</v>
      </c>
      <c r="AK24" s="3">
        <f t="shared" ref="AK24" si="46">ABS((AK30-AS30)/AS30)</f>
        <v>1.650531429723678E-2</v>
      </c>
      <c r="AL24" s="3">
        <f t="shared" ref="AL24:AL26" si="47">ABS((AL30-AT30)/AT30)</f>
        <v>1.5421529749139396E-2</v>
      </c>
      <c r="AM24" s="3">
        <f t="shared" ref="AM24:AM26" si="48">ABS((AM30-AQ30)/AQ30)</f>
        <v>3.6878836753052084E-2</v>
      </c>
      <c r="AN24" s="3">
        <f t="shared" si="28"/>
        <v>3.4657657233333694E-2</v>
      </c>
      <c r="AO24" s="3">
        <f t="shared" ref="AO24" si="49">ABS((AO30-AS30)/AS30)</f>
        <v>1.6505738312199258E-2</v>
      </c>
      <c r="AP24" s="3">
        <f t="shared" ref="AP24" si="50">ABS((AP30-AT30)/AT30)</f>
        <v>1.5436560337495756E-2</v>
      </c>
      <c r="AW24" t="s">
        <v>14</v>
      </c>
      <c r="AX24" t="s">
        <v>6</v>
      </c>
      <c r="AY24" s="3">
        <f t="shared" ref="AY24" si="51">ABS((AY30-BG30)/BG30)</f>
        <v>9.3730983630671665E-3</v>
      </c>
      <c r="AZ24" s="3">
        <f>ABS((AZ30-BH30)/BH30)</f>
        <v>3.5595014535784994E-2</v>
      </c>
      <c r="BA24" s="3">
        <f t="shared" ref="BA24" si="52">ABS((BA30-BI30)/BI30)</f>
        <v>2.3237299708904445E-2</v>
      </c>
      <c r="BB24" s="3">
        <f t="shared" ref="BB24:BB26" si="53">ABS((BB30-BJ30)/BJ30)</f>
        <v>1.7678050804100415E-2</v>
      </c>
      <c r="BC24" s="3">
        <f t="shared" ref="BC24" si="54">ABS((BC30-BG30)/BG30)</f>
        <v>9.3743857363886313E-3</v>
      </c>
      <c r="BD24" s="3">
        <f t="shared" ref="BD24" si="55">ABS((BD30-BH30)/BH30)</f>
        <v>3.5607282340425823E-2</v>
      </c>
      <c r="BE24" s="3">
        <f t="shared" ref="BE24" si="56">ABS((BE30-BI30)/BI30)</f>
        <v>2.3260403783580037E-2</v>
      </c>
      <c r="BF24" s="3">
        <f t="shared" ref="BF24" si="57">ABS((BF30-BJ30)/BJ30)</f>
        <v>1.7708024997649108E-2</v>
      </c>
      <c r="BM24" t="s">
        <v>12</v>
      </c>
      <c r="BN24" t="s">
        <v>0</v>
      </c>
    </row>
    <row r="25" spans="1:78" x14ac:dyDescent="0.25">
      <c r="B25" t="s">
        <v>29</v>
      </c>
      <c r="C25" s="3">
        <f t="shared" si="37"/>
        <v>1.247799913659251E-2</v>
      </c>
      <c r="D25" s="3">
        <f t="shared" si="17"/>
        <v>1.0671673179720006E-2</v>
      </c>
      <c r="E25" s="3">
        <f>ABS((E36-M31)/M31)</f>
        <v>1.2785081525245786E-2</v>
      </c>
      <c r="F25" s="3">
        <f t="shared" si="17"/>
        <v>2.3638272788769543E-3</v>
      </c>
      <c r="G25" s="3">
        <f t="shared" si="38"/>
        <v>1.2142601259635604E-2</v>
      </c>
      <c r="H25" s="3">
        <f t="shared" si="18"/>
        <v>1.0379664827523477E-2</v>
      </c>
      <c r="I25" s="3">
        <f>ABS((I36-M31)/M31)</f>
        <v>1.2391937771077449E-2</v>
      </c>
      <c r="J25" s="3">
        <f>ABS((J36-N31)/N31)</f>
        <v>2.2991400165301456E-3</v>
      </c>
      <c r="R25" t="s">
        <v>29</v>
      </c>
      <c r="S25" s="3">
        <f t="shared" si="39"/>
        <v>1.512954622948591E-2</v>
      </c>
      <c r="T25" s="3">
        <f t="shared" si="19"/>
        <v>1.6227207585581244E-2</v>
      </c>
      <c r="U25" s="3">
        <f>ABS((U36-AC31)/AC31)</f>
        <v>1.7070983795459346E-2</v>
      </c>
      <c r="V25" s="3">
        <f t="shared" si="42"/>
        <v>1.7198810447278078E-2</v>
      </c>
      <c r="W25" s="3">
        <f t="shared" si="40"/>
        <v>1.4929817233676054E-2</v>
      </c>
      <c r="X25" s="3">
        <f t="shared" si="22"/>
        <v>1.5712613290409291E-2</v>
      </c>
      <c r="Y25" s="3">
        <f>ABS((Y36-AC31)/AC31)</f>
        <v>1.6307624264376454E-2</v>
      </c>
      <c r="Z25" s="3">
        <f>ABS((Z36-AD31)/AD31)</f>
        <v>1.6483684733162748E-2</v>
      </c>
      <c r="AH25" t="s">
        <v>29</v>
      </c>
      <c r="AI25" s="3">
        <f>ABS((AI36-AQ31)/AQ31)</f>
        <v>5.3346930281819513E-3</v>
      </c>
      <c r="AJ25" s="3">
        <f t="shared" si="25"/>
        <v>7.302912671418119E-3</v>
      </c>
      <c r="AK25" s="3">
        <f>ABS((AK36-AS31)/AS31)</f>
        <v>9.2520689640428005E-4</v>
      </c>
      <c r="AL25" s="3">
        <f t="shared" si="47"/>
        <v>5.8231347099920606E-3</v>
      </c>
      <c r="AM25" s="3">
        <f>ABS((AM36-AQ31)/AQ31)</f>
        <v>4.9552824891875673E-3</v>
      </c>
      <c r="AN25" s="3">
        <f>ABS((AN31-AR31)/AR31)</f>
        <v>6.8138500901088663E-3</v>
      </c>
      <c r="AO25" s="3">
        <f>ABS((AO36-AS31)/AS31)</f>
        <v>8.9516077209114686E-4</v>
      </c>
      <c r="AP25" s="3">
        <f>ABS((AP36-AT31)/AT31)</f>
        <v>5.6461746623702605E-3</v>
      </c>
      <c r="AX25" t="s">
        <v>29</v>
      </c>
      <c r="AY25" s="3">
        <f>ABS((AY36-BG31)/BG31)</f>
        <v>1.7184312285207799E-3</v>
      </c>
      <c r="AZ25" s="3">
        <f>ABS((AZ36-BH31)/BH31)</f>
        <v>5.2686487758625928E-3</v>
      </c>
      <c r="BA25" s="3">
        <f>ABS((BA36-BI31)/BI31)</f>
        <v>6.8785553500844776E-3</v>
      </c>
      <c r="BB25" s="3">
        <f t="shared" si="53"/>
        <v>7.5893523233775458E-3</v>
      </c>
      <c r="BC25" s="3">
        <f>ABS((BC36-BG31)/BG31)</f>
        <v>1.6865141556441693E-3</v>
      </c>
      <c r="BD25" s="3">
        <f>ABS((BD36-BH31)/BH31)</f>
        <v>4.9064058851611874E-3</v>
      </c>
      <c r="BE25" s="3">
        <f>ABS((BE36-BI31)/BI31)</f>
        <v>6.5659863958316741E-3</v>
      </c>
      <c r="BF25" s="3">
        <f>ABS((BF36-BJ31)/BJ31)</f>
        <v>7.3254652097676041E-3</v>
      </c>
      <c r="BN25" t="s">
        <v>29</v>
      </c>
    </row>
    <row r="26" spans="1:78" x14ac:dyDescent="0.25">
      <c r="A26" t="s">
        <v>15</v>
      </c>
      <c r="B26" t="s">
        <v>6</v>
      </c>
      <c r="C26" s="3">
        <f t="shared" si="37"/>
        <v>4.0988850176452936E-2</v>
      </c>
      <c r="D26" s="3">
        <f t="shared" si="17"/>
        <v>5.3223555945761468E-2</v>
      </c>
      <c r="E26" s="3">
        <f t="shared" si="17"/>
        <v>5.9454785787787283E-2</v>
      </c>
      <c r="F26" s="3">
        <f t="shared" si="17"/>
        <v>4.2691223148810499E-2</v>
      </c>
      <c r="G26" s="3">
        <f t="shared" si="38"/>
        <v>4.0768590767971034E-2</v>
      </c>
      <c r="H26" s="3">
        <f t="shared" si="18"/>
        <v>5.3158033828718164E-2</v>
      </c>
      <c r="I26" s="3">
        <f t="shared" si="18"/>
        <v>5.9380596508544221E-2</v>
      </c>
      <c r="J26" s="3">
        <f t="shared" si="18"/>
        <v>4.2633397521812083E-2</v>
      </c>
      <c r="Q26" t="s">
        <v>15</v>
      </c>
      <c r="R26" t="s">
        <v>6</v>
      </c>
      <c r="S26" s="3">
        <f t="shared" si="39"/>
        <v>3.0912704060500597E-2</v>
      </c>
      <c r="T26" s="3">
        <f t="shared" si="19"/>
        <v>0.11552030698900795</v>
      </c>
      <c r="U26" s="3">
        <f t="shared" ref="U26" si="58">ABS((U32-AC32)/AC32)</f>
        <v>5.2660813525231762E-2</v>
      </c>
      <c r="V26" s="3">
        <f t="shared" si="42"/>
        <v>7.9337018769606565E-3</v>
      </c>
      <c r="W26" s="3">
        <f t="shared" si="40"/>
        <v>3.077326753559147E-2</v>
      </c>
      <c r="X26" s="3">
        <f t="shared" si="22"/>
        <v>0.11551437601632543</v>
      </c>
      <c r="Y26" s="3">
        <f t="shared" ref="Y26" si="59">ABS((Y32-AC32)/AC32)</f>
        <v>5.2505692684628187E-2</v>
      </c>
      <c r="Z26" s="3">
        <f t="shared" ref="Z26" si="60">ABS((Z32-AD32)/AD32)</f>
        <v>7.7398517172690461E-3</v>
      </c>
      <c r="AG26" t="s">
        <v>15</v>
      </c>
      <c r="AH26" t="s">
        <v>6</v>
      </c>
      <c r="AI26" s="3">
        <f t="shared" si="45"/>
        <v>8.5300786832810237E-3</v>
      </c>
      <c r="AJ26" s="3">
        <f t="shared" si="25"/>
        <v>5.4728293977618837E-2</v>
      </c>
      <c r="AK26" s="3">
        <f t="shared" ref="AK26" si="61">ABS((AK32-AS32)/AS32)</f>
        <v>3.2264188359666615E-2</v>
      </c>
      <c r="AL26" s="3">
        <f t="shared" si="47"/>
        <v>3.1489087276972701E-2</v>
      </c>
      <c r="AM26" s="3">
        <f t="shared" si="48"/>
        <v>8.4173955533630926E-3</v>
      </c>
      <c r="AN26" s="3">
        <f t="shared" si="28"/>
        <v>5.5036186413995075E-2</v>
      </c>
      <c r="AO26" s="3">
        <f t="shared" ref="AO26" si="62">ABS((AO32-AS32)/AS32)</f>
        <v>3.2491476251232887E-2</v>
      </c>
      <c r="AP26" s="3">
        <f t="shared" ref="AP26" si="63">ABS((AP32-AT32)/AT32)</f>
        <v>3.1420253569820977E-2</v>
      </c>
      <c r="AW26" t="s">
        <v>15</v>
      </c>
      <c r="AX26" t="s">
        <v>6</v>
      </c>
      <c r="AY26" s="3">
        <f t="shared" ref="AY26" si="64">ABS((AY32-BG32)/BG32)</f>
        <v>0.21504469309885829</v>
      </c>
      <c r="AZ26" s="3">
        <f t="shared" si="31"/>
        <v>6.5790581987812673E-4</v>
      </c>
      <c r="BA26" s="3">
        <f t="shared" ref="BA26" si="65">ABS((BA32-BI32)/BI32)</f>
        <v>5.6321824507859698E-2</v>
      </c>
      <c r="BB26" s="3">
        <f t="shared" si="53"/>
        <v>0.11273016357538621</v>
      </c>
      <c r="BC26" s="3">
        <f t="shared" ref="BC26" si="66">ABS((BC32-BG32)/BG32)</f>
        <v>0.21482522534325821</v>
      </c>
      <c r="BD26" s="3">
        <f t="shared" ref="BD26" si="67">ABS((BD32-BH32)/BH32)</f>
        <v>8.9658351254621647E-4</v>
      </c>
      <c r="BE26" s="3">
        <f t="shared" ref="BE26" si="68">ABS((BE32-BI32)/BI32)</f>
        <v>5.631496474796488E-2</v>
      </c>
      <c r="BF26" s="3">
        <f>ABS((BF32-BJ32)/BJ32)</f>
        <v>0.11310019024794302</v>
      </c>
      <c r="BN26" t="s">
        <v>1</v>
      </c>
    </row>
    <row r="27" spans="1:78" x14ac:dyDescent="0.25">
      <c r="B27" t="s">
        <v>29</v>
      </c>
      <c r="C27" s="3">
        <f t="shared" si="37"/>
        <v>1.9653946327754513E-2</v>
      </c>
      <c r="D27" s="3">
        <f t="shared" si="17"/>
        <v>1.1133118466360246E-2</v>
      </c>
      <c r="E27" s="3">
        <f>ABS((E37-M33)/M33)</f>
        <v>1.2366235901428607E-2</v>
      </c>
      <c r="F27" s="3">
        <f>ABS((F37-N33)/N33)</f>
        <v>1.1601355529598808E-2</v>
      </c>
      <c r="G27" s="3">
        <f t="shared" si="38"/>
        <v>2.132922441331981E-2</v>
      </c>
      <c r="H27" s="3">
        <f t="shared" si="18"/>
        <v>1.2383998976832913E-2</v>
      </c>
      <c r="I27" s="3">
        <f>ABS((I37-M33)/M33)</f>
        <v>1.3928594707388782E-2</v>
      </c>
      <c r="J27" s="3">
        <f>ABS((J37-N33)/N33)</f>
        <v>1.2635338945862717E-2</v>
      </c>
      <c r="R27" t="s">
        <v>29</v>
      </c>
      <c r="S27" s="3">
        <f t="shared" si="39"/>
        <v>1.340239291089584E-2</v>
      </c>
      <c r="T27" s="3">
        <f t="shared" si="19"/>
        <v>2.5744632916299263E-3</v>
      </c>
      <c r="U27" s="3">
        <f>ABS((U37-AC33)/AC33)</f>
        <v>1.4208719101399602E-2</v>
      </c>
      <c r="V27" s="3">
        <f>ABS((V37-AD33)/AD33)</f>
        <v>1.7172545446754683E-2</v>
      </c>
      <c r="W27" s="3">
        <f t="shared" si="40"/>
        <v>1.4255422701959593E-2</v>
      </c>
      <c r="X27" s="3">
        <f t="shared" si="22"/>
        <v>3.2469350920007701E-3</v>
      </c>
      <c r="Y27" s="3">
        <f>ABS((Y37-AC33)/AC33)</f>
        <v>1.5785892586033124E-2</v>
      </c>
      <c r="Z27" s="3">
        <f>ABS((Z37-AD33)/AD33)</f>
        <v>1.7443817392008031E-2</v>
      </c>
      <c r="AH27" t="s">
        <v>29</v>
      </c>
      <c r="AI27" s="3">
        <f>ABS((AI37-AQ33)/AQ33)</f>
        <v>1.2733956444814358E-2</v>
      </c>
      <c r="AJ27" s="3">
        <f t="shared" si="25"/>
        <v>2.1906998101878995E-2</v>
      </c>
      <c r="AK27" s="3">
        <f>ABS((AK37-AS33)/AS33)</f>
        <v>1.7711828188003414E-2</v>
      </c>
      <c r="AL27" s="3">
        <f>ABS((AL37-AT33)/AT33)</f>
        <v>9.1028123102652892E-3</v>
      </c>
      <c r="AM27" s="3">
        <f>ABS((AM37-AQ33)/AQ33)</f>
        <v>1.2951605053269274E-2</v>
      </c>
      <c r="AN27" s="3">
        <f>ABS((AN33-AR33)/AR33)</f>
        <v>1.9627603099553179E-2</v>
      </c>
      <c r="AO27" s="3">
        <f>ABS((AO37-AS33)/AS33)</f>
        <v>1.6600898556142545E-2</v>
      </c>
      <c r="AP27" s="3">
        <f>ABS((AP37-AT33)/AT33)</f>
        <v>9.6940547870416355E-3</v>
      </c>
      <c r="AX27" t="s">
        <v>29</v>
      </c>
      <c r="AY27" s="3">
        <f>ABS((AY37-BG33)/BG33)</f>
        <v>1.5679838918002332E-2</v>
      </c>
      <c r="AZ27" s="3">
        <f>ABS((AZ37-BH33)/BH33)</f>
        <v>2.0559427440887294E-2</v>
      </c>
      <c r="BA27" s="3">
        <f>ABS((BA37-BI33)/BI33)</f>
        <v>3.0786293152157188E-3</v>
      </c>
      <c r="BB27" s="3">
        <f>ABS((BB37-BJ33)/BJ33)</f>
        <v>2.5530021250900911E-2</v>
      </c>
      <c r="BC27" s="3">
        <f>ABS((BC37-BG33)/BG33)</f>
        <v>2.4265085639648763E-2</v>
      </c>
      <c r="BD27" s="3">
        <f>ABS((BD37-BH33)/BH33)</f>
        <v>2.0527494120457037E-2</v>
      </c>
      <c r="BE27" s="3">
        <f>ABS((BE37-BI33)/BI33)</f>
        <v>3.4460906488750129E-3</v>
      </c>
      <c r="BF27" s="3">
        <f>ABS((BF37-BJ33)/BJ33)</f>
        <v>2.0349811277699806E-2</v>
      </c>
    </row>
    <row r="28" spans="1:78" x14ac:dyDescent="0.25">
      <c r="A28" t="s">
        <v>13</v>
      </c>
      <c r="B28" t="s">
        <v>6</v>
      </c>
      <c r="C28">
        <f>C18/C4*1000000</f>
        <v>2736.1355789067998</v>
      </c>
      <c r="D28">
        <f t="shared" ref="D28:J28" si="69">D18/D4*1000000</f>
        <v>3607.046966289653</v>
      </c>
      <c r="E28">
        <f t="shared" si="69"/>
        <v>4905.2280051177549</v>
      </c>
      <c r="F28">
        <f t="shared" si="69"/>
        <v>6149.8559614624137</v>
      </c>
      <c r="G28">
        <f t="shared" si="69"/>
        <v>2655.3211919109535</v>
      </c>
      <c r="H28">
        <f t="shared" si="69"/>
        <v>3487.7270505155702</v>
      </c>
      <c r="I28">
        <f t="shared" si="69"/>
        <v>4713.8980462975014</v>
      </c>
      <c r="J28">
        <f t="shared" si="69"/>
        <v>5880.2183567746933</v>
      </c>
      <c r="K28">
        <f>0.5*SQRT((C39+G39)^2+(C40+G40)^2)</f>
        <v>2695.7250316108561</v>
      </c>
      <c r="L28">
        <f t="shared" ref="L28:N28" si="70">0.5*SQRT((D39+H39)^2+(D40+H40)^2)</f>
        <v>3547.3856614260526</v>
      </c>
      <c r="M28">
        <f t="shared" si="70"/>
        <v>4809.5560297595339</v>
      </c>
      <c r="N28">
        <f t="shared" si="70"/>
        <v>6015.0357741621838</v>
      </c>
      <c r="Q28" t="s">
        <v>13</v>
      </c>
      <c r="R28" t="s">
        <v>6</v>
      </c>
      <c r="S28">
        <f t="shared" ref="S28:Z28" si="71">S18/S4*1000000</f>
        <v>605.12009310399799</v>
      </c>
      <c r="T28">
        <f t="shared" si="71"/>
        <v>897.03471308014139</v>
      </c>
      <c r="U28">
        <f t="shared" si="71"/>
        <v>1393.5507974226271</v>
      </c>
      <c r="V28">
        <f t="shared" si="71"/>
        <v>1992.4574932798866</v>
      </c>
      <c r="W28">
        <f t="shared" si="71"/>
        <v>591.10389805392549</v>
      </c>
      <c r="X28">
        <f t="shared" si="71"/>
        <v>876.97413335140322</v>
      </c>
      <c r="Y28">
        <f t="shared" si="71"/>
        <v>1381.4135258561309</v>
      </c>
      <c r="Z28">
        <f t="shared" si="71"/>
        <v>1956.258011625365</v>
      </c>
      <c r="AA28">
        <f t="shared" ref="AA28:AC28" si="72">0.5*SQRT((S39+W39)^2+(S40+W40)^2)</f>
        <v>598.10599444616696</v>
      </c>
      <c r="AB28">
        <f t="shared" si="72"/>
        <v>886.97870940162659</v>
      </c>
      <c r="AC28">
        <f t="shared" si="72"/>
        <v>1387.4399427011847</v>
      </c>
      <c r="AD28">
        <f>0.5*SQRT((V39+Z39)^2+(V40+Z40)^2)</f>
        <v>1974.2811491306311</v>
      </c>
      <c r="AG28" t="s">
        <v>13</v>
      </c>
      <c r="AH28" t="s">
        <v>6</v>
      </c>
      <c r="AI28">
        <f t="shared" ref="AI28:AP28" si="73">AI18/AI4*1000000</f>
        <v>139.38527903693014</v>
      </c>
      <c r="AJ28">
        <f t="shared" si="73"/>
        <v>205.96237305711799</v>
      </c>
      <c r="AK28">
        <f t="shared" si="73"/>
        <v>336.87967311318573</v>
      </c>
      <c r="AL28">
        <f t="shared" si="73"/>
        <v>522.94407897402755</v>
      </c>
      <c r="AM28">
        <f t="shared" si="73"/>
        <v>140.03900219964981</v>
      </c>
      <c r="AN28">
        <f t="shared" si="73"/>
        <v>206.2544004270955</v>
      </c>
      <c r="AO28">
        <f t="shared" si="73"/>
        <v>332.40675109598453</v>
      </c>
      <c r="AP28">
        <f t="shared" si="73"/>
        <v>512.07544363210434</v>
      </c>
      <c r="AQ28">
        <f t="shared" ref="AQ28:AS28" si="74">0.5*SQRT((AI39+AM39)^2+(AI40+AM40)^2)</f>
        <v>139.70205910943821</v>
      </c>
      <c r="AR28">
        <f t="shared" si="74"/>
        <v>206.09557429324511</v>
      </c>
      <c r="AS28">
        <f t="shared" si="74"/>
        <v>334.63590908888204</v>
      </c>
      <c r="AT28">
        <f>0.5*SQRT((AL39+AP39)^2+(AL40+AP40)^2)</f>
        <v>517.50769095231215</v>
      </c>
      <c r="AW28" t="s">
        <v>13</v>
      </c>
      <c r="AX28" t="s">
        <v>6</v>
      </c>
      <c r="AY28">
        <f t="shared" ref="AY28:BF28" si="75">AY18/AY4*1000000</f>
        <v>62.962382617903259</v>
      </c>
      <c r="AZ28">
        <f t="shared" si="75"/>
        <v>78.033512270122415</v>
      </c>
      <c r="BA28">
        <f t="shared" si="75"/>
        <v>115.44235549170085</v>
      </c>
      <c r="BB28">
        <f t="shared" si="75"/>
        <v>170.57665605150405</v>
      </c>
      <c r="BC28">
        <f t="shared" si="75"/>
        <v>63.20440653142159</v>
      </c>
      <c r="BD28">
        <f t="shared" si="75"/>
        <v>78.247024749440385</v>
      </c>
      <c r="BE28">
        <f t="shared" si="75"/>
        <v>113.69211268916197</v>
      </c>
      <c r="BF28">
        <f t="shared" si="75"/>
        <v>166.20451863749776</v>
      </c>
      <c r="BG28">
        <f t="shared" ref="BG28:BI28" si="76">0.5*SQRT((AY39+BC39)^2+(AY40+BC40)^2)</f>
        <v>63.083088924682635</v>
      </c>
      <c r="BH28">
        <f t="shared" si="76"/>
        <v>78.13980054785965</v>
      </c>
      <c r="BI28">
        <f t="shared" si="76"/>
        <v>114.56479908312539</v>
      </c>
      <c r="BJ28">
        <f>0.5*SQRT((BB39+BF39)^2+(BB40+BF40)^2)</f>
        <v>168.39048298458977</v>
      </c>
      <c r="BM28" t="s">
        <v>13</v>
      </c>
      <c r="BN28" t="s">
        <v>6</v>
      </c>
      <c r="BO28" t="e">
        <f>BO18/BO4*1000000</f>
        <v>#DIV/0!</v>
      </c>
      <c r="BP28" t="e">
        <f t="shared" ref="BP28:BV28" si="77">BP18/BP4*1000000</f>
        <v>#DIV/0!</v>
      </c>
      <c r="BQ28" t="e">
        <f t="shared" si="77"/>
        <v>#DIV/0!</v>
      </c>
      <c r="BR28" t="e">
        <f t="shared" si="77"/>
        <v>#DIV/0!</v>
      </c>
      <c r="BS28" t="e">
        <f t="shared" si="77"/>
        <v>#DIV/0!</v>
      </c>
      <c r="BT28" t="e">
        <f t="shared" si="77"/>
        <v>#DIV/0!</v>
      </c>
      <c r="BU28" t="e">
        <f t="shared" si="77"/>
        <v>#DIV/0!</v>
      </c>
      <c r="BV28" t="e">
        <f t="shared" si="77"/>
        <v>#DIV/0!</v>
      </c>
      <c r="BW28" t="e">
        <f>0.5*SQRT((BO39+BS39)^2+(BO40+BS40)^2)</f>
        <v>#DIV/0!</v>
      </c>
      <c r="BX28" t="e">
        <f t="shared" ref="BX28:BZ28" si="78">0.5*SQRT((BP39+BT39)^2+(BP40+BT40)^2)</f>
        <v>#DIV/0!</v>
      </c>
      <c r="BY28" t="e">
        <f t="shared" si="78"/>
        <v>#DIV/0!</v>
      </c>
      <c r="BZ28" t="e">
        <f t="shared" si="78"/>
        <v>#DIV/0!</v>
      </c>
    </row>
    <row r="29" spans="1:78" x14ac:dyDescent="0.25">
      <c r="B29" t="s">
        <v>29</v>
      </c>
      <c r="C29">
        <f t="shared" ref="C29:G29" si="79">C19-C5</f>
        <v>33.932525184416079</v>
      </c>
      <c r="D29">
        <f>D19-D5</f>
        <v>30.567335372315789</v>
      </c>
      <c r="E29">
        <f>E19-E5+180</f>
        <v>206.45946303697136</v>
      </c>
      <c r="F29">
        <f>F19-F5+180</f>
        <v>203.10003925124303</v>
      </c>
      <c r="G29">
        <f t="shared" si="79"/>
        <v>34.113303714721582</v>
      </c>
      <c r="H29">
        <f>H19-H5</f>
        <v>30.667209914316309</v>
      </c>
      <c r="I29">
        <f>I19-I5+180</f>
        <v>206.65495282958821</v>
      </c>
      <c r="J29">
        <f>J19-J5+180</f>
        <v>203.02225787221406</v>
      </c>
      <c r="K29">
        <f t="shared" ref="K29:N29" si="80">(180/PI())*ATAN((C40+G40)/(C39+G39))</f>
        <v>34.021559572877152</v>
      </c>
      <c r="L29">
        <f t="shared" si="80"/>
        <v>30.616432798035014</v>
      </c>
      <c r="M29">
        <f t="shared" si="80"/>
        <v>26.555263729095223</v>
      </c>
      <c r="N29">
        <f t="shared" si="80"/>
        <v>23.062020243290732</v>
      </c>
      <c r="R29" t="s">
        <v>29</v>
      </c>
      <c r="S29">
        <f t="shared" ref="S29:Z29" si="81">S19-S5</f>
        <v>46.13279401195463</v>
      </c>
      <c r="T29">
        <f t="shared" si="81"/>
        <v>44.985142686273569</v>
      </c>
      <c r="U29">
        <f t="shared" si="81"/>
        <v>41.920692070582056</v>
      </c>
      <c r="V29">
        <f t="shared" si="81"/>
        <v>38.818601710803598</v>
      </c>
      <c r="W29">
        <f t="shared" si="81"/>
        <v>46.646155358457861</v>
      </c>
      <c r="X29">
        <f t="shared" si="81"/>
        <v>45.857745887622904</v>
      </c>
      <c r="Y29">
        <f t="shared" si="81"/>
        <v>42.814641251093988</v>
      </c>
      <c r="Z29">
        <f t="shared" si="81"/>
        <v>39.828082730827695</v>
      </c>
      <c r="AA29">
        <f t="shared" ref="AA29:AD29" si="82">(180/PI())*ATAN((S40+W40)/(S39+W39))</f>
        <v>46.386467129369258</v>
      </c>
      <c r="AB29">
        <f t="shared" si="82"/>
        <v>45.416510471527033</v>
      </c>
      <c r="AC29">
        <f t="shared" si="82"/>
        <v>42.365711622355683</v>
      </c>
      <c r="AD29">
        <f t="shared" si="82"/>
        <v>39.318714939504694</v>
      </c>
      <c r="AH29" t="s">
        <v>29</v>
      </c>
      <c r="AI29">
        <f t="shared" ref="AI29:AP29" si="83">AI19-AI5</f>
        <v>-134.45420372983136</v>
      </c>
      <c r="AJ29">
        <f t="shared" si="83"/>
        <v>48.348426128203634</v>
      </c>
      <c r="AK29">
        <f t="shared" si="83"/>
        <v>-129.8558836771694</v>
      </c>
      <c r="AL29">
        <f t="shared" si="83"/>
        <v>49.336921469488914</v>
      </c>
      <c r="AM29">
        <f t="shared" si="83"/>
        <v>-135.83083338411569</v>
      </c>
      <c r="AN29">
        <f t="shared" si="83"/>
        <v>47.070698677725595</v>
      </c>
      <c r="AO29">
        <f t="shared" si="83"/>
        <v>-130.61295748597072</v>
      </c>
      <c r="AP29">
        <f t="shared" si="83"/>
        <v>49.012765213112672</v>
      </c>
      <c r="AQ29">
        <f t="shared" ref="AQ29:AT29" si="84">(180/PI())*ATAN((AI40+AM40)/(AI39+AM39))</f>
        <v>44.855871028242774</v>
      </c>
      <c r="AR29">
        <f t="shared" si="84"/>
        <v>47.709109792984485</v>
      </c>
      <c r="AS29">
        <f t="shared" si="84"/>
        <v>49.768109263092747</v>
      </c>
      <c r="AT29">
        <f t="shared" si="84"/>
        <v>49.176545311874243</v>
      </c>
      <c r="AX29" t="s">
        <v>29</v>
      </c>
      <c r="AY29">
        <f t="shared" ref="AY29:BF29" si="85">AY19-AY5</f>
        <v>39.253571719555488</v>
      </c>
      <c r="AZ29">
        <f t="shared" si="85"/>
        <v>-138.2124944498602</v>
      </c>
      <c r="BA29">
        <f t="shared" si="85"/>
        <v>-134.53058492691503</v>
      </c>
      <c r="BB29">
        <f t="shared" si="85"/>
        <v>48.014663354216317</v>
      </c>
      <c r="BC29">
        <f t="shared" si="85"/>
        <v>38.896855170019549</v>
      </c>
      <c r="BD29">
        <f t="shared" si="85"/>
        <v>-138.6090792419717</v>
      </c>
      <c r="BE29">
        <f t="shared" si="85"/>
        <v>-135.27772320230116</v>
      </c>
      <c r="BF29">
        <f t="shared" si="85"/>
        <v>48.142252048478724</v>
      </c>
      <c r="BG29">
        <f t="shared" ref="BG29:BJ29" si="86">(180/PI())*ATAN((AY40+BC40)/(AY39+BC39))</f>
        <v>39.074871301602343</v>
      </c>
      <c r="BH29">
        <f t="shared" si="86"/>
        <v>41.588942243381084</v>
      </c>
      <c r="BI29">
        <f t="shared" si="86"/>
        <v>45.098699482325685</v>
      </c>
      <c r="BJ29">
        <f t="shared" si="86"/>
        <v>48.077629514417566</v>
      </c>
      <c r="BN29" t="s">
        <v>29</v>
      </c>
      <c r="BO29">
        <f t="shared" ref="BO29:BV29" si="87">BO19-BO5</f>
        <v>0</v>
      </c>
      <c r="BP29">
        <f t="shared" si="87"/>
        <v>0</v>
      </c>
      <c r="BQ29">
        <f t="shared" si="87"/>
        <v>0</v>
      </c>
      <c r="BR29">
        <f t="shared" si="87"/>
        <v>0</v>
      </c>
      <c r="BS29">
        <f t="shared" si="87"/>
        <v>0</v>
      </c>
      <c r="BT29">
        <f t="shared" si="87"/>
        <v>0</v>
      </c>
      <c r="BU29">
        <f t="shared" si="87"/>
        <v>0</v>
      </c>
      <c r="BV29">
        <f t="shared" si="87"/>
        <v>0</v>
      </c>
      <c r="BW29" t="e">
        <f>(180/PI())*ATAN((BO40+BS40)/(BO39+BS39))</f>
        <v>#DIV/0!</v>
      </c>
      <c r="BX29" t="e">
        <f t="shared" ref="BX29:BZ29" si="88">(180/PI())*ATAN((BP40+BT40)/(BP39+BT39))</f>
        <v>#DIV/0!</v>
      </c>
      <c r="BY29" t="e">
        <f t="shared" si="88"/>
        <v>#DIV/0!</v>
      </c>
      <c r="BZ29" t="e">
        <f t="shared" si="88"/>
        <v>#DIV/0!</v>
      </c>
    </row>
    <row r="30" spans="1:78" x14ac:dyDescent="0.25">
      <c r="A30" t="s">
        <v>14</v>
      </c>
      <c r="B30" t="s">
        <v>6</v>
      </c>
      <c r="C30">
        <f>C18/C8*1000000</f>
        <v>4038.5423428362037</v>
      </c>
      <c r="D30">
        <f t="shared" ref="D30:J30" si="89">D18/D8*1000000</f>
        <v>5177.9768880074043</v>
      </c>
      <c r="E30">
        <f t="shared" si="89"/>
        <v>6725.4221446111178</v>
      </c>
      <c r="F30">
        <f t="shared" si="89"/>
        <v>8192.1091626099587</v>
      </c>
      <c r="G30">
        <f t="shared" si="89"/>
        <v>4150.0919990922384</v>
      </c>
      <c r="H30">
        <f t="shared" si="89"/>
        <v>5323.6466111578147</v>
      </c>
      <c r="I30">
        <f t="shared" si="89"/>
        <v>6938.7899542737623</v>
      </c>
      <c r="J30">
        <f t="shared" si="89"/>
        <v>8422.5975305631273</v>
      </c>
      <c r="K30">
        <f t="shared" ref="K30:N30" si="90">0.5*SQRT((C41+G41)^2+(C42+G42)^2)</f>
        <v>4094.2477110343243</v>
      </c>
      <c r="L30">
        <f t="shared" si="90"/>
        <v>5250.7624516805508</v>
      </c>
      <c r="M30">
        <f t="shared" si="90"/>
        <v>6832.0408421464354</v>
      </c>
      <c r="N30">
        <f t="shared" si="90"/>
        <v>8307.3513877363166</v>
      </c>
      <c r="Q30" t="s">
        <v>14</v>
      </c>
      <c r="R30" t="s">
        <v>6</v>
      </c>
      <c r="S30">
        <f t="shared" ref="S30:Z30" si="91">S18/S8*1000000</f>
        <v>1248.1807725334565</v>
      </c>
      <c r="T30">
        <f t="shared" si="91"/>
        <v>1795.7565767816898</v>
      </c>
      <c r="U30">
        <f t="shared" si="91"/>
        <v>2634.8162521127483</v>
      </c>
      <c r="V30">
        <f t="shared" si="91"/>
        <v>3633.8451496634507</v>
      </c>
      <c r="W30">
        <f t="shared" si="91"/>
        <v>1264.8781909817326</v>
      </c>
      <c r="X30">
        <f t="shared" si="91"/>
        <v>1854.5662940870254</v>
      </c>
      <c r="Y30">
        <f t="shared" si="91"/>
        <v>2758.1481714443898</v>
      </c>
      <c r="Z30">
        <f t="shared" si="91"/>
        <v>3791.4914624452067</v>
      </c>
      <c r="AA30">
        <f t="shared" ref="AA30:AD30" si="92">0.5*SQRT((S41+W41)^2+(S42+W42)^2)</f>
        <v>1256.4657470087786</v>
      </c>
      <c r="AB30">
        <f t="shared" si="92"/>
        <v>1825.06890513439</v>
      </c>
      <c r="AC30">
        <f t="shared" si="92"/>
        <v>2696.3613690932575</v>
      </c>
      <c r="AD30">
        <f t="shared" si="92"/>
        <v>3712.5340897151318</v>
      </c>
      <c r="AG30" t="s">
        <v>14</v>
      </c>
      <c r="AH30" t="s">
        <v>6</v>
      </c>
      <c r="AI30">
        <f t="shared" ref="AI30:AP30" si="93">AI18/AI8*1000000</f>
        <v>350.99754678624112</v>
      </c>
      <c r="AJ30">
        <f t="shared" si="93"/>
        <v>537.5773552467067</v>
      </c>
      <c r="AK30">
        <f t="shared" si="93"/>
        <v>890.36098523673081</v>
      </c>
      <c r="AL30">
        <f t="shared" si="93"/>
        <v>1360.5328863263437</v>
      </c>
      <c r="AM30">
        <f t="shared" si="93"/>
        <v>377.87220699283353</v>
      </c>
      <c r="AN30">
        <f t="shared" si="93"/>
        <v>576.16149382980791</v>
      </c>
      <c r="AO30">
        <f t="shared" si="93"/>
        <v>920.24600012528299</v>
      </c>
      <c r="AP30">
        <f t="shared" si="93"/>
        <v>1403.1739227095495</v>
      </c>
      <c r="AQ30">
        <f t="shared" ref="AQ30:AT30" si="94">0.5*SQRT((AI41+AM41)^2+(AI42+AM42)^2)</f>
        <v>364.43236528592524</v>
      </c>
      <c r="AR30">
        <f t="shared" si="94"/>
        <v>556.86196279691114</v>
      </c>
      <c r="AS30">
        <f t="shared" si="94"/>
        <v>905.30330074993435</v>
      </c>
      <c r="AT30">
        <f t="shared" si="94"/>
        <v>1381.8430195611465</v>
      </c>
      <c r="AW30" t="s">
        <v>14</v>
      </c>
      <c r="AX30" t="s">
        <v>6</v>
      </c>
      <c r="AY30">
        <f t="shared" ref="AY30:BF30" si="95">AY18/AY8*1000000</f>
        <v>140.50430301977067</v>
      </c>
      <c r="AZ30">
        <f t="shared" si="95"/>
        <v>195.46450570694802</v>
      </c>
      <c r="BA30">
        <f t="shared" si="95"/>
        <v>309.12244120734107</v>
      </c>
      <c r="BB30">
        <f t="shared" si="95"/>
        <v>471.81102849697533</v>
      </c>
      <c r="BC30">
        <f t="shared" si="95"/>
        <v>143.1633285140467</v>
      </c>
      <c r="BD30">
        <f t="shared" si="95"/>
        <v>209.89570626467713</v>
      </c>
      <c r="BE30">
        <f t="shared" si="95"/>
        <v>323.83787168994274</v>
      </c>
      <c r="BF30">
        <f t="shared" si="95"/>
        <v>488.80702541240805</v>
      </c>
      <c r="BG30">
        <f t="shared" ref="BG30:BJ30" si="96">0.5*SQRT((AY41+BC41)^2+(AY42+BC42)^2)</f>
        <v>141.8337244704322</v>
      </c>
      <c r="BH30">
        <f t="shared" si="96"/>
        <v>202.67886277346591</v>
      </c>
      <c r="BI30">
        <f t="shared" si="96"/>
        <v>316.47650050029159</v>
      </c>
      <c r="BJ30">
        <f t="shared" si="96"/>
        <v>480.30182862470519</v>
      </c>
      <c r="BM30" t="s">
        <v>14</v>
      </c>
      <c r="BN30" t="s">
        <v>6</v>
      </c>
      <c r="BO30" t="e">
        <f>BO18/BO8*1000000</f>
        <v>#DIV/0!</v>
      </c>
      <c r="BP30" t="e">
        <f t="shared" ref="BP30:BV30" si="97">BP18/BP8*1000000</f>
        <v>#DIV/0!</v>
      </c>
      <c r="BQ30" t="e">
        <f t="shared" si="97"/>
        <v>#DIV/0!</v>
      </c>
      <c r="BR30" t="e">
        <f t="shared" si="97"/>
        <v>#DIV/0!</v>
      </c>
      <c r="BS30" t="e">
        <f t="shared" si="97"/>
        <v>#DIV/0!</v>
      </c>
      <c r="BT30" t="e">
        <f t="shared" si="97"/>
        <v>#DIV/0!</v>
      </c>
      <c r="BU30" t="e">
        <f t="shared" si="97"/>
        <v>#DIV/0!</v>
      </c>
      <c r="BV30" t="e">
        <f t="shared" si="97"/>
        <v>#DIV/0!</v>
      </c>
      <c r="BW30" t="e">
        <f t="shared" ref="BW30:BZ30" si="98">0.5*SQRT((BO41+BS41)^2+(BO42+BS42)^2)</f>
        <v>#DIV/0!</v>
      </c>
      <c r="BX30" t="e">
        <f t="shared" si="98"/>
        <v>#DIV/0!</v>
      </c>
      <c r="BY30" t="e">
        <f t="shared" si="98"/>
        <v>#DIV/0!</v>
      </c>
      <c r="BZ30" t="e">
        <f t="shared" si="98"/>
        <v>#DIV/0!</v>
      </c>
    </row>
    <row r="31" spans="1:78" x14ac:dyDescent="0.25">
      <c r="B31" t="s">
        <v>29</v>
      </c>
      <c r="C31">
        <f>C19-C9</f>
        <v>26.775223838270449</v>
      </c>
      <c r="D31">
        <f>D19-D9</f>
        <v>23.338421838384754</v>
      </c>
      <c r="E31">
        <f>E19-E9+180</f>
        <v>199.63356291468477</v>
      </c>
      <c r="F31">
        <f t="shared" ref="F31:J31" si="99">F19-F9</f>
        <v>16.837923038292658</v>
      </c>
      <c r="G31">
        <f>G19-G9</f>
        <v>27.442775635663569</v>
      </c>
      <c r="H31">
        <f>H19-H9</f>
        <v>23.83502644714445</v>
      </c>
      <c r="I31">
        <f>I19-I9+180</f>
        <v>200.13427920564433</v>
      </c>
      <c r="J31">
        <f t="shared" si="99"/>
        <v>16.916623757650079</v>
      </c>
      <c r="K31">
        <f t="shared" ref="K31:N31" si="100">(180/PI())*ATAN((C42+G42)/(C41+G41))</f>
        <v>27.113546649958593</v>
      </c>
      <c r="L31">
        <f t="shared" si="100"/>
        <v>23.59016840586672</v>
      </c>
      <c r="M31">
        <f t="shared" si="100"/>
        <v>19.887830448326888</v>
      </c>
      <c r="N31">
        <f t="shared" si="100"/>
        <v>16.877819287933431</v>
      </c>
      <c r="R31" t="s">
        <v>29</v>
      </c>
      <c r="S31">
        <f t="shared" ref="S31:Z31" si="101">S19-S9</f>
        <v>37.816399325877498</v>
      </c>
      <c r="T31">
        <f t="shared" si="101"/>
        <v>35.545080873737597</v>
      </c>
      <c r="U31">
        <f t="shared" si="101"/>
        <v>31.955688937865627</v>
      </c>
      <c r="V31">
        <f t="shared" si="101"/>
        <v>28.437268209828215</v>
      </c>
      <c r="W31">
        <f t="shared" si="101"/>
        <v>38.970598731345191</v>
      </c>
      <c r="X31">
        <f t="shared" si="101"/>
        <v>36.699111077544579</v>
      </c>
      <c r="Y31">
        <f t="shared" si="101"/>
        <v>33.04085012321525</v>
      </c>
      <c r="Z31">
        <f t="shared" si="101"/>
        <v>29.41186832183903</v>
      </c>
      <c r="AA31">
        <f t="shared" ref="AA31:AD31" si="102">(180/PI())*ATAN((S42+W42)/(S41+W41))</f>
        <v>38.397333559048107</v>
      </c>
      <c r="AB31">
        <f t="shared" si="102"/>
        <v>36.131392479864466</v>
      </c>
      <c r="AC31">
        <f t="shared" si="102"/>
        <v>32.510678198572869</v>
      </c>
      <c r="AD31">
        <f t="shared" si="102"/>
        <v>28.934914316465335</v>
      </c>
      <c r="AH31" t="s">
        <v>29</v>
      </c>
      <c r="AI31">
        <f t="shared" ref="AI31:AP31" si="103">AI19-AI9</f>
        <v>-138.40652503941658</v>
      </c>
      <c r="AJ31">
        <f t="shared" si="103"/>
        <v>42.354276779967414</v>
      </c>
      <c r="AK31">
        <f t="shared" si="103"/>
        <v>-139.04176484993127</v>
      </c>
      <c r="AL31">
        <f t="shared" si="103"/>
        <v>38.965056498962483</v>
      </c>
      <c r="AM31">
        <f t="shared" si="103"/>
        <v>-138.83224976770339</v>
      </c>
      <c r="AN31">
        <f t="shared" si="103"/>
        <v>41.760706296136313</v>
      </c>
      <c r="AO31">
        <f t="shared" si="103"/>
        <v>-138.96713675647874</v>
      </c>
      <c r="AP31">
        <f t="shared" si="103"/>
        <v>38.520741517256447</v>
      </c>
      <c r="AQ31">
        <f t="shared" ref="AQ31:AT31" si="104">(180/PI())*ATAN((AI42+AM42)/(AI41+AM41))</f>
        <v>41.37276396510218</v>
      </c>
      <c r="AR31">
        <f t="shared" si="104"/>
        <v>42.047209679600485</v>
      </c>
      <c r="AS31">
        <f t="shared" si="104"/>
        <v>40.996165084731246</v>
      </c>
      <c r="AT31">
        <f t="shared" si="104"/>
        <v>38.739471338762989</v>
      </c>
      <c r="AX31" t="s">
        <v>29</v>
      </c>
      <c r="AY31">
        <f t="shared" ref="AY31:BF31" si="105">AY19-AY9</f>
        <v>38.252459101033118</v>
      </c>
      <c r="AZ31">
        <f t="shared" si="105"/>
        <v>-140.32145620700135</v>
      </c>
      <c r="BA31">
        <f t="shared" si="105"/>
        <v>-138.73866125658412</v>
      </c>
      <c r="BB31">
        <f t="shared" si="105"/>
        <v>41.750831208453249</v>
      </c>
      <c r="BC31">
        <f t="shared" si="105"/>
        <v>38.122435004452122</v>
      </c>
      <c r="BD31">
        <f t="shared" si="105"/>
        <v>-140.72307158857643</v>
      </c>
      <c r="BE31">
        <f t="shared" si="105"/>
        <v>-139.28961130739276</v>
      </c>
      <c r="BF31">
        <f t="shared" si="105"/>
        <v>42.378299314311505</v>
      </c>
      <c r="BG31">
        <f>(180/PI())*ATAN((AY42+BC42)/(AY41+BC41))</f>
        <v>38.186837646702571</v>
      </c>
      <c r="BH31">
        <f>(180/PI())*ATAN((AZ42+BD42)/(AZ41+BD41))</f>
        <v>39.470587132420853</v>
      </c>
      <c r="BI31">
        <f>(180/PI())*ATAN((BA42+BE42)/(BA41+BE41))</f>
        <v>40.979459264647474</v>
      </c>
      <c r="BJ31">
        <f>(180/PI())*ATAN((BB42+BF42)/(BB41+BF41))</f>
        <v>42.070116142141373</v>
      </c>
      <c r="BN31" t="s">
        <v>29</v>
      </c>
      <c r="BO31">
        <f>BO19-BO9</f>
        <v>0</v>
      </c>
      <c r="BP31">
        <f>BP19-BP9</f>
        <v>0</v>
      </c>
      <c r="BQ31">
        <f>BQ19-BQ9</f>
        <v>0</v>
      </c>
      <c r="BR31">
        <f t="shared" ref="BR31" si="106">BR19-BR9</f>
        <v>0</v>
      </c>
      <c r="BS31">
        <f>BS19-BS9</f>
        <v>0</v>
      </c>
      <c r="BT31">
        <f>BT19-BT9</f>
        <v>0</v>
      </c>
      <c r="BU31">
        <f>BU19-BU9</f>
        <v>0</v>
      </c>
      <c r="BV31">
        <f t="shared" ref="BV31" si="107">BV19-BV9</f>
        <v>0</v>
      </c>
      <c r="BW31" t="e">
        <f t="shared" ref="BW31:BZ31" si="108">(180/PI())*ATAN((BO42+BS42)/(BO41+BS41))</f>
        <v>#DIV/0!</v>
      </c>
      <c r="BX31" t="e">
        <f t="shared" si="108"/>
        <v>#DIV/0!</v>
      </c>
      <c r="BY31" t="e">
        <f t="shared" si="108"/>
        <v>#DIV/0!</v>
      </c>
      <c r="BZ31" t="e">
        <f t="shared" si="108"/>
        <v>#DIV/0!</v>
      </c>
    </row>
    <row r="32" spans="1:78" x14ac:dyDescent="0.25">
      <c r="A32" t="s">
        <v>15</v>
      </c>
      <c r="B32" t="s">
        <v>6</v>
      </c>
      <c r="C32">
        <f>C18/C12</f>
        <v>181.26369884258764</v>
      </c>
      <c r="D32">
        <f t="shared" ref="D32:J32" si="109">D18/D12</f>
        <v>257.73275797688456</v>
      </c>
      <c r="E32">
        <f t="shared" si="109"/>
        <v>320.69348224546775</v>
      </c>
      <c r="F32">
        <f t="shared" si="109"/>
        <v>408.08321213228413</v>
      </c>
      <c r="G32">
        <f t="shared" si="109"/>
        <v>167.02756542869113</v>
      </c>
      <c r="H32">
        <f t="shared" si="109"/>
        <v>231.70027857043826</v>
      </c>
      <c r="I32">
        <f t="shared" si="109"/>
        <v>284.72240252237754</v>
      </c>
      <c r="J32">
        <f t="shared" si="109"/>
        <v>374.68929406315027</v>
      </c>
      <c r="K32">
        <f t="shared" ref="K32:N32" si="110">0.5*SQRT((C43+G43)^2+(C44+G44)^2)</f>
        <v>174.12645564057917</v>
      </c>
      <c r="L32">
        <f t="shared" si="110"/>
        <v>244.70850136412747</v>
      </c>
      <c r="M32">
        <f t="shared" si="110"/>
        <v>302.69671395840373</v>
      </c>
      <c r="N32">
        <f t="shared" si="110"/>
        <v>391.37493734714542</v>
      </c>
      <c r="Q32" t="s">
        <v>15</v>
      </c>
      <c r="R32" t="s">
        <v>6</v>
      </c>
      <c r="S32">
        <f t="shared" ref="S32:Z32" si="111">S18/S12</f>
        <v>40.804072159491803</v>
      </c>
      <c r="T32">
        <f t="shared" si="111"/>
        <v>71.467054600874377</v>
      </c>
      <c r="U32">
        <f t="shared" si="111"/>
        <v>90.642481863676849</v>
      </c>
      <c r="V32">
        <f t="shared" si="111"/>
        <v>128.6131046003544</v>
      </c>
      <c r="W32">
        <f t="shared" si="111"/>
        <v>38.362508653366277</v>
      </c>
      <c r="X32">
        <f t="shared" si="111"/>
        <v>56.665559548215903</v>
      </c>
      <c r="Y32">
        <f t="shared" si="111"/>
        <v>81.586807890338619</v>
      </c>
      <c r="Z32">
        <f t="shared" si="111"/>
        <v>126.6131472776455</v>
      </c>
      <c r="AA32">
        <f t="shared" ref="AA32:AD32" si="112">0.5*SQRT((S43+W43)^2+(S44+W44)^2)</f>
        <v>39.580530920586227</v>
      </c>
      <c r="AB32">
        <f t="shared" si="112"/>
        <v>64.06611708734998</v>
      </c>
      <c r="AC32">
        <f t="shared" si="112"/>
        <v>86.107966306949635</v>
      </c>
      <c r="AD32">
        <f t="shared" si="112"/>
        <v>127.60075822532058</v>
      </c>
      <c r="AG32" t="s">
        <v>15</v>
      </c>
      <c r="AH32" t="s">
        <v>6</v>
      </c>
      <c r="AI32">
        <f t="shared" ref="AI32:AP32" si="113">AI18/AI12</f>
        <v>13.13978314924459</v>
      </c>
      <c r="AJ32">
        <f t="shared" si="113"/>
        <v>19.868553166685928</v>
      </c>
      <c r="AK32">
        <f t="shared" si="113"/>
        <v>26.071541557843616</v>
      </c>
      <c r="AL32">
        <f t="shared" si="113"/>
        <v>39.066843451479485</v>
      </c>
      <c r="AM32">
        <f t="shared" si="113"/>
        <v>12.918980477015271</v>
      </c>
      <c r="AN32">
        <f t="shared" si="113"/>
        <v>22.17567967917968</v>
      </c>
      <c r="AO32">
        <f t="shared" si="113"/>
        <v>27.816108598456879</v>
      </c>
      <c r="AP32">
        <f t="shared" si="113"/>
        <v>36.684201307406539</v>
      </c>
      <c r="AQ32">
        <f t="shared" ref="AQ32:AT32" si="114">0.5*SQRT((AI43+AM43)^2+(AI44+AM44)^2)</f>
        <v>13.028647758725905</v>
      </c>
      <c r="AR32">
        <f t="shared" si="114"/>
        <v>21.018880645746844</v>
      </c>
      <c r="AS32">
        <f t="shared" si="114"/>
        <v>26.940763423492392</v>
      </c>
      <c r="AT32">
        <f t="shared" si="114"/>
        <v>37.874218867997932</v>
      </c>
      <c r="AW32" t="s">
        <v>15</v>
      </c>
      <c r="AX32" t="s">
        <v>6</v>
      </c>
      <c r="AY32">
        <f t="shared" ref="AY32:BF32" si="115">AY18/AY12</f>
        <v>6.5235354456421293</v>
      </c>
      <c r="AZ32">
        <f t="shared" si="115"/>
        <v>11.413584446387537</v>
      </c>
      <c r="BA32">
        <f t="shared" si="115"/>
        <v>12.398712784433114</v>
      </c>
      <c r="BB32">
        <f t="shared" si="115"/>
        <v>14.864304863669318</v>
      </c>
      <c r="BC32">
        <f t="shared" si="115"/>
        <v>4.2155778323131869</v>
      </c>
      <c r="BD32">
        <f t="shared" si="115"/>
        <v>11.431338422098117</v>
      </c>
      <c r="BE32">
        <f t="shared" si="115"/>
        <v>11.076624035964489</v>
      </c>
      <c r="BF32">
        <f t="shared" si="115"/>
        <v>18.647608531724853</v>
      </c>
      <c r="BG32">
        <f t="shared" ref="BG32:BJ32" si="116">0.5*SQRT((AY43+BC43)^2+(AY44+BC44)^2)</f>
        <v>5.3689674813561465</v>
      </c>
      <c r="BH32">
        <f t="shared" si="116"/>
        <v>11.421098453529515</v>
      </c>
      <c r="BI32">
        <f t="shared" si="116"/>
        <v>11.737628151543374</v>
      </c>
      <c r="BJ32">
        <f t="shared" si="116"/>
        <v>16.752857195695114</v>
      </c>
      <c r="BM32" t="s">
        <v>15</v>
      </c>
      <c r="BN32" t="s">
        <v>6</v>
      </c>
      <c r="BO32" t="e">
        <f>BO18/BO12</f>
        <v>#DIV/0!</v>
      </c>
      <c r="BP32" t="e">
        <f t="shared" ref="BP32:BV32" si="117">BP18/BP12</f>
        <v>#DIV/0!</v>
      </c>
      <c r="BQ32" t="e">
        <f t="shared" si="117"/>
        <v>#DIV/0!</v>
      </c>
      <c r="BR32" t="e">
        <f t="shared" si="117"/>
        <v>#DIV/0!</v>
      </c>
      <c r="BS32" t="e">
        <f t="shared" si="117"/>
        <v>#DIV/0!</v>
      </c>
      <c r="BT32" t="e">
        <f t="shared" si="117"/>
        <v>#DIV/0!</v>
      </c>
      <c r="BU32" t="e">
        <f t="shared" si="117"/>
        <v>#DIV/0!</v>
      </c>
      <c r="BV32" t="e">
        <f t="shared" si="117"/>
        <v>#DIV/0!</v>
      </c>
      <c r="BW32" t="e">
        <f t="shared" ref="BW32:BZ32" si="118">0.5*SQRT((BO43+BS43)^2+(BO44+BS44)^2)</f>
        <v>#DIV/0!</v>
      </c>
      <c r="BX32" t="e">
        <f t="shared" si="118"/>
        <v>#DIV/0!</v>
      </c>
      <c r="BY32" t="e">
        <f t="shared" si="118"/>
        <v>#DIV/0!</v>
      </c>
      <c r="BZ32" t="e">
        <f t="shared" si="118"/>
        <v>#DIV/0!</v>
      </c>
    </row>
    <row r="33" spans="1:78" x14ac:dyDescent="0.25">
      <c r="B33" t="s">
        <v>29</v>
      </c>
      <c r="C33">
        <f>C19-C13</f>
        <v>42.345796105374525</v>
      </c>
      <c r="D33">
        <f>D19-D13</f>
        <v>39.93743032473499</v>
      </c>
      <c r="E33">
        <f>E19-E13+180</f>
        <v>218.0672684701608</v>
      </c>
      <c r="F33">
        <f>F19-F13+180</f>
        <v>216.40316586244364</v>
      </c>
      <c r="G33">
        <f t="shared" ref="G33" si="119">G19-G13</f>
        <v>40.64378239944665</v>
      </c>
      <c r="H33">
        <f>H19-H13</f>
        <v>39.00855832739532</v>
      </c>
      <c r="I33">
        <f>I19-I13+180</f>
        <v>217.07852315185022</v>
      </c>
      <c r="J33">
        <f>J19-J13+180</f>
        <v>215.53099185424881</v>
      </c>
      <c r="K33">
        <f t="shared" ref="K33:N33" si="120">(180/PI())*ATAN((C44+G44)/(C43+G43))</f>
        <v>41.529576046737546</v>
      </c>
      <c r="L33">
        <f t="shared" si="120"/>
        <v>39.497697776243577</v>
      </c>
      <c r="M33">
        <f t="shared" si="120"/>
        <v>37.602269929779965</v>
      </c>
      <c r="N33">
        <f t="shared" si="120"/>
        <v>35.985683158150451</v>
      </c>
      <c r="R33" t="s">
        <v>29</v>
      </c>
      <c r="S33">
        <f t="shared" ref="S33:Z33" si="121">S19-S13</f>
        <v>49.601976850003105</v>
      </c>
      <c r="T33">
        <f t="shared" si="121"/>
        <v>48.386202084723813</v>
      </c>
      <c r="U33">
        <f t="shared" si="121"/>
        <v>48.32356267813843</v>
      </c>
      <c r="V33">
        <f t="shared" si="121"/>
        <v>46.880766224541318</v>
      </c>
      <c r="W33">
        <f t="shared" si="121"/>
        <v>48.248237862067704</v>
      </c>
      <c r="X33">
        <f t="shared" si="121"/>
        <v>48.105250026877407</v>
      </c>
      <c r="Y33">
        <f t="shared" si="121"/>
        <v>46.894422432560276</v>
      </c>
      <c r="Z33">
        <f t="shared" si="121"/>
        <v>45.285322441623293</v>
      </c>
      <c r="AA33">
        <f t="shared" ref="AA33:AD33" si="122">(180/PI())*ATAN((S44+W44)/(S43+W43))</f>
        <v>48.945983547094698</v>
      </c>
      <c r="AB33">
        <f t="shared" si="122"/>
        <v>48.261953457165987</v>
      </c>
      <c r="AC33">
        <f t="shared" si="122"/>
        <v>47.646566005618304</v>
      </c>
      <c r="AD33">
        <f t="shared" si="122"/>
        <v>46.089295699532187</v>
      </c>
      <c r="AH33" t="s">
        <v>29</v>
      </c>
      <c r="AI33">
        <f t="shared" ref="AI33:AP33" si="123">AI19-AI13</f>
        <v>-132.03838670920302</v>
      </c>
      <c r="AJ33">
        <f t="shared" si="123"/>
        <v>49.542797263060514</v>
      </c>
      <c r="AK33">
        <f t="shared" si="123"/>
        <v>-128.73540503481405</v>
      </c>
      <c r="AL33">
        <f t="shared" si="123"/>
        <v>51.063651454043196</v>
      </c>
      <c r="AM33">
        <f t="shared" si="123"/>
        <v>-133.25481769770539</v>
      </c>
      <c r="AN33">
        <f t="shared" si="123"/>
        <v>47.529169476435378</v>
      </c>
      <c r="AO33">
        <f t="shared" si="123"/>
        <v>-130.4638196900919</v>
      </c>
      <c r="AP33">
        <f t="shared" si="123"/>
        <v>50.112473181447378</v>
      </c>
      <c r="AQ33">
        <f t="shared" ref="AQ33:AT33" si="124">(180/PI())*ATAN((AI44+AM44)/(AI43+AM43))</f>
        <v>47.358551557968326</v>
      </c>
      <c r="AR33">
        <f t="shared" si="124"/>
        <v>48.480730002909077</v>
      </c>
      <c r="AS33">
        <f t="shared" si="124"/>
        <v>50.372407537466266</v>
      </c>
      <c r="AT33">
        <f t="shared" si="124"/>
        <v>50.60302164567036</v>
      </c>
      <c r="AX33" t="s">
        <v>29</v>
      </c>
      <c r="AY33">
        <f t="shared" ref="AY33:BF33" si="125">AY19-AY13</f>
        <v>44.195951415427842</v>
      </c>
      <c r="AZ33">
        <f t="shared" si="125"/>
        <v>-137.80008578830279</v>
      </c>
      <c r="BA33">
        <f t="shared" si="125"/>
        <v>-134.07011853396733</v>
      </c>
      <c r="BB33">
        <f t="shared" si="125"/>
        <v>49.584726540553525</v>
      </c>
      <c r="BC33">
        <f t="shared" si="125"/>
        <v>42.457801382910162</v>
      </c>
      <c r="BD33">
        <f t="shared" si="125"/>
        <v>-136.02982568913092</v>
      </c>
      <c r="BE33">
        <f t="shared" si="125"/>
        <v>-133.76951346784872</v>
      </c>
      <c r="BF33">
        <f t="shared" si="125"/>
        <v>47.366420979023324</v>
      </c>
      <c r="BG33">
        <f t="shared" ref="BG33:BJ33" si="126">(180/PI())*ATAN((AY44+BC44)/(AY43+BC43))</f>
        <v>43.51366417050231</v>
      </c>
      <c r="BH33">
        <f t="shared" si="126"/>
        <v>43.08573219652925</v>
      </c>
      <c r="BI33">
        <f t="shared" si="126"/>
        <v>46.071719211399298</v>
      </c>
      <c r="BJ33">
        <f t="shared" si="126"/>
        <v>48.350341299684267</v>
      </c>
      <c r="BN33" t="s">
        <v>29</v>
      </c>
      <c r="BO33">
        <f>BO19-BO13+180</f>
        <v>180</v>
      </c>
      <c r="BP33">
        <f t="shared" ref="BP33:BV33" si="127">BP19-BP13</f>
        <v>0</v>
      </c>
      <c r="BQ33">
        <f t="shared" si="127"/>
        <v>0</v>
      </c>
      <c r="BR33">
        <f t="shared" si="127"/>
        <v>0</v>
      </c>
      <c r="BS33">
        <f t="shared" si="127"/>
        <v>0</v>
      </c>
      <c r="BT33">
        <f t="shared" si="127"/>
        <v>0</v>
      </c>
      <c r="BU33">
        <f t="shared" si="127"/>
        <v>0</v>
      </c>
      <c r="BV33">
        <f t="shared" si="127"/>
        <v>0</v>
      </c>
      <c r="BW33" t="e">
        <f t="shared" ref="BW33:BZ33" si="128">(180/PI())*ATAN((BO44+BS44)/(BO43+BS43))</f>
        <v>#DIV/0!</v>
      </c>
      <c r="BX33" t="e">
        <f t="shared" si="128"/>
        <v>#DIV/0!</v>
      </c>
      <c r="BY33" t="e">
        <f t="shared" si="128"/>
        <v>#DIV/0!</v>
      </c>
      <c r="BZ33" t="e">
        <f t="shared" si="128"/>
        <v>#DIV/0!</v>
      </c>
    </row>
    <row r="34" spans="1:78" x14ac:dyDescent="0.25">
      <c r="Q34" t="s">
        <v>16</v>
      </c>
      <c r="R34" t="s">
        <v>6</v>
      </c>
      <c r="AG34" t="s">
        <v>16</v>
      </c>
      <c r="AH34" t="s">
        <v>6</v>
      </c>
      <c r="AW34" t="s">
        <v>16</v>
      </c>
      <c r="AX34" t="s">
        <v>6</v>
      </c>
      <c r="BM34" t="s">
        <v>16</v>
      </c>
      <c r="BN34" t="s">
        <v>6</v>
      </c>
    </row>
    <row r="35" spans="1:78" x14ac:dyDescent="0.25">
      <c r="A35" t="s">
        <v>67</v>
      </c>
      <c r="B35" t="s">
        <v>29</v>
      </c>
      <c r="C35">
        <f t="shared" ref="C35:J35" si="129">180/PI()*ATAN(C40/C39)</f>
        <v>33.932525184416079</v>
      </c>
      <c r="D35">
        <f t="shared" si="129"/>
        <v>30.567335372315792</v>
      </c>
      <c r="E35">
        <f t="shared" si="129"/>
        <v>26.459463036971364</v>
      </c>
      <c r="F35">
        <f t="shared" si="129"/>
        <v>23.100039251243039</v>
      </c>
      <c r="G35">
        <f t="shared" si="129"/>
        <v>34.113303714721582</v>
      </c>
      <c r="H35">
        <f t="shared" si="129"/>
        <v>30.667209914316313</v>
      </c>
      <c r="I35">
        <f t="shared" si="129"/>
        <v>26.654952829588208</v>
      </c>
      <c r="J35">
        <f t="shared" si="129"/>
        <v>23.022257872214045</v>
      </c>
      <c r="Q35" t="s">
        <v>67</v>
      </c>
      <c r="R35" t="s">
        <v>29</v>
      </c>
      <c r="S35">
        <f t="shared" ref="S35:Z35" si="130">180/PI()*ATAN(S40/S39)</f>
        <v>46.13279401195463</v>
      </c>
      <c r="T35">
        <f t="shared" si="130"/>
        <v>44.985142686273569</v>
      </c>
      <c r="U35">
        <f t="shared" si="130"/>
        <v>41.920692070582064</v>
      </c>
      <c r="V35">
        <f t="shared" si="130"/>
        <v>38.818601710803598</v>
      </c>
      <c r="W35">
        <f t="shared" si="130"/>
        <v>46.646155358457861</v>
      </c>
      <c r="X35">
        <f t="shared" si="130"/>
        <v>45.857745887622904</v>
      </c>
      <c r="Y35">
        <f t="shared" si="130"/>
        <v>42.814641251093995</v>
      </c>
      <c r="Z35">
        <f t="shared" si="130"/>
        <v>39.828082730827695</v>
      </c>
      <c r="AG35" t="s">
        <v>67</v>
      </c>
      <c r="AH35" t="s">
        <v>29</v>
      </c>
      <c r="AI35">
        <f t="shared" ref="AI35:AP35" si="131">180/PI()*ATAN(AI40/AI39)</f>
        <v>45.545796270168644</v>
      </c>
      <c r="AJ35">
        <f t="shared" si="131"/>
        <v>48.348426128203634</v>
      </c>
      <c r="AK35">
        <f t="shared" si="131"/>
        <v>50.144116322830605</v>
      </c>
      <c r="AL35">
        <f t="shared" si="131"/>
        <v>49.336921469488914</v>
      </c>
      <c r="AM35">
        <f t="shared" si="131"/>
        <v>44.169166615884315</v>
      </c>
      <c r="AN35">
        <f t="shared" si="131"/>
        <v>47.070698677725595</v>
      </c>
      <c r="AO35">
        <f t="shared" si="131"/>
        <v>49.387042514029282</v>
      </c>
      <c r="AP35">
        <f t="shared" si="131"/>
        <v>49.012765213112665</v>
      </c>
      <c r="AW35" t="s">
        <v>67</v>
      </c>
      <c r="AX35" t="s">
        <v>29</v>
      </c>
      <c r="AY35">
        <f t="shared" ref="AY35:BF35" si="132">180/PI()*ATAN(AY40/AY39)</f>
        <v>39.253571719555488</v>
      </c>
      <c r="AZ35">
        <f t="shared" si="132"/>
        <v>41.787505550139812</v>
      </c>
      <c r="BA35">
        <f t="shared" si="132"/>
        <v>45.469415073084981</v>
      </c>
      <c r="BB35">
        <f t="shared" si="132"/>
        <v>48.014663354216317</v>
      </c>
      <c r="BC35">
        <f t="shared" si="132"/>
        <v>38.896855170019549</v>
      </c>
      <c r="BD35">
        <f t="shared" si="132"/>
        <v>41.390920758028315</v>
      </c>
      <c r="BE35">
        <f t="shared" si="132"/>
        <v>44.722276797698832</v>
      </c>
      <c r="BF35">
        <f t="shared" si="132"/>
        <v>48.142252048478724</v>
      </c>
      <c r="BN35" t="s">
        <v>29</v>
      </c>
      <c r="BO35">
        <v>0</v>
      </c>
    </row>
    <row r="36" spans="1:78" x14ac:dyDescent="0.25">
      <c r="A36" t="s">
        <v>68</v>
      </c>
      <c r="B36" t="s">
        <v>66</v>
      </c>
      <c r="C36">
        <f t="shared" ref="C36:J36" si="133">180/PI()*ATAN(C42/C41)</f>
        <v>26.775223838270445</v>
      </c>
      <c r="D36">
        <f t="shared" si="133"/>
        <v>23.338421838384747</v>
      </c>
      <c r="E36">
        <f t="shared" si="133"/>
        <v>19.633562914684763</v>
      </c>
      <c r="F36">
        <f t="shared" si="133"/>
        <v>16.837923038292654</v>
      </c>
      <c r="G36">
        <f t="shared" si="133"/>
        <v>27.442775635663573</v>
      </c>
      <c r="H36">
        <f t="shared" si="133"/>
        <v>23.835026447144443</v>
      </c>
      <c r="I36">
        <f t="shared" si="133"/>
        <v>20.134279205644294</v>
      </c>
      <c r="J36">
        <f t="shared" si="133"/>
        <v>16.916623757650083</v>
      </c>
      <c r="Q36" t="s">
        <v>68</v>
      </c>
      <c r="R36" t="s">
        <v>66</v>
      </c>
      <c r="S36">
        <f t="shared" ref="S36:Z36" si="134">180/PI()*ATAN(S42/S41)</f>
        <v>37.816399325877491</v>
      </c>
      <c r="T36">
        <f t="shared" si="134"/>
        <v>35.545080873737597</v>
      </c>
      <c r="U36">
        <f t="shared" si="134"/>
        <v>31.955688937865638</v>
      </c>
      <c r="V36">
        <f t="shared" si="134"/>
        <v>28.437268209828215</v>
      </c>
      <c r="W36">
        <f t="shared" si="134"/>
        <v>38.970598731345191</v>
      </c>
      <c r="X36">
        <f t="shared" si="134"/>
        <v>36.699111077544579</v>
      </c>
      <c r="Y36">
        <f t="shared" si="134"/>
        <v>33.04085012321525</v>
      </c>
      <c r="Z36">
        <f t="shared" si="134"/>
        <v>29.411868321839027</v>
      </c>
      <c r="AG36" t="s">
        <v>68</v>
      </c>
      <c r="AH36" t="s">
        <v>66</v>
      </c>
      <c r="AI36">
        <f t="shared" ref="AI36:AP36" si="135">180/PI()*ATAN(AI42/AI41)</f>
        <v>41.593474960583428</v>
      </c>
      <c r="AJ36">
        <f t="shared" si="135"/>
        <v>42.354276779967407</v>
      </c>
      <c r="AK36">
        <f t="shared" si="135"/>
        <v>40.958235150068724</v>
      </c>
      <c r="AL36">
        <f t="shared" si="135"/>
        <v>38.965056498962483</v>
      </c>
      <c r="AM36">
        <f t="shared" si="135"/>
        <v>41.167750232296619</v>
      </c>
      <c r="AN36">
        <f t="shared" si="135"/>
        <v>41.760706296136313</v>
      </c>
      <c r="AO36">
        <f t="shared" si="135"/>
        <v>41.03286324352127</v>
      </c>
      <c r="AP36">
        <f t="shared" si="135"/>
        <v>38.520741517256447</v>
      </c>
      <c r="AW36" t="s">
        <v>68</v>
      </c>
      <c r="AX36" t="s">
        <v>66</v>
      </c>
      <c r="AY36">
        <f t="shared" ref="AY36:BF36" si="136">180/PI()*ATAN(AY42/AY41)</f>
        <v>38.252459101033118</v>
      </c>
      <c r="AZ36">
        <f t="shared" si="136"/>
        <v>39.67854379299866</v>
      </c>
      <c r="BA36">
        <f t="shared" si="136"/>
        <v>41.261338743415884</v>
      </c>
      <c r="BB36">
        <f t="shared" si="136"/>
        <v>41.750831208453256</v>
      </c>
      <c r="BC36">
        <f t="shared" si="136"/>
        <v>38.122435004452122</v>
      </c>
      <c r="BD36">
        <f t="shared" si="136"/>
        <v>39.276928411423576</v>
      </c>
      <c r="BE36">
        <f t="shared" si="136"/>
        <v>40.71038869260726</v>
      </c>
      <c r="BF36">
        <f t="shared" si="136"/>
        <v>42.378299314311512</v>
      </c>
      <c r="BM36" t="s">
        <v>17</v>
      </c>
      <c r="BN36" t="s">
        <v>6</v>
      </c>
    </row>
    <row r="37" spans="1:78" x14ac:dyDescent="0.25">
      <c r="A37" t="s">
        <v>69</v>
      </c>
      <c r="B37" t="s">
        <v>29</v>
      </c>
      <c r="C37">
        <f t="shared" ref="C37:J37" si="137">180/PI()*ATAN(C44/C43)</f>
        <v>42.345796105374525</v>
      </c>
      <c r="D37">
        <f t="shared" si="137"/>
        <v>39.937430324734983</v>
      </c>
      <c r="E37">
        <f t="shared" si="137"/>
        <v>38.067268470160819</v>
      </c>
      <c r="F37">
        <f t="shared" si="137"/>
        <v>36.40316586244365</v>
      </c>
      <c r="G37">
        <f t="shared" si="137"/>
        <v>40.64378239944665</v>
      </c>
      <c r="H37">
        <f t="shared" si="137"/>
        <v>39.00855832739532</v>
      </c>
      <c r="I37">
        <f t="shared" si="137"/>
        <v>37.078523151850227</v>
      </c>
      <c r="J37">
        <f t="shared" si="137"/>
        <v>35.530991854248796</v>
      </c>
      <c r="Q37" t="s">
        <v>69</v>
      </c>
      <c r="R37" t="s">
        <v>29</v>
      </c>
      <c r="S37">
        <f t="shared" ref="S37:Z37" si="138">180/PI()*ATAN(S44/S43)</f>
        <v>49.601976850003098</v>
      </c>
      <c r="T37">
        <f t="shared" si="138"/>
        <v>48.386202084723813</v>
      </c>
      <c r="U37">
        <f t="shared" si="138"/>
        <v>48.32356267813843</v>
      </c>
      <c r="V37">
        <f t="shared" si="138"/>
        <v>46.880766224541318</v>
      </c>
      <c r="W37">
        <f t="shared" si="138"/>
        <v>48.248237862067704</v>
      </c>
      <c r="X37">
        <f t="shared" si="138"/>
        <v>48.105250026877414</v>
      </c>
      <c r="Y37">
        <f t="shared" si="138"/>
        <v>46.894422432560276</v>
      </c>
      <c r="Z37">
        <f t="shared" si="138"/>
        <v>45.285322441623286</v>
      </c>
      <c r="AG37" t="s">
        <v>69</v>
      </c>
      <c r="AH37" t="s">
        <v>29</v>
      </c>
      <c r="AI37">
        <f t="shared" ref="AI37:AP37" si="139">180/PI()*ATAN(AI44/AI43)</f>
        <v>47.96161329079699</v>
      </c>
      <c r="AJ37">
        <f t="shared" si="139"/>
        <v>49.542797263060514</v>
      </c>
      <c r="AK37">
        <f t="shared" si="139"/>
        <v>51.264594965185957</v>
      </c>
      <c r="AL37">
        <f t="shared" si="139"/>
        <v>51.063651454043189</v>
      </c>
      <c r="AM37">
        <f t="shared" si="139"/>
        <v>46.74518230229463</v>
      </c>
      <c r="AN37">
        <f t="shared" si="139"/>
        <v>47.529169476435371</v>
      </c>
      <c r="AO37">
        <f t="shared" si="139"/>
        <v>49.536180309908119</v>
      </c>
      <c r="AP37">
        <f t="shared" si="139"/>
        <v>50.112473181447378</v>
      </c>
      <c r="AW37" t="s">
        <v>69</v>
      </c>
      <c r="AX37" t="s">
        <v>29</v>
      </c>
      <c r="AY37">
        <f t="shared" ref="AY37:BF37" si="140">180/PI()*ATAN(AY44/AY43)</f>
        <v>44.195951415427835</v>
      </c>
      <c r="AZ37">
        <f t="shared" si="140"/>
        <v>42.199914211697205</v>
      </c>
      <c r="BA37">
        <f t="shared" si="140"/>
        <v>45.929881466032697</v>
      </c>
      <c r="BB37">
        <f t="shared" si="140"/>
        <v>49.584726540553518</v>
      </c>
      <c r="BC37">
        <f t="shared" si="140"/>
        <v>42.457801382910155</v>
      </c>
      <c r="BD37">
        <f t="shared" si="140"/>
        <v>43.970174310869091</v>
      </c>
      <c r="BE37">
        <f t="shared" si="140"/>
        <v>46.230486532151296</v>
      </c>
      <c r="BF37">
        <f t="shared" si="140"/>
        <v>47.366420979023317</v>
      </c>
      <c r="BN37" t="s">
        <v>29</v>
      </c>
    </row>
    <row r="39" spans="1:78" x14ac:dyDescent="0.25">
      <c r="A39" t="s">
        <v>48</v>
      </c>
      <c r="B39" t="s">
        <v>20</v>
      </c>
      <c r="C39">
        <f>C28*COS(PI()*C29/180)</f>
        <v>2270.1594739075063</v>
      </c>
      <c r="D39">
        <f>D28*COS(PI()*D29/180)</f>
        <v>3105.7832036916898</v>
      </c>
      <c r="E39">
        <f t="shared" ref="E39:N39" si="141">E28*COS(PI()*E29/180)</f>
        <v>-4391.4045087211425</v>
      </c>
      <c r="F39">
        <f>F28*COS(PI()*F29/180)</f>
        <v>-5656.7680658515301</v>
      </c>
      <c r="G39">
        <f t="shared" si="141"/>
        <v>2198.4204342186567</v>
      </c>
      <c r="H39">
        <f t="shared" si="141"/>
        <v>2999.9485839893937</v>
      </c>
      <c r="I39">
        <f t="shared" si="141"/>
        <v>-4212.9255918710141</v>
      </c>
      <c r="J39">
        <f t="shared" si="141"/>
        <v>-5411.8765785272699</v>
      </c>
      <c r="K39">
        <f t="shared" si="141"/>
        <v>2234.289954063081</v>
      </c>
      <c r="L39">
        <f t="shared" si="141"/>
        <v>3052.8658938405415</v>
      </c>
      <c r="M39">
        <f t="shared" si="141"/>
        <v>4302.1650502960783</v>
      </c>
      <c r="N39">
        <f t="shared" si="141"/>
        <v>5534.3223221894004</v>
      </c>
      <c r="Q39" t="s">
        <v>48</v>
      </c>
      <c r="R39" t="s">
        <v>20</v>
      </c>
      <c r="S39">
        <f>S28*COS(PI()*S29/180)</f>
        <v>419.34174826852177</v>
      </c>
      <c r="T39">
        <f t="shared" ref="T39:AD39" si="142">T28*COS(PI()*T29/180)</f>
        <v>634.46378680290627</v>
      </c>
      <c r="U39">
        <f t="shared" si="142"/>
        <v>1036.8997786737016</v>
      </c>
      <c r="V39">
        <f t="shared" si="142"/>
        <v>1552.3923528322125</v>
      </c>
      <c r="W39">
        <f t="shared" si="142"/>
        <v>405.79400011163023</v>
      </c>
      <c r="X39">
        <f t="shared" si="142"/>
        <v>610.76180032813534</v>
      </c>
      <c r="Y39">
        <f t="shared" si="142"/>
        <v>1013.34448076217</v>
      </c>
      <c r="Z39">
        <f t="shared" si="142"/>
        <v>1502.3468596097753</v>
      </c>
      <c r="AA39">
        <f t="shared" si="142"/>
        <v>412.56787419007605</v>
      </c>
      <c r="AB39">
        <f t="shared" si="142"/>
        <v>622.61279356552086</v>
      </c>
      <c r="AC39">
        <f t="shared" si="142"/>
        <v>1025.1221297179359</v>
      </c>
      <c r="AD39">
        <f t="shared" si="142"/>
        <v>1527.3696062209938</v>
      </c>
      <c r="AG39" t="s">
        <v>48</v>
      </c>
      <c r="AH39" t="s">
        <v>20</v>
      </c>
      <c r="AI39">
        <f>AI28*COS(PI()*AI29/180)</f>
        <v>-97.616938913489932</v>
      </c>
      <c r="AJ39">
        <f t="shared" ref="AJ39:AT39" si="143">AJ28*COS(PI()*AJ29/180)</f>
        <v>136.88239993715388</v>
      </c>
      <c r="AK39">
        <f t="shared" si="143"/>
        <v>-215.89228399754225</v>
      </c>
      <c r="AL39">
        <f t="shared" si="143"/>
        <v>340.75544790367519</v>
      </c>
      <c r="AM39">
        <f t="shared" si="143"/>
        <v>-100.44797079208801</v>
      </c>
      <c r="AN39">
        <f t="shared" si="143"/>
        <v>140.47892453573417</v>
      </c>
      <c r="AO39">
        <f t="shared" si="143"/>
        <v>-216.37881522557424</v>
      </c>
      <c r="AP39">
        <f t="shared" si="143"/>
        <v>335.86560679029708</v>
      </c>
      <c r="AQ39">
        <f t="shared" si="143"/>
        <v>99.032454852788973</v>
      </c>
      <c r="AR39">
        <f t="shared" si="143"/>
        <v>138.68066223644402</v>
      </c>
      <c r="AS39">
        <f t="shared" si="143"/>
        <v>216.13554961155825</v>
      </c>
      <c r="AT39">
        <f t="shared" si="143"/>
        <v>338.31052734698613</v>
      </c>
      <c r="AW39" t="s">
        <v>48</v>
      </c>
      <c r="AX39" t="s">
        <v>20</v>
      </c>
      <c r="AY39">
        <f>AY28*COS(PI()*AY29/180)</f>
        <v>48.755122511700456</v>
      </c>
      <c r="AZ39">
        <f t="shared" ref="AZ39:BJ39" si="144">AZ28*COS(PI()*AZ29/180)</f>
        <v>-58.183451376486929</v>
      </c>
      <c r="BA39">
        <f t="shared" si="144"/>
        <v>-80.958558283051246</v>
      </c>
      <c r="BB39">
        <f t="shared" si="144"/>
        <v>114.10561584616129</v>
      </c>
      <c r="BC39">
        <f t="shared" si="144"/>
        <v>49.190574757749985</v>
      </c>
      <c r="BD39">
        <f t="shared" si="144"/>
        <v>-58.70215845259473</v>
      </c>
      <c r="BE39">
        <f t="shared" si="144"/>
        <v>-80.78119499528492</v>
      </c>
      <c r="BF39">
        <f t="shared" si="144"/>
        <v>110.90553138143335</v>
      </c>
      <c r="BG39">
        <f t="shared" si="144"/>
        <v>48.972848634725224</v>
      </c>
      <c r="BH39">
        <f t="shared" si="144"/>
        <v>58.442804914540829</v>
      </c>
      <c r="BI39">
        <f t="shared" si="144"/>
        <v>80.869876639168083</v>
      </c>
      <c r="BJ39">
        <f t="shared" si="144"/>
        <v>112.50557361379732</v>
      </c>
      <c r="BM39" t="s">
        <v>48</v>
      </c>
      <c r="BN39" t="s">
        <v>20</v>
      </c>
      <c r="BO39" t="e">
        <f>BO28*COS(PI()*BO29/180)</f>
        <v>#DIV/0!</v>
      </c>
      <c r="BP39" t="e">
        <f t="shared" ref="BP39:BZ39" si="145">BP28*COS(PI()*BP29/180)</f>
        <v>#DIV/0!</v>
      </c>
      <c r="BQ39" t="e">
        <f t="shared" si="145"/>
        <v>#DIV/0!</v>
      </c>
      <c r="BR39" t="e">
        <f t="shared" si="145"/>
        <v>#DIV/0!</v>
      </c>
      <c r="BS39" t="e">
        <f t="shared" si="145"/>
        <v>#DIV/0!</v>
      </c>
      <c r="BT39" t="e">
        <f t="shared" si="145"/>
        <v>#DIV/0!</v>
      </c>
      <c r="BU39" t="e">
        <f t="shared" si="145"/>
        <v>#DIV/0!</v>
      </c>
      <c r="BV39" t="e">
        <f t="shared" si="145"/>
        <v>#DIV/0!</v>
      </c>
      <c r="BW39" t="e">
        <f t="shared" si="145"/>
        <v>#DIV/0!</v>
      </c>
      <c r="BX39" t="e">
        <f t="shared" si="145"/>
        <v>#DIV/0!</v>
      </c>
      <c r="BY39" t="e">
        <f t="shared" si="145"/>
        <v>#DIV/0!</v>
      </c>
      <c r="BZ39" t="e">
        <f t="shared" si="145"/>
        <v>#DIV/0!</v>
      </c>
    </row>
    <row r="40" spans="1:78" x14ac:dyDescent="0.25">
      <c r="C40">
        <f>C28*SIN(PI()*C29/180)</f>
        <v>1527.3551876324127</v>
      </c>
      <c r="D40">
        <f t="shared" ref="D40:N40" si="146">D28*SIN(PI()*D29/180)</f>
        <v>1834.365969125565</v>
      </c>
      <c r="E40">
        <f t="shared" si="146"/>
        <v>-2185.5956220159151</v>
      </c>
      <c r="F40">
        <f t="shared" si="146"/>
        <v>-2412.8206306928669</v>
      </c>
      <c r="G40">
        <f t="shared" si="146"/>
        <v>1489.1871026238641</v>
      </c>
      <c r="H40">
        <f t="shared" si="146"/>
        <v>1778.9177812136431</v>
      </c>
      <c r="I40">
        <f t="shared" si="146"/>
        <v>-2114.7323112502127</v>
      </c>
      <c r="J40">
        <f t="shared" si="146"/>
        <v>-2299.6868965444055</v>
      </c>
      <c r="K40">
        <f t="shared" si="146"/>
        <v>1508.2711451281384</v>
      </c>
      <c r="L40">
        <f t="shared" si="146"/>
        <v>1806.6418751696044</v>
      </c>
      <c r="M40">
        <f t="shared" si="146"/>
        <v>2150.1639666330639</v>
      </c>
      <c r="N40">
        <f t="shared" si="146"/>
        <v>2356.2537636186357</v>
      </c>
      <c r="S40">
        <f>S28*SIN(PI()*S29/180)</f>
        <v>436.26004313630523</v>
      </c>
      <c r="T40">
        <f t="shared" ref="T40:AD40" si="147">T28*SIN(PI()*T29/180)</f>
        <v>634.13482770345297</v>
      </c>
      <c r="U40">
        <f t="shared" si="147"/>
        <v>931.03312185102652</v>
      </c>
      <c r="V40">
        <f t="shared" si="147"/>
        <v>1248.9855264954981</v>
      </c>
      <c r="W40">
        <f t="shared" si="147"/>
        <v>429.80815228186145</v>
      </c>
      <c r="X40">
        <f t="shared" si="147"/>
        <v>629.32793822249755</v>
      </c>
      <c r="Y40">
        <f t="shared" si="147"/>
        <v>938.84838644326135</v>
      </c>
      <c r="Z40">
        <f t="shared" si="147"/>
        <v>1252.9562328625343</v>
      </c>
      <c r="AA40">
        <f t="shared" si="147"/>
        <v>433.03409770908326</v>
      </c>
      <c r="AB40">
        <f t="shared" si="147"/>
        <v>631.7313829629752</v>
      </c>
      <c r="AC40">
        <f t="shared" si="147"/>
        <v>934.94075414714393</v>
      </c>
      <c r="AD40">
        <f t="shared" si="147"/>
        <v>1250.9708796790162</v>
      </c>
      <c r="AI40">
        <f>AI28*SIN(PI()*AI29/180)</f>
        <v>-99.494669452000551</v>
      </c>
      <c r="AJ40">
        <f t="shared" ref="AJ40:AT40" si="148">AJ28*SIN(PI()*AJ29/180)</f>
        <v>153.89511916485361</v>
      </c>
      <c r="AK40">
        <f t="shared" si="148"/>
        <v>-258.60865389072234</v>
      </c>
      <c r="AL40">
        <f t="shared" si="148"/>
        <v>396.68152774985583</v>
      </c>
      <c r="AM40">
        <f t="shared" si="148"/>
        <v>-97.576264023713065</v>
      </c>
      <c r="AN40">
        <f t="shared" si="148"/>
        <v>151.01837456688563</v>
      </c>
      <c r="AO40">
        <f t="shared" si="148"/>
        <v>-252.33798068417011</v>
      </c>
      <c r="AP40">
        <f t="shared" si="148"/>
        <v>386.54308187626651</v>
      </c>
      <c r="AQ40">
        <f t="shared" si="148"/>
        <v>98.53546673785678</v>
      </c>
      <c r="AR40">
        <f t="shared" si="148"/>
        <v>152.4567468658696</v>
      </c>
      <c r="AS40">
        <f t="shared" si="148"/>
        <v>255.47331728744621</v>
      </c>
      <c r="AT40">
        <f t="shared" si="148"/>
        <v>391.6123048130612</v>
      </c>
      <c r="AY40">
        <f>AY28*SIN(PI()*AY29/180)</f>
        <v>39.839674368552835</v>
      </c>
      <c r="AZ40">
        <f t="shared" ref="AZ40:BJ40" si="149">AZ28*SIN(PI()*AZ29/180)</f>
        <v>-51.999182908304689</v>
      </c>
      <c r="BA40">
        <f t="shared" si="149"/>
        <v>-82.296107333227042</v>
      </c>
      <c r="BB40">
        <f t="shared" si="149"/>
        <v>126.7923657878556</v>
      </c>
      <c r="BC40">
        <f t="shared" si="149"/>
        <v>39.687332487727339</v>
      </c>
      <c r="BD40">
        <f t="shared" si="149"/>
        <v>-51.736384442150545</v>
      </c>
      <c r="BE40">
        <f t="shared" si="149"/>
        <v>-80.001843871618732</v>
      </c>
      <c r="BF40">
        <f t="shared" si="149"/>
        <v>123.78976179201671</v>
      </c>
      <c r="BG40">
        <f t="shared" si="149"/>
        <v>39.763503428140083</v>
      </c>
      <c r="BH40">
        <f t="shared" si="149"/>
        <v>51.867783675227628</v>
      </c>
      <c r="BI40">
        <f t="shared" si="149"/>
        <v>81.14897560242288</v>
      </c>
      <c r="BJ40">
        <f t="shared" si="149"/>
        <v>125.29106378993613</v>
      </c>
      <c r="BO40" t="e">
        <f>BO28*SIN(PI()*BO29/180)</f>
        <v>#DIV/0!</v>
      </c>
      <c r="BP40" t="e">
        <f t="shared" ref="BP40:BZ40" si="150">BP28*SIN(PI()*BP29/180)</f>
        <v>#DIV/0!</v>
      </c>
      <c r="BQ40" t="e">
        <f t="shared" si="150"/>
        <v>#DIV/0!</v>
      </c>
      <c r="BR40" t="e">
        <f t="shared" si="150"/>
        <v>#DIV/0!</v>
      </c>
      <c r="BS40" t="e">
        <f t="shared" si="150"/>
        <v>#DIV/0!</v>
      </c>
      <c r="BT40" t="e">
        <f t="shared" si="150"/>
        <v>#DIV/0!</v>
      </c>
      <c r="BU40" t="e">
        <f t="shared" si="150"/>
        <v>#DIV/0!</v>
      </c>
      <c r="BV40" t="e">
        <f t="shared" si="150"/>
        <v>#DIV/0!</v>
      </c>
      <c r="BW40" t="e">
        <f t="shared" si="150"/>
        <v>#DIV/0!</v>
      </c>
      <c r="BX40" t="e">
        <f t="shared" si="150"/>
        <v>#DIV/0!</v>
      </c>
      <c r="BY40" t="e">
        <f t="shared" si="150"/>
        <v>#DIV/0!</v>
      </c>
      <c r="BZ40" t="e">
        <f t="shared" si="150"/>
        <v>#DIV/0!</v>
      </c>
    </row>
    <row r="41" spans="1:78" x14ac:dyDescent="0.25">
      <c r="B41" t="s">
        <v>21</v>
      </c>
      <c r="C41">
        <f>C30*COS(PI()*C31/180)</f>
        <v>3605.5326839800869</v>
      </c>
      <c r="D41">
        <f t="shared" ref="D41:N41" si="151">D30*COS(PI()*D31/180)</f>
        <v>4754.3196187709873</v>
      </c>
      <c r="E41">
        <f t="shared" si="151"/>
        <v>-6334.4114089507384</v>
      </c>
      <c r="F41">
        <f t="shared" si="151"/>
        <v>7840.8969188481205</v>
      </c>
      <c r="G41">
        <f t="shared" si="151"/>
        <v>3683.088636252824</v>
      </c>
      <c r="H41">
        <f t="shared" si="151"/>
        <v>4869.6076916721804</v>
      </c>
      <c r="I41">
        <f t="shared" si="151"/>
        <v>-6514.7499365084368</v>
      </c>
      <c r="J41">
        <f t="shared" si="151"/>
        <v>8058.1449944208098</v>
      </c>
      <c r="K41">
        <f t="shared" si="151"/>
        <v>3644.3106601164554</v>
      </c>
      <c r="L41">
        <f t="shared" si="151"/>
        <v>4811.9636552215834</v>
      </c>
      <c r="M41">
        <f t="shared" si="151"/>
        <v>6424.5806727295885</v>
      </c>
      <c r="N41">
        <f t="shared" si="151"/>
        <v>7949.5209566344656</v>
      </c>
      <c r="R41" t="s">
        <v>21</v>
      </c>
      <c r="S41">
        <f>S30*COS(PI()*S31/180)</f>
        <v>986.037287984518</v>
      </c>
      <c r="T41">
        <f t="shared" ref="T41:AD41" si="152">T30*COS(PI()*T31/180)</f>
        <v>1461.1323578708977</v>
      </c>
      <c r="U41">
        <f t="shared" si="152"/>
        <v>2235.5300535277424</v>
      </c>
      <c r="V41">
        <f t="shared" si="152"/>
        <v>3195.3818168395865</v>
      </c>
      <c r="W41">
        <f t="shared" si="152"/>
        <v>983.40332197278178</v>
      </c>
      <c r="X41">
        <f t="shared" si="152"/>
        <v>1486.9632804628579</v>
      </c>
      <c r="Y41">
        <f t="shared" si="152"/>
        <v>2312.1060867853921</v>
      </c>
      <c r="Z41">
        <f t="shared" si="152"/>
        <v>3302.8141127011563</v>
      </c>
      <c r="AA41">
        <f t="shared" si="152"/>
        <v>984.72030497865001</v>
      </c>
      <c r="AB41">
        <f t="shared" si="152"/>
        <v>1474.0478191668778</v>
      </c>
      <c r="AC41">
        <f t="shared" si="152"/>
        <v>2273.818070156567</v>
      </c>
      <c r="AD41">
        <f t="shared" si="152"/>
        <v>3249.0979647703716</v>
      </c>
      <c r="AH41" t="s">
        <v>21</v>
      </c>
      <c r="AI41">
        <f>AI30*COS(PI()*AI31/180)</f>
        <v>-262.50183254507078</v>
      </c>
      <c r="AJ41">
        <f t="shared" ref="AJ41:AT41" si="153">AJ30*COS(PI()*AJ31/180)</f>
        <v>397.26601683783662</v>
      </c>
      <c r="AK41">
        <f t="shared" si="153"/>
        <v>-672.38957869157866</v>
      </c>
      <c r="AL41">
        <f t="shared" si="153"/>
        <v>1057.8546266533153</v>
      </c>
      <c r="AM41">
        <f t="shared" si="153"/>
        <v>-284.45673440715677</v>
      </c>
      <c r="AN41">
        <f t="shared" si="153"/>
        <v>429.77783430542451</v>
      </c>
      <c r="AO41">
        <f t="shared" si="153"/>
        <v>-694.17207246026499</v>
      </c>
      <c r="AP41">
        <f t="shared" si="153"/>
        <v>1097.8190729993032</v>
      </c>
      <c r="AQ41">
        <f t="shared" si="153"/>
        <v>273.47928347611384</v>
      </c>
      <c r="AR41">
        <f t="shared" si="153"/>
        <v>413.52192557163062</v>
      </c>
      <c r="AS41">
        <f t="shared" si="153"/>
        <v>683.28082557592188</v>
      </c>
      <c r="AT41">
        <f t="shared" si="153"/>
        <v>1077.8368498263094</v>
      </c>
      <c r="AX41" t="s">
        <v>21</v>
      </c>
      <c r="AY41">
        <f>AY30*COS(PI()*AY31/180)</f>
        <v>110.33667456093175</v>
      </c>
      <c r="AZ41">
        <f t="shared" ref="AZ41:BJ41" si="154">AZ30*COS(PI()*AZ31/180)</f>
        <v>-150.43704959218152</v>
      </c>
      <c r="BA41">
        <f t="shared" si="154"/>
        <v>-232.37021676038526</v>
      </c>
      <c r="BB41">
        <f t="shared" si="154"/>
        <v>351.99353963795329</v>
      </c>
      <c r="BC41">
        <f t="shared" si="154"/>
        <v>112.62563881730836</v>
      </c>
      <c r="BD41">
        <f t="shared" si="154"/>
        <v>-162.47925740640025</v>
      </c>
      <c r="BE41">
        <f t="shared" si="154"/>
        <v>-245.474316411806</v>
      </c>
      <c r="BF41">
        <f t="shared" si="154"/>
        <v>361.08696945398469</v>
      </c>
      <c r="BG41">
        <f t="shared" si="154"/>
        <v>111.48115668912006</v>
      </c>
      <c r="BH41">
        <f t="shared" si="154"/>
        <v>156.45815349929092</v>
      </c>
      <c r="BI41">
        <f t="shared" si="154"/>
        <v>238.92226658609562</v>
      </c>
      <c r="BJ41">
        <f t="shared" si="154"/>
        <v>356.54025454596899</v>
      </c>
      <c r="BN41" t="s">
        <v>21</v>
      </c>
      <c r="BO41" t="e">
        <f>BO30*COS(PI()*BO31/180)</f>
        <v>#DIV/0!</v>
      </c>
      <c r="BP41" t="e">
        <f t="shared" ref="BP41:BZ41" si="155">BP30*COS(PI()*BP31/180)</f>
        <v>#DIV/0!</v>
      </c>
      <c r="BQ41" t="e">
        <f t="shared" si="155"/>
        <v>#DIV/0!</v>
      </c>
      <c r="BR41" t="e">
        <f t="shared" si="155"/>
        <v>#DIV/0!</v>
      </c>
      <c r="BS41" t="e">
        <f t="shared" si="155"/>
        <v>#DIV/0!</v>
      </c>
      <c r="BT41" t="e">
        <f t="shared" si="155"/>
        <v>#DIV/0!</v>
      </c>
      <c r="BU41" t="e">
        <f t="shared" si="155"/>
        <v>#DIV/0!</v>
      </c>
      <c r="BV41" t="e">
        <f t="shared" si="155"/>
        <v>#DIV/0!</v>
      </c>
      <c r="BW41" t="e">
        <f t="shared" si="155"/>
        <v>#DIV/0!</v>
      </c>
      <c r="BX41" t="e">
        <f t="shared" si="155"/>
        <v>#DIV/0!</v>
      </c>
      <c r="BY41" t="e">
        <f t="shared" si="155"/>
        <v>#DIV/0!</v>
      </c>
      <c r="BZ41" t="e">
        <f t="shared" si="155"/>
        <v>#DIV/0!</v>
      </c>
    </row>
    <row r="42" spans="1:78" x14ac:dyDescent="0.25">
      <c r="C42">
        <f>C30*SIN(PI()*C31/180)</f>
        <v>1819.3290850289527</v>
      </c>
      <c r="D42">
        <f t="shared" ref="D42:N42" si="156">D30*SIN(PI()*D31/180)</f>
        <v>2051.3141191217251</v>
      </c>
      <c r="E42">
        <f t="shared" si="156"/>
        <v>-2259.764395989177</v>
      </c>
      <c r="F42">
        <f t="shared" si="156"/>
        <v>2372.9702990379174</v>
      </c>
      <c r="G42">
        <f t="shared" si="156"/>
        <v>1912.6216819943047</v>
      </c>
      <c r="H42">
        <f t="shared" si="156"/>
        <v>2151.3098730074257</v>
      </c>
      <c r="I42">
        <f t="shared" si="156"/>
        <v>-2388.4805409075047</v>
      </c>
      <c r="J42">
        <f t="shared" si="156"/>
        <v>2450.8056656411864</v>
      </c>
      <c r="K42">
        <f t="shared" si="156"/>
        <v>1865.9753835116287</v>
      </c>
      <c r="L42">
        <f t="shared" si="156"/>
        <v>2101.3119960645754</v>
      </c>
      <c r="M42">
        <f t="shared" si="156"/>
        <v>2324.1224684483409</v>
      </c>
      <c r="N42">
        <f t="shared" si="156"/>
        <v>2411.8879823395514</v>
      </c>
      <c r="S42">
        <f>S30*SIN(PI()*S31/180)</f>
        <v>765.30105685694241</v>
      </c>
      <c r="T42">
        <f t="shared" ref="T42:AD42" si="157">T30*SIN(PI()*T31/180)</f>
        <v>1043.9511079726499</v>
      </c>
      <c r="U42">
        <f t="shared" si="157"/>
        <v>1394.5114062537164</v>
      </c>
      <c r="V42">
        <f t="shared" si="157"/>
        <v>1730.4235366936991</v>
      </c>
      <c r="W42">
        <f t="shared" si="157"/>
        <v>795.50911016412488</v>
      </c>
      <c r="X42">
        <f t="shared" si="157"/>
        <v>1108.3123845373284</v>
      </c>
      <c r="Y42">
        <f t="shared" si="157"/>
        <v>1503.8440009163094</v>
      </c>
      <c r="Z42">
        <f t="shared" si="157"/>
        <v>1861.9415798399709</v>
      </c>
      <c r="AA42">
        <f t="shared" si="157"/>
        <v>780.40508351053359</v>
      </c>
      <c r="AB42">
        <f t="shared" si="157"/>
        <v>1076.1317462549891</v>
      </c>
      <c r="AC42">
        <f t="shared" si="157"/>
        <v>1449.177703585013</v>
      </c>
      <c r="AD42">
        <f t="shared" si="157"/>
        <v>1796.1825582668348</v>
      </c>
      <c r="AI42">
        <f>AI30*SIN(PI()*AI31/180)</f>
        <v>-233.00657879218591</v>
      </c>
      <c r="AJ42">
        <f t="shared" ref="AJ42:AT42" si="158">AJ30*SIN(PI()*AJ31/180)</f>
        <v>362.17278299154896</v>
      </c>
      <c r="AK42">
        <f t="shared" si="158"/>
        <v>-583.63939080453031</v>
      </c>
      <c r="AL42">
        <f t="shared" si="158"/>
        <v>855.56608373851896</v>
      </c>
      <c r="AM42">
        <f t="shared" si="158"/>
        <v>-248.74036879455468</v>
      </c>
      <c r="AN42">
        <f t="shared" si="158"/>
        <v>383.73569043279628</v>
      </c>
      <c r="AO42">
        <f t="shared" si="158"/>
        <v>-604.13395415487355</v>
      </c>
      <c r="AP42">
        <f t="shared" si="158"/>
        <v>873.89378092023026</v>
      </c>
      <c r="AQ42">
        <f t="shared" si="158"/>
        <v>240.87347379337027</v>
      </c>
      <c r="AR42">
        <f t="shared" si="158"/>
        <v>372.95423671217253</v>
      </c>
      <c r="AS42">
        <f t="shared" si="158"/>
        <v>593.88667247970193</v>
      </c>
      <c r="AT42">
        <f t="shared" si="158"/>
        <v>864.72993232937449</v>
      </c>
      <c r="AY42">
        <f>AY30*SIN(PI()*AY31/180)</f>
        <v>86.990099516591968</v>
      </c>
      <c r="AZ42">
        <f t="shared" ref="AZ42:BJ42" si="159">AZ30*SIN(PI()*AZ31/180)</f>
        <v>-124.80010857872293</v>
      </c>
      <c r="BA42">
        <f t="shared" si="159"/>
        <v>-203.86457765074735</v>
      </c>
      <c r="BB42">
        <f t="shared" si="159"/>
        <v>314.1754202106178</v>
      </c>
      <c r="BC42">
        <f t="shared" si="159"/>
        <v>88.381016695974139</v>
      </c>
      <c r="BD42">
        <f t="shared" si="159"/>
        <v>-132.87851000448623</v>
      </c>
      <c r="BE42">
        <f t="shared" si="159"/>
        <v>-211.21867134045792</v>
      </c>
      <c r="BF42">
        <f t="shared" si="159"/>
        <v>329.46700682020293</v>
      </c>
      <c r="BG42">
        <f t="shared" si="159"/>
        <v>87.68555810628304</v>
      </c>
      <c r="BH42">
        <f t="shared" si="159"/>
        <v>128.83930929160456</v>
      </c>
      <c r="BI42">
        <f t="shared" si="159"/>
        <v>207.5416244956026</v>
      </c>
      <c r="BJ42">
        <f t="shared" si="159"/>
        <v>321.82121351541036</v>
      </c>
      <c r="BO42" t="e">
        <f>BO30*SIN(PI()*BO31/180)</f>
        <v>#DIV/0!</v>
      </c>
      <c r="BP42" t="e">
        <f t="shared" ref="BP42:BZ42" si="160">BP30*SIN(PI()*BP31/180)</f>
        <v>#DIV/0!</v>
      </c>
      <c r="BQ42" t="e">
        <f t="shared" si="160"/>
        <v>#DIV/0!</v>
      </c>
      <c r="BR42" t="e">
        <f t="shared" si="160"/>
        <v>#DIV/0!</v>
      </c>
      <c r="BS42" t="e">
        <f t="shared" si="160"/>
        <v>#DIV/0!</v>
      </c>
      <c r="BT42" t="e">
        <f t="shared" si="160"/>
        <v>#DIV/0!</v>
      </c>
      <c r="BU42" t="e">
        <f t="shared" si="160"/>
        <v>#DIV/0!</v>
      </c>
      <c r="BV42" t="e">
        <f t="shared" si="160"/>
        <v>#DIV/0!</v>
      </c>
      <c r="BW42" t="e">
        <f t="shared" si="160"/>
        <v>#DIV/0!</v>
      </c>
      <c r="BX42" t="e">
        <f t="shared" si="160"/>
        <v>#DIV/0!</v>
      </c>
      <c r="BY42" t="e">
        <f t="shared" si="160"/>
        <v>#DIV/0!</v>
      </c>
      <c r="BZ42" t="e">
        <f t="shared" si="160"/>
        <v>#DIV/0!</v>
      </c>
    </row>
    <row r="43" spans="1:78" x14ac:dyDescent="0.25">
      <c r="B43" t="s">
        <v>49</v>
      </c>
      <c r="C43">
        <f>C32*COS(PI()*C33/180)</f>
        <v>133.97071731952889</v>
      </c>
      <c r="D43">
        <f t="shared" ref="D43:N43" si="161">D32*COS(PI()*D33/180)</f>
        <v>197.61554588209</v>
      </c>
      <c r="E43">
        <f t="shared" si="161"/>
        <v>-252.47793444963492</v>
      </c>
      <c r="F43">
        <f t="shared" si="161"/>
        <v>-328.45026502836265</v>
      </c>
      <c r="G43">
        <f t="shared" si="161"/>
        <v>126.73614027858756</v>
      </c>
      <c r="H43">
        <f t="shared" si="161"/>
        <v>180.0431534123492</v>
      </c>
      <c r="I43">
        <f t="shared" si="161"/>
        <v>-227.15437434810627</v>
      </c>
      <c r="J43">
        <f t="shared" si="161"/>
        <v>-304.92263134365612</v>
      </c>
      <c r="K43">
        <f t="shared" si="161"/>
        <v>130.35342879905824</v>
      </c>
      <c r="L43">
        <f t="shared" si="161"/>
        <v>188.8293496472196</v>
      </c>
      <c r="M43">
        <f t="shared" si="161"/>
        <v>239.81615439887059</v>
      </c>
      <c r="N43">
        <f t="shared" si="161"/>
        <v>316.68644818600939</v>
      </c>
      <c r="R43" t="s">
        <v>49</v>
      </c>
      <c r="S43">
        <f>S32*COS(PI()*S33/180)</f>
        <v>26.444859067961858</v>
      </c>
      <c r="T43">
        <f t="shared" ref="T43:AD43" si="162">T32*COS(PI()*T33/180)</f>
        <v>47.461719589554981</v>
      </c>
      <c r="U43">
        <f t="shared" si="162"/>
        <v>60.270293285284438</v>
      </c>
      <c r="V43">
        <f t="shared" si="162"/>
        <v>87.909480750762953</v>
      </c>
      <c r="W43">
        <f t="shared" si="162"/>
        <v>25.545771392660129</v>
      </c>
      <c r="X43">
        <f t="shared" si="162"/>
        <v>37.839240607716619</v>
      </c>
      <c r="Y43">
        <f t="shared" si="162"/>
        <v>55.751924958115893</v>
      </c>
      <c r="Z43">
        <f t="shared" si="162"/>
        <v>89.082068751969516</v>
      </c>
      <c r="AA43">
        <f t="shared" si="162"/>
        <v>25.995315230310997</v>
      </c>
      <c r="AB43">
        <f t="shared" si="162"/>
        <v>42.650480098635789</v>
      </c>
      <c r="AC43">
        <f t="shared" si="162"/>
        <v>58.01110912170018</v>
      </c>
      <c r="AD43">
        <f t="shared" si="162"/>
        <v>88.495774751366241</v>
      </c>
      <c r="AH43" t="s">
        <v>49</v>
      </c>
      <c r="AI43">
        <f>AI32*COS(PI()*AI33/180)</f>
        <v>-8.7987712334186519</v>
      </c>
      <c r="AJ43">
        <f t="shared" ref="AJ43:AT43" si="163">AJ32*COS(PI()*AJ33/180)</f>
        <v>12.89230438612022</v>
      </c>
      <c r="AK43">
        <f t="shared" si="163"/>
        <v>-16.313609911912444</v>
      </c>
      <c r="AL43">
        <f t="shared" si="163"/>
        <v>24.551817565802626</v>
      </c>
      <c r="AM43">
        <f t="shared" si="163"/>
        <v>-8.8526568648760779</v>
      </c>
      <c r="AN43">
        <f t="shared" si="163"/>
        <v>14.97334644701955</v>
      </c>
      <c r="AO43">
        <f t="shared" si="163"/>
        <v>-18.051757375319067</v>
      </c>
      <c r="AP43">
        <f t="shared" si="163"/>
        <v>23.52494021294811</v>
      </c>
      <c r="AQ43">
        <f t="shared" si="163"/>
        <v>8.8257140491473667</v>
      </c>
      <c r="AR43">
        <f t="shared" si="163"/>
        <v>13.932825416569884</v>
      </c>
      <c r="AS43">
        <f t="shared" si="163"/>
        <v>17.182683643615754</v>
      </c>
      <c r="AT43">
        <f t="shared" si="163"/>
        <v>24.03837888937537</v>
      </c>
      <c r="AX43" t="s">
        <v>49</v>
      </c>
      <c r="AY43">
        <f>AY32*COS(PI()*AY33/180)</f>
        <v>4.6771131141877138</v>
      </c>
      <c r="AZ43">
        <f t="shared" ref="AZ43:BJ43" si="164">AZ32*COS(PI()*AZ33/180)</f>
        <v>-8.4552472973013124</v>
      </c>
      <c r="BA43">
        <f t="shared" si="164"/>
        <v>-8.6237780944548543</v>
      </c>
      <c r="BB43">
        <f t="shared" si="164"/>
        <v>9.6368689821271207</v>
      </c>
      <c r="BC43">
        <f t="shared" si="164"/>
        <v>3.110146722148325</v>
      </c>
      <c r="BD43">
        <f t="shared" si="164"/>
        <v>-8.2271492577093142</v>
      </c>
      <c r="BE43">
        <f t="shared" si="164"/>
        <v>-7.6623547458305961</v>
      </c>
      <c r="BF43">
        <f t="shared" si="164"/>
        <v>12.630160523954428</v>
      </c>
      <c r="BG43">
        <f t="shared" si="164"/>
        <v>3.8936299181680196</v>
      </c>
      <c r="BH43">
        <f t="shared" si="164"/>
        <v>8.3411982775053133</v>
      </c>
      <c r="BI43">
        <f>BI32*COS(PI()*BI33/180)</f>
        <v>8.1430664201427252</v>
      </c>
      <c r="BJ43">
        <f t="shared" si="164"/>
        <v>11.133514753040776</v>
      </c>
      <c r="BN43" t="s">
        <v>49</v>
      </c>
      <c r="BO43" t="e">
        <f>BO32*COS(PI()*BO33/180)</f>
        <v>#DIV/0!</v>
      </c>
      <c r="BP43" t="e">
        <f t="shared" ref="BP43:BZ43" si="165">BP32*COS(PI()*BP33/180)</f>
        <v>#DIV/0!</v>
      </c>
      <c r="BQ43" t="e">
        <f t="shared" si="165"/>
        <v>#DIV/0!</v>
      </c>
      <c r="BR43" t="e">
        <f t="shared" si="165"/>
        <v>#DIV/0!</v>
      </c>
      <c r="BS43" t="e">
        <f t="shared" si="165"/>
        <v>#DIV/0!</v>
      </c>
      <c r="BT43" t="e">
        <f t="shared" si="165"/>
        <v>#DIV/0!</v>
      </c>
      <c r="BU43" t="e">
        <f t="shared" si="165"/>
        <v>#DIV/0!</v>
      </c>
      <c r="BV43" t="e">
        <f t="shared" si="165"/>
        <v>#DIV/0!</v>
      </c>
      <c r="BW43" t="e">
        <f t="shared" si="165"/>
        <v>#DIV/0!</v>
      </c>
      <c r="BX43" t="e">
        <f t="shared" si="165"/>
        <v>#DIV/0!</v>
      </c>
      <c r="BY43" t="e">
        <f t="shared" si="165"/>
        <v>#DIV/0!</v>
      </c>
      <c r="BZ43" t="e">
        <f t="shared" si="165"/>
        <v>#DIV/0!</v>
      </c>
    </row>
    <row r="44" spans="1:78" x14ac:dyDescent="0.25">
      <c r="C44">
        <f>C32*SIN(PI()*C33/180)</f>
        <v>122.09985839052882</v>
      </c>
      <c r="D44">
        <f t="shared" ref="D44:H44" si="166">D32*SIN(PI()*D33/180)</f>
        <v>165.45171670337825</v>
      </c>
      <c r="E44">
        <f t="shared" si="166"/>
        <v>-197.73518192463882</v>
      </c>
      <c r="F44">
        <f t="shared" si="166"/>
        <v>-242.18243418340884</v>
      </c>
      <c r="G44">
        <f t="shared" si="166"/>
        <v>108.79410995234012</v>
      </c>
      <c r="H44">
        <f t="shared" si="166"/>
        <v>145.84060476752001</v>
      </c>
      <c r="I44">
        <f>I32*SIN(PI()*I33/180)</f>
        <v>-171.66169261846156</v>
      </c>
      <c r="J44">
        <f>J32*SIN(PI()*J33/180)</f>
        <v>-217.74814805183229</v>
      </c>
      <c r="K44">
        <f t="shared" ref="K44:N44" si="167">K32*SIN(PI()*K33/180)</f>
        <v>115.44698417143447</v>
      </c>
      <c r="L44">
        <f t="shared" si="167"/>
        <v>155.64616073544912</v>
      </c>
      <c r="M44">
        <f t="shared" si="167"/>
        <v>184.69843727155015</v>
      </c>
      <c r="N44">
        <f t="shared" si="167"/>
        <v>229.96529111762055</v>
      </c>
      <c r="S44">
        <f>S32*SIN(PI()*S33/180)</f>
        <v>31.074776486286257</v>
      </c>
      <c r="T44">
        <f t="shared" ref="T44:AD44" si="168">T32*SIN(PI()*T33/180)</f>
        <v>53.431498827253684</v>
      </c>
      <c r="U44">
        <f t="shared" si="168"/>
        <v>67.701929556791683</v>
      </c>
      <c r="V44">
        <f t="shared" si="168"/>
        <v>93.878931976631165</v>
      </c>
      <c r="W44">
        <f t="shared" si="168"/>
        <v>28.619846857269344</v>
      </c>
      <c r="X44">
        <f t="shared" si="168"/>
        <v>42.180297641715754</v>
      </c>
      <c r="Y44">
        <f t="shared" si="168"/>
        <v>59.566182395715394</v>
      </c>
      <c r="Z44">
        <f t="shared" si="168"/>
        <v>89.973741116061888</v>
      </c>
      <c r="AA44">
        <f t="shared" si="168"/>
        <v>29.847311671777806</v>
      </c>
      <c r="AB44">
        <f t="shared" si="168"/>
        <v>47.805898234484715</v>
      </c>
      <c r="AC44">
        <f t="shared" si="168"/>
        <v>63.634055976253528</v>
      </c>
      <c r="AD44">
        <f t="shared" si="168"/>
        <v>91.926336546346533</v>
      </c>
      <c r="AI44">
        <f>AI32*SIN(PI()*AI33/180)</f>
        <v>-9.7588690938620797</v>
      </c>
      <c r="AJ44">
        <f t="shared" ref="AJ44:AT44" si="169">AJ32*SIN(PI()*AJ33/180)</f>
        <v>15.117800519687075</v>
      </c>
      <c r="AK44">
        <f t="shared" si="169"/>
        <v>-20.336946940096951</v>
      </c>
      <c r="AL44">
        <f t="shared" si="169"/>
        <v>30.387933649360747</v>
      </c>
      <c r="AM44">
        <f t="shared" si="169"/>
        <v>-9.4090660003139615</v>
      </c>
      <c r="AN44">
        <f t="shared" si="169"/>
        <v>16.35725115693678</v>
      </c>
      <c r="AO44">
        <f t="shared" si="169"/>
        <v>-21.162938199214221</v>
      </c>
      <c r="AP44">
        <f t="shared" si="169"/>
        <v>28.147962866600924</v>
      </c>
      <c r="AQ44">
        <f t="shared" si="169"/>
        <v>9.5839675470880188</v>
      </c>
      <c r="AR44">
        <f t="shared" si="169"/>
        <v>15.737525838311928</v>
      </c>
      <c r="AS44">
        <f t="shared" si="169"/>
        <v>20.749942569655587</v>
      </c>
      <c r="AT44">
        <f t="shared" si="169"/>
        <v>29.26794825798083</v>
      </c>
      <c r="AY44">
        <f>AY32*SIN(PI()*AY33/180)</f>
        <v>4.5476507811883007</v>
      </c>
      <c r="AZ44">
        <f t="shared" ref="AZ44:BD44" si="170">AZ32*SIN(PI()*AZ33/180)</f>
        <v>-7.6667270106805248</v>
      </c>
      <c r="BA44">
        <f t="shared" si="170"/>
        <v>-8.9083404789256768</v>
      </c>
      <c r="BB44">
        <f t="shared" si="170"/>
        <v>11.317169049785354</v>
      </c>
      <c r="BC44">
        <f t="shared" si="170"/>
        <v>2.8457132369584217</v>
      </c>
      <c r="BD44">
        <f t="shared" si="170"/>
        <v>-7.936593300145204</v>
      </c>
      <c r="BE44">
        <f>BE32*SIN(PI()*BE33/180)</f>
        <v>-7.9987448879904646</v>
      </c>
      <c r="BF44">
        <f>BF32*SIN(PI()*BF33/180)</f>
        <v>13.719050590022645</v>
      </c>
      <c r="BG44">
        <f t="shared" ref="BG44:BJ44" si="171">BG32*SIN(PI()*BG33/180)</f>
        <v>3.6966820090733616</v>
      </c>
      <c r="BH44">
        <f t="shared" si="171"/>
        <v>7.8016601554128631</v>
      </c>
      <c r="BI44">
        <f t="shared" si="171"/>
        <v>8.4535426834580694</v>
      </c>
      <c r="BJ44">
        <f t="shared" si="171"/>
        <v>12.518109819904</v>
      </c>
      <c r="BO44" t="e">
        <f>BO32*SIN(PI()*BO33/180)</f>
        <v>#DIV/0!</v>
      </c>
      <c r="BP44" t="e">
        <f t="shared" ref="BP44:BT44" si="172">BP32*SIN(PI()*BP33/180)</f>
        <v>#DIV/0!</v>
      </c>
      <c r="BQ44" t="e">
        <f t="shared" si="172"/>
        <v>#DIV/0!</v>
      </c>
      <c r="BR44" t="e">
        <f t="shared" si="172"/>
        <v>#DIV/0!</v>
      </c>
      <c r="BS44" t="e">
        <f t="shared" si="172"/>
        <v>#DIV/0!</v>
      </c>
      <c r="BT44" t="e">
        <f t="shared" si="172"/>
        <v>#DIV/0!</v>
      </c>
      <c r="BU44" t="e">
        <f>BU32*SIN(PI()*BU33/180)</f>
        <v>#DIV/0!</v>
      </c>
      <c r="BV44" t="e">
        <f>BV32*SIN(PI()*BV33/180)</f>
        <v>#DIV/0!</v>
      </c>
      <c r="BW44" t="e">
        <f t="shared" ref="BW44:BZ44" si="173">BW32*SIN(PI()*BW33/180)</f>
        <v>#DIV/0!</v>
      </c>
      <c r="BX44" t="e">
        <f t="shared" si="173"/>
        <v>#DIV/0!</v>
      </c>
      <c r="BY44" t="e">
        <f t="shared" si="173"/>
        <v>#DIV/0!</v>
      </c>
      <c r="BZ44" t="e">
        <f t="shared" si="173"/>
        <v>#DIV/0!</v>
      </c>
    </row>
    <row r="45" spans="1:78" x14ac:dyDescent="0.25">
      <c r="T45">
        <f>T32/X32</f>
        <v>1.2612079571907182</v>
      </c>
      <c r="U45">
        <f t="shared" ref="U45:V45" si="174">U32/Y32</f>
        <v>1.1109943409663732</v>
      </c>
      <c r="V45">
        <f t="shared" si="174"/>
        <v>1.0157958108277909</v>
      </c>
      <c r="AI45">
        <f>AI32/AM32</f>
        <v>1.0170913387958251</v>
      </c>
      <c r="AJ45">
        <f t="shared" ref="AJ45:AL45" si="175">AJ32/AN32</f>
        <v>0.89596140700661953</v>
      </c>
      <c r="AK45">
        <f t="shared" si="175"/>
        <v>0.93728213152324102</v>
      </c>
      <c r="AL45">
        <f t="shared" si="175"/>
        <v>1.0649500891162074</v>
      </c>
    </row>
    <row r="46" spans="1:78" x14ac:dyDescent="0.25">
      <c r="A46" t="s">
        <v>48</v>
      </c>
      <c r="B46" t="s">
        <v>20</v>
      </c>
      <c r="C46">
        <f>C28*COS(PI()*C35/180)</f>
        <v>2270.1594739075063</v>
      </c>
      <c r="D46">
        <f t="shared" ref="D46:J46" si="176">D28*COS(PI()*D35/180)</f>
        <v>3105.7832036916898</v>
      </c>
      <c r="E46">
        <f t="shared" si="176"/>
        <v>4391.4045087211425</v>
      </c>
      <c r="F46">
        <f t="shared" si="176"/>
        <v>5656.7680658515301</v>
      </c>
      <c r="G46">
        <f t="shared" si="176"/>
        <v>2198.4204342186567</v>
      </c>
      <c r="H46">
        <f t="shared" si="176"/>
        <v>2999.9485839893937</v>
      </c>
      <c r="I46">
        <f t="shared" si="176"/>
        <v>4212.9255918710141</v>
      </c>
      <c r="J46">
        <f t="shared" si="176"/>
        <v>5411.8765785272708</v>
      </c>
      <c r="Q46" t="s">
        <v>48</v>
      </c>
      <c r="R46" t="s">
        <v>20</v>
      </c>
      <c r="S46">
        <f>S28*COS(PI()*S35/180)</f>
        <v>419.34174826852177</v>
      </c>
      <c r="T46">
        <f t="shared" ref="T46:Z46" si="177">T28*COS(PI()*T35/180)</f>
        <v>634.46378680290627</v>
      </c>
      <c r="U46">
        <f t="shared" si="177"/>
        <v>1036.8997786737016</v>
      </c>
      <c r="V46">
        <f t="shared" si="177"/>
        <v>1552.3923528322125</v>
      </c>
      <c r="W46">
        <f t="shared" si="177"/>
        <v>405.79400011163023</v>
      </c>
      <c r="X46">
        <f t="shared" si="177"/>
        <v>610.76180032813534</v>
      </c>
      <c r="Y46">
        <f t="shared" si="177"/>
        <v>1013.3444807621698</v>
      </c>
      <c r="Z46">
        <f t="shared" si="177"/>
        <v>1502.3468596097753</v>
      </c>
      <c r="AG46" t="s">
        <v>48</v>
      </c>
      <c r="AH46" t="s">
        <v>20</v>
      </c>
      <c r="AI46">
        <f>AI28*COS(PI()*AI35/180)</f>
        <v>97.616938913489946</v>
      </c>
      <c r="AJ46">
        <f t="shared" ref="AJ46:AP46" si="178">AJ28*COS(PI()*AJ35/180)</f>
        <v>136.88239993715388</v>
      </c>
      <c r="AK46">
        <f t="shared" si="178"/>
        <v>215.89228399754225</v>
      </c>
      <c r="AL46">
        <f t="shared" si="178"/>
        <v>340.75544790367519</v>
      </c>
      <c r="AM46">
        <f t="shared" si="178"/>
        <v>100.447970792088</v>
      </c>
      <c r="AN46">
        <f t="shared" si="178"/>
        <v>140.47892453573417</v>
      </c>
      <c r="AO46">
        <f t="shared" si="178"/>
        <v>216.37881522557424</v>
      </c>
      <c r="AP46">
        <f t="shared" si="178"/>
        <v>335.86560679029708</v>
      </c>
      <c r="AW46" t="s">
        <v>48</v>
      </c>
      <c r="AX46" t="s">
        <v>20</v>
      </c>
      <c r="AY46">
        <f>AY28*COS(PI()*AY35/180)</f>
        <v>48.755122511700456</v>
      </c>
      <c r="AZ46">
        <f t="shared" ref="AZ46:BF46" si="179">AZ28*COS(PI()*AZ35/180)</f>
        <v>58.183451376486929</v>
      </c>
      <c r="BA46">
        <f t="shared" si="179"/>
        <v>80.958558283051246</v>
      </c>
      <c r="BB46">
        <f t="shared" si="179"/>
        <v>114.10561584616129</v>
      </c>
      <c r="BC46">
        <f t="shared" si="179"/>
        <v>49.190574757749985</v>
      </c>
      <c r="BD46">
        <f t="shared" si="179"/>
        <v>58.70215845259473</v>
      </c>
      <c r="BE46">
        <f t="shared" si="179"/>
        <v>80.78119499528492</v>
      </c>
      <c r="BF46">
        <f t="shared" si="179"/>
        <v>110.90553138143335</v>
      </c>
    </row>
    <row r="47" spans="1:78" x14ac:dyDescent="0.25">
      <c r="C47">
        <f>C28*SIN(PI()*C35/180)</f>
        <v>1527.3551876324127</v>
      </c>
      <c r="D47">
        <f t="shared" ref="D47:J47" si="180">D28*SIN(PI()*D35/180)</f>
        <v>1834.3659691255652</v>
      </c>
      <c r="E47">
        <f t="shared" si="180"/>
        <v>2185.5956220159146</v>
      </c>
      <c r="F47">
        <f t="shared" si="180"/>
        <v>2412.8206306928669</v>
      </c>
      <c r="G47">
        <f t="shared" si="180"/>
        <v>1489.1871026238641</v>
      </c>
      <c r="H47">
        <f t="shared" si="180"/>
        <v>1778.9177812136431</v>
      </c>
      <c r="I47">
        <f t="shared" si="180"/>
        <v>2114.7323112502131</v>
      </c>
      <c r="J47">
        <f t="shared" si="180"/>
        <v>2299.6868965444055</v>
      </c>
      <c r="S47">
        <f>S28*SIN(PI()*S35/180)</f>
        <v>436.26004313630523</v>
      </c>
      <c r="T47">
        <f t="shared" ref="T47:Z47" si="181">T28*SIN(PI()*T35/180)</f>
        <v>634.13482770345297</v>
      </c>
      <c r="U47">
        <f t="shared" si="181"/>
        <v>931.03312185102664</v>
      </c>
      <c r="V47">
        <f t="shared" si="181"/>
        <v>1248.9855264954981</v>
      </c>
      <c r="W47">
        <f t="shared" si="181"/>
        <v>429.80815228186145</v>
      </c>
      <c r="X47">
        <f t="shared" si="181"/>
        <v>629.32793822249755</v>
      </c>
      <c r="Y47">
        <f t="shared" si="181"/>
        <v>938.84838644326157</v>
      </c>
      <c r="Z47">
        <f t="shared" si="181"/>
        <v>1252.9562328625343</v>
      </c>
      <c r="AI47">
        <f>AI28*SIN(PI()*AI35/180)</f>
        <v>99.494669452000537</v>
      </c>
      <c r="AJ47">
        <f t="shared" ref="AJ47:AP47" si="182">AJ28*SIN(PI()*AJ35/180)</f>
        <v>153.89511916485361</v>
      </c>
      <c r="AK47">
        <f t="shared" si="182"/>
        <v>258.60865389072234</v>
      </c>
      <c r="AL47">
        <f t="shared" si="182"/>
        <v>396.68152774985583</v>
      </c>
      <c r="AM47">
        <f t="shared" si="182"/>
        <v>97.576264023713065</v>
      </c>
      <c r="AN47">
        <f t="shared" si="182"/>
        <v>151.01837456688563</v>
      </c>
      <c r="AO47">
        <f t="shared" si="182"/>
        <v>252.33798068417011</v>
      </c>
      <c r="AP47">
        <f t="shared" si="182"/>
        <v>386.54308187626646</v>
      </c>
      <c r="AY47">
        <f>AY28*SIN(PI()*AY35/180)</f>
        <v>39.839674368552835</v>
      </c>
      <c r="AZ47">
        <f t="shared" ref="AZ47:BF47" si="183">AZ28*SIN(PI()*AZ35/180)</f>
        <v>51.999182908304689</v>
      </c>
      <c r="BA47">
        <f t="shared" si="183"/>
        <v>82.296107333227042</v>
      </c>
      <c r="BB47">
        <f t="shared" si="183"/>
        <v>126.7923657878556</v>
      </c>
      <c r="BC47">
        <f t="shared" si="183"/>
        <v>39.687332487727339</v>
      </c>
      <c r="BD47">
        <f t="shared" si="183"/>
        <v>51.736384442150545</v>
      </c>
      <c r="BE47">
        <f t="shared" si="183"/>
        <v>80.001843871618718</v>
      </c>
      <c r="BF47">
        <f t="shared" si="183"/>
        <v>123.78976179201671</v>
      </c>
    </row>
    <row r="48" spans="1:78" x14ac:dyDescent="0.25">
      <c r="B48" t="s">
        <v>21</v>
      </c>
      <c r="C48">
        <f>C30*COS(PI()*C36/180)</f>
        <v>3605.5326839800869</v>
      </c>
      <c r="D48">
        <f t="shared" ref="D48:J48" si="184">D30*COS(PI()*D36/180)</f>
        <v>4754.3196187709873</v>
      </c>
      <c r="E48">
        <f t="shared" si="184"/>
        <v>6334.4114089507375</v>
      </c>
      <c r="F48">
        <f t="shared" si="184"/>
        <v>7840.8969188481205</v>
      </c>
      <c r="G48">
        <f t="shared" si="184"/>
        <v>3683.088636252824</v>
      </c>
      <c r="H48">
        <f t="shared" si="184"/>
        <v>4869.6076916721804</v>
      </c>
      <c r="I48">
        <f t="shared" si="184"/>
        <v>6514.7499365084368</v>
      </c>
      <c r="J48">
        <f t="shared" si="184"/>
        <v>8058.1449944208098</v>
      </c>
      <c r="R48" t="s">
        <v>21</v>
      </c>
      <c r="S48">
        <f>S30*COS(PI()*S36/180)</f>
        <v>986.037287984518</v>
      </c>
      <c r="T48">
        <f t="shared" ref="T48:Z48" si="185">T30*COS(PI()*T36/180)</f>
        <v>1461.1323578708977</v>
      </c>
      <c r="U48">
        <f t="shared" si="185"/>
        <v>2235.5300535277424</v>
      </c>
      <c r="V48">
        <f t="shared" si="185"/>
        <v>3195.3818168395865</v>
      </c>
      <c r="W48">
        <f t="shared" si="185"/>
        <v>983.40332197278178</v>
      </c>
      <c r="X48">
        <f t="shared" si="185"/>
        <v>1486.9632804628579</v>
      </c>
      <c r="Y48">
        <f t="shared" si="185"/>
        <v>2312.1060867853921</v>
      </c>
      <c r="Z48">
        <f t="shared" si="185"/>
        <v>3302.8141127011563</v>
      </c>
      <c r="AH48" t="s">
        <v>21</v>
      </c>
      <c r="AI48">
        <f>AI30*COS(PI()*AI36/180)</f>
        <v>262.50183254507078</v>
      </c>
      <c r="AJ48">
        <f t="shared" ref="AJ48:AP48" si="186">AJ30*COS(PI()*AJ36/180)</f>
        <v>397.26601683783662</v>
      </c>
      <c r="AK48">
        <f t="shared" si="186"/>
        <v>672.38957869157866</v>
      </c>
      <c r="AL48">
        <f t="shared" si="186"/>
        <v>1057.8546266533153</v>
      </c>
      <c r="AM48">
        <f t="shared" si="186"/>
        <v>284.45673440715677</v>
      </c>
      <c r="AN48">
        <f t="shared" si="186"/>
        <v>429.77783430542451</v>
      </c>
      <c r="AO48">
        <f t="shared" si="186"/>
        <v>694.17207246026499</v>
      </c>
      <c r="AP48">
        <f t="shared" si="186"/>
        <v>1097.8190729993032</v>
      </c>
      <c r="AX48" t="s">
        <v>21</v>
      </c>
      <c r="AY48">
        <f>AY30*COS(PI()*AY36/180)</f>
        <v>110.33667456093175</v>
      </c>
      <c r="AZ48">
        <f t="shared" ref="AZ48:BF48" si="187">AZ30*COS(PI()*AZ36/180)</f>
        <v>150.43704959218152</v>
      </c>
      <c r="BA48">
        <f t="shared" si="187"/>
        <v>232.37021676038526</v>
      </c>
      <c r="BB48">
        <f t="shared" si="187"/>
        <v>351.99353963795323</v>
      </c>
      <c r="BC48">
        <f t="shared" si="187"/>
        <v>112.62563881730836</v>
      </c>
      <c r="BD48">
        <f t="shared" si="187"/>
        <v>162.47925740640025</v>
      </c>
      <c r="BE48">
        <f t="shared" si="187"/>
        <v>245.47431641180594</v>
      </c>
      <c r="BF48">
        <f t="shared" si="187"/>
        <v>361.08696945398469</v>
      </c>
    </row>
    <row r="49" spans="1:58" x14ac:dyDescent="0.25">
      <c r="C49">
        <f>C30*SIN(PI()*C36/180)</f>
        <v>1819.3290850289525</v>
      </c>
      <c r="D49">
        <f t="shared" ref="D49:J49" si="188">D30*SIN(PI()*D36/180)</f>
        <v>2051.3141191217251</v>
      </c>
      <c r="E49">
        <f t="shared" si="188"/>
        <v>2259.764395989177</v>
      </c>
      <c r="F49">
        <f t="shared" si="188"/>
        <v>2372.9702990379174</v>
      </c>
      <c r="G49">
        <f t="shared" si="188"/>
        <v>1912.6216819943047</v>
      </c>
      <c r="H49">
        <f t="shared" si="188"/>
        <v>2151.3098730074257</v>
      </c>
      <c r="I49">
        <f t="shared" si="188"/>
        <v>2388.4805409075043</v>
      </c>
      <c r="J49">
        <f t="shared" si="188"/>
        <v>2450.8056656411868</v>
      </c>
      <c r="S49">
        <f>S30*SIN(PI()*S36/180)</f>
        <v>765.30105685694241</v>
      </c>
      <c r="T49">
        <f t="shared" ref="T49:Z49" si="189">T30*SIN(PI()*T36/180)</f>
        <v>1043.9511079726499</v>
      </c>
      <c r="U49">
        <f t="shared" si="189"/>
        <v>1394.5114062537164</v>
      </c>
      <c r="V49">
        <f t="shared" si="189"/>
        <v>1730.4235366936991</v>
      </c>
      <c r="W49">
        <f t="shared" si="189"/>
        <v>795.50911016412488</v>
      </c>
      <c r="X49">
        <f t="shared" si="189"/>
        <v>1108.3123845373284</v>
      </c>
      <c r="Y49">
        <f t="shared" si="189"/>
        <v>1503.8440009163094</v>
      </c>
      <c r="Z49">
        <f t="shared" si="189"/>
        <v>1861.9415798399707</v>
      </c>
      <c r="AI49">
        <f>AI30*SIN(PI()*AI36/180)</f>
        <v>233.00657879218591</v>
      </c>
      <c r="AJ49">
        <f t="shared" ref="AJ49:AP49" si="190">AJ30*SIN(PI()*AJ36/180)</f>
        <v>362.17278299154896</v>
      </c>
      <c r="AK49">
        <f t="shared" si="190"/>
        <v>583.63939080453031</v>
      </c>
      <c r="AL49">
        <f t="shared" si="190"/>
        <v>855.56608373851896</v>
      </c>
      <c r="AM49">
        <f t="shared" si="190"/>
        <v>248.74036879455468</v>
      </c>
      <c r="AN49">
        <f t="shared" si="190"/>
        <v>383.73569043279628</v>
      </c>
      <c r="AO49">
        <f t="shared" si="190"/>
        <v>604.13395415487355</v>
      </c>
      <c r="AP49">
        <f t="shared" si="190"/>
        <v>873.89378092023026</v>
      </c>
      <c r="AY49">
        <f>AY30*SIN(PI()*AY36/180)</f>
        <v>86.990099516591968</v>
      </c>
      <c r="AZ49">
        <f t="shared" ref="AZ49:BF49" si="191">AZ30*SIN(PI()*AZ36/180)</f>
        <v>124.80010857872293</v>
      </c>
      <c r="BA49">
        <f t="shared" si="191"/>
        <v>203.86457765074735</v>
      </c>
      <c r="BB49">
        <f t="shared" si="191"/>
        <v>314.17542021061786</v>
      </c>
      <c r="BC49">
        <f t="shared" si="191"/>
        <v>88.381016695974139</v>
      </c>
      <c r="BD49">
        <f t="shared" si="191"/>
        <v>132.87851000448623</v>
      </c>
      <c r="BE49">
        <f t="shared" si="191"/>
        <v>211.21867134045795</v>
      </c>
      <c r="BF49">
        <f t="shared" si="191"/>
        <v>329.46700682020293</v>
      </c>
    </row>
    <row r="50" spans="1:58" x14ac:dyDescent="0.25">
      <c r="B50" t="s">
        <v>49</v>
      </c>
      <c r="C50">
        <f>C32*COS(PI()*C37/180)</f>
        <v>133.97071731952889</v>
      </c>
      <c r="D50">
        <f t="shared" ref="D50:J50" si="192">D32*COS(PI()*D37/180)</f>
        <v>197.61554588209003</v>
      </c>
      <c r="E50">
        <f t="shared" si="192"/>
        <v>252.47793444963486</v>
      </c>
      <c r="F50">
        <f t="shared" si="192"/>
        <v>328.45026502836265</v>
      </c>
      <c r="G50">
        <f t="shared" si="192"/>
        <v>126.73614027858756</v>
      </c>
      <c r="H50">
        <f t="shared" si="192"/>
        <v>180.0431534123492</v>
      </c>
      <c r="I50">
        <f t="shared" si="192"/>
        <v>227.15437434810627</v>
      </c>
      <c r="J50">
        <f t="shared" si="192"/>
        <v>304.92263134365612</v>
      </c>
      <c r="R50" t="s">
        <v>49</v>
      </c>
      <c r="S50">
        <f>S32*COS(PI()*S37/180)</f>
        <v>26.444859067961865</v>
      </c>
      <c r="T50">
        <f t="shared" ref="T50:Z50" si="193">T32*COS(PI()*T37/180)</f>
        <v>47.461719589554981</v>
      </c>
      <c r="U50">
        <f t="shared" si="193"/>
        <v>60.270293285284438</v>
      </c>
      <c r="V50">
        <f t="shared" si="193"/>
        <v>87.909480750762953</v>
      </c>
      <c r="W50">
        <f t="shared" si="193"/>
        <v>25.545771392660129</v>
      </c>
      <c r="X50">
        <f t="shared" si="193"/>
        <v>37.839240607716619</v>
      </c>
      <c r="Y50">
        <f t="shared" si="193"/>
        <v>55.751924958115893</v>
      </c>
      <c r="Z50">
        <f t="shared" si="193"/>
        <v>89.082068751969516</v>
      </c>
      <c r="AH50" t="s">
        <v>49</v>
      </c>
      <c r="AI50">
        <f>AI32*COS(PI()*AI37/180)</f>
        <v>8.7987712334186519</v>
      </c>
      <c r="AJ50">
        <f t="shared" ref="AJ50:AP50" si="194">AJ32*COS(PI()*AJ37/180)</f>
        <v>12.89230438612022</v>
      </c>
      <c r="AK50">
        <f t="shared" si="194"/>
        <v>16.313609911912444</v>
      </c>
      <c r="AL50">
        <f t="shared" si="194"/>
        <v>24.551817565802626</v>
      </c>
      <c r="AM50">
        <f t="shared" si="194"/>
        <v>8.8526568648760779</v>
      </c>
      <c r="AN50">
        <f t="shared" si="194"/>
        <v>14.97334644701955</v>
      </c>
      <c r="AO50">
        <f t="shared" si="194"/>
        <v>18.05175737531907</v>
      </c>
      <c r="AP50">
        <f t="shared" si="194"/>
        <v>23.52494021294811</v>
      </c>
      <c r="AX50" t="s">
        <v>49</v>
      </c>
      <c r="AY50">
        <f>AY32*COS(PI()*AY37/180)</f>
        <v>4.6771131141877138</v>
      </c>
      <c r="AZ50">
        <f t="shared" ref="AZ50:BF50" si="195">AZ32*COS(PI()*AZ37/180)</f>
        <v>8.4552472973013124</v>
      </c>
      <c r="BA50">
        <f t="shared" si="195"/>
        <v>8.6237780944548525</v>
      </c>
      <c r="BB50">
        <f t="shared" si="195"/>
        <v>9.6368689821271207</v>
      </c>
      <c r="BC50">
        <f t="shared" si="195"/>
        <v>3.110146722148325</v>
      </c>
      <c r="BD50">
        <f t="shared" si="195"/>
        <v>8.2271492577093142</v>
      </c>
      <c r="BE50">
        <f t="shared" si="195"/>
        <v>7.6623547458305952</v>
      </c>
      <c r="BF50">
        <f t="shared" si="195"/>
        <v>12.630160523954428</v>
      </c>
    </row>
    <row r="51" spans="1:58" x14ac:dyDescent="0.25">
      <c r="C51">
        <f>C32*SIN(PI()*C37/180)</f>
        <v>122.09985839052882</v>
      </c>
      <c r="D51">
        <f t="shared" ref="D51:J51" si="196">D32*SIN(PI()*D37/180)</f>
        <v>165.45171670337822</v>
      </c>
      <c r="E51">
        <f t="shared" si="196"/>
        <v>197.73518192463882</v>
      </c>
      <c r="F51">
        <f t="shared" si="196"/>
        <v>242.18243418340884</v>
      </c>
      <c r="G51">
        <f t="shared" si="196"/>
        <v>108.79410995234012</v>
      </c>
      <c r="H51">
        <f t="shared" si="196"/>
        <v>145.84060476752001</v>
      </c>
      <c r="I51">
        <f t="shared" si="196"/>
        <v>171.66169261846156</v>
      </c>
      <c r="J51">
        <f t="shared" si="196"/>
        <v>217.74814805183232</v>
      </c>
      <c r="S51">
        <f>S32*SIN(PI()*S37/180)</f>
        <v>31.074776486286254</v>
      </c>
      <c r="T51">
        <f t="shared" ref="T51:Z51" si="197">T32*SIN(PI()*T37/180)</f>
        <v>53.431498827253684</v>
      </c>
      <c r="U51">
        <f t="shared" si="197"/>
        <v>67.701929556791683</v>
      </c>
      <c r="V51">
        <f t="shared" si="197"/>
        <v>93.878931976631165</v>
      </c>
      <c r="W51">
        <f t="shared" si="197"/>
        <v>28.619846857269344</v>
      </c>
      <c r="X51">
        <f t="shared" si="197"/>
        <v>42.180297641715761</v>
      </c>
      <c r="Y51">
        <f t="shared" si="197"/>
        <v>59.566182395715394</v>
      </c>
      <c r="Z51">
        <f t="shared" si="197"/>
        <v>89.973741116061873</v>
      </c>
      <c r="AI51">
        <f>AI32*SIN(PI()*AI37/180)</f>
        <v>9.7588690938620797</v>
      </c>
      <c r="AJ51">
        <f t="shared" ref="AJ51:AP51" si="198">AJ32*SIN(PI()*AJ37/180)</f>
        <v>15.117800519687075</v>
      </c>
      <c r="AK51">
        <f t="shared" si="198"/>
        <v>20.336946940096951</v>
      </c>
      <c r="AL51">
        <f t="shared" si="198"/>
        <v>30.387933649360747</v>
      </c>
      <c r="AM51">
        <f t="shared" si="198"/>
        <v>9.4090660003139615</v>
      </c>
      <c r="AN51">
        <f t="shared" si="198"/>
        <v>16.35725115693678</v>
      </c>
      <c r="AO51">
        <f t="shared" si="198"/>
        <v>21.162938199214217</v>
      </c>
      <c r="AP51">
        <f t="shared" si="198"/>
        <v>28.147962866600924</v>
      </c>
      <c r="AY51">
        <f>AY32*SIN(PI()*AY37/180)</f>
        <v>4.5476507811883007</v>
      </c>
      <c r="AZ51">
        <f t="shared" ref="AZ51:BF51" si="199">AZ32*SIN(PI()*AZ37/180)</f>
        <v>7.6667270106805248</v>
      </c>
      <c r="BA51">
        <f t="shared" si="199"/>
        <v>8.9083404789256786</v>
      </c>
      <c r="BB51">
        <f t="shared" si="199"/>
        <v>11.317169049785354</v>
      </c>
      <c r="BC51">
        <f t="shared" si="199"/>
        <v>2.8457132369584217</v>
      </c>
      <c r="BD51">
        <f t="shared" si="199"/>
        <v>7.9365933001452058</v>
      </c>
      <c r="BE51">
        <f t="shared" si="199"/>
        <v>7.9987448879904663</v>
      </c>
      <c r="BF51">
        <f t="shared" si="199"/>
        <v>13.719050590022643</v>
      </c>
    </row>
    <row r="52" spans="1:58" x14ac:dyDescent="0.25">
      <c r="A52">
        <v>1</v>
      </c>
      <c r="B52">
        <v>1</v>
      </c>
    </row>
    <row r="71" spans="1:10" x14ac:dyDescent="0.25">
      <c r="C71">
        <v>8.5</v>
      </c>
      <c r="D71">
        <v>18.8</v>
      </c>
      <c r="E71">
        <v>29</v>
      </c>
      <c r="F71">
        <v>39.1</v>
      </c>
      <c r="G71">
        <v>10</v>
      </c>
      <c r="H71">
        <v>20</v>
      </c>
      <c r="I71">
        <v>30</v>
      </c>
      <c r="J71">
        <v>40</v>
      </c>
    </row>
    <row r="72" spans="1:10" x14ac:dyDescent="0.25">
      <c r="B72" t="s">
        <v>83</v>
      </c>
      <c r="C72" s="1">
        <v>60</v>
      </c>
      <c r="D72" s="1">
        <v>1</v>
      </c>
      <c r="E72" s="1">
        <v>0.03</v>
      </c>
      <c r="F72" s="1">
        <v>2E-3</v>
      </c>
      <c r="G72" s="1">
        <v>40</v>
      </c>
      <c r="H72" s="1">
        <v>0.55000000000000004</v>
      </c>
      <c r="I72" s="1">
        <v>1.7999999999999999E-2</v>
      </c>
      <c r="J72" s="1">
        <v>1E-3</v>
      </c>
    </row>
    <row r="73" spans="1:10" x14ac:dyDescent="0.25">
      <c r="B73">
        <v>0.01</v>
      </c>
      <c r="C73">
        <v>0.03</v>
      </c>
      <c r="D73">
        <v>0.1</v>
      </c>
      <c r="E73">
        <v>0.3</v>
      </c>
      <c r="F73">
        <v>1</v>
      </c>
    </row>
    <row r="74" spans="1:10" x14ac:dyDescent="0.25">
      <c r="A74" t="s">
        <v>70</v>
      </c>
      <c r="B74">
        <f>$C$72*B73</f>
        <v>0.6</v>
      </c>
      <c r="C74">
        <f>$C$72*C73</f>
        <v>1.7999999999999998</v>
      </c>
      <c r="D74">
        <f>$C$72*D73</f>
        <v>6</v>
      </c>
      <c r="E74">
        <f>$C$72*E73</f>
        <v>18</v>
      </c>
      <c r="F74">
        <f>$C$72*F73</f>
        <v>60</v>
      </c>
    </row>
    <row r="75" spans="1:10" hidden="1" x14ac:dyDescent="0.25"/>
    <row r="76" spans="1:10" hidden="1" x14ac:dyDescent="0.25"/>
    <row r="77" spans="1:10" hidden="1" x14ac:dyDescent="0.25"/>
    <row r="78" spans="1:10" x14ac:dyDescent="0.25">
      <c r="A78" t="s">
        <v>71</v>
      </c>
      <c r="B78">
        <f>$D$72*B73</f>
        <v>0.01</v>
      </c>
      <c r="C78">
        <f>$D$72*C73</f>
        <v>0.03</v>
      </c>
      <c r="D78">
        <f>$D$72*D73</f>
        <v>0.1</v>
      </c>
      <c r="E78">
        <f>$D$72*E73</f>
        <v>0.3</v>
      </c>
      <c r="F78">
        <f>$D$72*F73</f>
        <v>1</v>
      </c>
    </row>
    <row r="79" spans="1:10" hidden="1" x14ac:dyDescent="0.25">
      <c r="A79" t="s">
        <v>72</v>
      </c>
    </row>
    <row r="80" spans="1:10" hidden="1" x14ac:dyDescent="0.25">
      <c r="A80" t="s">
        <v>73</v>
      </c>
    </row>
    <row r="81" spans="1:6" hidden="1" x14ac:dyDescent="0.25">
      <c r="A81" t="s">
        <v>74</v>
      </c>
    </row>
    <row r="82" spans="1:6" x14ac:dyDescent="0.25">
      <c r="A82" t="s">
        <v>75</v>
      </c>
      <c r="B82">
        <f>$E$72*B73</f>
        <v>2.9999999999999997E-4</v>
      </c>
      <c r="C82">
        <f>$E$72*C73</f>
        <v>8.9999999999999998E-4</v>
      </c>
      <c r="D82">
        <f>$E$72*D73</f>
        <v>3.0000000000000001E-3</v>
      </c>
      <c r="E82">
        <f>$E$72*E73</f>
        <v>8.9999999999999993E-3</v>
      </c>
      <c r="F82">
        <f>$E$72*F73</f>
        <v>0.03</v>
      </c>
    </row>
    <row r="83" spans="1:6" hidden="1" x14ac:dyDescent="0.25">
      <c r="A83" t="s">
        <v>76</v>
      </c>
    </row>
    <row r="84" spans="1:6" hidden="1" x14ac:dyDescent="0.25">
      <c r="A84" t="s">
        <v>77</v>
      </c>
    </row>
    <row r="85" spans="1:6" hidden="1" x14ac:dyDescent="0.25">
      <c r="A85" t="s">
        <v>78</v>
      </c>
    </row>
    <row r="86" spans="1:6" x14ac:dyDescent="0.25">
      <c r="A86" t="s">
        <v>79</v>
      </c>
      <c r="B86">
        <f>$F$72*B73</f>
        <v>2.0000000000000002E-5</v>
      </c>
      <c r="C86">
        <f>$F$72*C73</f>
        <v>6.0000000000000002E-5</v>
      </c>
      <c r="D86">
        <f>$F$72*D73</f>
        <v>2.0000000000000001E-4</v>
      </c>
      <c r="E86">
        <f>$F$72*E73</f>
        <v>5.9999999999999995E-4</v>
      </c>
      <c r="F86">
        <f>$F$72*F73</f>
        <v>2E-3</v>
      </c>
    </row>
    <row r="87" spans="1:6" x14ac:dyDescent="0.25">
      <c r="A87" t="s">
        <v>80</v>
      </c>
    </row>
    <row r="88" spans="1:6" x14ac:dyDescent="0.25">
      <c r="A88" t="s">
        <v>81</v>
      </c>
    </row>
    <row r="89" spans="1:6" x14ac:dyDescent="0.25">
      <c r="A89" t="s">
        <v>82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800-5921-4EC0-AEDC-BCDB02A92F93}">
  <dimension ref="A1:CK90"/>
  <sheetViews>
    <sheetView tabSelected="1" zoomScale="85" zoomScaleNormal="85" workbookViewId="0">
      <selection activeCell="D39" sqref="D39"/>
    </sheetView>
  </sheetViews>
  <sheetFormatPr defaultColWidth="11.42578125" defaultRowHeight="15" x14ac:dyDescent="0.25"/>
  <cols>
    <col min="1" max="1" width="30.42578125" customWidth="1"/>
    <col min="4" max="12" width="11.42578125" style="9"/>
    <col min="75" max="75" width="12" bestFit="1" customWidth="1"/>
    <col min="77" max="77" width="12" bestFit="1" customWidth="1"/>
    <col min="79" max="79" width="12" style="1" bestFit="1" customWidth="1"/>
  </cols>
  <sheetData>
    <row r="1" spans="1:89" x14ac:dyDescent="0.25">
      <c r="A1" s="1" t="s">
        <v>51</v>
      </c>
      <c r="C1" t="s">
        <v>28</v>
      </c>
      <c r="S1" s="1" t="s">
        <v>65</v>
      </c>
      <c r="U1" t="s">
        <v>28</v>
      </c>
      <c r="AK1" s="1" t="s">
        <v>50</v>
      </c>
      <c r="AM1" t="s">
        <v>28</v>
      </c>
      <c r="BC1" s="1" t="s">
        <v>63</v>
      </c>
      <c r="BE1" t="s">
        <v>28</v>
      </c>
      <c r="BU1" t="s">
        <v>64</v>
      </c>
      <c r="BW1" t="s">
        <v>28</v>
      </c>
    </row>
    <row r="2" spans="1:89" x14ac:dyDescent="0.25">
      <c r="C2" t="s">
        <v>30</v>
      </c>
      <c r="H2" s="9" t="s">
        <v>31</v>
      </c>
      <c r="M2" t="s">
        <v>32</v>
      </c>
      <c r="U2" t="s">
        <v>30</v>
      </c>
      <c r="Z2" t="s">
        <v>31</v>
      </c>
      <c r="AE2" t="s">
        <v>32</v>
      </c>
      <c r="AM2" t="s">
        <v>30</v>
      </c>
      <c r="AR2" t="s">
        <v>31</v>
      </c>
      <c r="AW2" t="s">
        <v>32</v>
      </c>
      <c r="BE2" t="s">
        <v>30</v>
      </c>
      <c r="BJ2" t="s">
        <v>31</v>
      </c>
      <c r="BO2" t="s">
        <v>32</v>
      </c>
      <c r="BW2" t="s">
        <v>30</v>
      </c>
      <c r="CB2" t="s">
        <v>31</v>
      </c>
      <c r="CG2" t="s">
        <v>32</v>
      </c>
    </row>
    <row r="3" spans="1:89" x14ac:dyDescent="0.25">
      <c r="C3">
        <v>0.01</v>
      </c>
      <c r="D3" s="9">
        <v>0.03</v>
      </c>
      <c r="E3" s="9">
        <v>0.1</v>
      </c>
      <c r="F3" s="9">
        <v>0.3</v>
      </c>
      <c r="G3" s="9">
        <v>1</v>
      </c>
      <c r="H3" s="9">
        <v>0.01</v>
      </c>
      <c r="I3" s="9">
        <v>0.03</v>
      </c>
      <c r="J3" s="9">
        <v>0.1</v>
      </c>
      <c r="K3" s="9">
        <v>0.3</v>
      </c>
      <c r="L3" s="9">
        <v>1</v>
      </c>
      <c r="M3">
        <v>0.01</v>
      </c>
      <c r="N3">
        <v>0.03</v>
      </c>
      <c r="O3">
        <v>0.1</v>
      </c>
      <c r="P3">
        <v>0.3</v>
      </c>
      <c r="Q3">
        <v>1</v>
      </c>
      <c r="U3">
        <v>0.01</v>
      </c>
      <c r="V3">
        <v>0.03</v>
      </c>
      <c r="W3">
        <v>0.1</v>
      </c>
      <c r="X3">
        <v>0.3</v>
      </c>
      <c r="Y3">
        <v>1</v>
      </c>
      <c r="Z3">
        <v>0.01</v>
      </c>
      <c r="AA3">
        <v>0.03</v>
      </c>
      <c r="AB3">
        <v>0.1</v>
      </c>
      <c r="AC3">
        <v>0.3</v>
      </c>
      <c r="AD3">
        <v>1</v>
      </c>
      <c r="AE3">
        <v>0.01</v>
      </c>
      <c r="AF3">
        <v>0.03</v>
      </c>
      <c r="AG3">
        <v>0.1</v>
      </c>
      <c r="AH3">
        <v>0.3</v>
      </c>
      <c r="AI3">
        <v>1</v>
      </c>
      <c r="AM3">
        <v>0.01</v>
      </c>
      <c r="AN3">
        <v>0.03</v>
      </c>
      <c r="AO3">
        <v>0.1</v>
      </c>
      <c r="AP3">
        <v>0.3</v>
      </c>
      <c r="AQ3">
        <v>1</v>
      </c>
      <c r="AR3">
        <v>0.01</v>
      </c>
      <c r="AS3">
        <v>0.03</v>
      </c>
      <c r="AT3">
        <v>0.1</v>
      </c>
      <c r="AU3">
        <v>0.3</v>
      </c>
      <c r="AV3">
        <v>1</v>
      </c>
      <c r="AW3">
        <v>0.01</v>
      </c>
      <c r="AX3">
        <v>0.03</v>
      </c>
      <c r="AY3">
        <v>0.1</v>
      </c>
      <c r="AZ3">
        <v>0.3</v>
      </c>
      <c r="BA3">
        <v>1</v>
      </c>
      <c r="BE3">
        <v>0.01</v>
      </c>
      <c r="BF3">
        <v>0.03</v>
      </c>
      <c r="BG3">
        <v>0.1</v>
      </c>
      <c r="BH3">
        <v>0.3</v>
      </c>
      <c r="BI3">
        <v>1</v>
      </c>
      <c r="BJ3">
        <v>0.01</v>
      </c>
      <c r="BK3">
        <v>0.03</v>
      </c>
      <c r="BL3">
        <v>0.1</v>
      </c>
      <c r="BM3">
        <v>0.3</v>
      </c>
      <c r="BN3">
        <v>1</v>
      </c>
      <c r="BO3">
        <v>0.01</v>
      </c>
      <c r="BP3">
        <v>0.03</v>
      </c>
      <c r="BQ3">
        <v>0.1</v>
      </c>
      <c r="BR3">
        <v>0.3</v>
      </c>
      <c r="BS3">
        <v>1</v>
      </c>
      <c r="BW3">
        <v>0.01</v>
      </c>
      <c r="BX3">
        <v>0.03</v>
      </c>
      <c r="BY3">
        <v>0.1</v>
      </c>
      <c r="BZ3">
        <v>0.3</v>
      </c>
      <c r="CA3" s="1">
        <v>1</v>
      </c>
      <c r="CB3">
        <v>0.01</v>
      </c>
      <c r="CC3">
        <v>0.03</v>
      </c>
      <c r="CD3">
        <v>0.1</v>
      </c>
      <c r="CE3">
        <v>0.3</v>
      </c>
      <c r="CF3">
        <v>1</v>
      </c>
      <c r="CG3">
        <v>0.01</v>
      </c>
      <c r="CH3">
        <v>0.03</v>
      </c>
      <c r="CI3">
        <v>0.1</v>
      </c>
      <c r="CJ3">
        <v>0.3</v>
      </c>
    </row>
    <row r="4" spans="1:89" x14ac:dyDescent="0.25">
      <c r="A4" s="7" t="s">
        <v>7</v>
      </c>
      <c r="B4" s="7" t="s">
        <v>0</v>
      </c>
      <c r="C4" s="7">
        <v>251.35219162329426</v>
      </c>
      <c r="D4" s="9">
        <v>227.76326561185022</v>
      </c>
      <c r="E4" s="9">
        <v>214.34993039827984</v>
      </c>
      <c r="F4" s="9">
        <v>213.45942062471789</v>
      </c>
      <c r="G4" s="9">
        <v>201.47184078767944</v>
      </c>
      <c r="H4" s="9">
        <v>346.6827457</v>
      </c>
      <c r="I4" s="9">
        <v>331.1085842</v>
      </c>
      <c r="J4" s="9">
        <v>334.89554440000001</v>
      </c>
      <c r="K4" s="9">
        <v>330.74385130000002</v>
      </c>
      <c r="L4" s="9">
        <v>262.39369019999998</v>
      </c>
      <c r="M4">
        <f t="shared" ref="M4:Q6" si="0">AVERAGE(C4,H4)</f>
        <v>299.01746866164711</v>
      </c>
      <c r="N4">
        <f t="shared" si="0"/>
        <v>279.43592490592511</v>
      </c>
      <c r="O4">
        <f t="shared" si="0"/>
        <v>274.62273739913991</v>
      </c>
      <c r="P4">
        <f t="shared" si="0"/>
        <v>272.10163596235896</v>
      </c>
      <c r="Q4">
        <f t="shared" si="0"/>
        <v>231.93276549383972</v>
      </c>
      <c r="S4" t="s">
        <v>7</v>
      </c>
      <c r="U4">
        <v>327.5855419801461</v>
      </c>
      <c r="V4">
        <v>307.1163479112692</v>
      </c>
      <c r="W4">
        <v>296.05586533285884</v>
      </c>
      <c r="X4">
        <v>287.77719494137915</v>
      </c>
      <c r="Y4">
        <v>263.357786459735</v>
      </c>
      <c r="Z4">
        <v>282.1917613</v>
      </c>
      <c r="AA4">
        <v>287.32188989999997</v>
      </c>
      <c r="AB4">
        <v>299.79572719999999</v>
      </c>
      <c r="AC4">
        <v>319.15050589999998</v>
      </c>
      <c r="AD4">
        <v>311.41927809999999</v>
      </c>
      <c r="AE4">
        <f>AVERAGE(U4,Z4)</f>
        <v>304.88865164007302</v>
      </c>
      <c r="AF4">
        <f>AVERAGE(V4,AA4)</f>
        <v>297.21911890563456</v>
      </c>
      <c r="AG4">
        <f t="shared" ref="AG4:AI6" si="1">AVERAGE(W4,AB4)</f>
        <v>297.92579626642942</v>
      </c>
      <c r="AH4">
        <f t="shared" si="1"/>
        <v>303.4638504206896</v>
      </c>
      <c r="AI4">
        <f t="shared" si="1"/>
        <v>287.38853227986749</v>
      </c>
      <c r="AJ4">
        <f>MAX(U4:AH4)</f>
        <v>327.5855419801461</v>
      </c>
      <c r="AM4">
        <v>376.06707527166537</v>
      </c>
      <c r="AN4">
        <v>359.42249304816431</v>
      </c>
      <c r="AO4">
        <v>351.74193579181451</v>
      </c>
      <c r="AP4">
        <v>343.51942984129067</v>
      </c>
      <c r="AQ4">
        <v>335.32567267927004</v>
      </c>
      <c r="AR4">
        <v>243.8829982</v>
      </c>
      <c r="AS4">
        <v>252.49183579999999</v>
      </c>
      <c r="AT4">
        <v>272.06783530000001</v>
      </c>
      <c r="AU4">
        <v>285.44834370000001</v>
      </c>
      <c r="AV4">
        <v>303.31701500000003</v>
      </c>
      <c r="AW4">
        <v>428.35842729322206</v>
      </c>
      <c r="AX4">
        <v>400.28288443553731</v>
      </c>
      <c r="AY4">
        <v>373.17997367501886</v>
      </c>
      <c r="AZ4">
        <v>188.52693036702033</v>
      </c>
      <c r="BA4">
        <v>194.53222944883575</v>
      </c>
      <c r="BB4">
        <f>MAX(AM4:AZ4)</f>
        <v>428.35842729322206</v>
      </c>
      <c r="BE4">
        <v>443.28375761019345</v>
      </c>
      <c r="BF4">
        <v>444.57528984231755</v>
      </c>
      <c r="BG4">
        <v>414.85727976827337</v>
      </c>
      <c r="BH4">
        <v>381.67987257956258</v>
      </c>
      <c r="BI4">
        <v>372.5346378326978</v>
      </c>
      <c r="BJ4">
        <v>190.98432030000001</v>
      </c>
      <c r="BK4">
        <v>189.84205059999999</v>
      </c>
      <c r="BL4">
        <v>215.37879340000001</v>
      </c>
      <c r="BM4">
        <v>238.56909279999999</v>
      </c>
      <c r="BN4">
        <v>273.61158419999998</v>
      </c>
      <c r="BO4">
        <f>AVERAGE(BE4,BJ4)</f>
        <v>317.13403895509674</v>
      </c>
      <c r="BP4">
        <f>AVERAGE(BF4,BK4)</f>
        <v>317.20867022115874</v>
      </c>
      <c r="BQ4">
        <f>AVERAGE(BG4,BL4)</f>
        <v>315.11803658413669</v>
      </c>
      <c r="BR4">
        <f>AVERAGE(BH4,BM4)</f>
        <v>310.1244826897813</v>
      </c>
      <c r="BS4">
        <f>AVERAGE(BI4,BN4)</f>
        <v>323.07311101634889</v>
      </c>
      <c r="BT4">
        <f>MAX(BE4:BR4)</f>
        <v>444.57528984231755</v>
      </c>
      <c r="BU4" t="s">
        <v>7</v>
      </c>
      <c r="BV4" t="s">
        <v>0</v>
      </c>
      <c r="BW4">
        <v>204.85591118153164</v>
      </c>
      <c r="BX4">
        <v>176.16133043995106</v>
      </c>
      <c r="BY4">
        <v>162.00270749891007</v>
      </c>
      <c r="BZ4">
        <v>164.47249979810107</v>
      </c>
      <c r="CA4" s="1">
        <v>156.20274833033764</v>
      </c>
      <c r="CB4">
        <v>271.02062933152303</v>
      </c>
      <c r="CC4">
        <v>236.70521593379411</v>
      </c>
      <c r="CD4">
        <v>209.10322881334707</v>
      </c>
      <c r="CE4">
        <v>174.92662083282568</v>
      </c>
      <c r="CF4">
        <v>198.41992123328779</v>
      </c>
      <c r="CG4">
        <f>AVERAGE(BW4,CB4)</f>
        <v>237.93827025652735</v>
      </c>
      <c r="CH4">
        <f>AVERAGE(BX4,CC4)</f>
        <v>206.43327318687258</v>
      </c>
      <c r="CI4">
        <f>AVERAGE(BY4,CD4)</f>
        <v>185.55296815612857</v>
      </c>
      <c r="CJ4">
        <f>AVERAGE(BZ4,CE4)</f>
        <v>169.69956031546337</v>
      </c>
      <c r="CK4">
        <f>AVERAGE(CA4,CF4)</f>
        <v>177.31133478181272</v>
      </c>
    </row>
    <row r="5" spans="1:89" x14ac:dyDescent="0.25">
      <c r="A5" s="8" t="s">
        <v>87</v>
      </c>
      <c r="B5" s="7" t="s">
        <v>29</v>
      </c>
      <c r="C5" s="7">
        <v>89.508264752999594</v>
      </c>
      <c r="D5" s="9">
        <v>-9.6731575914657224</v>
      </c>
      <c r="E5" s="9">
        <v>-21.391879675932714</v>
      </c>
      <c r="F5" s="9">
        <v>86.737479453551884</v>
      </c>
      <c r="G5" s="9">
        <v>-77.732724666981795</v>
      </c>
      <c r="H5" s="9">
        <v>-41.011590300000002</v>
      </c>
      <c r="I5" s="9">
        <v>-55.239917929999997</v>
      </c>
      <c r="J5" s="9">
        <v>50.180118899999997</v>
      </c>
      <c r="K5" s="9">
        <v>-73.625666839999994</v>
      </c>
      <c r="L5" s="9">
        <v>13.732140129999999</v>
      </c>
      <c r="M5">
        <f t="shared" si="0"/>
        <v>24.248337226499796</v>
      </c>
      <c r="N5">
        <f t="shared" si="0"/>
        <v>-32.456537760732857</v>
      </c>
      <c r="O5">
        <f t="shared" si="0"/>
        <v>14.394119612033641</v>
      </c>
      <c r="P5">
        <f t="shared" si="0"/>
        <v>6.5559063067759453</v>
      </c>
      <c r="Q5">
        <f t="shared" si="0"/>
        <v>-32.000292268490895</v>
      </c>
      <c r="U5">
        <v>-31.958553143829164</v>
      </c>
      <c r="V5">
        <v>-20.406058282696605</v>
      </c>
      <c r="W5">
        <v>-7.8627257923326734</v>
      </c>
      <c r="X5">
        <v>-57.131924031909193</v>
      </c>
      <c r="Y5">
        <v>24.905955915884718</v>
      </c>
      <c r="Z5">
        <v>-27.40476774</v>
      </c>
      <c r="AA5">
        <v>-15.362971050000001</v>
      </c>
      <c r="AB5">
        <v>-0.49371696300000001</v>
      </c>
      <c r="AC5">
        <v>-42.169065179999997</v>
      </c>
      <c r="AD5">
        <v>75.294414340000003</v>
      </c>
      <c r="AE5">
        <f t="shared" ref="AE5:AF5" si="2">AVERAGE(U5,Z5)</f>
        <v>-29.68166044191458</v>
      </c>
      <c r="AF5">
        <f t="shared" si="2"/>
        <v>-17.884514666348302</v>
      </c>
      <c r="AG5">
        <f t="shared" si="1"/>
        <v>-4.1782213776663371</v>
      </c>
      <c r="AH5">
        <f t="shared" si="1"/>
        <v>-49.650494605954592</v>
      </c>
      <c r="AI5">
        <f t="shared" si="1"/>
        <v>50.10018512794236</v>
      </c>
      <c r="AM5">
        <v>16.348223243192411</v>
      </c>
      <c r="AN5">
        <v>-60.406941620912427</v>
      </c>
      <c r="AO5">
        <v>-87.518555156204229</v>
      </c>
      <c r="AP5">
        <v>61.042050931029287</v>
      </c>
      <c r="AQ5">
        <v>-41.721119249781047</v>
      </c>
      <c r="AR5">
        <v>-28.985653889999998</v>
      </c>
      <c r="AS5">
        <v>-23.43181358</v>
      </c>
      <c r="AT5">
        <v>-35.779092040000002</v>
      </c>
      <c r="AU5">
        <v>27.450398939999999</v>
      </c>
      <c r="AV5">
        <v>73.829784660000001</v>
      </c>
      <c r="AW5">
        <v>83.801981940717823</v>
      </c>
      <c r="AX5">
        <v>-86.788204974925705</v>
      </c>
      <c r="AY5">
        <v>65.953030724247668</v>
      </c>
      <c r="AZ5">
        <v>-50.151349778227882</v>
      </c>
      <c r="BA5">
        <v>-89.728451903767208</v>
      </c>
      <c r="BE5">
        <v>55.823810221200411</v>
      </c>
      <c r="BF5">
        <v>58.553345506636205</v>
      </c>
      <c r="BG5">
        <v>-51.001908112954411</v>
      </c>
      <c r="BH5">
        <v>-6.9821502687546193</v>
      </c>
      <c r="BI5">
        <v>-50.143477222016962</v>
      </c>
      <c r="BJ5">
        <v>-81.758823410000005</v>
      </c>
      <c r="BK5">
        <v>-2.7860133889999998</v>
      </c>
      <c r="BL5">
        <v>-29.710829050000001</v>
      </c>
      <c r="BM5">
        <v>41.83050317</v>
      </c>
      <c r="BN5">
        <v>-77.756174380000004</v>
      </c>
      <c r="BO5">
        <f t="shared" ref="BO5:BS5" si="3">AVERAGE(BE5,BJ5)</f>
        <v>-12.967506594399797</v>
      </c>
      <c r="BP5">
        <f t="shared" si="3"/>
        <v>27.883666058818104</v>
      </c>
      <c r="BQ5">
        <f t="shared" si="3"/>
        <v>-40.356368581477206</v>
      </c>
      <c r="BR5">
        <f t="shared" si="3"/>
        <v>17.424176450622689</v>
      </c>
      <c r="BS5">
        <f t="shared" si="3"/>
        <v>-63.949825801008487</v>
      </c>
      <c r="BV5" t="s">
        <v>29</v>
      </c>
      <c r="BW5">
        <v>39.820754758934953</v>
      </c>
      <c r="BX5">
        <v>25.104580319392024</v>
      </c>
      <c r="BY5">
        <v>41.363214251854636</v>
      </c>
      <c r="BZ5">
        <v>-85.96570756610646</v>
      </c>
      <c r="CA5" s="1">
        <v>-10.525856026662261</v>
      </c>
      <c r="CB5">
        <v>-27.144163075903464</v>
      </c>
      <c r="CC5">
        <v>-2.5947475186244398</v>
      </c>
      <c r="CD5">
        <v>57.803987557751718</v>
      </c>
      <c r="CE5">
        <v>-39.914116977414665</v>
      </c>
      <c r="CF5">
        <v>-33.485292196477324</v>
      </c>
      <c r="CG5">
        <f t="shared" ref="CG5" si="4">AVERAGE(BW5,CB5)</f>
        <v>6.3382958415157447</v>
      </c>
      <c r="CH5">
        <f t="shared" ref="CH5" si="5">AVERAGE(BX5,CC5)</f>
        <v>11.254916400383792</v>
      </c>
      <c r="CI5">
        <f t="shared" ref="CI5" si="6">AVERAGE(BY5,CD5)</f>
        <v>49.583600904803177</v>
      </c>
      <c r="CJ5">
        <f t="shared" ref="CJ5" si="7">AVERAGE(BZ5,CE5)</f>
        <v>-62.939912271760562</v>
      </c>
      <c r="CK5">
        <f t="shared" ref="CK5" si="8">AVERAGE(CA5,CF5)</f>
        <v>-22.005574111569793</v>
      </c>
    </row>
    <row r="6" spans="1:89" x14ac:dyDescent="0.25">
      <c r="A6" s="7"/>
      <c r="B6" s="7" t="s">
        <v>1</v>
      </c>
      <c r="C6" s="7">
        <v>1.0356038031099346</v>
      </c>
      <c r="D6" s="9">
        <v>2.2173022331347938</v>
      </c>
      <c r="E6" s="9">
        <v>1.9681501116872069</v>
      </c>
      <c r="F6" s="9">
        <v>3.7751168253053322</v>
      </c>
      <c r="G6" s="9">
        <v>9.8859350257081182</v>
      </c>
      <c r="H6" s="9">
        <v>11.724649579999999</v>
      </c>
      <c r="I6" s="9">
        <v>12.24580697</v>
      </c>
      <c r="J6" s="9">
        <v>10.324792410000001</v>
      </c>
      <c r="K6" s="9">
        <v>8.6895793680000004</v>
      </c>
      <c r="L6" s="9">
        <v>15.995091690000001</v>
      </c>
      <c r="M6">
        <f t="shared" si="0"/>
        <v>6.3801266915549668</v>
      </c>
      <c r="N6">
        <f t="shared" si="0"/>
        <v>7.2315546015673968</v>
      </c>
      <c r="O6">
        <f t="shared" si="0"/>
        <v>6.1464712608436036</v>
      </c>
      <c r="P6">
        <f t="shared" si="0"/>
        <v>6.2323480966526663</v>
      </c>
      <c r="Q6">
        <f t="shared" si="0"/>
        <v>12.940513357854059</v>
      </c>
      <c r="U6">
        <v>0.94129539141488905</v>
      </c>
      <c r="V6">
        <v>2.1593676062884102</v>
      </c>
      <c r="W6">
        <v>1.6112398279057483</v>
      </c>
      <c r="X6">
        <v>3.4053956797936076</v>
      </c>
      <c r="Y6">
        <v>11.979051317245878</v>
      </c>
      <c r="Z6">
        <v>9.068576577</v>
      </c>
      <c r="AA6">
        <v>10.567408759999999</v>
      </c>
      <c r="AB6">
        <v>10.3209152</v>
      </c>
      <c r="AC6">
        <v>11.23737062</v>
      </c>
      <c r="AD6">
        <v>16.754613450000001</v>
      </c>
      <c r="AE6">
        <f>AVERAGE(U6,Z6)</f>
        <v>5.0049359842074441</v>
      </c>
      <c r="AF6">
        <f>AVERAGE(V6,AA6)</f>
        <v>6.3633881831442043</v>
      </c>
      <c r="AG6">
        <f t="shared" si="1"/>
        <v>5.9660775139528743</v>
      </c>
      <c r="AH6">
        <f t="shared" si="1"/>
        <v>7.3213831498968034</v>
      </c>
      <c r="AI6">
        <f t="shared" si="1"/>
        <v>14.366832383622938</v>
      </c>
      <c r="AM6">
        <v>1.1023180459204081</v>
      </c>
      <c r="AN6">
        <v>2.1939240922053695</v>
      </c>
      <c r="AO6">
        <v>1.7680026419350809</v>
      </c>
      <c r="AP6">
        <v>3.4709206798587857</v>
      </c>
      <c r="AQ6">
        <v>8.8939873255008166</v>
      </c>
      <c r="AR6">
        <v>7.8231900899999998</v>
      </c>
      <c r="AS6">
        <v>7.8365910689999998</v>
      </c>
      <c r="AT6">
        <v>7.5613932269999999</v>
      </c>
      <c r="AU6">
        <v>7.9073985809999998</v>
      </c>
      <c r="AV6">
        <v>12.294775230000001</v>
      </c>
      <c r="AW6">
        <v>7.3145853939499625</v>
      </c>
      <c r="AX6">
        <v>7.1769343901043641</v>
      </c>
      <c r="AY6">
        <v>7.8299735945848452</v>
      </c>
      <c r="AZ6">
        <v>5.9474601508180429</v>
      </c>
      <c r="BA6">
        <v>6.0008052318338434</v>
      </c>
      <c r="BE6">
        <v>1.7107133272851713</v>
      </c>
      <c r="BF6">
        <v>2.3245852545661712</v>
      </c>
      <c r="BG6">
        <v>2.0860697001762185</v>
      </c>
      <c r="BH6">
        <v>3.5211981151659812</v>
      </c>
      <c r="BI6">
        <v>9.7171626041188546</v>
      </c>
      <c r="BJ6">
        <v>8.9560498390000003</v>
      </c>
      <c r="BK6">
        <v>7.7716538799999997</v>
      </c>
      <c r="BL6">
        <v>6.809129821</v>
      </c>
      <c r="BM6">
        <v>7.0591754189999998</v>
      </c>
      <c r="BN6">
        <v>10.968907079999999</v>
      </c>
      <c r="BO6">
        <f>AVERAGE(BE6,BJ6)</f>
        <v>5.3333815831425859</v>
      </c>
      <c r="BP6">
        <f>AVERAGE(BF6,BK6)</f>
        <v>5.0481195672830852</v>
      </c>
      <c r="BQ6">
        <f>AVERAGE(BG6,BL6)</f>
        <v>4.4475997605881092</v>
      </c>
      <c r="BR6">
        <f>AVERAGE(BH6,BM6)</f>
        <v>5.2901867670829903</v>
      </c>
      <c r="BS6">
        <f>AVERAGE(BI6,BN6)</f>
        <v>10.343034842059428</v>
      </c>
      <c r="BV6" t="s">
        <v>1</v>
      </c>
      <c r="BW6">
        <v>1.1828402659668162</v>
      </c>
      <c r="BX6">
        <v>2.514829971381674</v>
      </c>
      <c r="BY6">
        <v>2.7042933295291616</v>
      </c>
      <c r="BZ6">
        <v>4.5654934257288398</v>
      </c>
      <c r="CA6" s="1">
        <v>11.431971324222369</v>
      </c>
      <c r="CB6">
        <v>10.409005996369981</v>
      </c>
      <c r="CC6">
        <v>11.851232245754462</v>
      </c>
      <c r="CD6">
        <v>14.394920576626538</v>
      </c>
      <c r="CE6">
        <v>21.278920751239774</v>
      </c>
      <c r="CF6">
        <v>24.286308653954265</v>
      </c>
      <c r="CG6">
        <f>AVERAGE(BW6,CB6)</f>
        <v>5.795923131168399</v>
      </c>
      <c r="CH6">
        <f>AVERAGE(BX6,CC6)</f>
        <v>7.183031108568068</v>
      </c>
      <c r="CI6">
        <f>AVERAGE(BY6,CD6)</f>
        <v>8.5496069530778502</v>
      </c>
      <c r="CJ6">
        <f>AVERAGE(BZ6,CE6)</f>
        <v>12.922207088484306</v>
      </c>
      <c r="CK6">
        <f>AVERAGE(CA6,CF6)</f>
        <v>17.859139989088316</v>
      </c>
    </row>
    <row r="7" spans="1:89" x14ac:dyDescent="0.25">
      <c r="B7" t="s">
        <v>2</v>
      </c>
      <c r="BV7" t="s">
        <v>2</v>
      </c>
    </row>
    <row r="8" spans="1:89" x14ac:dyDescent="0.25">
      <c r="A8" s="13" t="s">
        <v>8</v>
      </c>
      <c r="B8" s="13" t="s">
        <v>0</v>
      </c>
      <c r="C8" s="13">
        <v>160.17125383786382</v>
      </c>
      <c r="D8" s="9">
        <v>150.30472112460569</v>
      </c>
      <c r="E8" s="9">
        <v>147.88851003479894</v>
      </c>
      <c r="F8" s="9">
        <v>152.14372970371289</v>
      </c>
      <c r="G8" s="9">
        <v>152.40659420194294</v>
      </c>
      <c r="H8" s="9">
        <v>140.0086589</v>
      </c>
      <c r="I8" s="9">
        <v>147.34253079999999</v>
      </c>
      <c r="J8" s="9">
        <v>170.46024510000001</v>
      </c>
      <c r="K8" s="9">
        <v>203.6157365</v>
      </c>
      <c r="L8" s="9">
        <v>193.51830670000001</v>
      </c>
      <c r="M8">
        <f>AVERAGE(C8,H8)</f>
        <v>150.08995636893189</v>
      </c>
      <c r="N8">
        <f>AVERAGE(D8,I8)</f>
        <v>148.82362596230286</v>
      </c>
      <c r="O8">
        <f>AVERAGE(E8,J8)</f>
        <v>159.17437756739946</v>
      </c>
      <c r="P8">
        <f>AVERAGE(F8,K8)</f>
        <v>177.87973310185646</v>
      </c>
      <c r="Q8">
        <f>AVERAGE(G8,L8)</f>
        <v>172.96245045097146</v>
      </c>
      <c r="S8" t="s">
        <v>8</v>
      </c>
      <c r="U8">
        <v>131.20076219216904</v>
      </c>
      <c r="V8">
        <v>127.87178646508816</v>
      </c>
      <c r="W8">
        <v>130.83230319838424</v>
      </c>
      <c r="X8">
        <v>133.12835299333304</v>
      </c>
      <c r="Y8">
        <v>133.40962578027035</v>
      </c>
      <c r="Z8">
        <v>82.283443039999995</v>
      </c>
      <c r="AA8">
        <v>85.782100330000006</v>
      </c>
      <c r="AB8">
        <v>96.379610999999997</v>
      </c>
      <c r="AC8">
        <v>109.63492100000001</v>
      </c>
      <c r="AD8">
        <v>124.06791749999999</v>
      </c>
      <c r="AE8">
        <f>AVERAGE(U8,Z8)</f>
        <v>106.74210261608451</v>
      </c>
      <c r="AF8">
        <f>AVERAGE(V8,AA8)</f>
        <v>106.82694339754408</v>
      </c>
      <c r="AG8">
        <f t="shared" ref="AG8:AI10" si="9">AVERAGE(W8,AB8)</f>
        <v>113.60595709919212</v>
      </c>
      <c r="AH8">
        <f t="shared" si="9"/>
        <v>121.38163699666651</v>
      </c>
      <c r="AI8">
        <f t="shared" si="9"/>
        <v>128.73877164013516</v>
      </c>
      <c r="AJ8">
        <f>MAX(U8:AH8)</f>
        <v>133.40962578027035</v>
      </c>
      <c r="AM8">
        <v>118.92633108284463</v>
      </c>
      <c r="AN8">
        <v>113.64626006875483</v>
      </c>
      <c r="AO8">
        <v>116.59056598216952</v>
      </c>
      <c r="AP8">
        <v>117.1332848081427</v>
      </c>
      <c r="AQ8">
        <v>118.86217265225217</v>
      </c>
      <c r="AR8">
        <v>66.90009191</v>
      </c>
      <c r="AS8">
        <v>65.917788270000003</v>
      </c>
      <c r="AT8">
        <v>71.210642759999999</v>
      </c>
      <c r="AU8">
        <v>75.550484299999994</v>
      </c>
      <c r="AV8">
        <v>86.295186650000005</v>
      </c>
      <c r="AW8">
        <v>92.676976291176388</v>
      </c>
      <c r="AX8">
        <v>84.484166932869101</v>
      </c>
      <c r="AY8">
        <v>79.121102992021932</v>
      </c>
      <c r="AZ8">
        <v>61.367727753181903</v>
      </c>
      <c r="BA8">
        <v>57.67291745045187</v>
      </c>
      <c r="BB8">
        <f>MAX(AM8:AZ8)</f>
        <v>118.92633108284463</v>
      </c>
      <c r="BE8">
        <v>146.90930382073429</v>
      </c>
      <c r="BF8">
        <v>133.66606034603316</v>
      </c>
      <c r="BG8">
        <v>121.63762335646624</v>
      </c>
      <c r="BH8">
        <v>112.28070459144024</v>
      </c>
      <c r="BI8">
        <v>109.57804664032506</v>
      </c>
      <c r="BJ8">
        <v>61.68683583</v>
      </c>
      <c r="BK8">
        <v>58.272762030000003</v>
      </c>
      <c r="BL8">
        <v>59.56103461</v>
      </c>
      <c r="BM8">
        <v>61.389170210000003</v>
      </c>
      <c r="BN8">
        <v>67.251907059999994</v>
      </c>
      <c r="BO8">
        <f>AVERAGE(BE8,BJ8)</f>
        <v>104.29806982536715</v>
      </c>
      <c r="BP8">
        <f>AVERAGE(BF8,BK8)</f>
        <v>95.969411188016579</v>
      </c>
      <c r="BQ8">
        <f>AVERAGE(BG8,BL8)</f>
        <v>90.599328983233121</v>
      </c>
      <c r="BR8">
        <f>AVERAGE(BH8,BM8)</f>
        <v>86.834937400720122</v>
      </c>
      <c r="BS8">
        <f>AVERAGE(BI8,BN8)</f>
        <v>88.414976850162532</v>
      </c>
      <c r="BT8">
        <f>MAX(BE8:BR8)</f>
        <v>146.90930382073429</v>
      </c>
      <c r="BU8" t="s">
        <v>8</v>
      </c>
      <c r="BV8" t="s">
        <v>0</v>
      </c>
      <c r="BW8">
        <v>162.61164699577589</v>
      </c>
      <c r="BX8">
        <v>144.420300330701</v>
      </c>
      <c r="BY8">
        <v>139.44670204806289</v>
      </c>
      <c r="BZ8">
        <v>145.42491487891621</v>
      </c>
      <c r="CA8" s="1">
        <v>141.20146644313553</v>
      </c>
      <c r="CB8">
        <v>256.11487929209682</v>
      </c>
      <c r="CC8">
        <v>227.72928134489976</v>
      </c>
      <c r="CD8">
        <v>214.01284788160544</v>
      </c>
      <c r="CE8">
        <v>193.04823701395995</v>
      </c>
      <c r="CF8">
        <v>178.06791930533041</v>
      </c>
      <c r="CG8">
        <f>AVERAGE(BW8,CB8)</f>
        <v>209.36326314393636</v>
      </c>
      <c r="CH8">
        <f>AVERAGE(BX8,CC8)</f>
        <v>186.07479083780038</v>
      </c>
      <c r="CI8">
        <f>AVERAGE(BY8,CD8)</f>
        <v>176.72977496483418</v>
      </c>
      <c r="CJ8">
        <f>AVERAGE(BZ8,CE8)</f>
        <v>169.23657594643808</v>
      </c>
      <c r="CK8">
        <f>AVERAGE(CA8,CF8)</f>
        <v>159.63469287423297</v>
      </c>
    </row>
    <row r="9" spans="1:89" x14ac:dyDescent="0.25">
      <c r="A9" s="14" t="s">
        <v>88</v>
      </c>
      <c r="B9" s="13" t="s">
        <v>29</v>
      </c>
      <c r="C9" s="13">
        <v>-82.36371420043983</v>
      </c>
      <c r="D9" s="9">
        <v>-1.1550915940568875</v>
      </c>
      <c r="E9" s="9">
        <v>-13.289478935656224</v>
      </c>
      <c r="F9" s="9">
        <v>-84.889801891821008</v>
      </c>
      <c r="G9" s="9">
        <v>-70.814561733976959</v>
      </c>
      <c r="H9" s="9">
        <v>-32.761080730000003</v>
      </c>
      <c r="I9" s="9">
        <v>-46.451622880000002</v>
      </c>
      <c r="J9" s="9">
        <v>57.96511366</v>
      </c>
      <c r="K9" s="9">
        <v>-65.586518089999998</v>
      </c>
      <c r="L9" s="9">
        <v>20.91009747</v>
      </c>
      <c r="M9">
        <f t="shared" ref="M9:Q9" si="10">AVERAGE(C9,H9)</f>
        <v>-57.562397465219917</v>
      </c>
      <c r="N9">
        <f t="shared" si="10"/>
        <v>-23.803357237028443</v>
      </c>
      <c r="O9">
        <f t="shared" si="10"/>
        <v>22.33781736217189</v>
      </c>
      <c r="P9">
        <f t="shared" si="10"/>
        <v>-75.238159990910503</v>
      </c>
      <c r="Q9">
        <f t="shared" si="10"/>
        <v>-24.952232131988481</v>
      </c>
      <c r="U9">
        <v>-22.306588474369452</v>
      </c>
      <c r="V9">
        <v>-9.148932063669573</v>
      </c>
      <c r="W9">
        <v>3.8009693111675804</v>
      </c>
      <c r="X9">
        <v>-44.600163921420567</v>
      </c>
      <c r="Y9">
        <v>37.128207316668757</v>
      </c>
      <c r="Z9">
        <v>-19.052934400000002</v>
      </c>
      <c r="AA9">
        <v>-4.9688905539999997</v>
      </c>
      <c r="AB9">
        <v>10.34205405</v>
      </c>
      <c r="AC9">
        <v>-31.01519176</v>
      </c>
      <c r="AD9">
        <v>86.233377700000005</v>
      </c>
      <c r="AE9">
        <f t="shared" ref="AE9:AF9" si="11">AVERAGE(U9,Z9)</f>
        <v>-20.679761437184727</v>
      </c>
      <c r="AF9">
        <f t="shared" si="11"/>
        <v>-7.0589113088347863</v>
      </c>
      <c r="AG9">
        <f t="shared" si="9"/>
        <v>7.0715116805837903</v>
      </c>
      <c r="AH9">
        <f t="shared" si="9"/>
        <v>-37.807677840710284</v>
      </c>
      <c r="AI9">
        <f t="shared" si="9"/>
        <v>61.680792508334378</v>
      </c>
      <c r="AM9">
        <v>21.448195366504571</v>
      </c>
      <c r="AN9">
        <v>-52.625708469538608</v>
      </c>
      <c r="AO9">
        <v>-76.94710254760723</v>
      </c>
      <c r="AP9">
        <v>73.512856478066197</v>
      </c>
      <c r="AQ9">
        <v>-27.998085971987198</v>
      </c>
      <c r="AR9">
        <v>-25.687795879999999</v>
      </c>
      <c r="AS9">
        <v>-17.820309829999999</v>
      </c>
      <c r="AT9">
        <v>-27.056388810000001</v>
      </c>
      <c r="AU9">
        <v>38.434625939999997</v>
      </c>
      <c r="AV9">
        <v>89.401170640000004</v>
      </c>
      <c r="AW9">
        <v>86.841155546620328</v>
      </c>
      <c r="AX9">
        <v>-81.130020054565165</v>
      </c>
      <c r="AY9">
        <v>71.816372210382809</v>
      </c>
      <c r="AZ9">
        <v>-50.582087884309388</v>
      </c>
      <c r="BA9">
        <v>-89.865625018798127</v>
      </c>
      <c r="BE9">
        <v>56.663032622222168</v>
      </c>
      <c r="BF9">
        <v>62.16043354945657</v>
      </c>
      <c r="BG9">
        <v>-45.169984889896739</v>
      </c>
      <c r="BH9">
        <v>-0.17332180351795776</v>
      </c>
      <c r="BI9">
        <v>-40.40260735714034</v>
      </c>
      <c r="BJ9">
        <v>-83.785596229999996</v>
      </c>
      <c r="BK9">
        <v>-3.5873300750000001</v>
      </c>
      <c r="BL9">
        <v>-27.973743169999999</v>
      </c>
      <c r="BM9">
        <v>46.941874079999998</v>
      </c>
      <c r="BN9">
        <v>-67.169978189999995</v>
      </c>
      <c r="BO9">
        <f t="shared" ref="BO9:BS9" si="12">AVERAGE(BE9,BJ9)</f>
        <v>-13.561281803888914</v>
      </c>
      <c r="BP9">
        <f t="shared" si="12"/>
        <v>29.286551737228287</v>
      </c>
      <c r="BQ9">
        <f t="shared" si="12"/>
        <v>-36.571864029948372</v>
      </c>
      <c r="BR9">
        <f t="shared" si="12"/>
        <v>23.38427613824102</v>
      </c>
      <c r="BS9">
        <f t="shared" si="12"/>
        <v>-53.786292773570167</v>
      </c>
      <c r="BV9" t="s">
        <v>29</v>
      </c>
      <c r="BW9">
        <v>45.506945230623757</v>
      </c>
      <c r="BX9">
        <v>30.508659127605089</v>
      </c>
      <c r="BY9">
        <v>45.80627055524274</v>
      </c>
      <c r="BZ9">
        <v>-81.977786796281151</v>
      </c>
      <c r="CA9" s="1">
        <v>-7.0816765414303138</v>
      </c>
      <c r="CB9">
        <v>-21.917153552959697</v>
      </c>
      <c r="CC9">
        <v>1.6506399198281188</v>
      </c>
      <c r="CD9">
        <v>61.236707980908868</v>
      </c>
      <c r="CE9">
        <v>-36.871586708332423</v>
      </c>
      <c r="CF9">
        <v>-30.240293171088954</v>
      </c>
      <c r="CG9">
        <f t="shared" ref="CG9" si="13">AVERAGE(BW9,CB9)</f>
        <v>11.79489583883203</v>
      </c>
      <c r="CH9">
        <f t="shared" ref="CH9" si="14">AVERAGE(BX9,CC9)</f>
        <v>16.079649523716604</v>
      </c>
      <c r="CI9">
        <f t="shared" ref="CI9" si="15">AVERAGE(BY9,CD9)</f>
        <v>53.521489268075804</v>
      </c>
      <c r="CJ9">
        <f t="shared" ref="CJ9" si="16">AVERAGE(BZ9,CE9)</f>
        <v>-59.424686752306783</v>
      </c>
      <c r="CK9">
        <f t="shared" ref="CK9" si="17">AVERAGE(CA9,CF9)</f>
        <v>-18.660984856259635</v>
      </c>
    </row>
    <row r="10" spans="1:89" x14ac:dyDescent="0.25">
      <c r="A10" s="13"/>
      <c r="B10" s="13" t="s">
        <v>1</v>
      </c>
      <c r="C10" s="13">
        <v>1.6035427790142938</v>
      </c>
      <c r="D10" s="9">
        <v>2.5155218162003843</v>
      </c>
      <c r="E10" s="9">
        <v>2.3290009737312465</v>
      </c>
      <c r="F10" s="9">
        <v>3.8945920291610014</v>
      </c>
      <c r="G10" s="9">
        <v>9.9394052792281631</v>
      </c>
      <c r="H10" s="9">
        <v>5.5304989100000004</v>
      </c>
      <c r="I10" s="9">
        <v>6.7145748469999997</v>
      </c>
      <c r="J10" s="9">
        <v>7.6924767840000001</v>
      </c>
      <c r="K10" s="9">
        <v>9.7505609230000001</v>
      </c>
      <c r="L10" s="9">
        <v>15.08756129</v>
      </c>
      <c r="M10">
        <f>AVERAGE(C10,H10)</f>
        <v>3.5670208445071472</v>
      </c>
      <c r="N10">
        <f>AVERAGE(D10,I10)</f>
        <v>4.6150483316001925</v>
      </c>
      <c r="O10">
        <f>AVERAGE(E10,J10)</f>
        <v>5.0107388788656237</v>
      </c>
      <c r="P10">
        <f>AVERAGE(F10,K10)</f>
        <v>6.822576476080501</v>
      </c>
      <c r="Q10">
        <f>AVERAGE(G10,L10)</f>
        <v>12.513483284614082</v>
      </c>
      <c r="U10">
        <v>1.9954097679575837</v>
      </c>
      <c r="V10">
        <v>2.8768357927565416</v>
      </c>
      <c r="W10">
        <v>2.0963892176961503</v>
      </c>
      <c r="X10">
        <v>3.8553237545875669</v>
      </c>
      <c r="Y10">
        <v>13.023953792125036</v>
      </c>
      <c r="Z10">
        <v>3.472639483</v>
      </c>
      <c r="AA10">
        <v>3.7364623990000001</v>
      </c>
      <c r="AB10">
        <v>3.6420453820000001</v>
      </c>
      <c r="AC10">
        <v>5.9162306830000002</v>
      </c>
      <c r="AD10">
        <v>17.076892440000002</v>
      </c>
      <c r="AE10">
        <f>AVERAGE(U10,Z10)</f>
        <v>2.7340246254787921</v>
      </c>
      <c r="AF10">
        <f>AVERAGE(V10,AA10)</f>
        <v>3.3066490958782708</v>
      </c>
      <c r="AG10">
        <f t="shared" si="9"/>
        <v>2.8692172998480752</v>
      </c>
      <c r="AH10">
        <f t="shared" si="9"/>
        <v>4.885777218793784</v>
      </c>
      <c r="AI10">
        <f t="shared" si="9"/>
        <v>15.050423116062518</v>
      </c>
      <c r="AM10">
        <v>2.6040358965923471</v>
      </c>
      <c r="AN10">
        <v>3.8168661780156556</v>
      </c>
      <c r="AO10">
        <v>2.8671974278153485</v>
      </c>
      <c r="AP10">
        <v>4.6842423875005279</v>
      </c>
      <c r="AQ10">
        <v>10.277522225064692</v>
      </c>
      <c r="AR10">
        <v>3.6370521029999998</v>
      </c>
      <c r="AS10">
        <v>4.0106965639999999</v>
      </c>
      <c r="AT10">
        <v>3.49542193</v>
      </c>
      <c r="AU10">
        <v>5.2574334929999997</v>
      </c>
      <c r="AV10">
        <v>15.007708409999999</v>
      </c>
      <c r="AW10">
        <v>3.0494570896712911</v>
      </c>
      <c r="AX10">
        <v>3.0701842287955015</v>
      </c>
      <c r="AY10">
        <v>6.2790054824839032</v>
      </c>
      <c r="AZ10">
        <v>5.1285815677587063</v>
      </c>
      <c r="BA10">
        <v>4.515932501265234</v>
      </c>
      <c r="BE10">
        <v>1.9145970747810275</v>
      </c>
      <c r="BF10">
        <v>3.2938276399561621</v>
      </c>
      <c r="BG10">
        <v>2.5824295748021475</v>
      </c>
      <c r="BH10">
        <v>4.5159820261741634</v>
      </c>
      <c r="BI10">
        <v>11.650629387374863</v>
      </c>
      <c r="BJ10">
        <v>5.8110644789999997</v>
      </c>
      <c r="BK10">
        <v>5.4000335540000002</v>
      </c>
      <c r="BL10">
        <v>3.7059460070000001</v>
      </c>
      <c r="BM10">
        <v>4.0538345209999997</v>
      </c>
      <c r="BN10">
        <v>10.982086750000001</v>
      </c>
      <c r="BO10">
        <f>AVERAGE(BE10,BJ10)</f>
        <v>3.8628307768905135</v>
      </c>
      <c r="BP10">
        <f>AVERAGE(BF10,BK10)</f>
        <v>4.3469305969780816</v>
      </c>
      <c r="BQ10">
        <f>AVERAGE(BG10,BL10)</f>
        <v>3.144187790901074</v>
      </c>
      <c r="BR10">
        <f>AVERAGE(BH10,BM10)</f>
        <v>4.2849082735870816</v>
      </c>
      <c r="BS10">
        <f>AVERAGE(BI10,BN10)</f>
        <v>11.316358068687432</v>
      </c>
      <c r="BV10" t="s">
        <v>1</v>
      </c>
      <c r="BW10">
        <v>1.6806402073685505</v>
      </c>
      <c r="BX10">
        <v>2.8199034207729414</v>
      </c>
      <c r="BY10">
        <v>2.6176744744471998</v>
      </c>
      <c r="BZ10">
        <v>4.2421369564276317</v>
      </c>
      <c r="CA10" s="1">
        <v>11.075614455032062</v>
      </c>
      <c r="CB10">
        <v>6.4651335555173137</v>
      </c>
      <c r="CC10">
        <v>6.3591221428216329</v>
      </c>
      <c r="CD10">
        <v>7.4914690688665351</v>
      </c>
      <c r="CE10">
        <v>13.316707279354132</v>
      </c>
      <c r="CF10">
        <v>19.443534539035838</v>
      </c>
      <c r="CG10">
        <f>AVERAGE(BW10,CB10)</f>
        <v>4.0728868814429324</v>
      </c>
      <c r="CH10">
        <f>AVERAGE(BX10,CC10)</f>
        <v>4.5895127817972874</v>
      </c>
      <c r="CI10">
        <f>AVERAGE(BY10,CD10)</f>
        <v>5.0545717716568674</v>
      </c>
      <c r="CJ10">
        <f>AVERAGE(BZ10,CE10)</f>
        <v>8.7794221178908813</v>
      </c>
      <c r="CK10">
        <f>AVERAGE(CA10,CF10)</f>
        <v>15.259574497033949</v>
      </c>
    </row>
    <row r="11" spans="1:89" x14ac:dyDescent="0.25">
      <c r="B11" t="s">
        <v>2</v>
      </c>
      <c r="BV11" t="s">
        <v>2</v>
      </c>
    </row>
    <row r="12" spans="1:89" x14ac:dyDescent="0.25">
      <c r="A12" s="15" t="s">
        <v>10</v>
      </c>
      <c r="B12" s="15" t="s">
        <v>0</v>
      </c>
      <c r="C12" s="15">
        <v>4.0086497245439036E-3</v>
      </c>
      <c r="D12" s="9">
        <v>3.8954585534241291E-3</v>
      </c>
      <c r="E12" s="9">
        <v>3.7878549261592892E-3</v>
      </c>
      <c r="F12" s="9">
        <v>3.7242669302305366E-3</v>
      </c>
      <c r="G12" s="9">
        <v>3.5251428040005022E-3</v>
      </c>
      <c r="H12" s="9">
        <v>3.217948E-3</v>
      </c>
      <c r="I12" s="9">
        <v>3.8538579999999999E-3</v>
      </c>
      <c r="J12" s="9">
        <v>4.4782379999999998E-3</v>
      </c>
      <c r="K12" s="9">
        <v>5.4546969999999997E-3</v>
      </c>
      <c r="L12" s="9">
        <v>4.3330959999999998E-3</v>
      </c>
      <c r="M12">
        <f>AVERAGE(C12,H12)</f>
        <v>3.6132988622719518E-3</v>
      </c>
      <c r="N12">
        <f>AVERAGE(D12,I12)</f>
        <v>3.8746582767120643E-3</v>
      </c>
      <c r="O12">
        <f>AVERAGE(E12,J12)</f>
        <v>4.1330464630796445E-3</v>
      </c>
      <c r="P12">
        <f>AVERAGE(F12,K12)</f>
        <v>4.5894819651152684E-3</v>
      </c>
      <c r="Q12">
        <f>AVERAGE(G12,L12)</f>
        <v>3.9291194020002508E-3</v>
      </c>
      <c r="S12" t="s">
        <v>10</v>
      </c>
      <c r="U12">
        <v>3.9508043971051314E-3</v>
      </c>
      <c r="V12">
        <v>4.2367928388851268E-3</v>
      </c>
      <c r="W12">
        <v>4.1654790809508005E-3</v>
      </c>
      <c r="X12">
        <v>4.4737806154204248E-3</v>
      </c>
      <c r="Y12">
        <v>4.7975662058119435E-3</v>
      </c>
      <c r="Z12">
        <v>1.872051E-3</v>
      </c>
      <c r="AA12">
        <v>1.525537E-3</v>
      </c>
      <c r="AB12">
        <v>2.042426E-3</v>
      </c>
      <c r="AC12">
        <v>3.1969949999999998E-3</v>
      </c>
      <c r="AD12">
        <v>3.1658099999999998E-3</v>
      </c>
      <c r="AE12">
        <f>AVERAGE(U12,Z12)</f>
        <v>2.9114276985525659E-3</v>
      </c>
      <c r="AF12">
        <f>AVERAGE(V12,AA12)</f>
        <v>2.8811649194425632E-3</v>
      </c>
      <c r="AG12">
        <f t="shared" ref="AG12:AI17" si="18">AVERAGE(W12,AB12)</f>
        <v>3.1039525404754002E-3</v>
      </c>
      <c r="AH12">
        <f t="shared" si="18"/>
        <v>3.8353878077102121E-3</v>
      </c>
      <c r="AI12">
        <f t="shared" si="18"/>
        <v>3.9816881029059717E-3</v>
      </c>
      <c r="AJ12">
        <f>MAX(U12:AH12)*10^3</f>
        <v>4.7975662058119433</v>
      </c>
      <c r="AM12">
        <v>3.7196823113742894E-3</v>
      </c>
      <c r="AN12">
        <v>3.8279042080100779E-3</v>
      </c>
      <c r="AO12">
        <v>3.6256172496587457E-3</v>
      </c>
      <c r="AP12">
        <v>3.685700192622566E-3</v>
      </c>
      <c r="AQ12">
        <v>4.587415925414862E-3</v>
      </c>
      <c r="AR12">
        <v>3.1751700000000002E-4</v>
      </c>
      <c r="AS12">
        <v>7.7732599999999995E-4</v>
      </c>
      <c r="AT12">
        <v>6.2267599999999996E-4</v>
      </c>
      <c r="AU12">
        <v>1.3881399999999999E-3</v>
      </c>
      <c r="AV12">
        <v>1.5663980000000001E-3</v>
      </c>
      <c r="AW12">
        <v>1.0879140793147346E-3</v>
      </c>
      <c r="AX12">
        <v>1.5971627784185413E-3</v>
      </c>
      <c r="AY12">
        <v>1.8388084527924179E-3</v>
      </c>
      <c r="AZ12">
        <v>8.2370733688242703E-4</v>
      </c>
      <c r="BA12">
        <v>6.3941731455922327E-4</v>
      </c>
      <c r="BB12">
        <f>MAX(AM12:AZ12)*10^3</f>
        <v>4.5874159254148621</v>
      </c>
      <c r="BE12">
        <v>2.7163694559410637E-3</v>
      </c>
      <c r="BF12">
        <v>2.9982916376181169E-3</v>
      </c>
      <c r="BG12">
        <v>2.8243201806402054E-3</v>
      </c>
      <c r="BH12">
        <v>3.5993994391491646E-3</v>
      </c>
      <c r="BI12">
        <v>4.1163592516431603E-3</v>
      </c>
      <c r="BJ12">
        <v>1.78562E-4</v>
      </c>
      <c r="BK12">
        <v>1.93272E-4</v>
      </c>
      <c r="BL12">
        <v>2.0380600000000001E-4</v>
      </c>
      <c r="BM12">
        <v>3.9790700000000002E-4</v>
      </c>
      <c r="BN12">
        <v>4.1028400000000002E-4</v>
      </c>
      <c r="BO12">
        <f>AVERAGE(BE12,BJ12)</f>
        <v>1.4474657279705319E-3</v>
      </c>
      <c r="BP12">
        <f>AVERAGE(BF12,BK12)</f>
        <v>1.5957818188090584E-3</v>
      </c>
      <c r="BQ12">
        <f>AVERAGE(BG12,BL12)</f>
        <v>1.5140630903201027E-3</v>
      </c>
      <c r="BR12">
        <f>AVERAGE(BH12,BM12)</f>
        <v>1.9986532195745824E-3</v>
      </c>
      <c r="BS12">
        <f>AVERAGE(BI12,BN12)</f>
        <v>2.2633216258215803E-3</v>
      </c>
      <c r="BT12">
        <f>MAX(BE12:BR12)*10^3</f>
        <v>4.1163592516431606</v>
      </c>
      <c r="BU12" t="s">
        <v>10</v>
      </c>
      <c r="BV12" t="s">
        <v>0</v>
      </c>
      <c r="BW12">
        <v>3.416847892924593E-3</v>
      </c>
      <c r="BX12">
        <v>2.8532177377469364E-3</v>
      </c>
      <c r="BY12">
        <v>2.6059116771691071E-3</v>
      </c>
      <c r="BZ12">
        <v>2.586748112936463E-3</v>
      </c>
      <c r="CA12" s="1">
        <v>2.3415863932928472E-3</v>
      </c>
      <c r="CB12">
        <v>3.3735871406221202E-3</v>
      </c>
      <c r="CC12">
        <v>2.9033992575538108E-3</v>
      </c>
      <c r="CD12">
        <v>2.383552573649458E-3</v>
      </c>
      <c r="CE12">
        <v>2.10356747932706E-3</v>
      </c>
      <c r="CF12">
        <v>1.6806130360028245E-3</v>
      </c>
      <c r="CG12">
        <f>AVERAGE(BW12,CB12)</f>
        <v>3.3952175167733566E-3</v>
      </c>
      <c r="CH12">
        <f>AVERAGE(BX12,CC12)</f>
        <v>2.8783084976503736E-3</v>
      </c>
      <c r="CI12">
        <f>AVERAGE(BY12,CD12)</f>
        <v>2.4947321254092823E-3</v>
      </c>
      <c r="CJ12">
        <f>AVERAGE(BZ12,CE12)</f>
        <v>2.3451577961317617E-3</v>
      </c>
      <c r="CK12">
        <f>AVERAGE(CA12,CF12)</f>
        <v>2.0110997146478358E-3</v>
      </c>
    </row>
    <row r="13" spans="1:89" x14ac:dyDescent="0.25">
      <c r="A13" s="15" t="s">
        <v>89</v>
      </c>
      <c r="B13" s="15" t="s">
        <v>29</v>
      </c>
      <c r="C13" s="15">
        <v>84.718716995232512</v>
      </c>
      <c r="D13" s="9">
        <v>-16.518835223625491</v>
      </c>
      <c r="E13" s="9">
        <v>-30.03613070555263</v>
      </c>
      <c r="F13" s="9">
        <v>76.302660439625129</v>
      </c>
      <c r="G13" s="9">
        <v>89.777190087528808</v>
      </c>
      <c r="H13" s="9">
        <v>-48.246589739999997</v>
      </c>
      <c r="I13" s="9">
        <v>-63.43687362</v>
      </c>
      <c r="J13" s="9">
        <v>42.473120100000003</v>
      </c>
      <c r="K13" s="9">
        <v>-79.769572049999994</v>
      </c>
      <c r="L13" s="9">
        <v>3.7745570750000002</v>
      </c>
      <c r="M13">
        <f t="shared" ref="M13:Q16" si="19">AVERAGE(C13,H13)</f>
        <v>18.236063627616257</v>
      </c>
      <c r="N13">
        <f t="shared" si="19"/>
        <v>-39.977854421812744</v>
      </c>
      <c r="O13">
        <f t="shared" si="19"/>
        <v>6.2184946972236865</v>
      </c>
      <c r="P13">
        <f t="shared" si="19"/>
        <v>-1.7334558051874325</v>
      </c>
      <c r="Q13">
        <f t="shared" si="19"/>
        <v>46.775873581264406</v>
      </c>
      <c r="U13">
        <v>-33.152663706086152</v>
      </c>
      <c r="V13">
        <v>-21.805864378815301</v>
      </c>
      <c r="W13">
        <v>-10.172128561890922</v>
      </c>
      <c r="X13">
        <v>-60.514180644650004</v>
      </c>
      <c r="Y13">
        <v>18.413142309224728</v>
      </c>
      <c r="Z13">
        <v>-32.782033560000002</v>
      </c>
      <c r="AA13">
        <v>-20.993710669999999</v>
      </c>
      <c r="AB13">
        <v>-7.276320245</v>
      </c>
      <c r="AC13">
        <v>-49.70194463</v>
      </c>
      <c r="AD13">
        <v>61.425169439999998</v>
      </c>
      <c r="AE13">
        <f t="shared" ref="AE13:AF16" si="20">AVERAGE(U13,Z13)</f>
        <v>-32.967348633043073</v>
      </c>
      <c r="AF13">
        <f t="shared" si="20"/>
        <v>-21.39978752440765</v>
      </c>
      <c r="AG13">
        <f t="shared" si="18"/>
        <v>-8.7242244034454615</v>
      </c>
      <c r="AH13">
        <f t="shared" si="18"/>
        <v>-55.108062637325006</v>
      </c>
      <c r="AI13">
        <f t="shared" si="18"/>
        <v>39.919155874612365</v>
      </c>
      <c r="AM13">
        <v>12.296454011559399</v>
      </c>
      <c r="AN13">
        <v>-62.130563551873692</v>
      </c>
      <c r="AO13">
        <v>-86.335192532378386</v>
      </c>
      <c r="AP13">
        <v>62.990702586393738</v>
      </c>
      <c r="AQ13">
        <v>-40.792621001998256</v>
      </c>
      <c r="AR13">
        <v>-49.85830859</v>
      </c>
      <c r="AS13">
        <v>-31.784753599999998</v>
      </c>
      <c r="AT13">
        <v>-41.899848579999997</v>
      </c>
      <c r="AU13">
        <v>24.904430869999999</v>
      </c>
      <c r="AV13">
        <v>72.677880549999998</v>
      </c>
      <c r="AW13">
        <v>-86.920206812646271</v>
      </c>
      <c r="AX13">
        <v>-81.972484787474414</v>
      </c>
      <c r="AY13">
        <v>71.249321691662828</v>
      </c>
      <c r="AZ13">
        <v>-58.603484993164166</v>
      </c>
      <c r="BA13">
        <v>82.584945459824695</v>
      </c>
      <c r="BE13">
        <v>58.227442651770367</v>
      </c>
      <c r="BF13">
        <v>61.666832931072527</v>
      </c>
      <c r="BG13">
        <v>-48.774178594191667</v>
      </c>
      <c r="BH13">
        <v>-6.4693644869108766</v>
      </c>
      <c r="BI13">
        <v>-48.342329564251415</v>
      </c>
      <c r="BJ13">
        <v>70.946758970000005</v>
      </c>
      <c r="BK13">
        <v>-14.53223577</v>
      </c>
      <c r="BL13">
        <v>-57.518482880000001</v>
      </c>
      <c r="BM13">
        <v>35.853915649999998</v>
      </c>
      <c r="BN13">
        <v>-60.172781479999998</v>
      </c>
      <c r="BO13">
        <f t="shared" ref="BO13:BS16" si="21">AVERAGE(BE13,BJ13)</f>
        <v>64.58710081088519</v>
      </c>
      <c r="BP13">
        <f t="shared" si="21"/>
        <v>23.567298580536264</v>
      </c>
      <c r="BQ13">
        <f t="shared" si="21"/>
        <v>-53.146330737095838</v>
      </c>
      <c r="BR13">
        <f t="shared" si="21"/>
        <v>14.69227558154456</v>
      </c>
      <c r="BS13">
        <f t="shared" si="21"/>
        <v>-54.257555522125706</v>
      </c>
      <c r="BV13" t="s">
        <v>29</v>
      </c>
      <c r="BW13">
        <v>27.88682084818695</v>
      </c>
      <c r="BX13">
        <v>12.317749516258862</v>
      </c>
      <c r="BY13">
        <v>28.911496600331109</v>
      </c>
      <c r="BZ13">
        <v>81.16098983432606</v>
      </c>
      <c r="CA13" s="1">
        <v>-25.975924068351379</v>
      </c>
      <c r="CB13">
        <v>-29.741603523720734</v>
      </c>
      <c r="CC13">
        <v>-8.0553205599185258</v>
      </c>
      <c r="CD13">
        <v>51.739524313787804</v>
      </c>
      <c r="CE13">
        <v>-49.808983246441677</v>
      </c>
      <c r="CF13">
        <v>-41.094732692722047</v>
      </c>
      <c r="CG13">
        <f t="shared" ref="CG13:CG16" si="22">AVERAGE(BW13,CB13)</f>
        <v>-0.92739133776689187</v>
      </c>
      <c r="CH13">
        <f t="shared" ref="CH13:CH16" si="23">AVERAGE(BX13,CC13)</f>
        <v>2.1312144781701683</v>
      </c>
      <c r="CI13">
        <f t="shared" ref="CI13:CI16" si="24">AVERAGE(BY13,CD13)</f>
        <v>40.325510457059458</v>
      </c>
      <c r="CJ13">
        <f t="shared" ref="CJ13:CJ16" si="25">AVERAGE(BZ13,CE13)</f>
        <v>15.676003293942191</v>
      </c>
      <c r="CK13">
        <f t="shared" ref="CK13:CK16" si="26">AVERAGE(CA13,CF13)</f>
        <v>-33.535328380536711</v>
      </c>
    </row>
    <row r="14" spans="1:89" x14ac:dyDescent="0.25">
      <c r="A14" s="15"/>
      <c r="B14" s="15" t="s">
        <v>1</v>
      </c>
      <c r="C14" s="15">
        <v>3.1333697253830666</v>
      </c>
      <c r="D14" s="9">
        <v>3.8599588002199918</v>
      </c>
      <c r="E14" s="9">
        <v>3.2212789320347284</v>
      </c>
      <c r="F14" s="9">
        <v>4.160137569250046</v>
      </c>
      <c r="G14" s="9">
        <v>8.4505445043721004</v>
      </c>
      <c r="H14" s="9">
        <v>11.00607647</v>
      </c>
      <c r="I14" s="9">
        <v>14.2259873</v>
      </c>
      <c r="J14" s="9">
        <v>17.402894539999998</v>
      </c>
      <c r="K14" s="9">
        <v>19.231982349999999</v>
      </c>
      <c r="L14" s="9">
        <v>23.811639020000001</v>
      </c>
      <c r="M14">
        <f t="shared" si="19"/>
        <v>7.0697230976915328</v>
      </c>
      <c r="N14">
        <f t="shared" si="19"/>
        <v>9.0429730501099961</v>
      </c>
      <c r="O14">
        <f t="shared" si="19"/>
        <v>10.312086736017363</v>
      </c>
      <c r="P14">
        <f t="shared" si="19"/>
        <v>11.696059959625023</v>
      </c>
      <c r="Q14">
        <f t="shared" si="19"/>
        <v>16.131091762186053</v>
      </c>
      <c r="U14">
        <v>2.3626486376530642</v>
      </c>
      <c r="V14">
        <v>3.7184246033614725</v>
      </c>
      <c r="W14">
        <v>2.8426295725726134</v>
      </c>
      <c r="X14">
        <v>4.0820251265844512</v>
      </c>
      <c r="Y14">
        <v>14.162473434420781</v>
      </c>
      <c r="Z14">
        <v>17.759326430000002</v>
      </c>
      <c r="AA14">
        <v>18.260103919999999</v>
      </c>
      <c r="AB14">
        <v>17.336868549999998</v>
      </c>
      <c r="AC14">
        <v>12.543755519999999</v>
      </c>
      <c r="AD14">
        <v>20.925875319999999</v>
      </c>
      <c r="AE14">
        <f t="shared" si="20"/>
        <v>10.060987533826532</v>
      </c>
      <c r="AF14">
        <f t="shared" si="20"/>
        <v>10.989264261680736</v>
      </c>
      <c r="AG14">
        <f t="shared" si="18"/>
        <v>10.089749061286305</v>
      </c>
      <c r="AH14">
        <f t="shared" si="18"/>
        <v>8.3128903232922262</v>
      </c>
      <c r="AI14">
        <f t="shared" si="18"/>
        <v>17.544174377210389</v>
      </c>
      <c r="AM14">
        <v>4.3237038051123768</v>
      </c>
      <c r="AN14">
        <v>4.5515075011385333</v>
      </c>
      <c r="AO14">
        <v>3.1189778994023101</v>
      </c>
      <c r="AP14">
        <v>6.1664672468633839</v>
      </c>
      <c r="AQ14">
        <v>13.396522120646285</v>
      </c>
      <c r="AR14">
        <v>104.9417677</v>
      </c>
      <c r="AS14">
        <v>37.708707099999998</v>
      </c>
      <c r="AT14">
        <v>59.125828169999998</v>
      </c>
      <c r="AU14">
        <v>26.303447689999999</v>
      </c>
      <c r="AV14">
        <v>30.079016119999999</v>
      </c>
      <c r="AW14">
        <v>50.907699200131404</v>
      </c>
      <c r="AX14">
        <v>31.991706644400303</v>
      </c>
      <c r="AY14">
        <v>26.025985513687615</v>
      </c>
      <c r="AZ14">
        <v>21.953701710533963</v>
      </c>
      <c r="BA14">
        <v>24.716730138686032</v>
      </c>
      <c r="BE14">
        <v>14.152734432489336</v>
      </c>
      <c r="BF14">
        <v>8.4472973032634986</v>
      </c>
      <c r="BG14">
        <v>6.3661453735450841</v>
      </c>
      <c r="BH14">
        <v>6.4070700773863356</v>
      </c>
      <c r="BI14">
        <v>12.125267187975256</v>
      </c>
      <c r="BJ14">
        <v>123.69772930000001</v>
      </c>
      <c r="BK14">
        <v>107.13702000000001</v>
      </c>
      <c r="BL14">
        <v>125.1134813</v>
      </c>
      <c r="BM14">
        <v>73.975223330000006</v>
      </c>
      <c r="BN14">
        <v>115.08409899999999</v>
      </c>
      <c r="BO14">
        <f t="shared" si="21"/>
        <v>68.925231866244673</v>
      </c>
      <c r="BP14">
        <f t="shared" si="21"/>
        <v>57.792158651631752</v>
      </c>
      <c r="BQ14">
        <f t="shared" si="21"/>
        <v>65.739813336772542</v>
      </c>
      <c r="BR14">
        <f t="shared" si="21"/>
        <v>40.191146703693171</v>
      </c>
      <c r="BS14">
        <f t="shared" si="21"/>
        <v>63.604683093987624</v>
      </c>
      <c r="BV14" t="s">
        <v>1</v>
      </c>
      <c r="BW14">
        <v>3.2050667492502716</v>
      </c>
      <c r="BX14">
        <v>3.8288086366392076</v>
      </c>
      <c r="BY14">
        <v>4.5003863553501242</v>
      </c>
      <c r="BZ14">
        <v>5.9230621190432178</v>
      </c>
      <c r="CA14" s="1">
        <v>17.022503862896311</v>
      </c>
      <c r="CB14">
        <v>15.857630945731319</v>
      </c>
      <c r="CC14">
        <v>13.947933237281433</v>
      </c>
      <c r="CD14">
        <v>12.816619324171949</v>
      </c>
      <c r="CE14">
        <v>20.20419814056272</v>
      </c>
      <c r="CF14">
        <v>29.000109202592967</v>
      </c>
      <c r="CG14">
        <f t="shared" si="22"/>
        <v>9.5313488474907953</v>
      </c>
      <c r="CH14">
        <f t="shared" si="23"/>
        <v>8.888370936960321</v>
      </c>
      <c r="CI14">
        <f t="shared" si="24"/>
        <v>8.6585028397610362</v>
      </c>
      <c r="CJ14">
        <f t="shared" si="25"/>
        <v>13.06363012980297</v>
      </c>
      <c r="CK14">
        <f t="shared" si="26"/>
        <v>23.011306532744641</v>
      </c>
    </row>
    <row r="15" spans="1:89" x14ac:dyDescent="0.25">
      <c r="A15" s="16" t="s">
        <v>46</v>
      </c>
      <c r="B15" s="16" t="s">
        <v>0</v>
      </c>
      <c r="C15" s="16">
        <v>505.84879628825837</v>
      </c>
      <c r="D15" s="9">
        <v>618.57782991777026</v>
      </c>
      <c r="E15" s="9">
        <v>797.79181285627476</v>
      </c>
      <c r="F15" s="9">
        <v>1008.6764057141146</v>
      </c>
      <c r="G15" s="9">
        <v>1217.3749166720279</v>
      </c>
      <c r="H15" s="9">
        <v>532.29436820000001</v>
      </c>
      <c r="I15" s="9">
        <v>652.52184699999998</v>
      </c>
      <c r="J15" s="9">
        <v>836.84859229999995</v>
      </c>
      <c r="K15" s="9">
        <v>1063.1959380000001</v>
      </c>
      <c r="L15" s="9">
        <v>1271.591525</v>
      </c>
      <c r="M15">
        <f t="shared" si="19"/>
        <v>519.07158224412922</v>
      </c>
      <c r="N15">
        <f t="shared" si="19"/>
        <v>635.54983845888512</v>
      </c>
      <c r="O15">
        <f t="shared" si="19"/>
        <v>817.32020257813735</v>
      </c>
      <c r="P15">
        <f t="shared" si="19"/>
        <v>1035.9361718570574</v>
      </c>
      <c r="Q15">
        <f t="shared" si="19"/>
        <v>1244.483220836014</v>
      </c>
      <c r="S15" t="s">
        <v>46</v>
      </c>
      <c r="U15">
        <v>123.35964517216311</v>
      </c>
      <c r="V15">
        <v>177.81263263395482</v>
      </c>
      <c r="W15">
        <v>271.75635757618312</v>
      </c>
      <c r="X15">
        <v>382.45016226561415</v>
      </c>
      <c r="Y15">
        <v>548.56657906068278</v>
      </c>
      <c r="Z15">
        <v>140.0816992</v>
      </c>
      <c r="AA15">
        <v>203.09055649999999</v>
      </c>
      <c r="AB15">
        <v>306.40817870000001</v>
      </c>
      <c r="AC15">
        <v>431.79995150000002</v>
      </c>
      <c r="AD15">
        <v>602.86592619999999</v>
      </c>
      <c r="AE15">
        <f t="shared" si="20"/>
        <v>131.72067218608157</v>
      </c>
      <c r="AF15">
        <f t="shared" si="20"/>
        <v>190.45159456697741</v>
      </c>
      <c r="AG15">
        <f t="shared" si="18"/>
        <v>289.08226813809154</v>
      </c>
      <c r="AH15">
        <f t="shared" si="18"/>
        <v>407.12505688280709</v>
      </c>
      <c r="AI15">
        <f t="shared" si="18"/>
        <v>575.71625263034139</v>
      </c>
      <c r="AM15">
        <v>32.188683879731059</v>
      </c>
      <c r="AN15">
        <v>47.384346678662176</v>
      </c>
      <c r="AO15">
        <v>77.571166917457134</v>
      </c>
      <c r="AP15">
        <v>120.08889331377291</v>
      </c>
      <c r="AQ15">
        <v>193.81258025444285</v>
      </c>
      <c r="AR15">
        <v>40.430951010000001</v>
      </c>
      <c r="AS15">
        <v>58.063378700000001</v>
      </c>
      <c r="AT15">
        <v>92.896543589999993</v>
      </c>
      <c r="AU15">
        <v>140.86967619999999</v>
      </c>
      <c r="AV15">
        <v>223.22718219999999</v>
      </c>
      <c r="AW15">
        <v>21.211972689009656</v>
      </c>
      <c r="AX15">
        <v>31.0331938462488</v>
      </c>
      <c r="AY15">
        <v>46.059491005415687</v>
      </c>
      <c r="AZ15">
        <v>16.570148258516134</v>
      </c>
      <c r="BA15">
        <v>21.211972689009656</v>
      </c>
      <c r="BE15">
        <v>12.223367269787422</v>
      </c>
      <c r="BF15">
        <v>15.959806889282291</v>
      </c>
      <c r="BG15">
        <v>24.276962903694308</v>
      </c>
      <c r="BH15">
        <v>37.016785986493957</v>
      </c>
      <c r="BI15">
        <v>63.595426640097671</v>
      </c>
      <c r="BJ15">
        <v>15.884789700000001</v>
      </c>
      <c r="BK15">
        <v>19.727177260000001</v>
      </c>
      <c r="BL15">
        <v>28.950036359999999</v>
      </c>
      <c r="BM15">
        <v>44.093151589999998</v>
      </c>
      <c r="BN15">
        <v>71.833383089999998</v>
      </c>
      <c r="BO15">
        <f t="shared" si="21"/>
        <v>14.054078484893711</v>
      </c>
      <c r="BP15">
        <f t="shared" si="21"/>
        <v>17.843492074641148</v>
      </c>
      <c r="BQ15">
        <f t="shared" si="21"/>
        <v>26.613499631847155</v>
      </c>
      <c r="BR15">
        <f t="shared" si="21"/>
        <v>40.554968788246981</v>
      </c>
      <c r="BS15">
        <f t="shared" si="21"/>
        <v>67.714404865048834</v>
      </c>
      <c r="BU15" t="s">
        <v>46</v>
      </c>
      <c r="BV15" t="s">
        <v>0</v>
      </c>
      <c r="BW15">
        <v>1185.7707916780109</v>
      </c>
      <c r="BX15">
        <v>1252.3798260233657</v>
      </c>
      <c r="BY15">
        <v>1428.4219767083939</v>
      </c>
      <c r="BZ15">
        <v>1690.0717437942383</v>
      </c>
      <c r="CA15" s="1">
        <v>1845.7276950204907</v>
      </c>
      <c r="CB15">
        <v>1373.7643383559596</v>
      </c>
      <c r="CC15">
        <v>1400.4766249367071</v>
      </c>
      <c r="CD15">
        <v>1577.7226080004618</v>
      </c>
      <c r="CE15">
        <v>1863.7724783160672</v>
      </c>
      <c r="CF15">
        <v>1980.1274507469691</v>
      </c>
      <c r="CG15">
        <f t="shared" si="22"/>
        <v>1279.7675650169854</v>
      </c>
      <c r="CH15">
        <f t="shared" si="23"/>
        <v>1326.4282254800364</v>
      </c>
      <c r="CI15">
        <f t="shared" si="24"/>
        <v>1503.0722923544279</v>
      </c>
      <c r="CJ15">
        <f t="shared" si="25"/>
        <v>1776.9221110551528</v>
      </c>
      <c r="CK15">
        <f t="shared" si="26"/>
        <v>1912.9275728837299</v>
      </c>
    </row>
    <row r="16" spans="1:89" x14ac:dyDescent="0.25">
      <c r="A16" s="17" t="s">
        <v>85</v>
      </c>
      <c r="B16" s="16" t="s">
        <v>29</v>
      </c>
      <c r="C16" s="16">
        <v>-53.331149702160751</v>
      </c>
      <c r="D16" s="9">
        <v>25.266027673135042</v>
      </c>
      <c r="E16" s="9">
        <v>9.5918808564182072</v>
      </c>
      <c r="F16" s="9">
        <v>-62.114840176561877</v>
      </c>
      <c r="G16" s="9">
        <v>-45.802191230722272</v>
      </c>
      <c r="H16" s="9">
        <v>-11.505668849999999</v>
      </c>
      <c r="I16" s="9">
        <v>-28.353514149999999</v>
      </c>
      <c r="J16" s="9">
        <v>71.910060549999997</v>
      </c>
      <c r="K16" s="9">
        <v>-53.163950229999998</v>
      </c>
      <c r="L16" s="9">
        <v>33.974538459999998</v>
      </c>
      <c r="M16">
        <f t="shared" si="19"/>
        <v>-32.418409276080375</v>
      </c>
      <c r="N16">
        <f t="shared" si="19"/>
        <v>-1.5437432384324783</v>
      </c>
      <c r="O16">
        <f t="shared" si="19"/>
        <v>40.750970703209106</v>
      </c>
      <c r="P16">
        <f t="shared" si="19"/>
        <v>-57.639395203280941</v>
      </c>
      <c r="Q16">
        <f t="shared" si="19"/>
        <v>-5.913826385361137</v>
      </c>
      <c r="U16">
        <v>16.557362620837591</v>
      </c>
      <c r="V16">
        <v>27.591106308777558</v>
      </c>
      <c r="W16">
        <v>38.898546029445583</v>
      </c>
      <c r="X16">
        <v>-11.131487852564211</v>
      </c>
      <c r="Y16">
        <v>76.680748497816268</v>
      </c>
      <c r="Z16">
        <v>15.32040093</v>
      </c>
      <c r="AA16">
        <v>27.381079580000002</v>
      </c>
      <c r="AB16">
        <v>38.538453779999998</v>
      </c>
      <c r="AC16">
        <v>-6.5218926179999999</v>
      </c>
      <c r="AD16">
        <v>-70.747762260000002</v>
      </c>
      <c r="AE16">
        <f t="shared" si="20"/>
        <v>15.938881775418796</v>
      </c>
      <c r="AF16">
        <f t="shared" si="20"/>
        <v>27.48609294438878</v>
      </c>
      <c r="AG16">
        <f t="shared" si="18"/>
        <v>38.71849990472279</v>
      </c>
      <c r="AH16">
        <f t="shared" si="18"/>
        <v>-8.8266902352821059</v>
      </c>
      <c r="AI16">
        <f t="shared" si="18"/>
        <v>2.9664931189081329</v>
      </c>
      <c r="AM16">
        <v>62.509766004809464</v>
      </c>
      <c r="AN16">
        <v>-9.4712087938895095</v>
      </c>
      <c r="AO16">
        <v>-33.688315302816754</v>
      </c>
      <c r="AP16">
        <v>-62.592264379654246</v>
      </c>
      <c r="AQ16">
        <v>20.700496586777021</v>
      </c>
      <c r="AR16">
        <v>11.16261246</v>
      </c>
      <c r="AS16">
        <v>20.026423650000002</v>
      </c>
      <c r="AT16">
        <v>9.7165940220000007</v>
      </c>
      <c r="AU16">
        <v>74.103380610000002</v>
      </c>
      <c r="AV16">
        <v>-55.83116965</v>
      </c>
      <c r="AW16">
        <v>-55.252678486272444</v>
      </c>
      <c r="AX16">
        <v>-39.180917547183142</v>
      </c>
      <c r="AY16">
        <v>-61.966928704076409</v>
      </c>
      <c r="AZ16">
        <v>-20.142635141316909</v>
      </c>
      <c r="BA16">
        <v>-55.252678486272444</v>
      </c>
      <c r="BE16">
        <v>-86.950841179950885</v>
      </c>
      <c r="BF16">
        <v>-77.942779441412014</v>
      </c>
      <c r="BG16">
        <v>-1.8432732309398727</v>
      </c>
      <c r="BH16">
        <v>45.382713222963353</v>
      </c>
      <c r="BI16">
        <v>19.165967825570746</v>
      </c>
      <c r="BJ16">
        <v>-51.956176460000002</v>
      </c>
      <c r="BK16">
        <v>32.80645243</v>
      </c>
      <c r="BL16">
        <v>11.174442000000001</v>
      </c>
      <c r="BM16">
        <v>87.247873089999999</v>
      </c>
      <c r="BN16">
        <v>-23.396334849999999</v>
      </c>
      <c r="BO16">
        <f t="shared" si="21"/>
        <v>-69.45350881997544</v>
      </c>
      <c r="BP16">
        <f t="shared" si="21"/>
        <v>-22.568163505706007</v>
      </c>
      <c r="BQ16">
        <f t="shared" si="21"/>
        <v>4.6655843845300637</v>
      </c>
      <c r="BR16">
        <f t="shared" si="21"/>
        <v>66.315293156481673</v>
      </c>
      <c r="BS16">
        <f t="shared" si="21"/>
        <v>-2.1151835122146263</v>
      </c>
      <c r="BV16" t="s">
        <v>29</v>
      </c>
      <c r="BW16">
        <v>62.694578916758445</v>
      </c>
      <c r="BX16">
        <v>45.669480822009568</v>
      </c>
      <c r="BY16">
        <v>58.651681885672936</v>
      </c>
      <c r="BZ16">
        <v>-69.126083618967371</v>
      </c>
      <c r="CA16" s="1">
        <v>13.879712596424723</v>
      </c>
      <c r="CB16">
        <v>-12.101556180344215</v>
      </c>
      <c r="CC16">
        <v>10.239324739164678</v>
      </c>
      <c r="CD16">
        <v>68.780366191586211</v>
      </c>
      <c r="CE16">
        <v>-28.461702029291136</v>
      </c>
      <c r="CF16">
        <v>-22.508931958704299</v>
      </c>
      <c r="CG16">
        <f t="shared" si="22"/>
        <v>25.296511368207113</v>
      </c>
      <c r="CH16">
        <f t="shared" si="23"/>
        <v>27.954402780587124</v>
      </c>
      <c r="CI16">
        <f t="shared" si="24"/>
        <v>63.71602403862957</v>
      </c>
      <c r="CJ16">
        <f t="shared" si="25"/>
        <v>-48.793892824129252</v>
      </c>
      <c r="CK16">
        <f t="shared" si="26"/>
        <v>-4.314609681139788</v>
      </c>
    </row>
    <row r="17" spans="1:89" x14ac:dyDescent="0.25">
      <c r="A17" s="16"/>
      <c r="B17" s="16" t="s">
        <v>1</v>
      </c>
      <c r="C17" s="16">
        <v>1.6032067657577138</v>
      </c>
      <c r="D17" s="9">
        <v>2.1009381869023138</v>
      </c>
      <c r="E17" s="9">
        <v>2.2947594245393428</v>
      </c>
      <c r="F17" s="9">
        <v>4.3699669690410392</v>
      </c>
      <c r="G17" s="9">
        <v>12.152235537303872</v>
      </c>
      <c r="H17" s="9">
        <v>1.610800316</v>
      </c>
      <c r="I17" s="9">
        <v>1.957391358</v>
      </c>
      <c r="J17" s="9">
        <v>2.4895758749999999</v>
      </c>
      <c r="K17" s="9">
        <v>4.1180606559999999</v>
      </c>
      <c r="L17" s="9">
        <v>9.6089728379999997</v>
      </c>
      <c r="M17">
        <f>AVERAGE(C17,H17)</f>
        <v>1.607003540878857</v>
      </c>
      <c r="N17">
        <f>AVERAGE(D17,I17)</f>
        <v>2.029164772451157</v>
      </c>
      <c r="O17">
        <f>AVERAGE(E17,J17)</f>
        <v>2.3921676497696716</v>
      </c>
      <c r="P17">
        <f>AVERAGE(F17,K17)</f>
        <v>4.2440138125205191</v>
      </c>
      <c r="Q17">
        <f>AVERAGE(G17,L17)</f>
        <v>10.880604187651937</v>
      </c>
      <c r="U17">
        <v>2.8496690701447847</v>
      </c>
      <c r="V17">
        <v>2.9287937417443644</v>
      </c>
      <c r="W17">
        <v>3.311359662604902</v>
      </c>
      <c r="X17">
        <v>6.9192798501099899</v>
      </c>
      <c r="Y17">
        <v>14.440207308912841</v>
      </c>
      <c r="Z17">
        <v>2.8362833310000002</v>
      </c>
      <c r="AA17">
        <v>3.0786093819999998</v>
      </c>
      <c r="AB17">
        <v>2.370651471</v>
      </c>
      <c r="AC17">
        <v>4.1143196609999997</v>
      </c>
      <c r="AD17">
        <v>11.832769450000001</v>
      </c>
      <c r="AE17">
        <f>AVERAGE(U17,Z17)</f>
        <v>2.8429762005723926</v>
      </c>
      <c r="AF17">
        <f>AVERAGE(V17,AA17)</f>
        <v>3.0037015618721821</v>
      </c>
      <c r="AG17">
        <f t="shared" si="18"/>
        <v>2.8410055668024512</v>
      </c>
      <c r="AH17">
        <f t="shared" si="18"/>
        <v>5.5167997555549952</v>
      </c>
      <c r="AI17">
        <f t="shared" si="18"/>
        <v>13.13648837945642</v>
      </c>
      <c r="AM17">
        <v>4.8439929351510296</v>
      </c>
      <c r="AN17">
        <v>5.1133797237433107</v>
      </c>
      <c r="AO17">
        <v>4.9093216431873117</v>
      </c>
      <c r="AP17">
        <v>7.6702312368192933</v>
      </c>
      <c r="AQ17">
        <v>20.644536368557997</v>
      </c>
      <c r="AR17">
        <v>4.3355809049999996</v>
      </c>
      <c r="AS17">
        <v>3.844073962</v>
      </c>
      <c r="AT17">
        <v>3.2873306160000002</v>
      </c>
      <c r="AU17">
        <v>4.5407321469999999</v>
      </c>
      <c r="AV17">
        <v>10.48354827</v>
      </c>
      <c r="AW17">
        <v>3.5397960601798255</v>
      </c>
      <c r="AX17">
        <v>4.3812213261519952</v>
      </c>
      <c r="AY17">
        <v>6.2176956645733572</v>
      </c>
      <c r="AZ17">
        <v>3.7600752156956325</v>
      </c>
      <c r="BA17">
        <v>3.5397960601798255</v>
      </c>
      <c r="BE17">
        <v>5.0290853387029291</v>
      </c>
      <c r="BF17">
        <v>4.6934341872128167</v>
      </c>
      <c r="BG17">
        <v>4.7616234979291727</v>
      </c>
      <c r="BH17">
        <v>7.5268029428196419</v>
      </c>
      <c r="BI17">
        <v>25.596707525087204</v>
      </c>
      <c r="BJ17">
        <v>6.4578585400000001</v>
      </c>
      <c r="BK17">
        <v>5.4245191979999996</v>
      </c>
      <c r="BL17">
        <v>4.2518971890000001</v>
      </c>
      <c r="BM17">
        <v>5.3393431959999997</v>
      </c>
      <c r="BN17">
        <v>16.874529370000001</v>
      </c>
      <c r="BO17">
        <f>AVERAGE(BE17,BJ17)</f>
        <v>5.7434719393514646</v>
      </c>
      <c r="BP17">
        <f>AVERAGE(BF17,BK17)</f>
        <v>5.0589766926064081</v>
      </c>
      <c r="BQ17">
        <f>AVERAGE(BG17,BL17)</f>
        <v>4.5067603434645864</v>
      </c>
      <c r="BR17">
        <f>AVERAGE(BH17,BM17)</f>
        <v>6.4330730694098204</v>
      </c>
      <c r="BS17">
        <f>AVERAGE(BI17,BN17)</f>
        <v>21.235618447543601</v>
      </c>
      <c r="BV17" t="s">
        <v>1</v>
      </c>
      <c r="BW17">
        <v>1.0307981814589351</v>
      </c>
      <c r="BX17">
        <v>2.1945605516037805</v>
      </c>
      <c r="BY17">
        <v>2.4278307029837651</v>
      </c>
      <c r="BZ17">
        <v>4.3115844464063819</v>
      </c>
      <c r="CA17" s="1">
        <v>9.181303206915322</v>
      </c>
      <c r="CB17">
        <v>0.98132439403171534</v>
      </c>
      <c r="CC17">
        <v>2.0566733934302643</v>
      </c>
      <c r="CD17">
        <v>2.0400669172571653</v>
      </c>
      <c r="CE17">
        <v>3.4995065585035587</v>
      </c>
      <c r="CF17">
        <v>9.5161306833556107</v>
      </c>
      <c r="CG17">
        <f>AVERAGE(BW17,CB17)</f>
        <v>1.0060612877453252</v>
      </c>
      <c r="CH17">
        <f>AVERAGE(BX17,CC17)</f>
        <v>2.1256169725170224</v>
      </c>
      <c r="CI17">
        <f>AVERAGE(BY17,CD17)</f>
        <v>2.2339488101204652</v>
      </c>
      <c r="CJ17">
        <f>AVERAGE(BZ17,CE17)</f>
        <v>3.9055455024549701</v>
      </c>
      <c r="CK17">
        <f>AVERAGE(CA17,CF17)</f>
        <v>9.3487169451354664</v>
      </c>
    </row>
    <row r="18" spans="1:89" x14ac:dyDescent="0.25">
      <c r="A18" s="18" t="s">
        <v>84</v>
      </c>
      <c r="B18" s="18" t="s">
        <v>0</v>
      </c>
      <c r="C18" s="18">
        <f>3*C15/(2*PI()*(Ax!$R$1^3-Ax!$R$2^3))/1000000</f>
        <v>0.59041742751105453</v>
      </c>
      <c r="D18" s="9">
        <f>3*D15/(2*PI()*(Ax!$R$1^3-Ax!$R$2^3))/1000000</f>
        <v>0.72199268582879084</v>
      </c>
      <c r="E18" s="9">
        <f>3*E15/(2*PI()*(Ax!$R$1^3-Ax!$R$2^3))/1000000</f>
        <v>0.93116795629887283</v>
      </c>
      <c r="F18" s="9">
        <f>3*F15/(2*PI()*(Ax!$R$1^3-Ax!$R$2^3))/1000000</f>
        <v>1.1773085811860966</v>
      </c>
      <c r="G18" s="9">
        <f>3*G15/(2*PI()*(Ax!$R$1^3-Ax!$R$2^3))/1000000</f>
        <v>1.4208976514167633</v>
      </c>
      <c r="H18" s="9">
        <f>3*H15/(2*PI()*(Ax!$R$1^3-Ax!$R$2^3))/1000000</f>
        <v>0.62128421349880159</v>
      </c>
      <c r="I18" s="9">
        <f>3*I15/(2*PI()*(Ax!$R$1^3-Ax!$R$2^3))/1000000</f>
        <v>0.76161151934611115</v>
      </c>
      <c r="J18" s="9">
        <f>3*J15/(2*PI()*(Ax!$R$1^3-Ax!$R$2^3))/1000000</f>
        <v>0.97675431217287245</v>
      </c>
      <c r="K18" s="9">
        <f>3*K15/(2*PI()*(Ax!$R$1^3-Ax!$R$2^3))/1000000</f>
        <v>1.2409427782772673</v>
      </c>
      <c r="L18" s="9">
        <f>3*L15/(2*PI()*(Ax!$R$1^3-Ax!$R$2^3))/1000000</f>
        <v>1.4841782812260207</v>
      </c>
      <c r="M18">
        <f>3*M15/(2*PI()*(Ax!$R$1^3-Ax!$R$2^3))/1000000</f>
        <v>0.605850820504928</v>
      </c>
      <c r="N18">
        <f>3*N15/(2*PI()*(Ax!$R$1^3-Ax!$R$2^3))/1000000</f>
        <v>0.74180210258745094</v>
      </c>
      <c r="O18">
        <f>3*O15/(2*PI()*(Ax!$R$1^3-Ax!$R$2^3))/1000000</f>
        <v>0.95396113423587259</v>
      </c>
      <c r="P18">
        <f>3*P15/(2*PI()*(Ax!$R$1^3-Ax!$R$2^3))/1000000</f>
        <v>1.2091256797316818</v>
      </c>
      <c r="Q18">
        <f>3*Q15/(2*PI()*(Ax!$R$1^3-Ax!$R$2^3))/1000000</f>
        <v>1.452537966321392</v>
      </c>
      <c r="S18" t="s">
        <v>47</v>
      </c>
      <c r="T18" t="s">
        <v>0</v>
      </c>
      <c r="U18">
        <f>3*U15/(2*PI()*(Ax!$R$1^3-Ax!$R$2^3))/1000000</f>
        <v>0.14398311292950211</v>
      </c>
      <c r="V18">
        <f>3*V15/(2*PI()*(Ax!$R$1^3-Ax!$R$2^3))/1000000</f>
        <v>0.20753964012377082</v>
      </c>
      <c r="W18">
        <f>3*W15/(2*PI()*(Ax!$R$1^3-Ax!$R$2^3))/1000000</f>
        <v>0.31718903104490526</v>
      </c>
      <c r="X18">
        <f>3*X15/(2*PI()*(Ax!$R$1^3-Ax!$R$2^3))/1000000</f>
        <v>0.44638880751111637</v>
      </c>
      <c r="Y18">
        <f>3*Y15/(2*PI()*(Ax!$R$1^3-Ax!$R$2^3))/1000000</f>
        <v>0.64027683925333034</v>
      </c>
      <c r="Z18">
        <f>3*Z15/(2*PI()*(Ax!$R$1^3-Ax!$R$2^3))/1000000</f>
        <v>0.16350078736949464</v>
      </c>
      <c r="AA18">
        <f>3*AA15/(2*PI()*(Ax!$R$1^3-Ax!$R$2^3))/1000000</f>
        <v>0.23704356875090529</v>
      </c>
      <c r="AB18">
        <f>3*AB15/(2*PI()*(Ax!$R$1^3-Ax!$R$2^3))/1000000</f>
        <v>0.35763400044409815</v>
      </c>
      <c r="AC18">
        <f>3*AC15/(2*PI()*(Ax!$R$1^3-Ax!$R$2^3))/1000000</f>
        <v>0.5039889754304151</v>
      </c>
      <c r="AD18">
        <f>3*AD15/(2*PI()*(Ax!$R$1^3-Ax!$R$2^3))/1000000</f>
        <v>0.70365404028408329</v>
      </c>
      <c r="AE18">
        <f>3*AE15/(2*PI()*(Ax!$R$1^3-Ax!$R$2^3))/1000000</f>
        <v>0.1537419501494984</v>
      </c>
      <c r="AF18">
        <f>3*AF15/(2*PI()*(Ax!$R$1^3-Ax!$R$2^3))/1000000</f>
        <v>0.22229160443733806</v>
      </c>
      <c r="AG18">
        <f>3*AG15/(2*PI()*(Ax!$R$1^3-Ax!$R$2^3))/1000000</f>
        <v>0.33741151574450168</v>
      </c>
      <c r="AH18">
        <f>3*AH15/(2*PI()*(Ax!$R$1^3-Ax!$R$2^3))/1000000</f>
        <v>0.47518889147076582</v>
      </c>
      <c r="AI18">
        <f>3*AI15/(2*PI()*(Ax!$R$1^3-Ax!$R$2^3))/1000000</f>
        <v>0.67196543976870693</v>
      </c>
      <c r="AK18" t="s">
        <v>47</v>
      </c>
      <c r="AL18" t="s">
        <v>0</v>
      </c>
      <c r="AM18">
        <f>3*AM15/(2*PI()*(Ax!$R$1^3-Ax!$R$2^3))/1000000</f>
        <v>3.7570040831741904E-2</v>
      </c>
      <c r="AN18">
        <f>3*AN15/(2*PI()*(Ax!$R$1^3-Ax!$R$2^3))/1000000</f>
        <v>5.5306139454298991E-2</v>
      </c>
      <c r="AO18">
        <f>3*AO15/(2*PI()*(Ax!$R$1^3-Ax!$R$2^3))/1000000</f>
        <v>9.0539641799081888E-2</v>
      </c>
      <c r="AP18">
        <f>3*AP15/(2*PI()*(Ax!$R$1^3-Ax!$R$2^3))/1000000</f>
        <v>0.14016555141225123</v>
      </c>
      <c r="AQ18">
        <f>3*AQ15/(2*PI()*(Ax!$R$1^3-Ax!$R$2^3))/1000000</f>
        <v>0.22621448522316881</v>
      </c>
      <c r="AR18">
        <f>3*AR15/(2*PI()*(Ax!$R$1^3-Ax!$R$2^3))/1000000</f>
        <v>4.719026369600509E-2</v>
      </c>
      <c r="AS18">
        <f>3*AS15/(2*PI()*(Ax!$R$1^3-Ax!$R$2^3))/1000000</f>
        <v>6.7770509559775136E-2</v>
      </c>
      <c r="AT18">
        <f>3*AT15/(2*PI()*(Ax!$R$1^3-Ax!$R$2^3))/1000000</f>
        <v>0.10842714007333787</v>
      </c>
      <c r="AU18">
        <f>3*AU15/(2*PI()*(Ax!$R$1^3-Ax!$R$2^3))/1000000</f>
        <v>0.16442049965643021</v>
      </c>
      <c r="AV18">
        <f>3*AV15/(2*PI()*(Ax!$R$1^3-Ax!$R$2^3))/1000000</f>
        <v>0.26054666855421499</v>
      </c>
      <c r="AW18">
        <f>3*AW15/(2*PI()*(Ax!$R$1^3-Ax!$R$2^3))/1000000</f>
        <v>2.47582250652289E-2</v>
      </c>
      <c r="AX18">
        <f>3*AX15/(2*PI()*(Ax!$R$1^3-Ax!$R$2^3))/1000000</f>
        <v>3.6221374079761552E-2</v>
      </c>
      <c r="AY18">
        <f>3*AY15/(2*PI()*(Ax!$R$1^3-Ax!$R$2^3))/1000000</f>
        <v>5.3759792237183412E-2</v>
      </c>
      <c r="AZ18">
        <f>3*AZ15/(2*PI()*(Ax!$R$1^3-Ax!$R$2^3))/1000000</f>
        <v>1.9340372815071109E-2</v>
      </c>
      <c r="BA18">
        <f>3*BA15/(2*PI()*(Ax!$R$1^3-Ax!$R$2^3))/1000000</f>
        <v>2.47582250652289E-2</v>
      </c>
      <c r="BC18" t="s">
        <v>47</v>
      </c>
      <c r="BD18" t="s">
        <v>0</v>
      </c>
      <c r="BE18">
        <f>3*BE15/(2*PI()*(Ax!$R$1^3-Ax!$R$2^3))/1000000</f>
        <v>1.4266889853066213E-2</v>
      </c>
      <c r="BF18">
        <f>3*BF15/(2*PI()*(Ax!$R$1^3-Ax!$R$2^3))/1000000</f>
        <v>1.862799357492902E-2</v>
      </c>
      <c r="BG18">
        <f>3*BG15/(2*PI()*(Ax!$R$1^3-Ax!$R$2^3))/1000000</f>
        <v>2.8335625369784435E-2</v>
      </c>
      <c r="BH18">
        <f>3*BH15/(2*PI()*(Ax!$R$1^3-Ax!$R$2^3))/1000000</f>
        <v>4.3205312965534315E-2</v>
      </c>
      <c r="BI18">
        <f>3*BI15/(2*PI()*(Ax!$R$1^3-Ax!$R$2^3))/1000000</f>
        <v>7.4227414345605702E-2</v>
      </c>
      <c r="BJ18">
        <f>3*BJ15/(2*PI()*(Ax!$R$1^3-Ax!$R$2^3))/1000000</f>
        <v>1.8540434888934008E-2</v>
      </c>
      <c r="BK18">
        <f>3*BK15/(2*PI()*(Ax!$R$1^3-Ax!$R$2^3))/1000000</f>
        <v>2.3025199101722418E-2</v>
      </c>
      <c r="BL18">
        <f>3*BL15/(2*PI()*(Ax!$R$1^3-Ax!$R$2^3))/1000000</f>
        <v>3.3789950909129882E-2</v>
      </c>
      <c r="BM18">
        <f>3*BM15/(2*PI()*(Ax!$R$1^3-Ax!$R$2^3))/1000000</f>
        <v>5.1464716974017728E-2</v>
      </c>
      <c r="BN18">
        <f>3*BN15/(2*PI()*(Ax!$R$1^3-Ax!$R$2^3))/1000000</f>
        <v>8.3842605862890204E-2</v>
      </c>
      <c r="BO18">
        <f>3*BO15/(2*PI()*(Ax!$R$1^3-Ax!$R$2^3))/1000000</f>
        <v>1.6403662371000112E-2</v>
      </c>
      <c r="BP18">
        <f>3*BP15/(2*PI()*(Ax!$R$1^3-Ax!$R$2^3))/1000000</f>
        <v>2.0826596338325721E-2</v>
      </c>
      <c r="BQ18">
        <f>3*BQ15/(2*PI()*(Ax!$R$1^3-Ax!$R$2^3))/1000000</f>
        <v>3.1062788139457159E-2</v>
      </c>
      <c r="BR18">
        <f>3*BR15/(2*PI()*(Ax!$R$1^3-Ax!$R$2^3))/1000000</f>
        <v>4.7335014969776018E-2</v>
      </c>
      <c r="BS18">
        <f>3*BS15/(2*PI()*(Ax!$R$1^3-Ax!$R$2^3))/1000000</f>
        <v>7.903501010424796E-2</v>
      </c>
      <c r="BU18" t="s">
        <v>47</v>
      </c>
      <c r="BV18" t="s">
        <v>0</v>
      </c>
      <c r="BW18">
        <f>3*BW15/(2*PI()*(Ax!$R$1^3-Ax!$R$2^3))/1000000</f>
        <v>1.3840098969837724</v>
      </c>
      <c r="BX18">
        <f>3*BX15/(2*PI()*(Ax!$R$1^3-Ax!$R$2^3))/1000000</f>
        <v>1.4617547389123262</v>
      </c>
      <c r="BY18">
        <f>3*BY15/(2*PI()*(Ax!$R$1^3-Ax!$R$2^3))/1000000</f>
        <v>1.6672279050118228</v>
      </c>
      <c r="BZ18">
        <f>3*BZ15/(2*PI()*(Ax!$R$1^3-Ax!$R$2^3))/1000000</f>
        <v>1.9726207091960575</v>
      </c>
      <c r="CA18" s="1">
        <f>3*CA15/(2*PI()*(Ax!$R$1^3-Ax!$R$2^3))/1000000</f>
        <v>2.1542994775832414</v>
      </c>
      <c r="CB18">
        <f>3*CB15/(2*PI()*(Ax!$R$1^3-Ax!$R$2^3))/1000000</f>
        <v>1.6034325130554401</v>
      </c>
      <c r="CC18">
        <f>3*CC15/(2*PI()*(Ax!$R$1^3-Ax!$R$2^3))/1000000</f>
        <v>1.6346106035078996</v>
      </c>
      <c r="CD18">
        <f>3*CD15/(2*PI()*(Ax!$R$1^3-Ax!$R$2^3))/1000000</f>
        <v>1.8414888606571675</v>
      </c>
      <c r="CE18">
        <f>3*CE15/(2*PI()*(Ax!$R$1^3-Ax!$R$2^3))/1000000</f>
        <v>2.1753610173388829</v>
      </c>
      <c r="CF18">
        <f>3*CF15/(2*PI()*(Ax!$R$1^3-Ax!$R$2^3))/1000000</f>
        <v>2.3111684048524141</v>
      </c>
      <c r="CG18">
        <f>3*CG15/(2*PI()*(Ax!$R$1^3-Ax!$R$2^3))/1000000</f>
        <v>1.4937212050196065</v>
      </c>
      <c r="CH18">
        <f>3*CH15/(2*PI()*(Ax!$R$1^3-Ax!$R$2^3))/1000000</f>
        <v>1.548182671210113</v>
      </c>
      <c r="CI18">
        <f>3*CI15/(2*PI()*(Ax!$R$1^3-Ax!$R$2^3))/1000000</f>
        <v>1.7543583828344953</v>
      </c>
      <c r="CJ18">
        <f>3*CJ15/(2*PI()*(Ax!$R$1^3-Ax!$R$2^3))/1000000</f>
        <v>2.0739908632674702</v>
      </c>
      <c r="CK18">
        <f>3*CK15/(2*PI()*(Ax!$R$1^3-Ax!$R$2^3))/1000000</f>
        <v>2.2327339412178278</v>
      </c>
    </row>
    <row r="19" spans="1:89" x14ac:dyDescent="0.25">
      <c r="A19" s="19" t="s">
        <v>86</v>
      </c>
      <c r="B19" s="18" t="s">
        <v>29</v>
      </c>
      <c r="C19" s="18">
        <f>C16</f>
        <v>-53.331149702160751</v>
      </c>
      <c r="D19" s="9">
        <f t="shared" ref="D19:P20" si="27">D16</f>
        <v>25.266027673135042</v>
      </c>
      <c r="E19" s="9">
        <f t="shared" si="27"/>
        <v>9.5918808564182072</v>
      </c>
      <c r="F19" s="9">
        <f t="shared" si="27"/>
        <v>-62.114840176561877</v>
      </c>
      <c r="G19" s="9">
        <f t="shared" ref="G19" si="28">G16</f>
        <v>-45.802191230722272</v>
      </c>
      <c r="H19" s="9">
        <f t="shared" si="27"/>
        <v>-11.505668849999999</v>
      </c>
      <c r="I19" s="9">
        <f t="shared" si="27"/>
        <v>-28.353514149999999</v>
      </c>
      <c r="J19" s="9">
        <f t="shared" si="27"/>
        <v>71.910060549999997</v>
      </c>
      <c r="K19" s="9">
        <f t="shared" si="27"/>
        <v>-53.163950229999998</v>
      </c>
      <c r="L19" s="9">
        <f t="shared" ref="L19" si="29">L16</f>
        <v>33.974538459999998</v>
      </c>
      <c r="M19">
        <f t="shared" si="27"/>
        <v>-32.418409276080375</v>
      </c>
      <c r="N19">
        <f t="shared" si="27"/>
        <v>-1.5437432384324783</v>
      </c>
      <c r="O19">
        <f t="shared" si="27"/>
        <v>40.750970703209106</v>
      </c>
      <c r="P19">
        <f t="shared" si="27"/>
        <v>-57.639395203280941</v>
      </c>
      <c r="Q19">
        <f t="shared" ref="Q19" si="30">Q16</f>
        <v>-5.913826385361137</v>
      </c>
      <c r="T19" t="s">
        <v>29</v>
      </c>
      <c r="U19">
        <f>U16</f>
        <v>16.557362620837591</v>
      </c>
      <c r="V19">
        <f t="shared" ref="V19:AI20" si="31">V16</f>
        <v>27.591106308777558</v>
      </c>
      <c r="W19">
        <f t="shared" si="31"/>
        <v>38.898546029445583</v>
      </c>
      <c r="X19">
        <f t="shared" si="31"/>
        <v>-11.131487852564211</v>
      </c>
      <c r="Y19">
        <f t="shared" si="31"/>
        <v>76.680748497816268</v>
      </c>
      <c r="Z19">
        <f t="shared" si="31"/>
        <v>15.32040093</v>
      </c>
      <c r="AA19">
        <f t="shared" si="31"/>
        <v>27.381079580000002</v>
      </c>
      <c r="AB19">
        <f t="shared" si="31"/>
        <v>38.538453779999998</v>
      </c>
      <c r="AC19">
        <f t="shared" si="31"/>
        <v>-6.5218926179999999</v>
      </c>
      <c r="AD19">
        <f t="shared" si="31"/>
        <v>-70.747762260000002</v>
      </c>
      <c r="AE19">
        <f t="shared" si="31"/>
        <v>15.938881775418796</v>
      </c>
      <c r="AF19">
        <f t="shared" si="31"/>
        <v>27.48609294438878</v>
      </c>
      <c r="AG19">
        <f t="shared" si="31"/>
        <v>38.71849990472279</v>
      </c>
      <c r="AH19">
        <f t="shared" si="31"/>
        <v>-8.8266902352821059</v>
      </c>
      <c r="AI19">
        <f t="shared" si="31"/>
        <v>2.9664931189081329</v>
      </c>
      <c r="AL19" t="s">
        <v>29</v>
      </c>
      <c r="AM19">
        <f>AM16</f>
        <v>62.509766004809464</v>
      </c>
      <c r="AN19">
        <f t="shared" ref="AN19:BA20" si="32">AN16</f>
        <v>-9.4712087938895095</v>
      </c>
      <c r="AO19">
        <f t="shared" si="32"/>
        <v>-33.688315302816754</v>
      </c>
      <c r="AP19">
        <f t="shared" si="32"/>
        <v>-62.592264379654246</v>
      </c>
      <c r="AQ19">
        <f t="shared" si="32"/>
        <v>20.700496586777021</v>
      </c>
      <c r="AR19">
        <f t="shared" si="32"/>
        <v>11.16261246</v>
      </c>
      <c r="AS19">
        <f t="shared" si="32"/>
        <v>20.026423650000002</v>
      </c>
      <c r="AT19">
        <f t="shared" si="32"/>
        <v>9.7165940220000007</v>
      </c>
      <c r="AU19">
        <f t="shared" si="32"/>
        <v>74.103380610000002</v>
      </c>
      <c r="AV19">
        <f t="shared" si="32"/>
        <v>-55.83116965</v>
      </c>
      <c r="AW19">
        <f t="shared" si="32"/>
        <v>-55.252678486272444</v>
      </c>
      <c r="AX19">
        <f t="shared" si="32"/>
        <v>-39.180917547183142</v>
      </c>
      <c r="AY19">
        <f t="shared" si="32"/>
        <v>-61.966928704076409</v>
      </c>
      <c r="AZ19">
        <f t="shared" si="32"/>
        <v>-20.142635141316909</v>
      </c>
      <c r="BA19">
        <f t="shared" si="32"/>
        <v>-55.252678486272444</v>
      </c>
      <c r="BD19" t="s">
        <v>29</v>
      </c>
      <c r="BE19">
        <f>BE16</f>
        <v>-86.950841179950885</v>
      </c>
      <c r="BF19">
        <f t="shared" ref="BF19:BS19" si="33">BF16</f>
        <v>-77.942779441412014</v>
      </c>
      <c r="BG19">
        <f t="shared" si="33"/>
        <v>-1.8432732309398727</v>
      </c>
      <c r="BH19">
        <f t="shared" si="33"/>
        <v>45.382713222963353</v>
      </c>
      <c r="BI19">
        <f t="shared" si="33"/>
        <v>19.165967825570746</v>
      </c>
      <c r="BJ19">
        <f t="shared" si="33"/>
        <v>-51.956176460000002</v>
      </c>
      <c r="BK19">
        <f t="shared" si="33"/>
        <v>32.80645243</v>
      </c>
      <c r="BL19">
        <f t="shared" si="33"/>
        <v>11.174442000000001</v>
      </c>
      <c r="BM19">
        <f t="shared" si="33"/>
        <v>87.247873089999999</v>
      </c>
      <c r="BN19">
        <f t="shared" si="33"/>
        <v>-23.396334849999999</v>
      </c>
      <c r="BO19">
        <f t="shared" si="33"/>
        <v>-69.45350881997544</v>
      </c>
      <c r="BP19">
        <f t="shared" si="33"/>
        <v>-22.568163505706007</v>
      </c>
      <c r="BQ19">
        <f t="shared" si="33"/>
        <v>4.6655843845300637</v>
      </c>
      <c r="BR19">
        <f t="shared" si="33"/>
        <v>66.315293156481673</v>
      </c>
      <c r="BS19">
        <f t="shared" si="33"/>
        <v>-2.1151835122146263</v>
      </c>
      <c r="BV19" t="s">
        <v>29</v>
      </c>
      <c r="BW19">
        <f>BW16</f>
        <v>62.694578916758445</v>
      </c>
      <c r="BX19">
        <f t="shared" ref="BX19:CK19" si="34">BX16</f>
        <v>45.669480822009568</v>
      </c>
      <c r="BY19">
        <f t="shared" si="34"/>
        <v>58.651681885672936</v>
      </c>
      <c r="BZ19">
        <f t="shared" si="34"/>
        <v>-69.126083618967371</v>
      </c>
      <c r="CA19" s="1">
        <f t="shared" si="34"/>
        <v>13.879712596424723</v>
      </c>
      <c r="CB19">
        <f t="shared" si="34"/>
        <v>-12.101556180344215</v>
      </c>
      <c r="CC19">
        <f t="shared" si="34"/>
        <v>10.239324739164678</v>
      </c>
      <c r="CD19">
        <f t="shared" si="34"/>
        <v>68.780366191586211</v>
      </c>
      <c r="CE19">
        <f t="shared" si="34"/>
        <v>-28.461702029291136</v>
      </c>
      <c r="CF19">
        <f t="shared" si="34"/>
        <v>-22.508931958704299</v>
      </c>
      <c r="CG19">
        <f t="shared" si="34"/>
        <v>25.296511368207113</v>
      </c>
      <c r="CH19">
        <f t="shared" si="34"/>
        <v>27.954402780587124</v>
      </c>
      <c r="CI19">
        <f t="shared" si="34"/>
        <v>63.71602403862957</v>
      </c>
      <c r="CJ19">
        <f t="shared" si="34"/>
        <v>-48.793892824129252</v>
      </c>
      <c r="CK19">
        <f t="shared" si="34"/>
        <v>-4.314609681139788</v>
      </c>
    </row>
    <row r="20" spans="1:89" x14ac:dyDescent="0.25">
      <c r="A20" s="18"/>
      <c r="B20" s="18" t="s">
        <v>1</v>
      </c>
      <c r="C20" s="18">
        <f>C17</f>
        <v>1.6032067657577138</v>
      </c>
      <c r="D20" s="9">
        <f t="shared" si="27"/>
        <v>2.1009381869023138</v>
      </c>
      <c r="E20" s="9">
        <f t="shared" si="27"/>
        <v>2.2947594245393428</v>
      </c>
      <c r="F20" s="9">
        <f t="shared" si="27"/>
        <v>4.3699669690410392</v>
      </c>
      <c r="G20" s="9">
        <f t="shared" ref="G20" si="35">G17</f>
        <v>12.152235537303872</v>
      </c>
      <c r="H20" s="9">
        <f t="shared" si="27"/>
        <v>1.610800316</v>
      </c>
      <c r="I20" s="9">
        <f t="shared" si="27"/>
        <v>1.957391358</v>
      </c>
      <c r="J20" s="9">
        <f t="shared" si="27"/>
        <v>2.4895758749999999</v>
      </c>
      <c r="K20" s="9">
        <f t="shared" si="27"/>
        <v>4.1180606559999999</v>
      </c>
      <c r="L20" s="9">
        <f t="shared" ref="L20" si="36">L17</f>
        <v>9.6089728379999997</v>
      </c>
      <c r="M20">
        <f t="shared" si="27"/>
        <v>1.607003540878857</v>
      </c>
      <c r="N20">
        <f t="shared" si="27"/>
        <v>2.029164772451157</v>
      </c>
      <c r="O20">
        <f t="shared" si="27"/>
        <v>2.3921676497696716</v>
      </c>
      <c r="P20">
        <f t="shared" si="27"/>
        <v>4.2440138125205191</v>
      </c>
      <c r="Q20">
        <f t="shared" ref="Q20" si="37">Q17</f>
        <v>10.880604187651937</v>
      </c>
      <c r="T20" t="s">
        <v>1</v>
      </c>
      <c r="U20">
        <f>U17</f>
        <v>2.8496690701447847</v>
      </c>
      <c r="V20">
        <f t="shared" ref="V20:X20" si="38">V17</f>
        <v>2.9287937417443644</v>
      </c>
      <c r="W20">
        <f t="shared" si="38"/>
        <v>3.311359662604902</v>
      </c>
      <c r="X20">
        <f t="shared" si="38"/>
        <v>6.9192798501099899</v>
      </c>
      <c r="Y20">
        <f t="shared" si="31"/>
        <v>14.440207308912841</v>
      </c>
      <c r="Z20">
        <f t="shared" si="31"/>
        <v>2.8362833310000002</v>
      </c>
      <c r="AA20">
        <f t="shared" si="31"/>
        <v>3.0786093819999998</v>
      </c>
      <c r="AB20">
        <f t="shared" si="31"/>
        <v>2.370651471</v>
      </c>
      <c r="AC20">
        <f t="shared" si="31"/>
        <v>4.1143196609999997</v>
      </c>
      <c r="AD20">
        <f t="shared" si="31"/>
        <v>11.832769450000001</v>
      </c>
      <c r="AE20">
        <f t="shared" si="31"/>
        <v>2.8429762005723926</v>
      </c>
      <c r="AF20">
        <f t="shared" si="31"/>
        <v>3.0037015618721821</v>
      </c>
      <c r="AG20">
        <f t="shared" si="31"/>
        <v>2.8410055668024512</v>
      </c>
      <c r="AH20">
        <f t="shared" si="31"/>
        <v>5.5167997555549952</v>
      </c>
      <c r="AI20">
        <f t="shared" si="31"/>
        <v>13.13648837945642</v>
      </c>
      <c r="AL20" t="s">
        <v>1</v>
      </c>
      <c r="AM20">
        <f>AM17</f>
        <v>4.8439929351510296</v>
      </c>
      <c r="AN20">
        <f t="shared" ref="AN20:AP20" si="39">AN17</f>
        <v>5.1133797237433107</v>
      </c>
      <c r="AO20">
        <f t="shared" si="39"/>
        <v>4.9093216431873117</v>
      </c>
      <c r="AP20">
        <f t="shared" si="39"/>
        <v>7.6702312368192933</v>
      </c>
      <c r="AQ20">
        <f t="shared" si="32"/>
        <v>20.644536368557997</v>
      </c>
      <c r="AR20">
        <f t="shared" si="32"/>
        <v>4.3355809049999996</v>
      </c>
      <c r="AS20">
        <f t="shared" si="32"/>
        <v>3.844073962</v>
      </c>
      <c r="AT20">
        <f t="shared" si="32"/>
        <v>3.2873306160000002</v>
      </c>
      <c r="AU20">
        <f t="shared" si="32"/>
        <v>4.5407321469999999</v>
      </c>
      <c r="AV20">
        <f t="shared" si="32"/>
        <v>10.48354827</v>
      </c>
      <c r="AW20">
        <f t="shared" si="32"/>
        <v>3.5397960601798255</v>
      </c>
      <c r="AX20">
        <f t="shared" si="32"/>
        <v>4.3812213261519952</v>
      </c>
      <c r="AY20">
        <f t="shared" si="32"/>
        <v>6.2176956645733572</v>
      </c>
      <c r="AZ20">
        <f t="shared" si="32"/>
        <v>3.7600752156956325</v>
      </c>
      <c r="BA20">
        <f t="shared" si="32"/>
        <v>3.5397960601798255</v>
      </c>
      <c r="BD20" t="s">
        <v>1</v>
      </c>
      <c r="BE20">
        <f>BE17</f>
        <v>5.0290853387029291</v>
      </c>
      <c r="BF20">
        <f t="shared" ref="BF20:BS20" si="40">BF17</f>
        <v>4.6934341872128167</v>
      </c>
      <c r="BG20">
        <f t="shared" si="40"/>
        <v>4.7616234979291727</v>
      </c>
      <c r="BH20">
        <f t="shared" si="40"/>
        <v>7.5268029428196419</v>
      </c>
      <c r="BI20">
        <f t="shared" si="40"/>
        <v>25.596707525087204</v>
      </c>
      <c r="BJ20">
        <f t="shared" si="40"/>
        <v>6.4578585400000001</v>
      </c>
      <c r="BK20">
        <f t="shared" si="40"/>
        <v>5.4245191979999996</v>
      </c>
      <c r="BL20">
        <f t="shared" si="40"/>
        <v>4.2518971890000001</v>
      </c>
      <c r="BM20">
        <f t="shared" si="40"/>
        <v>5.3393431959999997</v>
      </c>
      <c r="BN20">
        <f t="shared" si="40"/>
        <v>16.874529370000001</v>
      </c>
      <c r="BO20">
        <f t="shared" si="40"/>
        <v>5.7434719393514646</v>
      </c>
      <c r="BP20">
        <f t="shared" si="40"/>
        <v>5.0589766926064081</v>
      </c>
      <c r="BQ20">
        <f t="shared" si="40"/>
        <v>4.5067603434645864</v>
      </c>
      <c r="BR20">
        <f t="shared" si="40"/>
        <v>6.4330730694098204</v>
      </c>
      <c r="BS20">
        <f t="shared" si="40"/>
        <v>21.235618447543601</v>
      </c>
      <c r="BV20" t="s">
        <v>1</v>
      </c>
      <c r="BW20">
        <f>BW17</f>
        <v>1.0307981814589351</v>
      </c>
      <c r="BX20">
        <f t="shared" ref="BX20:CK20" si="41">BX17</f>
        <v>2.1945605516037805</v>
      </c>
      <c r="BY20">
        <f t="shared" si="41"/>
        <v>2.4278307029837651</v>
      </c>
      <c r="BZ20">
        <f t="shared" si="41"/>
        <v>4.3115844464063819</v>
      </c>
      <c r="CA20" s="1">
        <f t="shared" si="41"/>
        <v>9.181303206915322</v>
      </c>
      <c r="CB20">
        <f t="shared" si="41"/>
        <v>0.98132439403171534</v>
      </c>
      <c r="CC20">
        <f t="shared" si="41"/>
        <v>2.0566733934302643</v>
      </c>
      <c r="CD20">
        <f t="shared" si="41"/>
        <v>2.0400669172571653</v>
      </c>
      <c r="CE20">
        <f t="shared" si="41"/>
        <v>3.4995065585035587</v>
      </c>
      <c r="CF20">
        <f t="shared" si="41"/>
        <v>9.5161306833556107</v>
      </c>
      <c r="CG20">
        <f t="shared" si="41"/>
        <v>1.0060612877453252</v>
      </c>
      <c r="CH20">
        <f t="shared" si="41"/>
        <v>2.1256169725170224</v>
      </c>
      <c r="CI20">
        <f t="shared" si="41"/>
        <v>2.2339488101204652</v>
      </c>
      <c r="CJ20">
        <f t="shared" si="41"/>
        <v>3.9055455024549701</v>
      </c>
      <c r="CK20">
        <f t="shared" si="41"/>
        <v>9.3487169451354664</v>
      </c>
    </row>
    <row r="21" spans="1:89" x14ac:dyDescent="0.25">
      <c r="BU21" t="s">
        <v>11</v>
      </c>
      <c r="BV21" t="s">
        <v>0</v>
      </c>
    </row>
    <row r="22" spans="1:89" hidden="1" x14ac:dyDescent="0.25">
      <c r="A22" t="s">
        <v>13</v>
      </c>
      <c r="B22" t="s">
        <v>6</v>
      </c>
      <c r="C22" s="3">
        <f>ABS((C28-M28)/M28)</f>
        <v>0.13696831771028087</v>
      </c>
      <c r="D22" s="10">
        <f>ABS((D28-N28)/N28)</f>
        <v>0.16179338555003533</v>
      </c>
      <c r="E22" s="10">
        <f>ABS((E28-O28)/O28)</f>
        <v>0.20037320412436194</v>
      </c>
      <c r="F22" s="10">
        <f>ABS((F28-P28)/P28)</f>
        <v>0.19528575521321823</v>
      </c>
      <c r="G22" s="10"/>
      <c r="H22" s="10">
        <f>ABS((H28-M28)/M28)</f>
        <v>0.13257893981641589</v>
      </c>
      <c r="I22" s="10">
        <f>ABS((I28-N28)/N28)</f>
        <v>0.15697035563494319</v>
      </c>
      <c r="J22" s="10">
        <f>ABS((J28-O28)/O28)</f>
        <v>0.19408807100293557</v>
      </c>
      <c r="K22" s="10">
        <f>ABS((K28-P28)/P28)</f>
        <v>0.18687607927088429</v>
      </c>
      <c r="L22" s="10"/>
      <c r="M22" s="2"/>
      <c r="N22" s="2"/>
      <c r="O22" s="2"/>
      <c r="P22" s="2"/>
      <c r="S22" t="s">
        <v>13</v>
      </c>
      <c r="T22" t="s">
        <v>6</v>
      </c>
      <c r="U22" s="3">
        <f>ABS((U28-AE28)/AE28)</f>
        <v>0.13618808565611393</v>
      </c>
      <c r="V22" s="3">
        <f>ABS((V28-AF28)/AF28)</f>
        <v>9.8505094027697096E-2</v>
      </c>
      <c r="W22" s="3">
        <f>ABS((W28-AG28)/AG28)</f>
        <v>5.152743528083082E-2</v>
      </c>
      <c r="X22" s="3">
        <f>ABS((X28-AH28)/AH28)</f>
        <v>4.8851981138944888E-3</v>
      </c>
      <c r="Y22" s="3"/>
      <c r="Z22" s="3">
        <f>ABS((Z28-AE28)/AE28)</f>
        <v>0.13869620998934923</v>
      </c>
      <c r="AA22" s="3">
        <f>ABS((AA28-AF28)/AF28)</f>
        <v>0.10058759873003117</v>
      </c>
      <c r="AB22" s="3">
        <f>ABS((AB28-AG28)/AG28)</f>
        <v>5.6072282346819359E-2</v>
      </c>
      <c r="AC22" s="3">
        <f>ABS((AC28-AH28)/AH28)</f>
        <v>1.3075386165959066E-2</v>
      </c>
      <c r="AD22" s="3"/>
      <c r="AE22" s="2"/>
      <c r="AF22" s="2"/>
      <c r="AG22" s="2"/>
      <c r="AH22" s="2"/>
      <c r="AK22" t="s">
        <v>13</v>
      </c>
      <c r="AL22" t="s">
        <v>6</v>
      </c>
      <c r="AM22" s="3">
        <f>ABS((AM28-AW28)/AW28)</f>
        <v>0.31815371567266437</v>
      </c>
      <c r="AN22" s="3">
        <f>ABS((AN28-AX28)/AX28)</f>
        <v>0.26978146178832352</v>
      </c>
      <c r="AO22" s="3">
        <f>ABS((AO28-AY28)/AY28)</f>
        <v>0.21316939094575307</v>
      </c>
      <c r="AP22" s="3">
        <f>ABS((AP28-AZ28)/AZ28)</f>
        <v>3.364812180633336</v>
      </c>
      <c r="AQ22" s="3"/>
      <c r="AR22" s="3">
        <f>ABS((AR28-AW28)/AW28)</f>
        <v>0.32062952479644885</v>
      </c>
      <c r="AS22" s="3">
        <f>ABS((AS28-AX28)/AX28)</f>
        <v>0.2737323328495786</v>
      </c>
      <c r="AT22" s="3">
        <f>ABS((AT28-AY28)/AY28)</f>
        <v>0.21822476903154453</v>
      </c>
      <c r="AU22" s="3">
        <f>ABS((AU28-AZ28)/AZ28)</f>
        <v>5.1617491416956964</v>
      </c>
      <c r="AV22" s="3"/>
      <c r="AW22" s="2"/>
      <c r="AX22" s="2"/>
      <c r="AY22" s="2"/>
      <c r="AZ22" s="2"/>
      <c r="BC22" t="s">
        <v>13</v>
      </c>
      <c r="BD22" t="s">
        <v>6</v>
      </c>
      <c r="BE22" s="3">
        <f>ABS((BE28-BO28)/BO28)</f>
        <v>1.4194885204025214E-2</v>
      </c>
      <c r="BF22" s="3">
        <f>ABS((BF28-BP28)/BP28)</f>
        <v>4.7615541407109413E-2</v>
      </c>
      <c r="BG22" s="3">
        <f>ABS((BG28-BQ28)/BQ28)</f>
        <v>0.39203925821778407</v>
      </c>
      <c r="BH22" s="3">
        <f>ABS((BH28-BR28)/BR28)</f>
        <v>0.31055723266520668</v>
      </c>
      <c r="BI22" s="3"/>
      <c r="BJ22" s="3">
        <f>ABS((BJ28-BO28)/BO28)</f>
        <v>1.9734851976075491</v>
      </c>
      <c r="BK22" s="3">
        <f>ABS((BK28-BP28)/BP28)</f>
        <v>2.0324395441881471</v>
      </c>
      <c r="BL22" s="3">
        <f>ABS((BL28-BQ28)/BQ28)</f>
        <v>0.39645218776290253</v>
      </c>
      <c r="BM22" s="3">
        <f>ABS((BM28-BR28)/BR28)</f>
        <v>0.31388009376683179</v>
      </c>
      <c r="BN22" s="3"/>
      <c r="BO22" s="2"/>
      <c r="BP22" s="2"/>
      <c r="BQ22" s="2"/>
      <c r="BR22" s="2"/>
      <c r="BV22" t="s">
        <v>29</v>
      </c>
      <c r="BW22" s="3">
        <f>ABS((BW28-CG28)/CG28)</f>
        <v>6.8749768136507031E-2</v>
      </c>
      <c r="BX22" s="3">
        <f>ABS((BX28-CH28)/CH28)</f>
        <v>9.4034812784267563E-2</v>
      </c>
      <c r="BY22" s="3">
        <f>ABS((BY28-CI28)/CI28)</f>
        <v>10.324643815339366</v>
      </c>
      <c r="BZ22" s="3">
        <f>ABS((BZ28-CJ28)/CJ28)</f>
        <v>1.7016542950774063E-2</v>
      </c>
      <c r="CA22" s="4"/>
      <c r="CB22" s="3">
        <f>ABS((CB28-CG28)/CG28)</f>
        <v>6.4090891115887949E-2</v>
      </c>
      <c r="CC22" s="3">
        <f>ABS((CC28-CH28)/CH28)</f>
        <v>8.9513110274985472E-2</v>
      </c>
      <c r="CD22" s="3">
        <f>ABS((CD28-CI28)/CI28)</f>
        <v>8.6908129454402978</v>
      </c>
      <c r="CE22" s="3">
        <f>ABS((CE28-CJ28)/CJ28)</f>
        <v>1.9228007259514002E-2</v>
      </c>
      <c r="CF22" s="3"/>
      <c r="CG22" s="2"/>
      <c r="CH22" s="2"/>
      <c r="CI22" s="2"/>
      <c r="CJ22" s="2"/>
    </row>
    <row r="23" spans="1:89" hidden="1" x14ac:dyDescent="0.25">
      <c r="B23" t="s">
        <v>29</v>
      </c>
      <c r="C23" s="3">
        <f t="shared" ref="C23:C27" si="42">ABS((C29-M29)/M29)</f>
        <v>9.7843792011954867E-2</v>
      </c>
      <c r="D23" s="10">
        <f>ABS((D29-N29)/N29)</f>
        <v>0.10728181138422285</v>
      </c>
      <c r="E23" s="10">
        <f>ABS((E35-O29)/O29)</f>
        <v>0.13624874149358629</v>
      </c>
      <c r="F23" s="10">
        <f>ABS((F35-P29)/P29)</f>
        <v>0.16117769834769993</v>
      </c>
      <c r="G23" s="10"/>
      <c r="H23" s="10">
        <f t="shared" ref="H23:H27" si="43">ABS((H29-M29)/M29)</f>
        <v>0.12829972357706401</v>
      </c>
      <c r="I23" s="10">
        <f>ABS((I29-N29)/N29)</f>
        <v>0.14792443917434914</v>
      </c>
      <c r="J23" s="10">
        <f>ABS((J35-O29)/O29)</f>
        <v>0.2031109707693014</v>
      </c>
      <c r="K23" s="10">
        <f>ABS((K35-P29)/P29)</f>
        <v>0.23719234577693613</v>
      </c>
      <c r="L23" s="10"/>
      <c r="T23" t="s">
        <v>29</v>
      </c>
      <c r="U23" s="3">
        <f t="shared" ref="U23:U27" si="44">ABS((U29-AE29)/AE29)</f>
        <v>7.2820712551352917E-2</v>
      </c>
      <c r="V23" s="3">
        <f>ABS((V29-AF29)/AF29)</f>
        <v>6.4020826922556034E-2</v>
      </c>
      <c r="W23" s="3">
        <f>ABS((W35-AG29)/AG29)</f>
        <v>9.5394806302169705E-2</v>
      </c>
      <c r="X23" s="3">
        <f>ABS((X35-AH29)/AH29)</f>
        <v>0.12808709802653098</v>
      </c>
      <c r="Y23" s="3"/>
      <c r="Z23" s="3">
        <f t="shared" ref="Z23:Z27" si="45">ABS((Z29-AE29)/AE29)</f>
        <v>5.5228677558881091E-2</v>
      </c>
      <c r="AA23" s="3">
        <f>ABS((AA29-AF29)/AF29)</f>
        <v>5.2432357526573214E-2</v>
      </c>
      <c r="AB23" s="3">
        <f>ABS((AB35-AG29)/AG29)</f>
        <v>8.5661372224075868E-2</v>
      </c>
      <c r="AC23" s="3">
        <f>ABS((AC35-AH29)/AH29)</f>
        <v>0.1258101272880113</v>
      </c>
      <c r="AD23" s="3"/>
      <c r="AL23" t="s">
        <v>29</v>
      </c>
      <c r="AM23" s="3">
        <f t="shared" ref="AM23:AM27" si="46">ABS((AM29-AW29)/AW29)</f>
        <v>9.4004905650505816E-2</v>
      </c>
      <c r="AN23" s="3">
        <f>ABS((AN29-AX29)/AX29)</f>
        <v>0.10294377544367872</v>
      </c>
      <c r="AO23" s="3">
        <f>ABS((AO35-AY29)/AY29)</f>
        <v>0.10387381347462983</v>
      </c>
      <c r="AP23" s="3">
        <f>ABS((AP35-AZ29)/AZ29)</f>
        <v>1.2502170550834673</v>
      </c>
      <c r="AQ23" s="3"/>
      <c r="AR23" s="3">
        <f t="shared" ref="AR23:AR27" si="47">ABS((AR29-AW29)/AW29)</f>
        <v>4.8506663499465134E-2</v>
      </c>
      <c r="AS23" s="3">
        <f>ABS((AS29-AX29)/AX29)</f>
        <v>5.8971186154135463E-2</v>
      </c>
      <c r="AT23" s="3">
        <f>ABS((AT35-AY29)/AY29)</f>
        <v>6.703933315756655E-2</v>
      </c>
      <c r="AU23" s="3">
        <f>ABS((AU35-AZ29)/AZ29)</f>
        <v>0.8624689046707904</v>
      </c>
      <c r="AV23" s="3"/>
      <c r="BD23" t="s">
        <v>29</v>
      </c>
      <c r="BE23" s="3">
        <f t="shared" ref="BE23:BE27" si="48">ABS((BE29-BO29)/BO29)</f>
        <v>6.4594717455135742</v>
      </c>
      <c r="BF23" s="3">
        <f>ABS((BF29-BP29)/BP29)</f>
        <v>5.3389988218961735</v>
      </c>
      <c r="BG23" s="3">
        <f>ABS((BG35-BQ29)/BQ29)</f>
        <v>0.13288894316171343</v>
      </c>
      <c r="BH23" s="3">
        <f>ABS((BH35-BR29)/BR29)</f>
        <v>9.5335444945635506E-2</v>
      </c>
      <c r="BI23" s="3"/>
      <c r="BJ23" s="3">
        <f t="shared" ref="BJ23:BJ27" si="49">ABS((BJ29-BO29)/BO29)</f>
        <v>0.13960501649475085</v>
      </c>
      <c r="BK23" s="3">
        <f>ABS((BK29-BP29)/BP29)</f>
        <v>0.13142894947237904</v>
      </c>
      <c r="BL23" s="3">
        <f>ABS((BL35-BQ29)/BQ29)</f>
        <v>5.7775472775362866E-2</v>
      </c>
      <c r="BM23" s="3">
        <f>ABS((BM35-BR29)/BR29)</f>
        <v>4.9987877893509086E-2</v>
      </c>
      <c r="BN23" s="3"/>
      <c r="BV23" t="s">
        <v>1</v>
      </c>
      <c r="BW23" s="3">
        <f t="shared" ref="BW23:BW27" si="50">ABS((BW29-CG29)/CG29)</f>
        <v>0.19022359206390205</v>
      </c>
      <c r="BX23" s="3">
        <f>ABS((BX29-CH29)/CH29)</f>
        <v>0.20587216773221123</v>
      </c>
      <c r="BY23" s="3">
        <f>ABS((BY35-CI29)/CI29)</f>
        <v>0.65058360567783469</v>
      </c>
      <c r="BZ23" s="3">
        <f>ABS((BZ35-CJ29)/CJ29)</f>
        <v>0.19453481959884197</v>
      </c>
      <c r="CA23" s="4"/>
      <c r="CB23" s="3">
        <f t="shared" ref="CB23:CB27" si="51">ABS((CB29-CG29)/CG29)</f>
        <v>0.21726837236728266</v>
      </c>
      <c r="CC23" s="3">
        <f>ABS((CC29-CH29)/CH29)</f>
        <v>0.24744345189697622</v>
      </c>
      <c r="CD23" s="3">
        <f>ABS((CD35-CI29)/CI29)</f>
        <v>0.77815693523658858</v>
      </c>
      <c r="CE23" s="3">
        <f>ABS((CE35-CJ29)/CJ29)</f>
        <v>0.18761199971143119</v>
      </c>
      <c r="CF23" s="3"/>
    </row>
    <row r="24" spans="1:89" hidden="1" x14ac:dyDescent="0.25">
      <c r="A24" t="s">
        <v>14</v>
      </c>
      <c r="B24" t="s">
        <v>6</v>
      </c>
      <c r="C24" s="3">
        <f t="shared" si="42"/>
        <v>9.0407927191116177E-2</v>
      </c>
      <c r="D24" s="10">
        <f>ABS((D30-N30)/N30)</f>
        <v>3.4103524382550834E-2</v>
      </c>
      <c r="E24" s="10">
        <f>ABS((E30-O30)/O30)</f>
        <v>5.0274109801407188E-2</v>
      </c>
      <c r="F24" s="10">
        <f>ABS((F30-P30)/P30)</f>
        <v>0.12333647673572379</v>
      </c>
      <c r="G24" s="10"/>
      <c r="H24" s="10">
        <f t="shared" si="43"/>
        <v>9.4983302895351104E-2</v>
      </c>
      <c r="I24" s="10">
        <f>ABS((I30-N30)/N30)</f>
        <v>3.9383419460254948E-2</v>
      </c>
      <c r="J24" s="10">
        <f>ABS((J30-O30)/O30)</f>
        <v>4.419059509112265E-2</v>
      </c>
      <c r="K24" s="10">
        <f>ABS((K30-P30)/P30)</f>
        <v>0.11526333233417285</v>
      </c>
      <c r="L24" s="10"/>
      <c r="S24" t="s">
        <v>14</v>
      </c>
      <c r="T24" t="s">
        <v>6</v>
      </c>
      <c r="U24" s="3">
        <f t="shared" si="44"/>
        <v>0.28791717262118532</v>
      </c>
      <c r="V24" s="3">
        <f>ABS((V30-AF30)/AF30)</f>
        <v>0.25945723091321965</v>
      </c>
      <c r="W24" s="3">
        <f>ABS((W30-AG30)/AG30)</f>
        <v>0.2082890471614641</v>
      </c>
      <c r="X24" s="3">
        <f>ABS((X30-AH30)/AH30)</f>
        <v>0.1539347094514891</v>
      </c>
      <c r="Y24" s="3"/>
      <c r="Z24" s="3">
        <f t="shared" si="45"/>
        <v>0.28932589204959863</v>
      </c>
      <c r="AA24" s="3">
        <f>ABS((AA30-AF30)/AF30)</f>
        <v>0.2608264773878457</v>
      </c>
      <c r="AB24" s="3">
        <f>ABS((AB30-AG30)/AG30)</f>
        <v>0.21176139225418972</v>
      </c>
      <c r="AC24" s="3">
        <f>ABS((AC30-AH30)/AH30)</f>
        <v>0.15993397555344047</v>
      </c>
      <c r="AD24" s="3"/>
      <c r="AK24" t="s">
        <v>14</v>
      </c>
      <c r="AL24" t="s">
        <v>6</v>
      </c>
      <c r="AM24" s="3">
        <f t="shared" si="46"/>
        <v>0.38099613445655495</v>
      </c>
      <c r="AN24" s="3">
        <f>ABS((AN30-AX30)/AX30)</f>
        <v>0.35685140708727647</v>
      </c>
      <c r="AO24" s="3">
        <f>ABS((AO30-AY30)/AY30)</f>
        <v>0.32352174771578496</v>
      </c>
      <c r="AP24" s="3">
        <f>ABS((AP30-AZ30)/AZ30)</f>
        <v>1.3774650928368237</v>
      </c>
      <c r="AQ24" s="3"/>
      <c r="AR24" s="3">
        <f t="shared" si="47"/>
        <v>0.38215072132416555</v>
      </c>
      <c r="AS24" s="3">
        <f>ABS((AS30-AX30)/AX30)</f>
        <v>0.35872401567855061</v>
      </c>
      <c r="AT24" s="3">
        <f>ABS((AT30-AY30)/AY30)</f>
        <v>0.32639102576742574</v>
      </c>
      <c r="AU24" s="3">
        <f>ABS((AU30-AZ30)/AZ30)</f>
        <v>3.3238626787893661</v>
      </c>
      <c r="AV24" s="3"/>
      <c r="BC24" t="s">
        <v>14</v>
      </c>
      <c r="BD24" t="s">
        <v>6</v>
      </c>
      <c r="BE24" s="3">
        <f t="shared" si="48"/>
        <v>4.7424032341031895E-2</v>
      </c>
      <c r="BF24" s="3">
        <f>ABS((BF30-BP30)/BP30)</f>
        <v>8.8054042006529873E-2</v>
      </c>
      <c r="BG24" s="3">
        <f>ABS((BG30-BQ30)/BQ30)</f>
        <v>0.41749719594784646</v>
      </c>
      <c r="BH24" s="3">
        <f>ABS((BH30-BR30)/BR30)</f>
        <v>0.37023047856735519</v>
      </c>
      <c r="BI24" s="3"/>
      <c r="BJ24" s="3">
        <f t="shared" si="49"/>
        <v>1.9481327533235642</v>
      </c>
      <c r="BK24" s="3">
        <f>ABS((BK30-BP30)/BP30)</f>
        <v>2.0849158790079234</v>
      </c>
      <c r="BL24" s="3">
        <f>ABS((BL30-BQ30)/BQ30)</f>
        <v>0.41859515429758998</v>
      </c>
      <c r="BM24" s="3">
        <f>ABS((BM30-BR30)/BR30)</f>
        <v>0.37204210166270835</v>
      </c>
      <c r="BN24" s="3"/>
      <c r="BU24" t="s">
        <v>12</v>
      </c>
      <c r="BV24" t="s">
        <v>0</v>
      </c>
      <c r="BW24" s="3">
        <f t="shared" si="50"/>
        <v>0.15468746787433807</v>
      </c>
      <c r="BX24" s="3">
        <f>ABS((BX30-CH30)/CH30)</f>
        <v>0.1720311714176434</v>
      </c>
      <c r="BY24" s="3">
        <f>ABS((BY30-CI30)/CI30)</f>
        <v>0.16421631881131279</v>
      </c>
      <c r="BZ24" s="3">
        <f>ABS((BZ30-CJ30)/CJ30)</f>
        <v>9.3273628102346046E-2</v>
      </c>
      <c r="CA24" s="4"/>
      <c r="CB24" s="3">
        <f t="shared" si="51"/>
        <v>0.15063809055002308</v>
      </c>
      <c r="CC24" s="3">
        <f>ABS((CC30-CH30)/CH30)</f>
        <v>0.16883292369812605</v>
      </c>
      <c r="CD24" s="3">
        <f>ABS((CD30-CI30)/CI30)</f>
        <v>0.16213083240857748</v>
      </c>
      <c r="CE24" s="3">
        <f>ABS((CE30-CJ30)/CJ30)</f>
        <v>9.1783047351810143E-2</v>
      </c>
      <c r="CF24" s="3"/>
    </row>
    <row r="25" spans="1:89" hidden="1" x14ac:dyDescent="0.25">
      <c r="B25" t="s">
        <v>29</v>
      </c>
      <c r="C25" s="3">
        <f t="shared" si="42"/>
        <v>0.17143273206418622</v>
      </c>
      <c r="D25" s="10">
        <f>ABS((D31-N31)/N31)</f>
        <v>0.19515585135527544</v>
      </c>
      <c r="E25" s="10">
        <f>ABS((E36-O31)/O31)</f>
        <v>0.228596413863104</v>
      </c>
      <c r="F25" s="10">
        <f>ABS((F31-P31)/P31)</f>
        <v>0.25030966345160682</v>
      </c>
      <c r="G25" s="10"/>
      <c r="H25" s="10">
        <f t="shared" si="43"/>
        <v>0.14236700615221629</v>
      </c>
      <c r="I25" s="10">
        <f>ABS((I31-N31)/N31)</f>
        <v>0.18133443445818231</v>
      </c>
      <c r="J25" s="10">
        <f>ABS((J36-O31)/O31)</f>
        <v>0.25123716875865881</v>
      </c>
      <c r="K25" s="10">
        <f>ABS((K36-P31)/P31)</f>
        <v>0.31802051593197922</v>
      </c>
      <c r="L25" s="10"/>
      <c r="T25" t="s">
        <v>29</v>
      </c>
      <c r="U25" s="3">
        <f t="shared" si="44"/>
        <v>8.0432016352842375E-2</v>
      </c>
      <c r="V25" s="3">
        <f>ABS((V31-AF31)/AF31)</f>
        <v>8.1412693247659776E-2</v>
      </c>
      <c r="W25" s="3">
        <f>ABS((W36-AG31)/AG31)</f>
        <v>0.13501023148684085</v>
      </c>
      <c r="X25" s="3">
        <f>ABS((X31-AH31)/AH31)</f>
        <v>0.18358319798794273</v>
      </c>
      <c r="Y25" s="3"/>
      <c r="Z25" s="3">
        <f t="shared" si="45"/>
        <v>4.440873990435814E-2</v>
      </c>
      <c r="AA25" s="3">
        <f>ABS((AA31-AF31)/AF31)</f>
        <v>4.780534047220824E-2</v>
      </c>
      <c r="AB25" s="3">
        <f>ABS((AB36-AG31)/AG31)</f>
        <v>8.8164905471200275E-2</v>
      </c>
      <c r="AC25" s="3">
        <f>ABS((AC36-AH31)/AH31)</f>
        <v>0.13382121037229597</v>
      </c>
      <c r="AD25" s="3"/>
      <c r="AL25" t="s">
        <v>29</v>
      </c>
      <c r="AM25" s="3">
        <f t="shared" si="46"/>
        <v>7.6242564089663081E-2</v>
      </c>
      <c r="AN25" s="3">
        <f>ABS((AN31-AX31)/AX31)</f>
        <v>9.1099558427505847E-2</v>
      </c>
      <c r="AO25" s="3">
        <f>ABS((AO36-AY31)/AY31)</f>
        <v>0.11026477335997403</v>
      </c>
      <c r="AP25" s="3">
        <f>ABS((AP31-AZ31)/AZ31)</f>
        <v>6.259888795335538</v>
      </c>
      <c r="AQ25" s="3"/>
      <c r="AR25" s="3">
        <f t="shared" si="47"/>
        <v>3.4133927585436541E-2</v>
      </c>
      <c r="AS25" s="3">
        <f>ABS((AS31-AX31)/AX31)</f>
        <v>4.3099688368003868E-2</v>
      </c>
      <c r="AT25" s="3">
        <f>ABS((AT36-AY31)/AY31)</f>
        <v>5.6197594752093211E-2</v>
      </c>
      <c r="AU25" s="3">
        <f>ABS((AU36-AZ31)/AZ31)</f>
        <v>0.37844690816909099</v>
      </c>
      <c r="AV25" s="3"/>
      <c r="BD25" t="s">
        <v>29</v>
      </c>
      <c r="BE25" s="3">
        <f t="shared" si="48"/>
        <v>5.8418607654956318</v>
      </c>
      <c r="BF25" s="3">
        <f>ABS((BF31-BP31)/BP31)</f>
        <v>5.0622709194291913</v>
      </c>
      <c r="BG25" s="3">
        <f>ABS((BG36-BQ31)/BQ31)</f>
        <v>7.3394543753280556E-2</v>
      </c>
      <c r="BH25" s="3">
        <f>ABS((BH31-BR31)/BR31)</f>
        <v>8.5777282350306239E-2</v>
      </c>
      <c r="BI25" s="3"/>
      <c r="BJ25" s="3">
        <f t="shared" si="49"/>
        <v>7.3110937632280687E-2</v>
      </c>
      <c r="BK25" s="3">
        <f>ABS((BK31-BP31)/BP31)</f>
        <v>5.5232076138954131E-2</v>
      </c>
      <c r="BL25" s="3">
        <f>ABS((BL36-BQ31)/BQ31)</f>
        <v>3.0126064260543688E-2</v>
      </c>
      <c r="BM25" s="3">
        <f>ABS((BM36-BR31)/BR31)</f>
        <v>3.9351470292515539E-2</v>
      </c>
      <c r="BN25" s="3"/>
      <c r="BV25" t="s">
        <v>29</v>
      </c>
      <c r="BW25" s="3">
        <f t="shared" si="50"/>
        <v>0.22210534633969445</v>
      </c>
      <c r="BX25" s="3">
        <f>ABS((BX31-CH31)/CH31)</f>
        <v>0.21925398745344746</v>
      </c>
      <c r="BY25" s="3">
        <f>ABS((BY36-CI31)/CI31)</f>
        <v>0.20875946014348593</v>
      </c>
      <c r="BZ25" s="3">
        <f>ABS((BZ31-CJ31)/CJ31)</f>
        <v>0.18599285663295631</v>
      </c>
      <c r="CA25" s="4"/>
      <c r="CB25" s="3">
        <f t="shared" si="51"/>
        <v>0.30207413971894237</v>
      </c>
      <c r="CC25" s="3">
        <f>ABS((CC31-CH31)/CH31)</f>
        <v>0.30928623632438773</v>
      </c>
      <c r="CD25" s="3">
        <f>ABS((CD36-CI31)/CI31)</f>
        <v>0.29013808965042243</v>
      </c>
      <c r="CE25" s="3">
        <f>ABS((CE36-CJ31)/CJ31)</f>
        <v>0.22391117995500934</v>
      </c>
      <c r="CF25" s="3"/>
    </row>
    <row r="26" spans="1:89" hidden="1" x14ac:dyDescent="0.25">
      <c r="A26" t="s">
        <v>15</v>
      </c>
      <c r="B26" t="s">
        <v>6</v>
      </c>
      <c r="C26" s="3">
        <f t="shared" si="42"/>
        <v>0.13363565992214804</v>
      </c>
      <c r="D26" s="10">
        <f>ABS((D32-N32)/N32)</f>
        <v>3.0412272447587832E-2</v>
      </c>
      <c r="E26" s="10">
        <f>ABS((E32-O32)/O32)</f>
        <v>6.3935557480612137E-2</v>
      </c>
      <c r="F26" s="10">
        <f>ABS((F32-P32)/P32)</f>
        <v>0.17275110452841044</v>
      </c>
      <c r="G26" s="10"/>
      <c r="H26" s="10">
        <f t="shared" si="43"/>
        <v>0.13566647619594308</v>
      </c>
      <c r="I26" s="10">
        <f>ABS((I32-N32)/N32)</f>
        <v>3.3833725216656924E-2</v>
      </c>
      <c r="J26" s="10">
        <f>ABS((J32-O32)/O32)</f>
        <v>5.602866882224327E-2</v>
      </c>
      <c r="K26" s="10">
        <f>ABS((K32-P32)/P32)</f>
        <v>0.15600967798415086</v>
      </c>
      <c r="L26" s="10"/>
      <c r="S26" t="s">
        <v>15</v>
      </c>
      <c r="T26" t="s">
        <v>6</v>
      </c>
      <c r="U26" s="3">
        <f t="shared" si="44"/>
        <v>0.41110915818154176</v>
      </c>
      <c r="V26" s="3">
        <f>ABS((V32-AF32)/AF32)</f>
        <v>0.5206067805422796</v>
      </c>
      <c r="W26" s="3">
        <f>ABS((W32-AG32)/AG32)</f>
        <v>0.39364647805188446</v>
      </c>
      <c r="X26" s="3">
        <f>ABS((X32-AH32)/AH32)</f>
        <v>0.22370858419068981</v>
      </c>
      <c r="Y26" s="3"/>
      <c r="Z26" s="3">
        <f t="shared" si="45"/>
        <v>0.41127270640211194</v>
      </c>
      <c r="AA26" s="3">
        <f>ABS((AA32-AF32)/AF32)</f>
        <v>0.52066478447409914</v>
      </c>
      <c r="AB26" s="3">
        <f>ABS((AB32-AG32)/AG32)</f>
        <v>0.39432871800353558</v>
      </c>
      <c r="AC26" s="3">
        <f>ABS((AC32-AH32)/AH32)</f>
        <v>0.2264934969293938</v>
      </c>
      <c r="AD26" s="3"/>
      <c r="AK26" t="s">
        <v>15</v>
      </c>
      <c r="AL26" t="s">
        <v>6</v>
      </c>
      <c r="AM26" s="3">
        <f t="shared" si="46"/>
        <v>0.87259540581236328</v>
      </c>
      <c r="AN26" s="3">
        <f>ABS((AN32-AX32)/AX32)</f>
        <v>0.71567417643348652</v>
      </c>
      <c r="AO26" s="3">
        <f>ABS((AO32-AY32)/AY32)</f>
        <v>0.74914863623541272</v>
      </c>
      <c r="AP26" s="3">
        <f>ABS((AP32-AZ32)/AZ32)</f>
        <v>5.6910310787230009E-2</v>
      </c>
      <c r="AQ26" s="3"/>
      <c r="AR26" s="3">
        <f t="shared" si="47"/>
        <v>0.87471257654447743</v>
      </c>
      <c r="AS26" s="3">
        <f>ABS((AS32-AX32)/AX32)</f>
        <v>0.71570090128492203</v>
      </c>
      <c r="AT26" s="3">
        <f>ABS((AT32-AY32)/AY32)</f>
        <v>0.74918411529227658</v>
      </c>
      <c r="AU26" s="3">
        <f>ABS((AU32-AZ32)/AZ32)</f>
        <v>1.9373412685939115</v>
      </c>
      <c r="AV26" s="3"/>
      <c r="BC26" t="s">
        <v>15</v>
      </c>
      <c r="BD26" t="s">
        <v>6</v>
      </c>
      <c r="BE26" s="3">
        <f t="shared" si="48"/>
        <v>0.9033727910795194</v>
      </c>
      <c r="BF26" s="3">
        <f>ABS((BF32-BP32)/BP32)</f>
        <v>0.89000745356195943</v>
      </c>
      <c r="BG26" s="3">
        <f>ABS((BG32-BQ32)/BQ32)</f>
        <v>0.88543972870773668</v>
      </c>
      <c r="BH26" s="3">
        <f>ABS((BH32-BR32)/BR32)</f>
        <v>0.83014949350568623</v>
      </c>
      <c r="BI26" s="3"/>
      <c r="BJ26" s="3">
        <f t="shared" si="49"/>
        <v>0.91024838171141642</v>
      </c>
      <c r="BK26" s="3">
        <f>ABS((BK32-BP32)/BP32)</f>
        <v>1.1091404653867585</v>
      </c>
      <c r="BL26" s="3">
        <f>ABS((BL32-BQ32)/BQ32)</f>
        <v>0.89315318338252814</v>
      </c>
      <c r="BM26" s="3">
        <f>ABS((BM32-BR32)/BR32)</f>
        <v>0.83015446177921182</v>
      </c>
      <c r="BN26" s="3"/>
      <c r="BV26" t="s">
        <v>1</v>
      </c>
      <c r="BW26" s="3">
        <f t="shared" si="50"/>
        <v>6.9424683493511316E-2</v>
      </c>
      <c r="BX26" s="3">
        <f>ABS((BX32-CH32)/CH32)</f>
        <v>3.8864377144228961E-2</v>
      </c>
      <c r="BY26" s="3">
        <f>ABS((BY32-CI32)/CI32)</f>
        <v>8.8480596061441708E-2</v>
      </c>
      <c r="BZ26" s="3">
        <f>ABS((BZ32-CJ32)/CJ32)</f>
        <v>4.0693649266787935</v>
      </c>
      <c r="CA26" s="4"/>
      <c r="CB26" s="3">
        <f t="shared" si="51"/>
        <v>9.1934861917529156E-2</v>
      </c>
      <c r="CC26" s="3">
        <f>ABS((CC32-CH32)/CH32)</f>
        <v>5.6215725228185034E-2</v>
      </c>
      <c r="CD26" s="3">
        <f>ABS((CD32-CI32)/CI32)</f>
        <v>0.10071529190019744</v>
      </c>
      <c r="CE26" s="3">
        <f>ABS((CE32-CJ32)/CJ32)</f>
        <v>5.8744665340762348</v>
      </c>
      <c r="CF26" s="3"/>
    </row>
    <row r="27" spans="1:89" hidden="1" x14ac:dyDescent="0.25">
      <c r="B27" t="s">
        <v>29</v>
      </c>
      <c r="C27" s="3">
        <f t="shared" si="42"/>
        <v>7.5784221657922216E-2</v>
      </c>
      <c r="D27" s="10">
        <f>ABS((D33-N33)/N33)</f>
        <v>9.0233216002890096E-2</v>
      </c>
      <c r="E27" s="10">
        <f>ABS((E37-O33)/O33)</f>
        <v>0.13750315609708796</v>
      </c>
      <c r="F27" s="10">
        <f>ABS((F37-P33)/P33)</f>
        <v>0.17725394437909489</v>
      </c>
      <c r="G27" s="10"/>
      <c r="H27" s="10">
        <f t="shared" si="43"/>
        <v>5.7802684498552262E-2</v>
      </c>
      <c r="I27" s="10">
        <f>ABS((I33-N33)/N33)</f>
        <v>8.4619616494448213E-2</v>
      </c>
      <c r="J27" s="10">
        <f>ABS((J37-O33)/O33)</f>
        <v>0.15502667562935096</v>
      </c>
      <c r="K27" s="10">
        <f>ABS((K37-P33)/P33)</f>
        <v>0.24676068792425224</v>
      </c>
      <c r="L27" s="10"/>
      <c r="T27" t="s">
        <v>29</v>
      </c>
      <c r="U27" s="3">
        <f t="shared" si="44"/>
        <v>2.3351179708107017E-2</v>
      </c>
      <c r="V27" s="3">
        <f>ABS((V33-AF33)/AF33)</f>
        <v>1.5984838345388486E-2</v>
      </c>
      <c r="W27" s="3">
        <f>ABS((W37-AG33)/AG33)</f>
        <v>4.8487211023793414E-2</v>
      </c>
      <c r="X27" s="3">
        <f>ABS((X37-AH33)/AH33)</f>
        <v>8.3343756199276892E-2</v>
      </c>
      <c r="Y27" s="3"/>
      <c r="Z27" s="3">
        <f t="shared" si="45"/>
        <v>9.7433713183928752E-3</v>
      </c>
      <c r="AA27" s="3">
        <f>ABS((AA33-AF33)/AF33)</f>
        <v>5.039119443756645E-3</v>
      </c>
      <c r="AB27" s="3">
        <f>ABS((AB37-AG33)/AG33)</f>
        <v>2.1081225371243784E-2</v>
      </c>
      <c r="AC27" s="3">
        <f>ABS((AC37-AH33)/AH33)</f>
        <v>5.272804914645874E-2</v>
      </c>
      <c r="AD27" s="3"/>
      <c r="AL27" t="s">
        <v>29</v>
      </c>
      <c r="AM27" s="3">
        <f t="shared" si="46"/>
        <v>0.16777898794699864</v>
      </c>
      <c r="AN27" s="3">
        <f>ABS((AN33-AX33)/AX33)</f>
        <v>1.4010743066195777E-2</v>
      </c>
      <c r="AO27" s="3">
        <f>ABS((AO37-AY33)/AY33)</f>
        <v>1.741591842281821E-2</v>
      </c>
      <c r="AP27" s="3">
        <f>ABS((AP37-AZ33)/AZ33)</f>
        <v>0.16422394736510684</v>
      </c>
      <c r="AQ27" s="3"/>
      <c r="AR27" s="3">
        <f t="shared" si="47"/>
        <v>1.1343220687450247E-2</v>
      </c>
      <c r="AS27" s="3">
        <f>ABS((AS33-AX33)/AX33)</f>
        <v>2.3217985890487368E-3</v>
      </c>
      <c r="AT27" s="3">
        <f>ABS((AT37-AY33)/AY33)</f>
        <v>2.4975246557507945E-3</v>
      </c>
      <c r="AU27" s="3">
        <f>ABS((AU37-AZ33)/AZ33)</f>
        <v>5.2585785718653244E-2</v>
      </c>
      <c r="AV27" s="3"/>
      <c r="BD27" t="s">
        <v>29</v>
      </c>
      <c r="BE27" s="3">
        <f t="shared" si="48"/>
        <v>3.5902625227261291</v>
      </c>
      <c r="BF27" s="3">
        <f>ABS((BF33-BP33)/BP33)</f>
        <v>3.9256065963076034</v>
      </c>
      <c r="BG27" s="3">
        <f>ABS((BG37-BQ33)/BQ33)</f>
        <v>0.30448062767311546</v>
      </c>
      <c r="BH27" s="3">
        <f>ABS((BH37-BR33)/BR33)</f>
        <v>8.150716817571884E-3</v>
      </c>
      <c r="BI27" s="3"/>
      <c r="BJ27" s="3">
        <f t="shared" si="49"/>
        <v>3.1928270480615724</v>
      </c>
      <c r="BK27" s="3">
        <f>ABS((BK33-BP33)/BP33)</f>
        <v>7.9882315770646202E-3</v>
      </c>
      <c r="BL27" s="3">
        <f>ABS((BL37-BQ33)/BQ33)</f>
        <v>1.8034057217365788E-2</v>
      </c>
      <c r="BM27" s="3">
        <f>ABS((BM37-BR33)/BR33)</f>
        <v>7.5643404042348764E-4</v>
      </c>
      <c r="BN27" s="3"/>
      <c r="BW27" s="3">
        <f t="shared" si="50"/>
        <v>0.36319625067497335</v>
      </c>
      <c r="BX27" s="3">
        <f>ABS((BX33-CH33)/CH33)</f>
        <v>0.3096414177450672</v>
      </c>
      <c r="BY27" s="3">
        <f>ABS((BY37-CI33)/CI33)</f>
        <v>0.3049054351217933</v>
      </c>
      <c r="BZ27" s="3">
        <f>ABS((BZ37-CJ33)/CJ33)</f>
        <v>102.57179901346873</v>
      </c>
      <c r="CA27" s="4"/>
      <c r="CB27" s="3">
        <f t="shared" si="51"/>
        <v>0.30915267932949136</v>
      </c>
      <c r="CC27" s="3">
        <f>ABS((CC33-CH33)/CH33)</f>
        <v>0.28161374931372063</v>
      </c>
      <c r="CD27" s="3">
        <f>ABS((CD37-CI33)/CI33)</f>
        <v>0.25230165945367827</v>
      </c>
      <c r="CE27" s="3">
        <f>ABS((CE37-CJ33)/CJ33)</f>
        <v>73.974358613380915</v>
      </c>
      <c r="CF27" s="3"/>
    </row>
    <row r="28" spans="1:89" x14ac:dyDescent="0.25">
      <c r="A28" s="1" t="s">
        <v>13</v>
      </c>
      <c r="B28" s="1" t="s">
        <v>6</v>
      </c>
      <c r="C28" s="1">
        <f>C18/C4*1000000</f>
        <v>2348.9647084355765</v>
      </c>
      <c r="D28" s="12">
        <f t="shared" ref="D28:K28" si="52">D18/D4*1000000</f>
        <v>3169.9259487225518</v>
      </c>
      <c r="E28" s="12">
        <f t="shared" si="52"/>
        <v>4344.1486291536748</v>
      </c>
      <c r="F28" s="12">
        <f t="shared" si="52"/>
        <v>5515.3741996513609</v>
      </c>
      <c r="G28" s="12">
        <f t="shared" ref="G28" si="53">G18/G4*1000000</f>
        <v>7052.5868322917268</v>
      </c>
      <c r="H28" s="12">
        <f t="shared" si="52"/>
        <v>1792.0828803993218</v>
      </c>
      <c r="I28" s="12">
        <f t="shared" si="52"/>
        <v>2300.1865722879411</v>
      </c>
      <c r="J28" s="12">
        <f t="shared" si="52"/>
        <v>2916.593930572677</v>
      </c>
      <c r="K28" s="12">
        <f t="shared" si="52"/>
        <v>3751.9753531311294</v>
      </c>
      <c r="L28" s="12">
        <f t="shared" ref="L28" si="54">L18/L4*1000000</f>
        <v>5656.303244543572</v>
      </c>
      <c r="M28">
        <f>0.5*SQRT((C39+H39)^2+(C40+H40)^2)</f>
        <v>2065.989589900018</v>
      </c>
      <c r="N28">
        <f>0.5*SQRT((D39+I39)^2+(D40+I40)^2)</f>
        <v>2728.4764986175173</v>
      </c>
      <c r="O28">
        <f>0.5*SQRT((E39+J39)^2+(E40+J40)^2)</f>
        <v>3618.998336706964</v>
      </c>
      <c r="P28">
        <f>0.5*SQRT((F39+K39)^2+(F40+K40)^2)</f>
        <v>4614.2725081397075</v>
      </c>
      <c r="Q28">
        <f>0.5*SQRT((G39+L39)^2+(G40+L40)^2)</f>
        <v>6321.8186916911427</v>
      </c>
      <c r="S28" t="s">
        <v>13</v>
      </c>
      <c r="T28" t="s">
        <v>6</v>
      </c>
      <c r="U28">
        <f>U18/U4*1000000</f>
        <v>439.52828949401083</v>
      </c>
      <c r="V28">
        <f t="shared" ref="V28:AD28" si="55">V18/V4*1000000</f>
        <v>675.76878122988205</v>
      </c>
      <c r="W28">
        <f t="shared" si="55"/>
        <v>1071.3823578137394</v>
      </c>
      <c r="X28">
        <f t="shared" si="55"/>
        <v>1551.1611599454459</v>
      </c>
      <c r="Y28">
        <f t="shared" si="55"/>
        <v>2431.2052734815297</v>
      </c>
      <c r="Z28">
        <f t="shared" si="55"/>
        <v>579.39603415875717</v>
      </c>
      <c r="AA28">
        <f t="shared" si="55"/>
        <v>825.01047460535074</v>
      </c>
      <c r="AB28">
        <f t="shared" si="55"/>
        <v>1192.9256089947976</v>
      </c>
      <c r="AC28">
        <f t="shared" si="55"/>
        <v>1579.1576892825949</v>
      </c>
      <c r="AD28">
        <f t="shared" si="55"/>
        <v>2259.5070047594568</v>
      </c>
      <c r="AE28">
        <f>0.5*SQRT((U39+Z39)^2+(U40+Z40)^2)</f>
        <v>508.82406481723211</v>
      </c>
      <c r="AF28">
        <f>0.5*SQRT((V39+AA39)^2+(V40+AA40)^2)</f>
        <v>749.60909568427894</v>
      </c>
      <c r="AG28">
        <f>0.5*SQRT((W39+AB39)^2+(W40+AB40)^2)</f>
        <v>1129.5870831339885</v>
      </c>
      <c r="AH28">
        <f>0.5*SQRT((X39+AC39)^2+(X40+AC40)^2)</f>
        <v>1558.7760899601028</v>
      </c>
      <c r="AI28">
        <f>0.5*SQRT((Y39+AD39)^2+(Y40+AD40)^2)</f>
        <v>372.96551285121723</v>
      </c>
      <c r="AK28" t="s">
        <v>13</v>
      </c>
      <c r="AL28" t="s">
        <v>6</v>
      </c>
      <c r="AM28">
        <f>AM18/AM4*1000000</f>
        <v>99.90249958628219</v>
      </c>
      <c r="AN28">
        <f t="shared" ref="AN28:AV28" si="56">AN18/AN4*1000000</f>
        <v>153.87500928298249</v>
      </c>
      <c r="AO28">
        <f t="shared" si="56"/>
        <v>257.40360356880956</v>
      </c>
      <c r="AP28">
        <f t="shared" si="56"/>
        <v>408.02801599027185</v>
      </c>
      <c r="AQ28">
        <f t="shared" si="56"/>
        <v>674.61129180984858</v>
      </c>
      <c r="AR28">
        <f t="shared" si="56"/>
        <v>193.4955041733003</v>
      </c>
      <c r="AS28">
        <f t="shared" si="56"/>
        <v>268.40673618237895</v>
      </c>
      <c r="AT28">
        <f t="shared" si="56"/>
        <v>398.52980031167198</v>
      </c>
      <c r="AU28">
        <f t="shared" si="56"/>
        <v>576.00789524717845</v>
      </c>
      <c r="AV28">
        <f t="shared" si="56"/>
        <v>858.99127206633943</v>
      </c>
      <c r="AW28">
        <f>0.5*SQRT((AM39+AR39)^2+(AM40+AR40)^2)</f>
        <v>146.51762704087972</v>
      </c>
      <c r="AX28">
        <f>0.5*SQRT((AN39+AS39)^2+(AN40+AS40)^2)</f>
        <v>210.72459987091844</v>
      </c>
      <c r="AY28">
        <f>0.5*SQRT((AO39+AT39)^2+(AO40+AT40)^2)</f>
        <v>327.13979426677747</v>
      </c>
      <c r="AZ28">
        <f>0.5*SQRT((AP39+AU39)^2+(AP40+AU40)^2)</f>
        <v>93.481231059767339</v>
      </c>
      <c r="BA28">
        <f>0.5*SQRT((AQ39+AV39)^2+(AQ40+AV40)^2)</f>
        <v>122.13793039359589</v>
      </c>
      <c r="BC28" t="s">
        <v>13</v>
      </c>
      <c r="BD28" t="s">
        <v>6</v>
      </c>
      <c r="BE28">
        <f>BE18/BE4*1000000</f>
        <v>32.184553591543867</v>
      </c>
      <c r="BF28">
        <f t="shared" ref="BF28:BN28" si="57">BF18/BF4*1000000</f>
        <v>41.900649902373161</v>
      </c>
      <c r="BG28">
        <f t="shared" si="57"/>
        <v>68.302104727707444</v>
      </c>
      <c r="BH28">
        <f t="shared" si="57"/>
        <v>113.19777664337803</v>
      </c>
      <c r="BI28">
        <f t="shared" si="57"/>
        <v>199.24969870570968</v>
      </c>
      <c r="BJ28">
        <f t="shared" si="57"/>
        <v>97.078309150251258</v>
      </c>
      <c r="BK28">
        <f t="shared" si="57"/>
        <v>121.28608508468365</v>
      </c>
      <c r="BL28">
        <f t="shared" si="57"/>
        <v>156.88615566888899</v>
      </c>
      <c r="BM28">
        <f t="shared" si="57"/>
        <v>215.72248261497239</v>
      </c>
      <c r="BN28">
        <f t="shared" si="57"/>
        <v>306.42929870105337</v>
      </c>
      <c r="BO28">
        <f>0.5*SQRT((BE39+BJ39)^2+(BE40+BJ40)^2)</f>
        <v>32.647988033826422</v>
      </c>
      <c r="BP28">
        <f>0.5*SQRT((BF39+BK39)^2+(BF40+BK40)^2)</f>
        <v>39.996208767668833</v>
      </c>
      <c r="BQ28">
        <f>0.5*SQRT((BG39+BL39)^2+(BG40+BL40)^2)</f>
        <v>112.34624217261494</v>
      </c>
      <c r="BR28">
        <f>0.5*SQRT((BH39+BM39)^2+(BH40+BM40)^2)</f>
        <v>164.18734376019526</v>
      </c>
      <c r="BS28">
        <f>0.5*SQRT((BI39+BN39)^2+(BI40+BN40)^2)</f>
        <v>250.78782818964021</v>
      </c>
      <c r="BU28" t="s">
        <v>13</v>
      </c>
      <c r="BV28" t="s">
        <v>6</v>
      </c>
      <c r="BW28">
        <f>BW18/BW4*1000000</f>
        <v>6756.0164068555559</v>
      </c>
      <c r="BX28">
        <f t="shared" ref="BX28:CF28" si="58">BX18/BX4*1000000</f>
        <v>8297.8184557399309</v>
      </c>
      <c r="BY28">
        <f t="shared" si="58"/>
        <v>10291.358278830246</v>
      </c>
      <c r="BZ28">
        <f t="shared" si="58"/>
        <v>11993.620280700765</v>
      </c>
      <c r="CA28" s="1">
        <f t="shared" si="58"/>
        <v>13791.687410181336</v>
      </c>
      <c r="CB28">
        <f t="shared" si="58"/>
        <v>5916.2747758734586</v>
      </c>
      <c r="CC28">
        <f t="shared" si="58"/>
        <v>6905.6805404959741</v>
      </c>
      <c r="CD28">
        <f t="shared" si="58"/>
        <v>8806.6017493251893</v>
      </c>
      <c r="CE28">
        <f t="shared" si="58"/>
        <v>12435.848854691119</v>
      </c>
      <c r="CF28">
        <f t="shared" si="58"/>
        <v>11647.864743052234</v>
      </c>
      <c r="CG28">
        <f>0.5*SQRT((BW39+CB39)^2+(BW40+CB40)^2)</f>
        <v>6321.420231637082</v>
      </c>
      <c r="CH28">
        <f>0.5*SQRT((BX39+CC39)^2+(BX40+CC40)^2)</f>
        <v>7584.6018415285798</v>
      </c>
      <c r="CI28">
        <f>0.5*SQRT((BY39+CD39)^2+(BY40+CD40)^2)</f>
        <v>908.75778935232199</v>
      </c>
      <c r="CJ28">
        <f>0.5*SQRT((BZ39+CE39)^2+(BZ40+CE40)^2)</f>
        <v>12201.243260699297</v>
      </c>
      <c r="CK28">
        <f>0.5*SQRT((CA39+CF39)^2+(CA40+CF40)^2)</f>
        <v>1828.9847791041866</v>
      </c>
    </row>
    <row r="29" spans="1:89" x14ac:dyDescent="0.25">
      <c r="A29" s="1"/>
      <c r="B29" s="1" t="s">
        <v>29</v>
      </c>
      <c r="C29" s="1">
        <f>IF(C19-C5&gt;0,C19-C5,C19-C5+180)</f>
        <v>37.160585544839648</v>
      </c>
      <c r="D29" s="12">
        <f t="shared" ref="D29:L29" si="59">IF(D19-D5&gt;0,D19-D5,D19-D5+180)</f>
        <v>34.939185264600766</v>
      </c>
      <c r="E29" s="12">
        <f t="shared" si="59"/>
        <v>30.983760532350921</v>
      </c>
      <c r="F29" s="12">
        <f t="shared" si="59"/>
        <v>31.147680369886245</v>
      </c>
      <c r="G29" s="12">
        <f t="shared" si="59"/>
        <v>31.930533436259523</v>
      </c>
      <c r="H29" s="12">
        <f t="shared" si="59"/>
        <v>29.505921450000002</v>
      </c>
      <c r="I29" s="12">
        <f t="shared" si="59"/>
        <v>26.886403779999998</v>
      </c>
      <c r="J29" s="12">
        <f t="shared" si="59"/>
        <v>21.729941650000001</v>
      </c>
      <c r="K29" s="12">
        <f t="shared" si="59"/>
        <v>20.461716609999996</v>
      </c>
      <c r="L29" s="12">
        <f t="shared" si="59"/>
        <v>20.24239833</v>
      </c>
      <c r="M29">
        <f>(180/PI())*ATAN((C40+H40)/(C39+H39))</f>
        <v>33.848700348104707</v>
      </c>
      <c r="N29">
        <f>(180/PI())*ATAN((D40+I40)/(D39+I39))</f>
        <v>31.554013536014811</v>
      </c>
      <c r="O29">
        <f>(180/PI())*ATAN((E40+J40)/(E39+J39))</f>
        <v>27.268466314535249</v>
      </c>
      <c r="P29">
        <f>(180/PI())*ATAN((F40+K40)/(F39+K39))</f>
        <v>26.824215117296774</v>
      </c>
      <c r="Q29">
        <f>(180/PI())*ATAN((G40+L40)/(G39+L39))</f>
        <v>26.730742959881336</v>
      </c>
      <c r="T29" t="s">
        <v>29</v>
      </c>
      <c r="U29">
        <f t="shared" ref="U29" si="60">U19-U5</f>
        <v>48.515915764666758</v>
      </c>
      <c r="V29">
        <f>V19-V5</f>
        <v>47.99716459147416</v>
      </c>
      <c r="W29">
        <f>W19-W5+180</f>
        <v>226.76127182177825</v>
      </c>
      <c r="X29">
        <f>X19-X5+180</f>
        <v>226.00043617934497</v>
      </c>
      <c r="Y29">
        <f>Y19-Y5+180</f>
        <v>231.77479258193154</v>
      </c>
      <c r="Z29">
        <f t="shared" ref="Z29" si="61">Z19-Z5</f>
        <v>42.725168670000002</v>
      </c>
      <c r="AA29">
        <f>AA19-AA5</f>
        <v>42.744050630000004</v>
      </c>
      <c r="AB29">
        <f>AB19-AB5+180</f>
        <v>219.03217074299999</v>
      </c>
      <c r="AC29">
        <f>AC19-AC5+180</f>
        <v>215.64717256199998</v>
      </c>
      <c r="AD29">
        <f>AD19-AD5+180</f>
        <v>33.957823399999995</v>
      </c>
      <c r="AE29">
        <f>(180/PI())*ATAN((U40+Z40)/(U39+Z39))</f>
        <v>45.222762011452531</v>
      </c>
      <c r="AF29">
        <f>(180/PI())*ATAN((V40+AA40)/(V39+AA39))</f>
        <v>45.109234121192252</v>
      </c>
      <c r="AG29">
        <f>(180/PI())*ATAN((W40+AB40)/(W39+AB39))</f>
        <v>42.688966163382482</v>
      </c>
      <c r="AH29">
        <f>(180/PI())*ATAN((X40+AC40)/(X39+AC39))</f>
        <v>40.777379920236527</v>
      </c>
      <c r="AI29">
        <f>(180/PI())*ATAN((Y40+AD40)/(Y39+AD39))</f>
        <v>-60.277924244038793</v>
      </c>
      <c r="AL29" t="s">
        <v>29</v>
      </c>
      <c r="AM29">
        <f t="shared" ref="AM29" si="62">AM19-AM5</f>
        <v>46.161542761617056</v>
      </c>
      <c r="AN29">
        <f>AN19-AN5</f>
        <v>50.935732827022917</v>
      </c>
      <c r="AO29">
        <f>AO19-AO5+180</f>
        <v>233.83023985338747</v>
      </c>
      <c r="AP29">
        <f>AP19-AP5+180</f>
        <v>56.365684689316467</v>
      </c>
      <c r="AQ29">
        <f>AQ19-AQ5+180</f>
        <v>242.42161583655806</v>
      </c>
      <c r="AR29">
        <f t="shared" ref="AR29" si="63">AR19-AR5</f>
        <v>40.14826635</v>
      </c>
      <c r="AS29">
        <f>AS19-AS5</f>
        <v>43.458237230000002</v>
      </c>
      <c r="AT29">
        <f>AT19-AT5+180</f>
        <v>225.495686062</v>
      </c>
      <c r="AU29">
        <f>AU19-AU5+180</f>
        <v>226.65298167</v>
      </c>
      <c r="AV29">
        <f>AV19-AV5+180</f>
        <v>50.339045690000006</v>
      </c>
      <c r="AW29">
        <f>(180/PI())*ATAN((AM40+AR40)/(AM39+AR39))</f>
        <v>42.1950052720915</v>
      </c>
      <c r="AX29">
        <f>(180/PI())*ATAN((AN40+AS40)/(AN39+AS39))</f>
        <v>46.181622274021279</v>
      </c>
      <c r="AY29">
        <f>(180/PI())*ATAN((AO40+AT40)/(AO39+AT39))</f>
        <v>48.76484902196173</v>
      </c>
      <c r="AZ29">
        <f>(180/PI())*ATAN((AP40+AU40)/(AP39+AU39))</f>
        <v>25.048998967446586</v>
      </c>
      <c r="BA29">
        <f>(180/PI())*ATAN((AQ40+AV40)/(AQ39+AV39))</f>
        <v>15.023607858769644</v>
      </c>
      <c r="BD29" t="s">
        <v>29</v>
      </c>
      <c r="BE29">
        <f t="shared" ref="BE29" si="64">BE19-BE5</f>
        <v>-142.77465140115129</v>
      </c>
      <c r="BF29">
        <f>BF19-BF5</f>
        <v>-136.49612494804822</v>
      </c>
      <c r="BG29">
        <f>BG19-BG5+180</f>
        <v>229.15863488201455</v>
      </c>
      <c r="BH29">
        <f>BH19-BH5+180</f>
        <v>232.36486349171798</v>
      </c>
      <c r="BI29">
        <f>BI19-BI5+180</f>
        <v>249.3094450475877</v>
      </c>
      <c r="BJ29">
        <f t="shared" ref="BJ29" si="65">BJ19-BJ5</f>
        <v>29.802646950000003</v>
      </c>
      <c r="BK29">
        <f>BK19-BK5</f>
        <v>35.592465818999997</v>
      </c>
      <c r="BL29">
        <f>BL19-BL5+180</f>
        <v>220.88527105</v>
      </c>
      <c r="BM29">
        <f>BM19-BM5+180</f>
        <v>225.41736992</v>
      </c>
      <c r="BN29">
        <f>BN19-BN5+180</f>
        <v>234.35983952999999</v>
      </c>
      <c r="BO29">
        <f>(180/PI())*ATAN((BE40+BJ40)/(BE39+BJ39))</f>
        <v>26.151733731103032</v>
      </c>
      <c r="BP29">
        <f>(180/PI())*ATAN((BF40+BK40)/(BF39+BK39))</f>
        <v>31.457976955245741</v>
      </c>
      <c r="BQ29">
        <f>(180/PI())*ATAN((BG40+BL40)/(BG39+BL39))</f>
        <v>43.392280575023157</v>
      </c>
      <c r="BR29">
        <f>(180/PI())*ATAN((BH40+BM40)/(BH39+BM39))</f>
        <v>47.807147785961583</v>
      </c>
      <c r="BS29">
        <f>(180/PI())*ATAN((BI40+BN40)/(BI39+BN39))</f>
        <v>60.241704792482437</v>
      </c>
      <c r="BV29" t="s">
        <v>29</v>
      </c>
      <c r="BW29">
        <f>BW19-BW5</f>
        <v>22.873824157823492</v>
      </c>
      <c r="BX29">
        <f>BX19-BX5</f>
        <v>20.564900502617544</v>
      </c>
      <c r="BY29">
        <f>BY19-BY5</f>
        <v>17.2884676338183</v>
      </c>
      <c r="BZ29">
        <f>BZ19-BZ5+180</f>
        <v>196.8396239471391</v>
      </c>
      <c r="CA29" s="1">
        <f>CA19-CA5</f>
        <v>24.405568623086985</v>
      </c>
      <c r="CB29">
        <f t="shared" ref="CB29" si="66">CB19-CB5</f>
        <v>15.042606895559249</v>
      </c>
      <c r="CC29">
        <f>CC19-CC5</f>
        <v>12.834072257789117</v>
      </c>
      <c r="CD29">
        <f>CD19-CD5+180</f>
        <v>190.97637863383449</v>
      </c>
      <c r="CE29">
        <f>CE19-CE5+180</f>
        <v>191.45241494812353</v>
      </c>
      <c r="CF29">
        <f>CF19-CF5+180</f>
        <v>190.97636023777304</v>
      </c>
      <c r="CG29">
        <f>(180/PI())*ATAN((BW40+CB40)/(BW39+CB39))</f>
        <v>19.218090038157651</v>
      </c>
      <c r="CH29">
        <f>(180/PI())*ATAN((BX40+CC40)/(BX39+CC39))</f>
        <v>17.053963971398669</v>
      </c>
      <c r="CI29">
        <f>(180/PI())*ATAN((BY40+CD40)/(BY39+CD39))</f>
        <v>49.47812385093232</v>
      </c>
      <c r="CJ29">
        <f>(180/PI())*ATAN((BZ40+CE40)/(BZ39+CE39))</f>
        <v>14.097223179140395</v>
      </c>
      <c r="CK29">
        <f>(180/PI())*ATAN((CA40+CF40)/(CA39+CF39))</f>
        <v>72.096168833745821</v>
      </c>
    </row>
    <row r="30" spans="1:89" x14ac:dyDescent="0.25">
      <c r="A30" s="1" t="s">
        <v>14</v>
      </c>
      <c r="B30" s="1" t="s">
        <v>6</v>
      </c>
      <c r="C30" s="1">
        <f>C18/C8*1000000</f>
        <v>3686.1634866685567</v>
      </c>
      <c r="D30" s="12">
        <f t="shared" ref="D30:K30" si="67">D18/D8*1000000</f>
        <v>4803.526332551085</v>
      </c>
      <c r="E30" s="12">
        <f t="shared" si="67"/>
        <v>6296.4185390721977</v>
      </c>
      <c r="F30" s="12">
        <f t="shared" si="67"/>
        <v>7738.1340885937661</v>
      </c>
      <c r="G30" s="12">
        <f t="shared" ref="G30" si="68">G18/G8*1000000</f>
        <v>9323.0720026066247</v>
      </c>
      <c r="H30" s="12">
        <f t="shared" si="67"/>
        <v>4437.4699277888849</v>
      </c>
      <c r="I30" s="12">
        <f t="shared" si="67"/>
        <v>5168.9862744376805</v>
      </c>
      <c r="J30" s="12">
        <f t="shared" si="67"/>
        <v>5730.1003621100181</v>
      </c>
      <c r="K30" s="12">
        <f t="shared" si="67"/>
        <v>6094.5327684791555</v>
      </c>
      <c r="L30" s="12">
        <f t="shared" ref="L30" si="69">L18/L8*1000000</f>
        <v>7669.4464029537758</v>
      </c>
      <c r="M30">
        <f>0.5*SQRT((C41+H41)^2+(C42+H42)^2)</f>
        <v>4052.5457475518961</v>
      </c>
      <c r="N30">
        <f>0.5*SQRT((D41+I41)^2+(D42+I42)^2)</f>
        <v>4973.1275077698483</v>
      </c>
      <c r="O30">
        <f>0.5*SQRT((E41+J41)^2+(E42+J42)^2)</f>
        <v>5995.0240421167446</v>
      </c>
      <c r="P30">
        <f>0.5*SQRT((F41+K41)^2+(F42+K42)^2)</f>
        <v>6888.52739036822</v>
      </c>
      <c r="Q30">
        <f>0.5*SQRT((G41+L41)^2+(G42+L42)^2)</f>
        <v>8450.5566303747783</v>
      </c>
      <c r="S30" t="s">
        <v>14</v>
      </c>
      <c r="T30" t="s">
        <v>6</v>
      </c>
      <c r="U30">
        <f>U18/U8*1000000</f>
        <v>1097.4258878055207</v>
      </c>
      <c r="V30">
        <f t="shared" ref="V30:AD30" si="70">V18/V8*1000000</f>
        <v>1623.0291752468302</v>
      </c>
      <c r="W30">
        <f t="shared" si="70"/>
        <v>2424.3938483903603</v>
      </c>
      <c r="X30">
        <f t="shared" si="70"/>
        <v>3353.0709084448085</v>
      </c>
      <c r="Y30">
        <f t="shared" si="70"/>
        <v>4799.3301495941942</v>
      </c>
      <c r="Z30">
        <f t="shared" si="70"/>
        <v>1987.0435816597139</v>
      </c>
      <c r="AA30">
        <f t="shared" si="70"/>
        <v>2763.3220431652871</v>
      </c>
      <c r="AB30">
        <f t="shared" si="70"/>
        <v>3710.6810946155215</v>
      </c>
      <c r="AC30">
        <f t="shared" si="70"/>
        <v>4596.9748583155824</v>
      </c>
      <c r="AD30">
        <f t="shared" si="70"/>
        <v>5671.5229405223427</v>
      </c>
      <c r="AE30">
        <f>0.5*SQRT((U41+Z41)^2+(U42+Z42)^2)</f>
        <v>1541.149211314586</v>
      </c>
      <c r="AF30">
        <f>0.5*SQRT((V41+AA41)^2+(V42+AA42)^2)</f>
        <v>2191.6751374782998</v>
      </c>
      <c r="AG30">
        <f>0.5*SQRT((W41+AB41)^2+(W42+AB42)^2)</f>
        <v>3062.2209275975483</v>
      </c>
      <c r="AH30">
        <f>0.5*SQRT((X41+AC41)^2+(X42+AC42)^2)</f>
        <v>3963.1349328501419</v>
      </c>
      <c r="AI30">
        <f>0.5*SQRT((Y41+AD41)^2+(Y42+AD42)^2)</f>
        <v>867.70266357988748</v>
      </c>
      <c r="AK30" t="s">
        <v>14</v>
      </c>
      <c r="AL30" t="s">
        <v>6</v>
      </c>
      <c r="AM30">
        <f>AM18/AM8*1000000</f>
        <v>315.91019826862765</v>
      </c>
      <c r="AN30">
        <f t="shared" ref="AN30:AV30" si="71">AN18/AN8*1000000</f>
        <v>486.65164538489296</v>
      </c>
      <c r="AO30">
        <f t="shared" si="71"/>
        <v>776.56061651616244</v>
      </c>
      <c r="AP30">
        <f t="shared" si="71"/>
        <v>1196.6329779091743</v>
      </c>
      <c r="AQ30">
        <f t="shared" si="71"/>
        <v>1903.1663326985515</v>
      </c>
      <c r="AR30">
        <f t="shared" si="71"/>
        <v>705.38413847756237</v>
      </c>
      <c r="AS30">
        <f t="shared" si="71"/>
        <v>1028.1065451132306</v>
      </c>
      <c r="AT30">
        <f t="shared" si="71"/>
        <v>1522.6254934781025</v>
      </c>
      <c r="AU30">
        <f t="shared" si="71"/>
        <v>2176.2997442020401</v>
      </c>
      <c r="AV30">
        <f t="shared" si="71"/>
        <v>3019.2491455050927</v>
      </c>
      <c r="AW30">
        <f>0.5*SQRT((AM41+AR41)^2+(AM42+AR42)^2)</f>
        <v>510.35254519982533</v>
      </c>
      <c r="AX30">
        <f>0.5*SQRT((AN41+AS41)^2+(AN42+AS42)^2)</f>
        <v>756.67062129596002</v>
      </c>
      <c r="AY30">
        <f>0.5*SQRT((AO41+AT41)^2+(AO42+AT42)^2)</f>
        <v>1147.9461666269485</v>
      </c>
      <c r="AZ30">
        <f>0.5*SQRT((AP41+AU41)^2+(AP42+AU42)^2)</f>
        <v>503.32304836549065</v>
      </c>
      <c r="BA30">
        <f>0.5*SQRT((AQ41+AV41)^2+(AQ42+AV42)^2)</f>
        <v>629.21905401769402</v>
      </c>
      <c r="BC30" t="s">
        <v>14</v>
      </c>
      <c r="BD30" t="s">
        <v>6</v>
      </c>
      <c r="BE30">
        <f>BE18/BE8*1000000</f>
        <v>97.113589691197149</v>
      </c>
      <c r="BF30">
        <f t="shared" ref="BF30:BN30" si="72">BF18/BF8*1000000</f>
        <v>139.36218009796266</v>
      </c>
      <c r="BG30">
        <f t="shared" si="72"/>
        <v>232.95115925395231</v>
      </c>
      <c r="BH30">
        <f t="shared" si="72"/>
        <v>384.79730887641836</v>
      </c>
      <c r="BI30">
        <f t="shared" si="72"/>
        <v>677.39311496623986</v>
      </c>
      <c r="BJ30">
        <f t="shared" si="72"/>
        <v>300.55739834068919</v>
      </c>
      <c r="BK30">
        <f t="shared" si="72"/>
        <v>395.12798603691681</v>
      </c>
      <c r="BL30">
        <f t="shared" si="72"/>
        <v>567.31638613034966</v>
      </c>
      <c r="BM30">
        <f t="shared" si="72"/>
        <v>838.33543926342838</v>
      </c>
      <c r="BN30">
        <f t="shared" si="72"/>
        <v>1246.6948452196086</v>
      </c>
      <c r="BO30">
        <f>0.5*SQRT((BE41+BJ41)^2+(BE42+BJ42)^2)</f>
        <v>101.94839360671841</v>
      </c>
      <c r="BP30">
        <f>0.5*SQRT((BF41+BK41)^2+(BF42+BK42)^2)</f>
        <v>128.08387701125446</v>
      </c>
      <c r="BQ30">
        <f>0.5*SQRT((BG41+BL41)^2+(BG42+BL42)^2)</f>
        <v>399.91422810918414</v>
      </c>
      <c r="BR30">
        <f>0.5*SQRT((BH41+BM41)^2+(BH42+BM42)^2)</f>
        <v>611.01291151889006</v>
      </c>
      <c r="BS30">
        <f>0.5*SQRT((BI41+BN41)^2+(BI42+BN42)^2)</f>
        <v>953.72180867705106</v>
      </c>
      <c r="BU30" t="s">
        <v>14</v>
      </c>
      <c r="BV30" t="s">
        <v>6</v>
      </c>
      <c r="BW30">
        <f>BW18/BW8*1000000</f>
        <v>8511.1363334246544</v>
      </c>
      <c r="BX30">
        <f t="shared" ref="BX30:CF30" si="73">BX18/BX8*1000000</f>
        <v>10121.532330047268</v>
      </c>
      <c r="BY30">
        <f t="shared" si="73"/>
        <v>11956.022484039686</v>
      </c>
      <c r="BZ30">
        <f t="shared" si="73"/>
        <v>13564.530609067244</v>
      </c>
      <c r="CA30" s="1">
        <f t="shared" si="73"/>
        <v>15256.920001258046</v>
      </c>
      <c r="CB30">
        <f t="shared" si="73"/>
        <v>6260.5988277109791</v>
      </c>
      <c r="CC30">
        <f t="shared" si="73"/>
        <v>7177.8674830675582</v>
      </c>
      <c r="CD30">
        <f t="shared" si="73"/>
        <v>8604.5715427136493</v>
      </c>
      <c r="CE30">
        <f t="shared" si="73"/>
        <v>11268.484245114218</v>
      </c>
      <c r="CF30">
        <f t="shared" si="73"/>
        <v>12979.139723026066</v>
      </c>
      <c r="CG30">
        <f>0.5*SQRT((BW41+CB41)^2+(BW42+CB42)^2)</f>
        <v>7370.9437143998703</v>
      </c>
      <c r="CH30">
        <f>0.5*SQRT((BX41+CC41)^2+(BX42+CC42)^2)</f>
        <v>8635.8900487302362</v>
      </c>
      <c r="CI30">
        <f>0.5*SQRT((BY41+CD41)^2+(BY42+CD42)^2)</f>
        <v>10269.58846981892</v>
      </c>
      <c r="CJ30">
        <f>0.5*SQRT((BZ41+CE41)^2+(BZ42+CE42)^2)</f>
        <v>12407.26041531975</v>
      </c>
      <c r="CK30">
        <f>0.5*SQRT((CA41+CF41)^2+(CA42+CF42)^2)</f>
        <v>14024.654346445888</v>
      </c>
    </row>
    <row r="31" spans="1:89" x14ac:dyDescent="0.25">
      <c r="A31" s="1"/>
      <c r="B31" s="1" t="s">
        <v>29</v>
      </c>
      <c r="C31" s="1">
        <f>IF(C19-C9&gt;0,C19-C9,C19-C9+180)</f>
        <v>29.032564498279079</v>
      </c>
      <c r="D31" s="12">
        <f t="shared" ref="D31:L31" si="74">IF(D19-D9&gt;0,D19-D9,D19-D9+180)</f>
        <v>26.42111926719193</v>
      </c>
      <c r="E31" s="12">
        <f t="shared" si="74"/>
        <v>22.881359792074431</v>
      </c>
      <c r="F31" s="12">
        <f t="shared" si="74"/>
        <v>22.774961715259131</v>
      </c>
      <c r="G31" s="12">
        <f t="shared" si="74"/>
        <v>25.012370503254687</v>
      </c>
      <c r="H31" s="12">
        <f t="shared" si="74"/>
        <v>21.255411880000004</v>
      </c>
      <c r="I31" s="12">
        <f t="shared" si="74"/>
        <v>18.098108730000003</v>
      </c>
      <c r="J31" s="12">
        <f t="shared" si="74"/>
        <v>13.944946889999997</v>
      </c>
      <c r="K31" s="12">
        <f t="shared" si="74"/>
        <v>12.422567860000001</v>
      </c>
      <c r="L31" s="12">
        <f t="shared" si="74"/>
        <v>13.064440989999998</v>
      </c>
      <c r="M31">
        <f>(180/PI())*ATAN((C42+H42)/(C41+H41))</f>
        <v>24.7838084967292</v>
      </c>
      <c r="N31">
        <f>(180/PI())*ATAN((D42+I42)/(D41+I41))</f>
        <v>22.10684007213877</v>
      </c>
      <c r="O31">
        <f>(180/PI())*ATAN((E42+J42)/(E41+J41))</f>
        <v>18.623983868004341</v>
      </c>
      <c r="P31">
        <f>(180/PI())*ATAN((F42+K42)/(F41+K41))</f>
        <v>18.215456843216373</v>
      </c>
      <c r="Q31">
        <f>(180/PI())*ATAN((G42+L42)/(G41+L41))</f>
        <v>19.621857384219624</v>
      </c>
      <c r="T31" t="s">
        <v>29</v>
      </c>
      <c r="U31">
        <f>U19-U9</f>
        <v>38.863951095207042</v>
      </c>
      <c r="V31">
        <f>V19-V9</f>
        <v>36.740038372447131</v>
      </c>
      <c r="W31">
        <f>W19-W9+180</f>
        <v>215.09757671827799</v>
      </c>
      <c r="X31">
        <f t="shared" ref="X31:Y31" si="75">X19-X9</f>
        <v>33.468676068856354</v>
      </c>
      <c r="Y31">
        <f t="shared" si="75"/>
        <v>39.552541181147511</v>
      </c>
      <c r="Z31">
        <f>Z19-Z9</f>
        <v>34.373335330000003</v>
      </c>
      <c r="AA31">
        <f>AA19-AA9</f>
        <v>32.349970134000003</v>
      </c>
      <c r="AB31">
        <f>AB19-AB9+180</f>
        <v>208.19639973</v>
      </c>
      <c r="AC31">
        <f t="shared" ref="AC31:AD31" si="76">AC19-AC9</f>
        <v>24.493299142000001</v>
      </c>
      <c r="AD31">
        <f t="shared" si="76"/>
        <v>-156.98113996000001</v>
      </c>
      <c r="AE31">
        <f>(180/PI())*ATAN((U42+Z42)/(U41+Z41))</f>
        <v>35.970751057894454</v>
      </c>
      <c r="AF31">
        <f>(180/PI())*ATAN((V42+AA42)/(V41+AA41))</f>
        <v>33.974114232107603</v>
      </c>
      <c r="AG31">
        <f>(180/PI())*ATAN((W42+AB42)/(W41+AB41))</f>
        <v>30.922696328737803</v>
      </c>
      <c r="AH31">
        <f>(180/PI())*ATAN((X42+AC42)/(X41+AC41))</f>
        <v>28.277417359212379</v>
      </c>
      <c r="AI31">
        <f>(180/PI())*ATAN((Y42+AD42)/(Y41+AD41))</f>
        <v>-28.888472746740824</v>
      </c>
      <c r="AL31" t="s">
        <v>29</v>
      </c>
      <c r="AM31">
        <f>AM19-AM9</f>
        <v>41.061570638304893</v>
      </c>
      <c r="AN31">
        <f>AN19-AN9</f>
        <v>43.154499675649099</v>
      </c>
      <c r="AO31">
        <f>AO19-AO9+180</f>
        <v>223.25878724479048</v>
      </c>
      <c r="AP31">
        <f t="shared" ref="AP31:AQ31" si="77">AP19-AP9</f>
        <v>-136.10512085772044</v>
      </c>
      <c r="AQ31">
        <f t="shared" si="77"/>
        <v>48.698582558764215</v>
      </c>
      <c r="AR31">
        <f>AR19-AR9</f>
        <v>36.850408340000001</v>
      </c>
      <c r="AS31">
        <f>AS19-AS9</f>
        <v>37.846733479999997</v>
      </c>
      <c r="AT31">
        <f>AT19-AT9+180</f>
        <v>216.772982832</v>
      </c>
      <c r="AU31">
        <f t="shared" ref="AU31:AV31" si="78">AU19-AU9</f>
        <v>35.668754670000006</v>
      </c>
      <c r="AV31">
        <f t="shared" si="78"/>
        <v>-145.23234029</v>
      </c>
      <c r="AW31">
        <f>(180/PI())*ATAN((AM42+AR42)/(AM41+AR41))</f>
        <v>38.152710186701</v>
      </c>
      <c r="AX31">
        <f>(180/PI())*ATAN((AN42+AS42)/(AN41+AS41))</f>
        <v>39.551385886218689</v>
      </c>
      <c r="AY31">
        <f>(180/PI())*ATAN((AO42+AT42)/(AO41+AT41))</f>
        <v>38.962586477347365</v>
      </c>
      <c r="AZ31">
        <f>(180/PI())*ATAN((AP42+AU42)/(AP41+AU41))</f>
        <v>25.876045322178342</v>
      </c>
      <c r="BA31">
        <f>(180/PI())*ATAN((AQ42+AV42)/(AQ41+AV41))</f>
        <v>13.41576633836079</v>
      </c>
      <c r="BD31" t="s">
        <v>29</v>
      </c>
      <c r="BE31">
        <f>BE19-BE9</f>
        <v>-143.61387380217306</v>
      </c>
      <c r="BF31">
        <f>BF19-BF9</f>
        <v>-140.1032129908686</v>
      </c>
      <c r="BG31">
        <f>BG19-BG9+180</f>
        <v>223.32671165895687</v>
      </c>
      <c r="BH31">
        <f t="shared" ref="BH31:BI31" si="79">BH19-BH9</f>
        <v>45.556035026481311</v>
      </c>
      <c r="BI31">
        <f t="shared" si="79"/>
        <v>59.568575182711086</v>
      </c>
      <c r="BJ31">
        <f>BJ19-BJ9</f>
        <v>31.829419769999994</v>
      </c>
      <c r="BK31">
        <f>BK19-BK9</f>
        <v>36.393782504999997</v>
      </c>
      <c r="BL31">
        <f>BL19-BL9+180</f>
        <v>219.14818517</v>
      </c>
      <c r="BM31">
        <f t="shared" ref="BM31:BN31" si="80">BM19-BM9</f>
        <v>40.305999010000001</v>
      </c>
      <c r="BN31">
        <f t="shared" si="80"/>
        <v>43.773643339999992</v>
      </c>
      <c r="BO31">
        <f>(180/PI())*ATAN((BE42+BJ42)/(BE41+BJ41))</f>
        <v>29.660884680039366</v>
      </c>
      <c r="BP31">
        <f>(180/PI())*ATAN((BF42+BK42)/(BF41+BK41))</f>
        <v>34.488889532398581</v>
      </c>
      <c r="BQ31">
        <f>(180/PI())*ATAN((BG42+BL42)/(BG41+BL41))</f>
        <v>40.364199642247776</v>
      </c>
      <c r="BR31">
        <f>(180/PI())*ATAN((BH42+BM42)/(BH41+BM41))</f>
        <v>41.957071461164986</v>
      </c>
      <c r="BS31">
        <f>(180/PI())*ATAN((BI42+BN42)/(BI41+BN41))</f>
        <v>49.320803880999073</v>
      </c>
      <c r="BV31" t="s">
        <v>29</v>
      </c>
      <c r="BW31">
        <f>BW19-BW9</f>
        <v>17.187633686134689</v>
      </c>
      <c r="BX31">
        <f>BX19-BX9</f>
        <v>15.160821694404479</v>
      </c>
      <c r="BY31">
        <f>BY19-BY9+180</f>
        <v>192.84541133043018</v>
      </c>
      <c r="BZ31">
        <f t="shared" ref="BZ31:CA31" si="81">BZ19-BZ9</f>
        <v>12.85170317731378</v>
      </c>
      <c r="CA31" s="1">
        <f t="shared" si="81"/>
        <v>20.961389137855036</v>
      </c>
      <c r="CB31">
        <f>CB19-CB9</f>
        <v>9.8155973726154819</v>
      </c>
      <c r="CC31">
        <f>CC19-CC9</f>
        <v>8.5886848193365584</v>
      </c>
      <c r="CD31">
        <f>CD19-CD9+180</f>
        <v>187.54365821067734</v>
      </c>
      <c r="CE31">
        <f t="shared" ref="CE31:CF31" si="82">CE19-CE9</f>
        <v>8.4098846790412871</v>
      </c>
      <c r="CF31">
        <f t="shared" si="82"/>
        <v>7.7313612123846553</v>
      </c>
      <c r="CG31">
        <f>(180/PI())*ATAN((BW42+CB42)/(BW41+CB41))</f>
        <v>14.063954255345546</v>
      </c>
      <c r="CH31">
        <f>(180/PI())*ATAN((BX42+CC42)/(BX41+CC41))</f>
        <v>12.43450655106702</v>
      </c>
      <c r="CI31">
        <f>(180/PI())*ATAN((BY42+CD42)/(BY41+CD41))</f>
        <v>10.626937578552958</v>
      </c>
      <c r="CJ31">
        <f>(180/PI())*ATAN((BZ42+CE42)/(BZ41+CE41))</f>
        <v>10.836239953248853</v>
      </c>
      <c r="CK31">
        <f>(180/PI())*ATAN((CA42+CF42)/(CA41+CF41))</f>
        <v>14.882371127700599</v>
      </c>
    </row>
    <row r="32" spans="1:89" x14ac:dyDescent="0.25">
      <c r="A32" s="1" t="s">
        <v>15</v>
      </c>
      <c r="B32" s="1" t="s">
        <v>6</v>
      </c>
      <c r="C32" s="1">
        <f>C18/C12</f>
        <v>147.28586134530153</v>
      </c>
      <c r="D32" s="12">
        <f t="shared" ref="D32:K32" si="83">D18/D12</f>
        <v>185.34215572494165</v>
      </c>
      <c r="E32" s="12">
        <f t="shared" si="83"/>
        <v>245.82988906680075</v>
      </c>
      <c r="F32" s="12">
        <f t="shared" si="83"/>
        <v>316.11820614405309</v>
      </c>
      <c r="G32" s="12">
        <f t="shared" ref="G32" si="84">G18/G12</f>
        <v>403.07520302560795</v>
      </c>
      <c r="H32" s="12">
        <f t="shared" si="83"/>
        <v>193.06844408262705</v>
      </c>
      <c r="I32" s="12">
        <f t="shared" si="83"/>
        <v>197.62314007057634</v>
      </c>
      <c r="J32" s="12">
        <f t="shared" si="83"/>
        <v>218.11130006330001</v>
      </c>
      <c r="K32" s="12">
        <f t="shared" si="83"/>
        <v>227.49985531318558</v>
      </c>
      <c r="L32" s="12">
        <f t="shared" ref="L32" si="85">L18/L12</f>
        <v>342.52143991871418</v>
      </c>
      <c r="M32">
        <f>0.5*SQRT((C43+H43)^2+(C44+H44)^2)</f>
        <v>170.0045287321802</v>
      </c>
      <c r="N32">
        <f>0.5*SQRT((D43+I43)^2+(D44+I44)^2)</f>
        <v>191.15563291298236</v>
      </c>
      <c r="O32">
        <f>0.5*SQRT((E43+J43)^2+(E44+J44)^2)</f>
        <v>231.05712309204446</v>
      </c>
      <c r="P32">
        <f>0.5*SQRT((F43+K43)^2+(F44+K44)^2)</f>
        <v>269.55268251158145</v>
      </c>
      <c r="Q32">
        <f>0.5*SQRT((G43+L43)^2+(G44+L44)^2)</f>
        <v>369.95035920886897</v>
      </c>
      <c r="S32" t="s">
        <v>15</v>
      </c>
      <c r="T32" t="s">
        <v>6</v>
      </c>
      <c r="U32">
        <f>U18/U12</f>
        <v>36.443999362510255</v>
      </c>
      <c r="V32">
        <f t="shared" ref="V32:AD32" si="86">V18/V12</f>
        <v>48.985080936452626</v>
      </c>
      <c r="W32">
        <f t="shared" si="86"/>
        <v>76.147070932475927</v>
      </c>
      <c r="X32">
        <f t="shared" si="86"/>
        <v>99.778877393425077</v>
      </c>
      <c r="Y32">
        <f t="shared" si="86"/>
        <v>133.45867712626375</v>
      </c>
      <c r="Z32">
        <f t="shared" si="86"/>
        <v>87.337784798327945</v>
      </c>
      <c r="AA32">
        <f t="shared" si="86"/>
        <v>155.38369030112366</v>
      </c>
      <c r="AB32">
        <f t="shared" si="86"/>
        <v>175.10254983245326</v>
      </c>
      <c r="AC32">
        <f t="shared" si="86"/>
        <v>157.64459294756955</v>
      </c>
      <c r="AD32">
        <f t="shared" si="86"/>
        <v>222.26666801990118</v>
      </c>
      <c r="AE32">
        <f>0.5*SQRT((U43+Z43)^2+(U44+Z44)^2)</f>
        <v>61.885831421615343</v>
      </c>
      <c r="AF32">
        <f>0.5*SQRT((V43+AA43)^2+(V44+AA44)^2)</f>
        <v>102.18142215666614</v>
      </c>
      <c r="AG32">
        <f>0.5*SQRT((W43+AB43)^2+(W44+AB44)^2)</f>
        <v>125.58197186325847</v>
      </c>
      <c r="AH32">
        <f>0.5*SQRT((X43+AC43)^2+(X44+AC44)^2)</f>
        <v>128.53275891168036</v>
      </c>
      <c r="AI32">
        <f>0.5*SQRT((Y43+AD43)^2+(Y44+AD44)^2)</f>
        <v>47.087959442117075</v>
      </c>
      <c r="AK32" t="s">
        <v>15</v>
      </c>
      <c r="AL32" t="s">
        <v>6</v>
      </c>
      <c r="AM32">
        <f>AM18/AM12</f>
        <v>10.100335912251904</v>
      </c>
      <c r="AN32">
        <f t="shared" ref="AN32:AV32" si="87">AN18/AN12</f>
        <v>14.448151377082052</v>
      </c>
      <c r="AO32">
        <f t="shared" si="87"/>
        <v>24.972200749432048</v>
      </c>
      <c r="AP32">
        <f t="shared" si="87"/>
        <v>38.02955858775811</v>
      </c>
      <c r="AQ32">
        <f t="shared" si="87"/>
        <v>49.311963183872663</v>
      </c>
      <c r="AR32">
        <f t="shared" si="87"/>
        <v>148.62279404253974</v>
      </c>
      <c r="AS32">
        <f t="shared" si="87"/>
        <v>87.184153829635363</v>
      </c>
      <c r="AT32">
        <f t="shared" si="87"/>
        <v>174.13091250238949</v>
      </c>
      <c r="AU32">
        <f t="shared" si="87"/>
        <v>118.44662617346249</v>
      </c>
      <c r="AV32">
        <f t="shared" si="87"/>
        <v>166.33490885088909</v>
      </c>
      <c r="AW32">
        <f>0.5*SQRT((AM43+AR43)^2+(AM44+AR44)^2)</f>
        <v>79.277642824845941</v>
      </c>
      <c r="AX32">
        <f>0.5*SQRT((AN43+AS43)^2+(AN44+AS44)^2)</f>
        <v>50.815473585367613</v>
      </c>
      <c r="AY32">
        <f>0.5*SQRT((AO43+AT43)^2+(AO44+AT44)^2)</f>
        <v>99.54979065956897</v>
      </c>
      <c r="AZ32">
        <f>0.5*SQRT((AP43+AU43)^2+(AP44+AU44)^2)</f>
        <v>40.324434698785346</v>
      </c>
      <c r="BA32">
        <f>0.5*SQRT((AQ43+AV43)^2+(AQ44+AV44)^2)</f>
        <v>59.041723307563814</v>
      </c>
      <c r="BC32" t="s">
        <v>15</v>
      </c>
      <c r="BD32" t="s">
        <v>6</v>
      </c>
      <c r="BE32">
        <f>BE18/BE12</f>
        <v>5.2521905007666074</v>
      </c>
      <c r="BF32">
        <f t="shared" ref="BF32:BN32" si="88">BF18/BF12</f>
        <v>6.2128691356146222</v>
      </c>
      <c r="BG32">
        <f t="shared" si="88"/>
        <v>10.032724180500466</v>
      </c>
      <c r="BH32">
        <f t="shared" si="88"/>
        <v>12.003478273516457</v>
      </c>
      <c r="BI32">
        <f t="shared" si="88"/>
        <v>18.032297427872884</v>
      </c>
      <c r="BJ32">
        <f t="shared" si="88"/>
        <v>103.83191770328517</v>
      </c>
      <c r="BK32">
        <f t="shared" si="88"/>
        <v>119.13365154664109</v>
      </c>
      <c r="BL32">
        <f t="shared" si="88"/>
        <v>165.79468175191053</v>
      </c>
      <c r="BM32">
        <f t="shared" si="88"/>
        <v>129.33855643157253</v>
      </c>
      <c r="BN32">
        <f t="shared" si="88"/>
        <v>204.35260907783439</v>
      </c>
      <c r="BO32">
        <f>0.5*SQRT((BE43+BJ43)^2+(BE44+BJ44)^2)</f>
        <v>54.355192077305048</v>
      </c>
      <c r="BP32">
        <f>0.5*SQRT((BF43+BK43)^2+(BF44+BK44)^2)</f>
        <v>56.484455872783819</v>
      </c>
      <c r="BQ32">
        <f>0.5*SQRT((BG43+BL43)^2+(BG44+BL44)^2)</f>
        <v>87.575946419550917</v>
      </c>
      <c r="BR32">
        <f>0.5*SQRT((BH43+BM43)^2+(BH44+BM44)^2)</f>
        <v>70.670841796508327</v>
      </c>
      <c r="BS32">
        <f>0.5*SQRT((BI43+BN43)^2+(BI44+BN44)^2)</f>
        <v>110.02281592277157</v>
      </c>
      <c r="BU32" t="s">
        <v>15</v>
      </c>
      <c r="BV32" t="s">
        <v>6</v>
      </c>
      <c r="BW32">
        <f>BW18/BW12</f>
        <v>405.05458257293174</v>
      </c>
      <c r="BX32">
        <f t="shared" ref="BX32:CF32" si="89">BX18/BX12</f>
        <v>512.31797684904734</v>
      </c>
      <c r="BY32">
        <f t="shared" si="89"/>
        <v>639.78680460229214</v>
      </c>
      <c r="BZ32">
        <f t="shared" si="89"/>
        <v>762.58708736690596</v>
      </c>
      <c r="CA32" s="1">
        <f t="shared" si="89"/>
        <v>920.01708062275065</v>
      </c>
      <c r="CB32">
        <f t="shared" si="89"/>
        <v>475.29008329091289</v>
      </c>
      <c r="CC32">
        <f t="shared" si="89"/>
        <v>562.99890525049636</v>
      </c>
      <c r="CD32">
        <f t="shared" si="89"/>
        <v>772.58159984181236</v>
      </c>
      <c r="CE32">
        <f t="shared" si="89"/>
        <v>1034.1294200054804</v>
      </c>
      <c r="CF32">
        <f t="shared" si="89"/>
        <v>1375.193667632916</v>
      </c>
      <c r="CG32">
        <f>0.5*SQRT((BW43+CB43)^2+(BW44+CB44)^2)</f>
        <v>435.27329318551443</v>
      </c>
      <c r="CH32">
        <f>0.5*SQRT((BX43+CC43)^2+(BX44+CC44)^2)</f>
        <v>533.03401171088035</v>
      </c>
      <c r="CI32">
        <f>0.5*SQRT((BY43+CD43)^2+(BY44+CD44)^2)</f>
        <v>701.89049386974705</v>
      </c>
      <c r="CJ32">
        <f>0.5*SQRT((BZ43+CE43)^2+(BZ44+CE44)^2)</f>
        <v>150.43049738905199</v>
      </c>
      <c r="CK32">
        <f>0.5*SQRT((CA43+CF43)^2+(CA44+CF44)^2)</f>
        <v>1128.6748000087664</v>
      </c>
    </row>
    <row r="33" spans="1:89" x14ac:dyDescent="0.25">
      <c r="A33" s="1"/>
      <c r="B33" s="1" t="s">
        <v>29</v>
      </c>
      <c r="C33" s="1">
        <f>IF(C19-C13&gt;0,C19-C13,C19-C13+180)</f>
        <v>41.95013330260673</v>
      </c>
      <c r="D33" s="12">
        <f t="shared" ref="D33:L33" si="90">IF(D19-D13&gt;0,D19-D13,D19-D13+180)</f>
        <v>41.784862896760529</v>
      </c>
      <c r="E33" s="12">
        <f t="shared" si="90"/>
        <v>39.628011561970837</v>
      </c>
      <c r="F33" s="12">
        <f t="shared" si="90"/>
        <v>41.582499383813001</v>
      </c>
      <c r="G33" s="12">
        <f t="shared" si="90"/>
        <v>44.42061868174892</v>
      </c>
      <c r="H33" s="12">
        <f t="shared" si="90"/>
        <v>36.740920889999998</v>
      </c>
      <c r="I33" s="12">
        <f t="shared" si="90"/>
        <v>35.083359470000005</v>
      </c>
      <c r="J33" s="12">
        <f t="shared" si="90"/>
        <v>29.436940449999994</v>
      </c>
      <c r="K33" s="12">
        <f t="shared" si="90"/>
        <v>26.605621819999996</v>
      </c>
      <c r="L33" s="12">
        <f t="shared" si="90"/>
        <v>30.199981384999997</v>
      </c>
      <c r="M33">
        <f>(180/PI())*ATAN((C44+H44)/(C43+H43))</f>
        <v>38.994932680789987</v>
      </c>
      <c r="N33">
        <f>(180/PI())*ATAN((D44+I44)/(D43+I43))</f>
        <v>38.326536270795259</v>
      </c>
      <c r="O33">
        <f>(180/PI())*ATAN((E44+J44)/(E43+J43))</f>
        <v>34.837715701765063</v>
      </c>
      <c r="P33">
        <f>(180/PI())*ATAN((F44+K44)/(F43+K43))</f>
        <v>35.321605489072589</v>
      </c>
      <c r="Q33">
        <f>(180/PI())*ATAN((G44+L44)/(G43+L43))</f>
        <v>37.890728745594281</v>
      </c>
      <c r="T33" t="s">
        <v>29</v>
      </c>
      <c r="U33">
        <f>U19-U13</f>
        <v>49.710026326923739</v>
      </c>
      <c r="V33">
        <f>V19-V13</f>
        <v>49.396970687592855</v>
      </c>
      <c r="W33">
        <f>W19-W13+180</f>
        <v>229.07067459133651</v>
      </c>
      <c r="X33">
        <f>X19-X13+180</f>
        <v>229.38269279208578</v>
      </c>
      <c r="Y33">
        <f>Y19-Y13+180</f>
        <v>238.26760618859154</v>
      </c>
      <c r="Z33">
        <f t="shared" ref="Z33" si="91">Z19-Z13</f>
        <v>48.10243449</v>
      </c>
      <c r="AA33">
        <f>AA19-AA13</f>
        <v>48.374790250000004</v>
      </c>
      <c r="AB33">
        <f>AB19-AB13+180</f>
        <v>225.81477402499999</v>
      </c>
      <c r="AC33">
        <f>AC19-AC13+180</f>
        <v>223.180052012</v>
      </c>
      <c r="AD33">
        <f>AD19-AD13+180</f>
        <v>47.827068300000008</v>
      </c>
      <c r="AE33">
        <f>(180/PI())*ATAN((U44+Z44)/(U43+Z43))</f>
        <v>48.575725823761353</v>
      </c>
      <c r="AF33">
        <f>(180/PI())*ATAN((V44+AA44)/(V43+AA43))</f>
        <v>48.619791185112291</v>
      </c>
      <c r="AG33">
        <f>(180/PI())*ATAN((W44+AB44)/(W43+AB43))</f>
        <v>46.801404991312701</v>
      </c>
      <c r="AH33">
        <f>(180/PI())*ATAN((X44+AC44)/(X43+AC43))</f>
        <v>45.583585551216316</v>
      </c>
      <c r="AI33">
        <f>(180/PI())*ATAN((Y44+AD44)/(Y43+AD43))</f>
        <v>32.946585899713462</v>
      </c>
      <c r="AL33" t="s">
        <v>29</v>
      </c>
      <c r="AM33">
        <f>AM19-AM13</f>
        <v>50.213311993250066</v>
      </c>
      <c r="AN33">
        <f>AN19-AN13</f>
        <v>52.659354757984183</v>
      </c>
      <c r="AO33">
        <f>AO19-AO13+180</f>
        <v>232.64687722956162</v>
      </c>
      <c r="AP33">
        <f>AP19-AP13+180</f>
        <v>54.417033033952009</v>
      </c>
      <c r="AQ33">
        <f>AQ19-AQ13+180</f>
        <v>241.49311758877528</v>
      </c>
      <c r="AR33">
        <f t="shared" ref="AR33" si="92">AR19-AR13</f>
        <v>61.020921049999998</v>
      </c>
      <c r="AS33">
        <f>AS19-AS13</f>
        <v>51.81117725</v>
      </c>
      <c r="AT33">
        <f>AT19-AT13+180</f>
        <v>231.61644260200001</v>
      </c>
      <c r="AU33">
        <f>AU19-AU13+180</f>
        <v>229.19894973999999</v>
      </c>
      <c r="AV33">
        <f>AV19-AV13+180</f>
        <v>51.49094980000001</v>
      </c>
      <c r="AW33">
        <f>(180/PI())*ATAN((AM44+AR44)/(AM43+AR43))</f>
        <v>60.336510693690762</v>
      </c>
      <c r="AX33">
        <f>(180/PI())*ATAN((AN44+AS44)/(AN43+AS43))</f>
        <v>51.93175231926169</v>
      </c>
      <c r="AY33">
        <f>(180/PI())*ATAN((AO44+AT44)/(AO43+AT43))</f>
        <v>51.745678710407788</v>
      </c>
      <c r="AZ33">
        <f>(180/PI())*ATAN((AP44+AU44)/(AP43+AU43))</f>
        <v>46.741035654789307</v>
      </c>
      <c r="BA33">
        <f>(180/PI())*ATAN((AQ44+AV44)/(AQ43+AV43))</f>
        <v>47.331548344108562</v>
      </c>
      <c r="BD33" t="s">
        <v>29</v>
      </c>
      <c r="BE33">
        <f>BE19-BE13</f>
        <v>-145.17828383172125</v>
      </c>
      <c r="BF33">
        <f>BF19-BF13</f>
        <v>-139.60961237248455</v>
      </c>
      <c r="BG33">
        <f>BG19-BG13+180</f>
        <v>226.93090536325178</v>
      </c>
      <c r="BH33">
        <f>BH19-BH13+180</f>
        <v>231.85207770987424</v>
      </c>
      <c r="BI33">
        <f>BI19-BI13+180</f>
        <v>247.50829738982216</v>
      </c>
      <c r="BJ33">
        <f t="shared" ref="BJ33" si="93">BJ19-BJ13</f>
        <v>-122.90293543000001</v>
      </c>
      <c r="BK33">
        <f>BK19-BK13</f>
        <v>47.3386882</v>
      </c>
      <c r="BL33">
        <f>BL19-BL13+180</f>
        <v>248.69292488000002</v>
      </c>
      <c r="BM33">
        <f>BM19-BM13+180</f>
        <v>231.39395744000001</v>
      </c>
      <c r="BN33">
        <f>BN19-BN13+180</f>
        <v>216.77644663000001</v>
      </c>
      <c r="BO33">
        <f>(180/PI())*ATAN((BE44+BJ44)/(BE43+BJ43))</f>
        <v>56.04771043783159</v>
      </c>
      <c r="BP33">
        <f>(180/PI())*ATAN((BF44+BK44)/(BF43+BK43))</f>
        <v>47.71988569778496</v>
      </c>
      <c r="BQ33">
        <f>(180/PI())*ATAN((BG44+BL44)/(BG43+BL43))</f>
        <v>67.476057792959494</v>
      </c>
      <c r="BR33">
        <f>(180/PI())*ATAN((BH44+BM44)/(BH43+BM43))</f>
        <v>51.432863008375989</v>
      </c>
      <c r="BS33">
        <f>(180/PI())*ATAN((BI44+BN44)/(BI43+BN43))</f>
        <v>39.176531312655051</v>
      </c>
      <c r="BV33" t="s">
        <v>29</v>
      </c>
      <c r="BW33">
        <f>BW19-BW13</f>
        <v>34.807758068571495</v>
      </c>
      <c r="BX33">
        <f>BX19-BX13</f>
        <v>33.351731305750704</v>
      </c>
      <c r="BY33">
        <f>BY19-BY13+180</f>
        <v>209.74018528534182</v>
      </c>
      <c r="BZ33">
        <f>BZ19-BZ13+180</f>
        <v>29.712926546706569</v>
      </c>
      <c r="CA33" s="1">
        <f>CA19-CA13+180</f>
        <v>219.85563666477611</v>
      </c>
      <c r="CB33">
        <f t="shared" ref="CB33" si="94">CB19-CB13</f>
        <v>17.640047343376519</v>
      </c>
      <c r="CC33">
        <f>CC19-CC13</f>
        <v>18.294645299083204</v>
      </c>
      <c r="CD33">
        <f>CD19-CD13+180</f>
        <v>197.04084187779841</v>
      </c>
      <c r="CE33">
        <f>CE19-CE13+180</f>
        <v>201.34728121715054</v>
      </c>
      <c r="CF33">
        <f>CF19-CF13+180</f>
        <v>198.58580073401774</v>
      </c>
      <c r="CG33">
        <f>(180/PI())*ATAN((BW44+CB44)/(BW43+CB43))</f>
        <v>25.533930313655699</v>
      </c>
      <c r="CH33">
        <f>(180/PI())*ATAN((BX44+CC44)/(BX43+CC43))</f>
        <v>25.466307688386578</v>
      </c>
      <c r="CI33">
        <f>(180/PI())*ATAN((BY44+CD44)/(BY43+CD43))</f>
        <v>22.791065532320363</v>
      </c>
      <c r="CJ33">
        <f>(180/PI())*ATAN((BZ44+CE44)/(BZ43+CE43))</f>
        <v>-0.29253126197722013</v>
      </c>
      <c r="CK33">
        <f>(180/PI())*ATAN((CA44+CF44)/(CA43+CF43))</f>
        <v>27.088072152395867</v>
      </c>
    </row>
    <row r="34" spans="1:89" x14ac:dyDescent="0.25">
      <c r="S34" t="s">
        <v>16</v>
      </c>
      <c r="T34" t="s">
        <v>6</v>
      </c>
      <c r="AK34" t="s">
        <v>16</v>
      </c>
      <c r="AL34" t="s">
        <v>6</v>
      </c>
      <c r="BC34" t="s">
        <v>16</v>
      </c>
      <c r="BD34" t="s">
        <v>6</v>
      </c>
      <c r="BU34" t="s">
        <v>16</v>
      </c>
      <c r="BV34" t="s">
        <v>6</v>
      </c>
    </row>
    <row r="35" spans="1:89" x14ac:dyDescent="0.25">
      <c r="A35" t="s">
        <v>67</v>
      </c>
      <c r="B35" t="s">
        <v>29</v>
      </c>
      <c r="C35">
        <f t="shared" ref="C35:K35" si="95">180/PI()*ATAN(C40/C39)</f>
        <v>37.160585544839648</v>
      </c>
      <c r="D35" s="9">
        <f t="shared" si="95"/>
        <v>34.939185264600766</v>
      </c>
      <c r="E35" s="9">
        <f t="shared" si="95"/>
        <v>30.983760532350928</v>
      </c>
      <c r="F35" s="9">
        <f t="shared" si="95"/>
        <v>31.147680369886245</v>
      </c>
      <c r="G35" s="9">
        <f t="shared" ref="G35" si="96">180/PI()*ATAN(G40/G39)</f>
        <v>31.930533436259523</v>
      </c>
      <c r="H35" s="9">
        <f t="shared" si="95"/>
        <v>29.505921450000002</v>
      </c>
      <c r="I35" s="9">
        <f t="shared" si="95"/>
        <v>26.886403780000002</v>
      </c>
      <c r="J35" s="9">
        <f t="shared" si="95"/>
        <v>21.729941650000001</v>
      </c>
      <c r="K35" s="9">
        <f t="shared" si="95"/>
        <v>20.46171661</v>
      </c>
      <c r="L35" s="9">
        <f t="shared" ref="L35:Q35" si="97">180/PI()*ATAN(L40/L39)</f>
        <v>20.24239833</v>
      </c>
      <c r="M35">
        <f t="shared" si="97"/>
        <v>33.848700348104707</v>
      </c>
      <c r="N35">
        <f t="shared" si="97"/>
        <v>31.554013536014811</v>
      </c>
      <c r="O35">
        <f t="shared" si="97"/>
        <v>27.268466314535249</v>
      </c>
      <c r="P35">
        <f t="shared" si="97"/>
        <v>26.82421511729677</v>
      </c>
      <c r="Q35">
        <f t="shared" si="97"/>
        <v>26.730742959881333</v>
      </c>
      <c r="S35" t="s">
        <v>67</v>
      </c>
      <c r="T35" t="s">
        <v>29</v>
      </c>
      <c r="U35">
        <f t="shared" ref="U35:AI35" si="98">180/PI()*ATAN(U40/U39)</f>
        <v>48.515915764666758</v>
      </c>
      <c r="V35">
        <f t="shared" si="98"/>
        <v>47.99716459147416</v>
      </c>
      <c r="W35">
        <f t="shared" si="98"/>
        <v>46.76127182177823</v>
      </c>
      <c r="X35">
        <f t="shared" si="98"/>
        <v>46.000436179344959</v>
      </c>
      <c r="Y35">
        <f t="shared" si="98"/>
        <v>51.774792581931536</v>
      </c>
      <c r="Z35">
        <f t="shared" si="98"/>
        <v>42.725168670000002</v>
      </c>
      <c r="AA35">
        <f t="shared" si="98"/>
        <v>42.744050629999997</v>
      </c>
      <c r="AB35">
        <f t="shared" si="98"/>
        <v>39.032170742999995</v>
      </c>
      <c r="AC35">
        <f t="shared" si="98"/>
        <v>35.647172561999973</v>
      </c>
      <c r="AD35">
        <f t="shared" si="98"/>
        <v>33.957823399999995</v>
      </c>
      <c r="AE35">
        <f t="shared" si="98"/>
        <v>45.222762011452531</v>
      </c>
      <c r="AF35">
        <f t="shared" si="98"/>
        <v>45.109234121192252</v>
      </c>
      <c r="AG35">
        <f t="shared" si="98"/>
        <v>42.688966163382482</v>
      </c>
      <c r="AH35">
        <f t="shared" si="98"/>
        <v>40.777379920236527</v>
      </c>
      <c r="AI35">
        <f t="shared" si="98"/>
        <v>-60.277924244038793</v>
      </c>
      <c r="AK35" t="s">
        <v>67</v>
      </c>
      <c r="AL35" t="s">
        <v>29</v>
      </c>
      <c r="AM35">
        <f t="shared" ref="AM35:BA35" si="99">180/PI()*ATAN(AM40/AM39)</f>
        <v>46.161542761617056</v>
      </c>
      <c r="AN35">
        <f t="shared" si="99"/>
        <v>50.93573282702291</v>
      </c>
      <c r="AO35">
        <f t="shared" si="99"/>
        <v>53.830239853387468</v>
      </c>
      <c r="AP35">
        <f t="shared" si="99"/>
        <v>56.365684689316467</v>
      </c>
      <c r="AQ35">
        <f t="shared" si="99"/>
        <v>62.421615836558061</v>
      </c>
      <c r="AR35">
        <f t="shared" si="99"/>
        <v>40.14826635</v>
      </c>
      <c r="AS35">
        <f t="shared" si="99"/>
        <v>43.458237230000002</v>
      </c>
      <c r="AT35">
        <f t="shared" si="99"/>
        <v>45.495686062000004</v>
      </c>
      <c r="AU35">
        <f t="shared" si="99"/>
        <v>46.652981670000003</v>
      </c>
      <c r="AV35">
        <f t="shared" si="99"/>
        <v>50.339045690000006</v>
      </c>
      <c r="AW35">
        <f t="shared" si="99"/>
        <v>42.1950052720915</v>
      </c>
      <c r="AX35">
        <f t="shared" si="99"/>
        <v>46.181622274021287</v>
      </c>
      <c r="AY35">
        <f t="shared" si="99"/>
        <v>48.76484902196173</v>
      </c>
      <c r="AZ35">
        <f t="shared" si="99"/>
        <v>25.04899896744659</v>
      </c>
      <c r="BA35">
        <f t="shared" si="99"/>
        <v>15.023607858769648</v>
      </c>
      <c r="BC35" t="s">
        <v>67</v>
      </c>
      <c r="BD35" t="s">
        <v>29</v>
      </c>
      <c r="BE35">
        <f t="shared" ref="BE35:BS35" si="100">180/PI()*ATAN(BE40/BE39)</f>
        <v>37.22534859884874</v>
      </c>
      <c r="BF35">
        <f t="shared" si="100"/>
        <v>43.503875051951795</v>
      </c>
      <c r="BG35">
        <f t="shared" si="100"/>
        <v>49.158634882014532</v>
      </c>
      <c r="BH35">
        <f t="shared" si="100"/>
        <v>52.364863491717983</v>
      </c>
      <c r="BI35">
        <f t="shared" si="100"/>
        <v>69.309445047587701</v>
      </c>
      <c r="BJ35">
        <f t="shared" si="100"/>
        <v>29.802646950000007</v>
      </c>
      <c r="BK35">
        <f t="shared" si="100"/>
        <v>35.59246581899999</v>
      </c>
      <c r="BL35">
        <f t="shared" si="100"/>
        <v>40.88527105</v>
      </c>
      <c r="BM35">
        <f t="shared" si="100"/>
        <v>45.417369919999992</v>
      </c>
      <c r="BN35">
        <f t="shared" si="100"/>
        <v>54.359839529999967</v>
      </c>
      <c r="BO35">
        <f t="shared" si="100"/>
        <v>26.151733731103032</v>
      </c>
      <c r="BP35">
        <f t="shared" si="100"/>
        <v>31.457976955245741</v>
      </c>
      <c r="BQ35">
        <f t="shared" si="100"/>
        <v>43.392280575023157</v>
      </c>
      <c r="BR35">
        <f t="shared" si="100"/>
        <v>47.807147785961583</v>
      </c>
      <c r="BS35">
        <f t="shared" si="100"/>
        <v>60.241704792482437</v>
      </c>
      <c r="BV35" t="s">
        <v>29</v>
      </c>
      <c r="BW35">
        <f t="shared" ref="BW35:CK35" si="101">180/PI()*ATAN(BW40/BW39)</f>
        <v>22.873824157823492</v>
      </c>
      <c r="BX35">
        <f t="shared" si="101"/>
        <v>20.56490050261754</v>
      </c>
      <c r="BY35">
        <f t="shared" si="101"/>
        <v>17.2884676338183</v>
      </c>
      <c r="BZ35">
        <f t="shared" si="101"/>
        <v>16.839623947139085</v>
      </c>
      <c r="CA35" s="1">
        <f t="shared" si="101"/>
        <v>24.405568623086985</v>
      </c>
      <c r="CB35">
        <f t="shared" si="101"/>
        <v>15.042606895559247</v>
      </c>
      <c r="CC35">
        <f t="shared" si="101"/>
        <v>12.834072257789119</v>
      </c>
      <c r="CD35">
        <f t="shared" si="101"/>
        <v>10.976378633834475</v>
      </c>
      <c r="CE35">
        <f t="shared" si="101"/>
        <v>11.452414948123526</v>
      </c>
      <c r="CF35">
        <f t="shared" si="101"/>
        <v>10.976360237773033</v>
      </c>
      <c r="CG35">
        <f t="shared" si="101"/>
        <v>19.218090038157651</v>
      </c>
      <c r="CH35">
        <f t="shared" si="101"/>
        <v>17.053963971398669</v>
      </c>
      <c r="CI35">
        <f t="shared" si="101"/>
        <v>49.478123850932327</v>
      </c>
      <c r="CJ35">
        <f t="shared" si="101"/>
        <v>14.097223179140395</v>
      </c>
      <c r="CK35">
        <f t="shared" si="101"/>
        <v>72.096168833745821</v>
      </c>
    </row>
    <row r="36" spans="1:89" x14ac:dyDescent="0.25">
      <c r="A36" t="s">
        <v>68</v>
      </c>
      <c r="B36" t="s">
        <v>66</v>
      </c>
      <c r="C36">
        <f t="shared" ref="C36:K36" si="102">180/PI()*ATAN(C42/C41)</f>
        <v>29.032564498279079</v>
      </c>
      <c r="D36" s="9">
        <f t="shared" si="102"/>
        <v>26.421119267191923</v>
      </c>
      <c r="E36" s="9">
        <f t="shared" si="102"/>
        <v>22.881359792074434</v>
      </c>
      <c r="F36" s="9">
        <f t="shared" si="102"/>
        <v>22.774961715259131</v>
      </c>
      <c r="G36" s="9">
        <f t="shared" ref="G36" si="103">180/PI()*ATAN(G42/G41)</f>
        <v>25.012370503254679</v>
      </c>
      <c r="H36" s="9">
        <f t="shared" si="102"/>
        <v>21.255411880000004</v>
      </c>
      <c r="I36" s="9">
        <f t="shared" si="102"/>
        <v>18.098108730000007</v>
      </c>
      <c r="J36" s="9">
        <f t="shared" si="102"/>
        <v>13.944946889999995</v>
      </c>
      <c r="K36" s="9">
        <f t="shared" si="102"/>
        <v>12.422567860000001</v>
      </c>
      <c r="L36" s="9">
        <f t="shared" ref="L36:Q36" si="104">180/PI()*ATAN(L42/L41)</f>
        <v>13.064440989999996</v>
      </c>
      <c r="M36">
        <f t="shared" si="104"/>
        <v>24.7838084967292</v>
      </c>
      <c r="N36">
        <f t="shared" si="104"/>
        <v>22.10684007213877</v>
      </c>
      <c r="O36">
        <f t="shared" si="104"/>
        <v>18.623983868004341</v>
      </c>
      <c r="P36">
        <f t="shared" si="104"/>
        <v>18.215456843216369</v>
      </c>
      <c r="Q36">
        <f t="shared" si="104"/>
        <v>19.621857384219624</v>
      </c>
      <c r="S36" t="s">
        <v>68</v>
      </c>
      <c r="T36" t="s">
        <v>66</v>
      </c>
      <c r="U36">
        <f t="shared" ref="U36:AI36" si="105">180/PI()*ATAN(U42/U41)</f>
        <v>38.863951095207042</v>
      </c>
      <c r="V36">
        <f t="shared" si="105"/>
        <v>36.740038372447138</v>
      </c>
      <c r="W36">
        <f t="shared" si="105"/>
        <v>35.097576718277978</v>
      </c>
      <c r="X36">
        <f t="shared" si="105"/>
        <v>33.468676068856354</v>
      </c>
      <c r="Y36">
        <f t="shared" si="105"/>
        <v>39.552541181147511</v>
      </c>
      <c r="Z36">
        <f t="shared" si="105"/>
        <v>34.373335330000003</v>
      </c>
      <c r="AA36">
        <f t="shared" si="105"/>
        <v>32.34997013400001</v>
      </c>
      <c r="AB36">
        <f t="shared" si="105"/>
        <v>28.196399730000003</v>
      </c>
      <c r="AC36">
        <f t="shared" si="105"/>
        <v>24.493299142000005</v>
      </c>
      <c r="AD36">
        <f t="shared" si="105"/>
        <v>23.01886004</v>
      </c>
      <c r="AE36">
        <f t="shared" si="105"/>
        <v>35.970751057894454</v>
      </c>
      <c r="AF36">
        <f t="shared" si="105"/>
        <v>33.974114232107603</v>
      </c>
      <c r="AG36">
        <f t="shared" si="105"/>
        <v>30.922696328737803</v>
      </c>
      <c r="AH36">
        <f t="shared" si="105"/>
        <v>28.277417359212379</v>
      </c>
      <c r="AI36">
        <f t="shared" si="105"/>
        <v>-28.888472746740824</v>
      </c>
      <c r="AK36" t="s">
        <v>68</v>
      </c>
      <c r="AL36" t="s">
        <v>66</v>
      </c>
      <c r="AM36">
        <f t="shared" ref="AM36:BA36" si="106">180/PI()*ATAN(AM42/AM41)</f>
        <v>41.061570638304893</v>
      </c>
      <c r="AN36">
        <f t="shared" si="106"/>
        <v>43.154499675649106</v>
      </c>
      <c r="AO36">
        <f t="shared" si="106"/>
        <v>43.258787244790462</v>
      </c>
      <c r="AP36">
        <f t="shared" si="106"/>
        <v>43.894879142279571</v>
      </c>
      <c r="AQ36">
        <f t="shared" si="106"/>
        <v>48.698582558764215</v>
      </c>
      <c r="AR36">
        <f t="shared" si="106"/>
        <v>36.850408340000001</v>
      </c>
      <c r="AS36">
        <f t="shared" si="106"/>
        <v>37.846733479999997</v>
      </c>
      <c r="AT36">
        <f t="shared" si="106"/>
        <v>36.772982832000011</v>
      </c>
      <c r="AU36">
        <f t="shared" si="106"/>
        <v>35.668754670000006</v>
      </c>
      <c r="AV36">
        <f t="shared" si="106"/>
        <v>34.767659710000018</v>
      </c>
      <c r="AW36">
        <f t="shared" si="106"/>
        <v>38.152710186701</v>
      </c>
      <c r="AX36">
        <f t="shared" si="106"/>
        <v>39.551385886218689</v>
      </c>
      <c r="AY36">
        <f t="shared" si="106"/>
        <v>38.962586477347365</v>
      </c>
      <c r="AZ36">
        <f t="shared" si="106"/>
        <v>25.876045322178346</v>
      </c>
      <c r="BA36">
        <f t="shared" si="106"/>
        <v>13.41576633836079</v>
      </c>
      <c r="BC36" t="s">
        <v>68</v>
      </c>
      <c r="BD36" t="s">
        <v>66</v>
      </c>
      <c r="BE36">
        <f t="shared" ref="BE36:BS36" si="107">180/PI()*ATAN(BE42/BE41)</f>
        <v>36.386126197826947</v>
      </c>
      <c r="BF36">
        <f t="shared" si="107"/>
        <v>39.896787009131408</v>
      </c>
      <c r="BG36">
        <f t="shared" si="107"/>
        <v>43.326711658956881</v>
      </c>
      <c r="BH36">
        <f t="shared" si="107"/>
        <v>45.556035026481311</v>
      </c>
      <c r="BI36">
        <f t="shared" si="107"/>
        <v>59.568575182711086</v>
      </c>
      <c r="BJ36">
        <f t="shared" si="107"/>
        <v>31.829419769999991</v>
      </c>
      <c r="BK36">
        <f t="shared" si="107"/>
        <v>36.39378250499999</v>
      </c>
      <c r="BL36">
        <f t="shared" si="107"/>
        <v>39.148185170000005</v>
      </c>
      <c r="BM36">
        <f t="shared" si="107"/>
        <v>40.305999010000001</v>
      </c>
      <c r="BN36">
        <f t="shared" si="107"/>
        <v>43.773643339999992</v>
      </c>
      <c r="BO36">
        <f t="shared" si="107"/>
        <v>29.660884680039366</v>
      </c>
      <c r="BP36">
        <f t="shared" si="107"/>
        <v>34.488889532398574</v>
      </c>
      <c r="BQ36">
        <f t="shared" si="107"/>
        <v>40.364199642247769</v>
      </c>
      <c r="BR36">
        <f t="shared" si="107"/>
        <v>41.957071461164986</v>
      </c>
      <c r="BS36">
        <f t="shared" si="107"/>
        <v>49.320803880999073</v>
      </c>
      <c r="BU36" t="s">
        <v>17</v>
      </c>
      <c r="BV36" t="s">
        <v>6</v>
      </c>
      <c r="BW36">
        <f t="shared" ref="BW36:CK36" si="108">180/PI()*ATAN(BW42/BW41)</f>
        <v>17.187633686134685</v>
      </c>
      <c r="BX36">
        <f t="shared" si="108"/>
        <v>15.160821694404481</v>
      </c>
      <c r="BY36">
        <f t="shared" si="108"/>
        <v>12.845411330430197</v>
      </c>
      <c r="BZ36">
        <f t="shared" si="108"/>
        <v>12.851703177313778</v>
      </c>
      <c r="CA36" s="1">
        <f t="shared" si="108"/>
        <v>20.96138913785504</v>
      </c>
      <c r="CB36">
        <f t="shared" si="108"/>
        <v>9.8155973726154819</v>
      </c>
      <c r="CC36">
        <f t="shared" si="108"/>
        <v>8.5886848193365584</v>
      </c>
      <c r="CD36">
        <f t="shared" si="108"/>
        <v>7.5436582106773171</v>
      </c>
      <c r="CE36">
        <f t="shared" si="108"/>
        <v>8.4098846790412871</v>
      </c>
      <c r="CF36">
        <f t="shared" si="108"/>
        <v>7.7313612123846553</v>
      </c>
      <c r="CG36">
        <f t="shared" si="108"/>
        <v>14.063954255345546</v>
      </c>
      <c r="CH36">
        <f t="shared" si="108"/>
        <v>12.43450655106702</v>
      </c>
      <c r="CI36">
        <f t="shared" si="108"/>
        <v>10.626937578552958</v>
      </c>
      <c r="CJ36">
        <f t="shared" si="108"/>
        <v>10.836239953248853</v>
      </c>
      <c r="CK36">
        <f t="shared" si="108"/>
        <v>14.882371127700599</v>
      </c>
    </row>
    <row r="37" spans="1:89" x14ac:dyDescent="0.25">
      <c r="A37" t="s">
        <v>69</v>
      </c>
      <c r="B37" t="s">
        <v>29</v>
      </c>
      <c r="C37">
        <f t="shared" ref="C37:K37" si="109">180/PI()*ATAN(C44/C43)</f>
        <v>41.95013330260673</v>
      </c>
      <c r="D37" s="9">
        <f t="shared" si="109"/>
        <v>41.784862896760529</v>
      </c>
      <c r="E37" s="9">
        <f t="shared" si="109"/>
        <v>39.628011561970837</v>
      </c>
      <c r="F37" s="9">
        <f t="shared" si="109"/>
        <v>41.582499383812994</v>
      </c>
      <c r="G37" s="9">
        <f t="shared" ref="G37" si="110">180/PI()*ATAN(G44/G43)</f>
        <v>44.42061868174892</v>
      </c>
      <c r="H37" s="9">
        <f t="shared" si="109"/>
        <v>36.740920889999998</v>
      </c>
      <c r="I37" s="9">
        <f t="shared" si="109"/>
        <v>35.083359470000012</v>
      </c>
      <c r="J37" s="9">
        <f t="shared" si="109"/>
        <v>29.436940449999984</v>
      </c>
      <c r="K37" s="9">
        <f t="shared" si="109"/>
        <v>26.605621819999993</v>
      </c>
      <c r="L37" s="9">
        <f t="shared" ref="L37:Q37" si="111">180/PI()*ATAN(L44/L43)</f>
        <v>30.199981385000005</v>
      </c>
      <c r="M37">
        <f t="shared" si="111"/>
        <v>38.994932680789994</v>
      </c>
      <c r="N37">
        <f t="shared" si="111"/>
        <v>38.326536270795266</v>
      </c>
      <c r="O37">
        <f t="shared" si="111"/>
        <v>34.837715701765056</v>
      </c>
      <c r="P37">
        <f t="shared" si="111"/>
        <v>35.321605489072589</v>
      </c>
      <c r="Q37">
        <f t="shared" si="111"/>
        <v>37.890728745594281</v>
      </c>
      <c r="S37" t="s">
        <v>69</v>
      </c>
      <c r="T37" t="s">
        <v>29</v>
      </c>
      <c r="U37">
        <f t="shared" ref="U37:AI37" si="112">180/PI()*ATAN(U44/U43)</f>
        <v>49.710026326923732</v>
      </c>
      <c r="V37">
        <f t="shared" si="112"/>
        <v>49.396970687592862</v>
      </c>
      <c r="W37">
        <f t="shared" si="112"/>
        <v>49.070674591336498</v>
      </c>
      <c r="X37">
        <f t="shared" si="112"/>
        <v>49.38269279208577</v>
      </c>
      <c r="Y37">
        <f t="shared" si="112"/>
        <v>58.26760618859155</v>
      </c>
      <c r="Z37">
        <f t="shared" si="112"/>
        <v>48.10243449</v>
      </c>
      <c r="AA37">
        <f t="shared" si="112"/>
        <v>48.374790249999997</v>
      </c>
      <c r="AB37">
        <f t="shared" si="112"/>
        <v>45.814774024999984</v>
      </c>
      <c r="AC37">
        <f t="shared" si="112"/>
        <v>43.180052011999976</v>
      </c>
      <c r="AD37">
        <f t="shared" si="112"/>
        <v>47.827068300000008</v>
      </c>
      <c r="AE37">
        <f t="shared" si="112"/>
        <v>48.575725823761353</v>
      </c>
      <c r="AF37">
        <f t="shared" si="112"/>
        <v>48.619791185112291</v>
      </c>
      <c r="AG37">
        <f t="shared" si="112"/>
        <v>46.801404991312694</v>
      </c>
      <c r="AH37">
        <f t="shared" si="112"/>
        <v>45.583585551216316</v>
      </c>
      <c r="AI37">
        <f t="shared" si="112"/>
        <v>32.946585899713462</v>
      </c>
      <c r="AK37" t="s">
        <v>69</v>
      </c>
      <c r="AL37" t="s">
        <v>29</v>
      </c>
      <c r="AM37">
        <f t="shared" ref="AM37:BA37" si="113">180/PI()*ATAN(AM44/AM43)</f>
        <v>50.213311993250066</v>
      </c>
      <c r="AN37">
        <f t="shared" si="113"/>
        <v>52.659354757984183</v>
      </c>
      <c r="AO37">
        <f t="shared" si="113"/>
        <v>52.646877229561611</v>
      </c>
      <c r="AP37">
        <f t="shared" si="113"/>
        <v>54.417033033952009</v>
      </c>
      <c r="AQ37">
        <f t="shared" si="113"/>
        <v>61.493117588775249</v>
      </c>
      <c r="AR37">
        <f t="shared" si="113"/>
        <v>61.020921049999998</v>
      </c>
      <c r="AS37">
        <f t="shared" si="113"/>
        <v>51.811177249999993</v>
      </c>
      <c r="AT37">
        <f t="shared" si="113"/>
        <v>51.616442601999985</v>
      </c>
      <c r="AU37">
        <f t="shared" si="113"/>
        <v>49.198949739999989</v>
      </c>
      <c r="AV37">
        <f t="shared" si="113"/>
        <v>51.490949800000017</v>
      </c>
      <c r="AW37">
        <f t="shared" si="113"/>
        <v>60.336510693690762</v>
      </c>
      <c r="AX37">
        <f t="shared" si="113"/>
        <v>51.93175231926169</v>
      </c>
      <c r="AY37">
        <f t="shared" si="113"/>
        <v>51.745678710407795</v>
      </c>
      <c r="AZ37">
        <f t="shared" si="113"/>
        <v>46.741035654789307</v>
      </c>
      <c r="BA37">
        <f t="shared" si="113"/>
        <v>47.331548344108562</v>
      </c>
      <c r="BC37" t="s">
        <v>69</v>
      </c>
      <c r="BD37" t="s">
        <v>29</v>
      </c>
      <c r="BE37">
        <f t="shared" ref="BE37:BS37" si="114">180/PI()*ATAN(BE44/BE43)</f>
        <v>34.821716168278769</v>
      </c>
      <c r="BF37">
        <f t="shared" si="114"/>
        <v>40.390387627515466</v>
      </c>
      <c r="BG37">
        <f t="shared" si="114"/>
        <v>46.930905363251775</v>
      </c>
      <c r="BH37">
        <f t="shared" si="114"/>
        <v>51.85207770987423</v>
      </c>
      <c r="BI37">
        <f t="shared" si="114"/>
        <v>67.508297389822133</v>
      </c>
      <c r="BJ37">
        <f t="shared" si="114"/>
        <v>57.097064569999986</v>
      </c>
      <c r="BK37">
        <f t="shared" si="114"/>
        <v>47.338688200000007</v>
      </c>
      <c r="BL37">
        <f t="shared" si="114"/>
        <v>68.692924880000007</v>
      </c>
      <c r="BM37">
        <f t="shared" si="114"/>
        <v>51.393957440000015</v>
      </c>
      <c r="BN37">
        <f t="shared" si="114"/>
        <v>36.776446629999988</v>
      </c>
      <c r="BO37">
        <f t="shared" si="114"/>
        <v>56.04771043783159</v>
      </c>
      <c r="BP37">
        <f t="shared" si="114"/>
        <v>47.71988569778496</v>
      </c>
      <c r="BQ37">
        <f t="shared" si="114"/>
        <v>67.476057792959494</v>
      </c>
      <c r="BR37">
        <f t="shared" si="114"/>
        <v>51.432863008375989</v>
      </c>
      <c r="BS37">
        <f t="shared" si="114"/>
        <v>39.176531312655058</v>
      </c>
      <c r="BV37" t="s">
        <v>29</v>
      </c>
      <c r="BW37">
        <f t="shared" ref="BW37:CK37" si="115">180/PI()*ATAN(BW44/BW43)</f>
        <v>34.807758068571495</v>
      </c>
      <c r="BX37">
        <f t="shared" si="115"/>
        <v>33.351731305750704</v>
      </c>
      <c r="BY37">
        <f t="shared" si="115"/>
        <v>29.740185285341809</v>
      </c>
      <c r="BZ37">
        <f t="shared" si="115"/>
        <v>29.712926546706569</v>
      </c>
      <c r="CA37" s="1">
        <f t="shared" si="115"/>
        <v>39.8556366647761</v>
      </c>
      <c r="CB37">
        <f t="shared" si="115"/>
        <v>17.640047343376519</v>
      </c>
      <c r="CC37">
        <f t="shared" si="115"/>
        <v>18.294645299083207</v>
      </c>
      <c r="CD37">
        <f t="shared" si="115"/>
        <v>17.040841877798407</v>
      </c>
      <c r="CE37">
        <f t="shared" si="115"/>
        <v>21.347281217150542</v>
      </c>
      <c r="CF37">
        <f t="shared" si="115"/>
        <v>18.585800734017738</v>
      </c>
      <c r="CG37">
        <f t="shared" si="115"/>
        <v>25.533930313655699</v>
      </c>
      <c r="CH37">
        <f t="shared" si="115"/>
        <v>25.466307688386575</v>
      </c>
      <c r="CI37">
        <f t="shared" si="115"/>
        <v>22.791065532320363</v>
      </c>
      <c r="CJ37">
        <f t="shared" si="115"/>
        <v>-0.29253126197722007</v>
      </c>
      <c r="CK37">
        <f t="shared" si="115"/>
        <v>27.088072152395867</v>
      </c>
    </row>
    <row r="39" spans="1:89" x14ac:dyDescent="0.25">
      <c r="A39" t="s">
        <v>48</v>
      </c>
      <c r="B39" t="s">
        <v>20</v>
      </c>
      <c r="C39">
        <f>C28*COS(PI()*C29/180)</f>
        <v>1871.9971841205199</v>
      </c>
      <c r="D39" s="9">
        <f>D28*COS(PI()*D29/180)</f>
        <v>2598.5797216432775</v>
      </c>
      <c r="E39" s="9">
        <f t="shared" ref="E39:P39" si="116">E28*COS(PI()*E29/180)</f>
        <v>3724.2961564336956</v>
      </c>
      <c r="F39" s="9">
        <f>F28*COS(PI()*F29/180)</f>
        <v>4720.2609765497091</v>
      </c>
      <c r="G39" s="9">
        <f>G28*COS(PI()*G29/180)</f>
        <v>5985.4596193166644</v>
      </c>
      <c r="H39" s="9">
        <f t="shared" si="116"/>
        <v>1559.6583326450839</v>
      </c>
      <c r="I39" s="9">
        <f t="shared" si="116"/>
        <v>2051.547598167152</v>
      </c>
      <c r="J39" s="9">
        <f t="shared" si="116"/>
        <v>2709.3384975578683</v>
      </c>
      <c r="K39" s="9">
        <f t="shared" si="116"/>
        <v>3515.2481400162792</v>
      </c>
      <c r="L39" s="9">
        <f t="shared" ref="L39" si="117">L28*COS(PI()*L29/180)</f>
        <v>5306.9543926071401</v>
      </c>
      <c r="M39">
        <f t="shared" si="116"/>
        <v>1715.8277583828021</v>
      </c>
      <c r="N39">
        <f t="shared" si="116"/>
        <v>2325.0636599052145</v>
      </c>
      <c r="O39">
        <f t="shared" si="116"/>
        <v>3216.817326995782</v>
      </c>
      <c r="P39">
        <f t="shared" si="116"/>
        <v>4117.7545582829944</v>
      </c>
      <c r="Q39">
        <f t="shared" ref="Q39" si="118">Q28*COS(PI()*Q29/180)</f>
        <v>5646.2070059619027</v>
      </c>
      <c r="S39" t="s">
        <v>48</v>
      </c>
      <c r="T39" t="s">
        <v>20</v>
      </c>
      <c r="U39">
        <f>U28*COS(PI()*U29/180)</f>
        <v>291.14880269171135</v>
      </c>
      <c r="V39">
        <f>V28*COS(PI()*V29/180)</f>
        <v>452.20242597480757</v>
      </c>
      <c r="W39">
        <f t="shared" ref="W39" si="119">W28*COS(PI()*W29/180)</f>
        <v>-733.93943221892766</v>
      </c>
      <c r="X39">
        <f>X28*COS(PI()*X29/180)</f>
        <v>-1077.5185892407596</v>
      </c>
      <c r="Y39">
        <f>Y28*COS(PI()*Y29/180)</f>
        <v>-1504.318170507484</v>
      </c>
      <c r="Z39">
        <f t="shared" ref="Z39:AI39" si="120">Z28*COS(PI()*Z29/180)</f>
        <v>425.63395908148317</v>
      </c>
      <c r="AA39">
        <f t="shared" si="120"/>
        <v>605.88190881052049</v>
      </c>
      <c r="AB39">
        <f t="shared" si="120"/>
        <v>-926.6556479540975</v>
      </c>
      <c r="AC39">
        <f t="shared" si="120"/>
        <v>-1283.2570386584814</v>
      </c>
      <c r="AD39">
        <f t="shared" si="120"/>
        <v>1874.1457832966164</v>
      </c>
      <c r="AE39">
        <f t="shared" si="120"/>
        <v>358.39138088659729</v>
      </c>
      <c r="AF39">
        <f t="shared" si="120"/>
        <v>529.04216739266406</v>
      </c>
      <c r="AG39">
        <f t="shared" si="120"/>
        <v>830.29754008651253</v>
      </c>
      <c r="AH39">
        <f t="shared" si="120"/>
        <v>1180.3878139496205</v>
      </c>
      <c r="AI39">
        <f t="shared" si="120"/>
        <v>184.91380639456619</v>
      </c>
      <c r="AK39" t="s">
        <v>48</v>
      </c>
      <c r="AL39" t="s">
        <v>20</v>
      </c>
      <c r="AM39">
        <f>AM28*COS(PI()*AM29/180)</f>
        <v>69.195215266183311</v>
      </c>
      <c r="AN39">
        <f>AN28*COS(PI()*AN29/180)</f>
        <v>96.970753567025398</v>
      </c>
      <c r="AO39">
        <f t="shared" ref="AO39" si="121">AO28*COS(PI()*AO29/180)</f>
        <v>-151.91437737019274</v>
      </c>
      <c r="AP39">
        <f>AP28*COS(PI()*AP29/180)</f>
        <v>226.00275982502311</v>
      </c>
      <c r="AQ39">
        <f>AQ28*COS(PI()*AQ29/180)</f>
        <v>-312.31916778261507</v>
      </c>
      <c r="AR39">
        <f t="shared" ref="AR39:BA39" si="122">AR28*COS(PI()*AR29/180)</f>
        <v>147.90380623436803</v>
      </c>
      <c r="AS39">
        <f t="shared" si="122"/>
        <v>194.82998614167511</v>
      </c>
      <c r="AT39">
        <f t="shared" si="122"/>
        <v>-279.35463033452805</v>
      </c>
      <c r="AU39">
        <f t="shared" si="122"/>
        <v>-395.38066114207123</v>
      </c>
      <c r="AV39">
        <f t="shared" si="122"/>
        <v>548.24546024633253</v>
      </c>
      <c r="AW39">
        <f t="shared" si="122"/>
        <v>108.54951075027566</v>
      </c>
      <c r="AX39">
        <f t="shared" si="122"/>
        <v>145.90036985435026</v>
      </c>
      <c r="AY39">
        <f t="shared" si="122"/>
        <v>215.63450385236041</v>
      </c>
      <c r="AZ39">
        <f t="shared" si="122"/>
        <v>84.68895065852405</v>
      </c>
      <c r="BA39">
        <f t="shared" si="122"/>
        <v>117.96314623185873</v>
      </c>
      <c r="BC39" t="s">
        <v>48</v>
      </c>
      <c r="BD39" t="s">
        <v>20</v>
      </c>
      <c r="BE39">
        <f>BE28*COS(PI()*BE29/180)</f>
        <v>-25.627348451871605</v>
      </c>
      <c r="BF39">
        <f>BF28*COS(PI()*BF29/180)</f>
        <v>-30.391706810216053</v>
      </c>
      <c r="BG39">
        <f t="shared" ref="BG39" si="123">BG28*COS(PI()*BG29/180)</f>
        <v>-44.667319238157525</v>
      </c>
      <c r="BH39">
        <f>BH28*COS(PI()*BH29/180)</f>
        <v>-69.122062379159544</v>
      </c>
      <c r="BI39">
        <f>BI28*COS(PI()*BI29/180)</f>
        <v>-70.399029804887888</v>
      </c>
      <c r="BJ39">
        <f t="shared" ref="BJ39:BS39" si="124">BJ28*COS(PI()*BJ29/180)</f>
        <v>84.238974021905094</v>
      </c>
      <c r="BK39">
        <f t="shared" si="124"/>
        <v>98.627091319634786</v>
      </c>
      <c r="BL39">
        <f t="shared" si="124"/>
        <v>-118.60934714292863</v>
      </c>
      <c r="BM39">
        <f t="shared" si="124"/>
        <v>-151.42362707143363</v>
      </c>
      <c r="BN39">
        <f t="shared" si="124"/>
        <v>-178.55413251892716</v>
      </c>
      <c r="BO39">
        <f t="shared" si="124"/>
        <v>29.305812785016744</v>
      </c>
      <c r="BP39">
        <f t="shared" si="124"/>
        <v>34.117692254709368</v>
      </c>
      <c r="BQ39">
        <f t="shared" si="124"/>
        <v>81.638333190543079</v>
      </c>
      <c r="BR39">
        <f t="shared" si="124"/>
        <v>110.27284472529657</v>
      </c>
      <c r="BS39">
        <f t="shared" si="124"/>
        <v>124.47658116190752</v>
      </c>
      <c r="BU39" t="s">
        <v>48</v>
      </c>
      <c r="BV39" t="s">
        <v>20</v>
      </c>
      <c r="BW39">
        <f>BW28*COS(PI()*BW29/180)</f>
        <v>6224.744102073756</v>
      </c>
      <c r="BX39">
        <f>BX28*COS(PI()*BX29/180)</f>
        <v>7769.0391358068946</v>
      </c>
      <c r="BY39">
        <f t="shared" ref="BY39" si="125">BY28*COS(PI()*BY29/180)</f>
        <v>9826.4012479482153</v>
      </c>
      <c r="BZ39">
        <f>BZ28*COS(PI()*BZ29/180)</f>
        <v>-11479.326447568688</v>
      </c>
      <c r="CA39" s="1">
        <f>CA28*COS(PI()*CA29/180)</f>
        <v>12559.310584474815</v>
      </c>
      <c r="CB39">
        <f t="shared" ref="CB39:CK39" si="126">CB28*COS(PI()*CB29/180)</f>
        <v>5713.5423411231677</v>
      </c>
      <c r="CC39">
        <f t="shared" si="126"/>
        <v>6733.1589134461883</v>
      </c>
      <c r="CD39">
        <f t="shared" si="126"/>
        <v>-8645.4917070621741</v>
      </c>
      <c r="CE39">
        <f t="shared" si="126"/>
        <v>-12188.250418438191</v>
      </c>
      <c r="CF39">
        <f t="shared" si="126"/>
        <v>-11434.776679858949</v>
      </c>
      <c r="CG39">
        <f t="shared" si="126"/>
        <v>5969.1432215984623</v>
      </c>
      <c r="CH39">
        <f t="shared" si="126"/>
        <v>7251.099024626541</v>
      </c>
      <c r="CI39">
        <f t="shared" si="126"/>
        <v>590.45477044302049</v>
      </c>
      <c r="CJ39">
        <f t="shared" si="126"/>
        <v>11833.788433003439</v>
      </c>
      <c r="CK39">
        <f t="shared" si="126"/>
        <v>562.26695230793268</v>
      </c>
    </row>
    <row r="40" spans="1:89" x14ac:dyDescent="0.25">
      <c r="C40">
        <f>C28*SIN(PI()*C29/180)</f>
        <v>1418.8945500355821</v>
      </c>
      <c r="D40" s="9">
        <f t="shared" ref="D40:P40" si="127">D28*SIN(PI()*D29/180)</f>
        <v>1815.437674680383</v>
      </c>
      <c r="E40" s="9">
        <f t="shared" si="127"/>
        <v>2236.3464515479159</v>
      </c>
      <c r="F40" s="9">
        <f t="shared" si="127"/>
        <v>2852.8036868038926</v>
      </c>
      <c r="G40" s="9">
        <f t="shared" ref="G40" si="128">G28*SIN(PI()*G29/180)</f>
        <v>3730.0474759102281</v>
      </c>
      <c r="H40" s="9">
        <f t="shared" si="127"/>
        <v>882.62502549558769</v>
      </c>
      <c r="I40" s="9">
        <f t="shared" si="127"/>
        <v>1040.1974426945765</v>
      </c>
      <c r="J40" s="9">
        <f t="shared" si="127"/>
        <v>1079.8171426238102</v>
      </c>
      <c r="K40" s="9">
        <f t="shared" si="127"/>
        <v>1311.6209683500613</v>
      </c>
      <c r="L40" s="9">
        <f t="shared" ref="L40" si="129">L28*SIN(PI()*L29/180)</f>
        <v>1957.0389543956242</v>
      </c>
      <c r="M40">
        <f t="shared" si="127"/>
        <v>1150.7597877655849</v>
      </c>
      <c r="N40">
        <f t="shared" si="127"/>
        <v>1427.8175586874797</v>
      </c>
      <c r="O40">
        <f t="shared" si="127"/>
        <v>1658.0817970858632</v>
      </c>
      <c r="P40">
        <f t="shared" si="127"/>
        <v>2082.2123275769763</v>
      </c>
      <c r="Q40">
        <f t="shared" ref="Q40" si="130">Q28*SIN(PI()*Q29/180)</f>
        <v>2843.5432151529262</v>
      </c>
      <c r="U40">
        <f>U28*SIN(PI()*U29/180)</f>
        <v>329.26811560901842</v>
      </c>
      <c r="V40">
        <f t="shared" ref="V40:AI40" si="131">V28*SIN(PI()*V29/180)</f>
        <v>502.17169536665335</v>
      </c>
      <c r="W40">
        <f t="shared" si="131"/>
        <v>-780.50821037877995</v>
      </c>
      <c r="X40">
        <f t="shared" si="131"/>
        <v>-1115.8201620171167</v>
      </c>
      <c r="Y40">
        <f t="shared" si="131"/>
        <v>-1909.9177792997834</v>
      </c>
      <c r="Z40">
        <f t="shared" si="131"/>
        <v>393.11003202095725</v>
      </c>
      <c r="AA40">
        <f t="shared" si="131"/>
        <v>559.95481584201616</v>
      </c>
      <c r="AB40">
        <f t="shared" si="131"/>
        <v>-751.25283274699234</v>
      </c>
      <c r="AC40">
        <f t="shared" si="131"/>
        <v>-920.32080295612661</v>
      </c>
      <c r="AD40">
        <f t="shared" si="131"/>
        <v>1262.1210272824724</v>
      </c>
      <c r="AE40">
        <f t="shared" si="131"/>
        <v>361.18907381498786</v>
      </c>
      <c r="AF40">
        <f t="shared" si="131"/>
        <v>531.06325560433459</v>
      </c>
      <c r="AG40">
        <f t="shared" si="131"/>
        <v>765.88052156288597</v>
      </c>
      <c r="AH40">
        <f t="shared" si="131"/>
        <v>1018.0704824866216</v>
      </c>
      <c r="AI40">
        <f t="shared" si="131"/>
        <v>-323.89837600865548</v>
      </c>
      <c r="AM40">
        <f>AM28*SIN(PI()*AM29/180)</f>
        <v>72.059222920134687</v>
      </c>
      <c r="AN40">
        <f t="shared" ref="AN40:BA40" si="132">AN28*SIN(PI()*AN29/180)</f>
        <v>119.47464766418513</v>
      </c>
      <c r="AO40">
        <f t="shared" si="132"/>
        <v>-207.79469935115173</v>
      </c>
      <c r="AP40">
        <f t="shared" si="132"/>
        <v>339.71990578185211</v>
      </c>
      <c r="AQ40">
        <f t="shared" si="132"/>
        <v>-597.96081182041303</v>
      </c>
      <c r="AR40">
        <f t="shared" si="132"/>
        <v>124.75966590475541</v>
      </c>
      <c r="AS40">
        <f t="shared" si="132"/>
        <v>184.6170428972143</v>
      </c>
      <c r="AT40">
        <f t="shared" si="132"/>
        <v>-284.2305265926239</v>
      </c>
      <c r="AU40">
        <f t="shared" si="132"/>
        <v>-418.87853631087751</v>
      </c>
      <c r="AV40">
        <f t="shared" si="132"/>
        <v>661.28127208127933</v>
      </c>
      <c r="AW40">
        <f t="shared" si="132"/>
        <v>98.409444412445055</v>
      </c>
      <c r="AX40">
        <f t="shared" si="132"/>
        <v>152.04584528069975</v>
      </c>
      <c r="AY40">
        <f t="shared" si="132"/>
        <v>246.01261297188779</v>
      </c>
      <c r="AZ40">
        <f t="shared" si="132"/>
        <v>39.579315264512701</v>
      </c>
      <c r="BA40">
        <f t="shared" si="132"/>
        <v>31.660230130433156</v>
      </c>
      <c r="BE40">
        <f>BE28*SIN(PI()*BE29/180)</f>
        <v>-19.470092480861851</v>
      </c>
      <c r="BF40">
        <f t="shared" ref="BF40:BS40" si="133">BF28*SIN(PI()*BF29/180)</f>
        <v>-28.844559615343602</v>
      </c>
      <c r="BG40">
        <f t="shared" si="133"/>
        <v>-51.672121132301491</v>
      </c>
      <c r="BH40">
        <f t="shared" si="133"/>
        <v>-89.643053994471202</v>
      </c>
      <c r="BI40">
        <f t="shared" si="133"/>
        <v>-186.39854891293169</v>
      </c>
      <c r="BJ40">
        <f t="shared" si="133"/>
        <v>48.249283551246187</v>
      </c>
      <c r="BK40">
        <f t="shared" si="133"/>
        <v>70.590447604456671</v>
      </c>
      <c r="BL40">
        <f t="shared" si="133"/>
        <v>-102.68928186958517</v>
      </c>
      <c r="BM40">
        <f t="shared" si="133"/>
        <v>-153.64593932186577</v>
      </c>
      <c r="BN40">
        <f t="shared" si="133"/>
        <v>-249.03280278475921</v>
      </c>
      <c r="BO40">
        <f t="shared" si="133"/>
        <v>14.389595535192168</v>
      </c>
      <c r="BP40">
        <f t="shared" si="133"/>
        <v>20.872943994556536</v>
      </c>
      <c r="BQ40">
        <f t="shared" si="133"/>
        <v>77.180701500943314</v>
      </c>
      <c r="BR40">
        <f t="shared" si="133"/>
        <v>121.64449665816849</v>
      </c>
      <c r="BS40">
        <f t="shared" si="133"/>
        <v>217.71567584884542</v>
      </c>
      <c r="BW40">
        <f>BW28*SIN(PI()*BW29/180)</f>
        <v>2626.0842624332231</v>
      </c>
      <c r="BX40">
        <f t="shared" ref="BX40:CK40" si="134">BX28*SIN(PI()*BX29/180)</f>
        <v>2914.7593435340541</v>
      </c>
      <c r="BY40">
        <f t="shared" si="134"/>
        <v>3058.4135981860927</v>
      </c>
      <c r="BZ40">
        <f t="shared" si="134"/>
        <v>-3474.4771905693619</v>
      </c>
      <c r="CA40" s="1">
        <f t="shared" si="134"/>
        <v>5698.6278403536098</v>
      </c>
      <c r="CB40">
        <f t="shared" si="134"/>
        <v>1535.4937772030648</v>
      </c>
      <c r="CC40">
        <f t="shared" si="134"/>
        <v>1533.9474481431594</v>
      </c>
      <c r="CD40">
        <f t="shared" si="134"/>
        <v>-1676.8146929033776</v>
      </c>
      <c r="CE40">
        <f t="shared" si="134"/>
        <v>-2469.1878167048608</v>
      </c>
      <c r="CF40">
        <f t="shared" si="134"/>
        <v>-2217.7996650268597</v>
      </c>
      <c r="CG40">
        <f t="shared" si="134"/>
        <v>2080.789019818144</v>
      </c>
      <c r="CH40">
        <f t="shared" si="134"/>
        <v>2224.353395838607</v>
      </c>
      <c r="CI40">
        <f t="shared" si="134"/>
        <v>690.79945264135756</v>
      </c>
      <c r="CJ40">
        <f t="shared" si="134"/>
        <v>2971.8325036371116</v>
      </c>
      <c r="CK40">
        <f t="shared" si="134"/>
        <v>1740.4140876633753</v>
      </c>
    </row>
    <row r="41" spans="1:89" x14ac:dyDescent="0.25">
      <c r="B41" t="s">
        <v>21</v>
      </c>
      <c r="C41">
        <f>C30*COS(PI()*C31/180)</f>
        <v>3222.9750035308753</v>
      </c>
      <c r="D41" s="9">
        <f t="shared" ref="D41:P41" si="135">D30*COS(PI()*D31/180)</f>
        <v>4301.7874707484025</v>
      </c>
      <c r="E41" s="9">
        <f t="shared" si="135"/>
        <v>5800.9656528035348</v>
      </c>
      <c r="F41" s="9">
        <f t="shared" si="135"/>
        <v>7134.8104076539075</v>
      </c>
      <c r="G41" s="9">
        <f t="shared" ref="G41" si="136">G30*COS(PI()*G31/180)</f>
        <v>8448.7218667501984</v>
      </c>
      <c r="H41" s="9">
        <f t="shared" si="135"/>
        <v>4135.604961033232</v>
      </c>
      <c r="I41" s="9">
        <f t="shared" si="135"/>
        <v>4913.2557761309872</v>
      </c>
      <c r="J41" s="9">
        <f t="shared" si="135"/>
        <v>5561.2213024118855</v>
      </c>
      <c r="K41" s="9">
        <f t="shared" si="135"/>
        <v>5951.8452628372015</v>
      </c>
      <c r="L41" s="9">
        <f t="shared" ref="L41" si="137">L30*COS(PI()*L31/180)</f>
        <v>7470.9338608631379</v>
      </c>
      <c r="M41">
        <f t="shared" si="135"/>
        <v>3679.2899822820536</v>
      </c>
      <c r="N41">
        <f t="shared" si="135"/>
        <v>4607.5216234396948</v>
      </c>
      <c r="O41">
        <f t="shared" si="135"/>
        <v>5681.0934776077102</v>
      </c>
      <c r="P41">
        <f t="shared" si="135"/>
        <v>6543.3278352455554</v>
      </c>
      <c r="Q41">
        <f t="shared" ref="Q41" si="138">Q30*COS(PI()*Q31/180)</f>
        <v>7959.8278638066677</v>
      </c>
      <c r="T41" t="s">
        <v>21</v>
      </c>
      <c r="U41">
        <f>U30*COS(PI()*U31/180)</f>
        <v>854.49759860943993</v>
      </c>
      <c r="V41">
        <f t="shared" ref="V41:AI41" si="139">V30*COS(PI()*V31/180)</f>
        <v>1300.6271333737654</v>
      </c>
      <c r="W41">
        <f t="shared" si="139"/>
        <v>-1983.576100048404</v>
      </c>
      <c r="X41">
        <f t="shared" si="139"/>
        <v>2797.0896525019766</v>
      </c>
      <c r="Y41">
        <f t="shared" si="139"/>
        <v>3700.4801486635224</v>
      </c>
      <c r="Z41">
        <f t="shared" si="139"/>
        <v>1640.0587525132735</v>
      </c>
      <c r="AA41">
        <f t="shared" si="139"/>
        <v>2334.4419717312544</v>
      </c>
      <c r="AB41">
        <f t="shared" si="139"/>
        <v>-3270.3462347276259</v>
      </c>
      <c r="AC41">
        <f t="shared" si="139"/>
        <v>4183.2920053406324</v>
      </c>
      <c r="AD41">
        <f t="shared" si="139"/>
        <v>-5219.9346567775847</v>
      </c>
      <c r="AE41">
        <f t="shared" si="139"/>
        <v>1247.2781755613566</v>
      </c>
      <c r="AF41">
        <f t="shared" si="139"/>
        <v>1817.5345525525097</v>
      </c>
      <c r="AG41">
        <f t="shared" si="139"/>
        <v>2626.9611673880149</v>
      </c>
      <c r="AH41">
        <f t="shared" si="139"/>
        <v>3490.1908289213043</v>
      </c>
      <c r="AI41">
        <f t="shared" si="139"/>
        <v>759.72725405703113</v>
      </c>
      <c r="AL41" t="s">
        <v>21</v>
      </c>
      <c r="AM41">
        <f>AM30*COS(PI()*AM31/180)</f>
        <v>238.19759634047156</v>
      </c>
      <c r="AN41">
        <f t="shared" ref="AN41:BA41" si="140">AN30*COS(PI()*AN31/180)</f>
        <v>355.01822350823443</v>
      </c>
      <c r="AO41">
        <f t="shared" si="140"/>
        <v>-565.54259866363645</v>
      </c>
      <c r="AP41">
        <f t="shared" si="140"/>
        <v>-862.30937843107347</v>
      </c>
      <c r="AQ41">
        <f t="shared" si="140"/>
        <v>1256.1283249697883</v>
      </c>
      <c r="AR41">
        <f t="shared" si="140"/>
        <v>564.45124106359424</v>
      </c>
      <c r="AS41">
        <f t="shared" si="140"/>
        <v>811.84929915838177</v>
      </c>
      <c r="AT41">
        <f t="shared" si="140"/>
        <v>-1219.643948197398</v>
      </c>
      <c r="AU41">
        <f t="shared" si="140"/>
        <v>1768.0294615586533</v>
      </c>
      <c r="AV41">
        <f t="shared" si="140"/>
        <v>-2480.2262623352212</v>
      </c>
      <c r="AW41">
        <f t="shared" si="140"/>
        <v>401.32441870203292</v>
      </c>
      <c r="AX41">
        <f t="shared" si="140"/>
        <v>583.4337613333081</v>
      </c>
      <c r="AY41">
        <f t="shared" si="140"/>
        <v>892.59327343051723</v>
      </c>
      <c r="AZ41">
        <f t="shared" si="140"/>
        <v>452.86004156378993</v>
      </c>
      <c r="BA41">
        <f t="shared" si="140"/>
        <v>612.04896868271646</v>
      </c>
      <c r="BD41" t="s">
        <v>21</v>
      </c>
      <c r="BE41">
        <f>BE30*COS(PI()*BE31/180)</f>
        <v>-78.180078188322938</v>
      </c>
      <c r="BF41">
        <f t="shared" ref="BF41:BS41" si="141">BF30*COS(PI()*BF31/180)</f>
        <v>-106.91882084534174</v>
      </c>
      <c r="BG41">
        <f t="shared" si="141"/>
        <v>-169.46100699770176</v>
      </c>
      <c r="BH41">
        <f t="shared" si="141"/>
        <v>269.43945210257704</v>
      </c>
      <c r="BI41">
        <f t="shared" si="141"/>
        <v>343.10418368701443</v>
      </c>
      <c r="BJ41">
        <f t="shared" si="141"/>
        <v>255.36017909288768</v>
      </c>
      <c r="BK41">
        <f t="shared" si="141"/>
        <v>318.06150763579808</v>
      </c>
      <c r="BL41">
        <f t="shared" si="141"/>
        <v>-439.96278741857668</v>
      </c>
      <c r="BM41">
        <f t="shared" si="141"/>
        <v>639.31511319518006</v>
      </c>
      <c r="BN41">
        <f t="shared" si="141"/>
        <v>900.21159970406427</v>
      </c>
      <c r="BO41">
        <f t="shared" si="141"/>
        <v>88.590050452282355</v>
      </c>
      <c r="BP41">
        <f t="shared" si="141"/>
        <v>105.57134339522818</v>
      </c>
      <c r="BQ41">
        <f t="shared" si="141"/>
        <v>304.71189720813931</v>
      </c>
      <c r="BR41">
        <f t="shared" si="141"/>
        <v>454.37728264887858</v>
      </c>
      <c r="BS41">
        <f t="shared" si="141"/>
        <v>621.65789169553932</v>
      </c>
      <c r="BV41" t="s">
        <v>21</v>
      </c>
      <c r="BW41">
        <f>BW30*COS(PI()*BW31/180)</f>
        <v>8131.0473977287247</v>
      </c>
      <c r="BX41">
        <f t="shared" ref="BX41:CK41" si="142">BX30*COS(PI()*BX31/180)</f>
        <v>9769.2579773307079</v>
      </c>
      <c r="BY41">
        <f t="shared" si="142"/>
        <v>-11656.804534311939</v>
      </c>
      <c r="BZ41">
        <f t="shared" si="142"/>
        <v>13224.726013937727</v>
      </c>
      <c r="CA41" s="1">
        <f t="shared" si="142"/>
        <v>14247.243184155534</v>
      </c>
      <c r="CB41">
        <f t="shared" si="142"/>
        <v>6168.953218329837</v>
      </c>
      <c r="CC41">
        <f t="shared" si="142"/>
        <v>7097.3741096224376</v>
      </c>
      <c r="CD41">
        <f t="shared" si="142"/>
        <v>-8530.0999679045472</v>
      </c>
      <c r="CE41">
        <f t="shared" si="142"/>
        <v>11147.315540816946</v>
      </c>
      <c r="CF41">
        <f t="shared" si="142"/>
        <v>12861.155618862296</v>
      </c>
      <c r="CG41">
        <f t="shared" si="142"/>
        <v>7150.0003080292809</v>
      </c>
      <c r="CH41">
        <f t="shared" si="142"/>
        <v>8433.3160434765723</v>
      </c>
      <c r="CI41">
        <f t="shared" si="142"/>
        <v>10093.452251108243</v>
      </c>
      <c r="CJ41">
        <f t="shared" si="142"/>
        <v>12186.020777377336</v>
      </c>
      <c r="CK41">
        <f t="shared" si="142"/>
        <v>13554.199401508913</v>
      </c>
    </row>
    <row r="42" spans="1:89" x14ac:dyDescent="0.25">
      <c r="C42">
        <f>C30*SIN(PI()*C31/180)</f>
        <v>1788.919611682885</v>
      </c>
      <c r="D42" s="9">
        <f t="shared" ref="D42:P42" si="143">D30*SIN(PI()*D31/180)</f>
        <v>2137.402578838095</v>
      </c>
      <c r="E42" s="9">
        <f t="shared" si="143"/>
        <v>2448.2001376859953</v>
      </c>
      <c r="F42" s="9">
        <f t="shared" si="143"/>
        <v>2995.5299397419399</v>
      </c>
      <c r="G42" s="9">
        <f t="shared" ref="G42" si="144">G30*SIN(PI()*G31/180)</f>
        <v>3941.9247055321266</v>
      </c>
      <c r="H42" s="9">
        <f t="shared" si="143"/>
        <v>1608.6985318287605</v>
      </c>
      <c r="I42" s="9">
        <f t="shared" si="143"/>
        <v>1605.7200203150685</v>
      </c>
      <c r="J42" s="9">
        <f t="shared" si="143"/>
        <v>1380.8938356925257</v>
      </c>
      <c r="K42" s="9">
        <f t="shared" si="143"/>
        <v>1311.0559230286717</v>
      </c>
      <c r="L42" s="9">
        <f t="shared" ref="L42" si="145">L30*SIN(PI()*L31/180)</f>
        <v>1733.6537642762526</v>
      </c>
      <c r="M42">
        <f t="shared" si="143"/>
        <v>1698.809071755823</v>
      </c>
      <c r="N42">
        <f t="shared" si="143"/>
        <v>1871.5612995765819</v>
      </c>
      <c r="O42">
        <f t="shared" si="143"/>
        <v>1914.5469866892602</v>
      </c>
      <c r="P42">
        <f t="shared" si="143"/>
        <v>2153.2929313853056</v>
      </c>
      <c r="Q42">
        <f t="shared" ref="Q42" si="146">Q30*SIN(PI()*Q31/180)</f>
        <v>2837.7892349041895</v>
      </c>
      <c r="U42">
        <f>U30*SIN(PI()*U31/180)</f>
        <v>688.605426348381</v>
      </c>
      <c r="V42">
        <f t="shared" ref="V42:AI42" si="147">V30*SIN(PI()*V31/180)</f>
        <v>970.87216647422065</v>
      </c>
      <c r="W42">
        <f t="shared" si="147"/>
        <v>-1393.9553032395929</v>
      </c>
      <c r="X42">
        <f t="shared" si="147"/>
        <v>1849.1549402160072</v>
      </c>
      <c r="Y42">
        <f t="shared" si="147"/>
        <v>3056.1440663278668</v>
      </c>
      <c r="Z42">
        <f t="shared" si="147"/>
        <v>1121.8509186695305</v>
      </c>
      <c r="AA42">
        <f t="shared" si="147"/>
        <v>1478.6241560527376</v>
      </c>
      <c r="AB42">
        <f t="shared" si="147"/>
        <v>-1753.2796955819351</v>
      </c>
      <c r="AC42">
        <f t="shared" si="147"/>
        <v>1905.8451789268504</v>
      </c>
      <c r="AD42">
        <f t="shared" si="147"/>
        <v>-2217.758923743399</v>
      </c>
      <c r="AE42">
        <f t="shared" si="147"/>
        <v>905.22817250895571</v>
      </c>
      <c r="AF42">
        <f t="shared" si="147"/>
        <v>1224.748161263479</v>
      </c>
      <c r="AG42">
        <f t="shared" si="147"/>
        <v>1573.6174994107641</v>
      </c>
      <c r="AH42">
        <f t="shared" si="147"/>
        <v>1877.5000595714287</v>
      </c>
      <c r="AI42">
        <f t="shared" si="147"/>
        <v>-419.19257129223388</v>
      </c>
      <c r="AM42">
        <f>AM30*SIN(PI()*AM31/180)</f>
        <v>207.51182729604932</v>
      </c>
      <c r="AN42">
        <f t="shared" ref="AN42:BA42" si="148">AN30*SIN(PI()*AN31/180)</f>
        <v>332.85414964047078</v>
      </c>
      <c r="AO42">
        <f t="shared" si="148"/>
        <v>-532.17286685882766</v>
      </c>
      <c r="AP42">
        <f t="shared" si="148"/>
        <v>-829.67042835670247</v>
      </c>
      <c r="AQ42">
        <f t="shared" si="148"/>
        <v>1429.7495309059723</v>
      </c>
      <c r="AR42">
        <f t="shared" si="148"/>
        <v>423.03850803148066</v>
      </c>
      <c r="AS42">
        <f t="shared" si="148"/>
        <v>630.79615055951922</v>
      </c>
      <c r="AT42">
        <f t="shared" si="148"/>
        <v>-911.51359453104021</v>
      </c>
      <c r="AU42">
        <f t="shared" si="148"/>
        <v>1268.9966113723406</v>
      </c>
      <c r="AV42">
        <f t="shared" si="148"/>
        <v>-1721.7267757271741</v>
      </c>
      <c r="AW42">
        <f t="shared" si="148"/>
        <v>315.27516766376499</v>
      </c>
      <c r="AX42">
        <f t="shared" si="148"/>
        <v>481.82515009999497</v>
      </c>
      <c r="AY42">
        <f t="shared" si="148"/>
        <v>721.84323069493394</v>
      </c>
      <c r="AZ42">
        <f t="shared" si="148"/>
        <v>219.66309150781908</v>
      </c>
      <c r="BA42">
        <f t="shared" si="148"/>
        <v>145.9886224106009</v>
      </c>
      <c r="BE42">
        <f>BE30*SIN(PI()*BE31/180)</f>
        <v>-57.610109157837108</v>
      </c>
      <c r="BF42">
        <f t="shared" ref="BF42:BS42" si="149">BF30*SIN(PI()*BF31/180)</f>
        <v>-89.387823503532616</v>
      </c>
      <c r="BG42">
        <f t="shared" si="149"/>
        <v>-159.84120152540498</v>
      </c>
      <c r="BH42">
        <f t="shared" si="149"/>
        <v>274.72049535700245</v>
      </c>
      <c r="BI42">
        <f t="shared" si="149"/>
        <v>584.07272778322135</v>
      </c>
      <c r="BJ42">
        <f t="shared" si="149"/>
        <v>158.51160408932859</v>
      </c>
      <c r="BK42">
        <f t="shared" si="149"/>
        <v>234.44189623451069</v>
      </c>
      <c r="BL42">
        <f t="shared" si="149"/>
        <v>-358.16285075210726</v>
      </c>
      <c r="BM42">
        <f t="shared" si="149"/>
        <v>542.29373476487763</v>
      </c>
      <c r="BN42">
        <f t="shared" si="149"/>
        <v>862.47731150181187</v>
      </c>
      <c r="BO42">
        <f t="shared" si="149"/>
        <v>50.450747465745735</v>
      </c>
      <c r="BP42">
        <f t="shared" si="149"/>
        <v>72.527036365489039</v>
      </c>
      <c r="BQ42">
        <f t="shared" si="149"/>
        <v>259.00202613875615</v>
      </c>
      <c r="BR42">
        <f t="shared" si="149"/>
        <v>408.50711506094007</v>
      </c>
      <c r="BS42">
        <f t="shared" si="149"/>
        <v>723.27501964251655</v>
      </c>
      <c r="BW42">
        <f>BW30*SIN(PI()*BW31/180)</f>
        <v>2515.0566399248751</v>
      </c>
      <c r="BX42">
        <f t="shared" ref="BX42:CK42" si="150">BX30*SIN(PI()*BX31/180)</f>
        <v>2647.0767424750661</v>
      </c>
      <c r="BY42">
        <f t="shared" si="150"/>
        <v>-2658.0785706421675</v>
      </c>
      <c r="BZ42">
        <f t="shared" si="150"/>
        <v>3017.1364736453288</v>
      </c>
      <c r="CA42" s="1">
        <f t="shared" si="150"/>
        <v>5457.9913499676304</v>
      </c>
      <c r="CB42">
        <f t="shared" si="150"/>
        <v>1067.2927768864699</v>
      </c>
      <c r="CC42">
        <f t="shared" si="150"/>
        <v>1071.9432599441568</v>
      </c>
      <c r="CD42">
        <f t="shared" si="150"/>
        <v>-1129.6220479578069</v>
      </c>
      <c r="CE42">
        <f t="shared" si="150"/>
        <v>1648.0574673986137</v>
      </c>
      <c r="CF42">
        <f t="shared" si="150"/>
        <v>1746.0653187209068</v>
      </c>
      <c r="CG42">
        <f t="shared" si="150"/>
        <v>1791.1747084056724</v>
      </c>
      <c r="CH42">
        <f t="shared" si="150"/>
        <v>1859.5100012096113</v>
      </c>
      <c r="CI42">
        <f t="shared" si="150"/>
        <v>1893.8503092999874</v>
      </c>
      <c r="CJ42">
        <f t="shared" si="150"/>
        <v>2332.5969705219713</v>
      </c>
      <c r="CK42">
        <f t="shared" si="150"/>
        <v>3602.0283343442684</v>
      </c>
    </row>
    <row r="43" spans="1:89" x14ac:dyDescent="0.25">
      <c r="B43" t="s">
        <v>49</v>
      </c>
      <c r="C43">
        <f>C32*COS(PI()*C33/180)</f>
        <v>109.54045910083882</v>
      </c>
      <c r="D43" s="9">
        <f t="shared" ref="D43:P43" si="151">D32*COS(PI()*D33/180)</f>
        <v>138.20076140821897</v>
      </c>
      <c r="E43" s="9">
        <f t="shared" si="151"/>
        <v>189.33855371690285</v>
      </c>
      <c r="F43" s="9">
        <f t="shared" si="151"/>
        <v>236.45668609784852</v>
      </c>
      <c r="G43" s="9">
        <f t="shared" ref="G43" si="152">G32*COS(PI()*G33/180)</f>
        <v>287.88471404158071</v>
      </c>
      <c r="H43" s="9">
        <f t="shared" si="151"/>
        <v>154.71512995000396</v>
      </c>
      <c r="I43" s="9">
        <f t="shared" si="151"/>
        <v>161.71831243971781</v>
      </c>
      <c r="J43" s="9">
        <f t="shared" si="151"/>
        <v>189.95250491301397</v>
      </c>
      <c r="K43" s="9">
        <f t="shared" si="151"/>
        <v>203.40996359758071</v>
      </c>
      <c r="L43" s="9">
        <f t="shared" ref="L43" si="153">L32*COS(PI()*L33/180)</f>
        <v>296.03270562811304</v>
      </c>
      <c r="M43">
        <f t="shared" si="151"/>
        <v>132.12779452542136</v>
      </c>
      <c r="N43">
        <f t="shared" si="151"/>
        <v>149.95953692396839</v>
      </c>
      <c r="O43">
        <f t="shared" si="151"/>
        <v>189.64552931495845</v>
      </c>
      <c r="P43">
        <f t="shared" si="151"/>
        <v>219.93332484771463</v>
      </c>
      <c r="Q43">
        <f t="shared" ref="Q43" si="154">Q32*COS(PI()*Q33/180)</f>
        <v>291.9587098348469</v>
      </c>
      <c r="T43" t="s">
        <v>49</v>
      </c>
      <c r="U43">
        <f>U32*COS(PI()*U33/180)</f>
        <v>23.566742092327416</v>
      </c>
      <c r="V43">
        <f t="shared" ref="V43:AI43" si="155">V32*COS(PI()*V33/180)</f>
        <v>31.880194106584185</v>
      </c>
      <c r="W43">
        <f t="shared" si="155"/>
        <v>-49.886047263090646</v>
      </c>
      <c r="X43">
        <f t="shared" si="155"/>
        <v>-64.956402296308525</v>
      </c>
      <c r="Y43">
        <f t="shared" si="155"/>
        <v>-70.192937895166949</v>
      </c>
      <c r="Z43">
        <f t="shared" si="155"/>
        <v>58.324253839996167</v>
      </c>
      <c r="AA43">
        <f t="shared" si="155"/>
        <v>103.21442030087101</v>
      </c>
      <c r="AB43">
        <f t="shared" si="155"/>
        <v>-122.0430137787462</v>
      </c>
      <c r="AC43">
        <f t="shared" si="155"/>
        <v>-114.95552710607713</v>
      </c>
      <c r="AD43">
        <f t="shared" si="155"/>
        <v>149.22329189897252</v>
      </c>
      <c r="AE43">
        <f t="shared" si="155"/>
        <v>40.945497966161795</v>
      </c>
      <c r="AF43">
        <f t="shared" si="155"/>
        <v>67.547307203727598</v>
      </c>
      <c r="AG43">
        <f t="shared" si="155"/>
        <v>85.964530520918444</v>
      </c>
      <c r="AH43">
        <f t="shared" si="155"/>
        <v>89.955964701192826</v>
      </c>
      <c r="AI43">
        <f t="shared" si="155"/>
        <v>39.515177001902785</v>
      </c>
      <c r="AL43" t="s">
        <v>49</v>
      </c>
      <c r="AM43">
        <f>AM32*COS(PI()*AM33/180)</f>
        <v>6.4635198854521985</v>
      </c>
      <c r="AN43">
        <f t="shared" ref="AN43:BA43" si="156">AN32*COS(PI()*AN33/180)</f>
        <v>8.7635630792849053</v>
      </c>
      <c r="AO43">
        <f t="shared" si="156"/>
        <v>-15.151275397279219</v>
      </c>
      <c r="AP43">
        <f t="shared" si="156"/>
        <v>22.128686091282841</v>
      </c>
      <c r="AQ43">
        <f t="shared" si="156"/>
        <v>-23.534840624923941</v>
      </c>
      <c r="AR43">
        <f t="shared" si="156"/>
        <v>72.006291407316496</v>
      </c>
      <c r="AS43">
        <f t="shared" si="156"/>
        <v>53.902045893873073</v>
      </c>
      <c r="AT43">
        <f t="shared" si="156"/>
        <v>-108.12186286132699</v>
      </c>
      <c r="AU43">
        <f t="shared" si="156"/>
        <v>-77.397109578380039</v>
      </c>
      <c r="AV43">
        <f t="shared" si="156"/>
        <v>103.56647595525297</v>
      </c>
      <c r="AW43">
        <f t="shared" si="156"/>
        <v>39.234905646384348</v>
      </c>
      <c r="AX43">
        <f t="shared" si="156"/>
        <v>31.33280448657899</v>
      </c>
      <c r="AY43">
        <f t="shared" si="156"/>
        <v>61.636569129303105</v>
      </c>
      <c r="AZ43">
        <f t="shared" si="156"/>
        <v>27.634211743548594</v>
      </c>
      <c r="BA43">
        <f t="shared" si="156"/>
        <v>40.015817665164519</v>
      </c>
      <c r="BD43" t="s">
        <v>49</v>
      </c>
      <c r="BE43">
        <f>BE32*COS(PI()*BE33/180)</f>
        <v>-4.3116956591779685</v>
      </c>
      <c r="BF43">
        <f t="shared" ref="BF43:BS43" si="157">BF32*COS(PI()*BF33/180)</f>
        <v>-4.7320133268221483</v>
      </c>
      <c r="BG43">
        <f t="shared" si="157"/>
        <v>-6.8511449277936078</v>
      </c>
      <c r="BH43">
        <f t="shared" si="157"/>
        <v>-7.4144747449209243</v>
      </c>
      <c r="BI43">
        <f t="shared" si="157"/>
        <v>-6.8982488010727607</v>
      </c>
      <c r="BJ43">
        <f t="shared" si="157"/>
        <v>-56.403311163837543</v>
      </c>
      <c r="BK43">
        <f t="shared" si="157"/>
        <v>80.732500370455639</v>
      </c>
      <c r="BL43">
        <f t="shared" si="157"/>
        <v>-60.244196220143749</v>
      </c>
      <c r="BM43">
        <f t="shared" si="157"/>
        <v>-80.70234620999932</v>
      </c>
      <c r="BN43">
        <f t="shared" si="157"/>
        <v>-163.68185260791333</v>
      </c>
      <c r="BO43">
        <f t="shared" si="157"/>
        <v>30.357503411507757</v>
      </c>
      <c r="BP43">
        <f t="shared" si="157"/>
        <v>38.000243521816749</v>
      </c>
      <c r="BQ43">
        <f t="shared" si="157"/>
        <v>33.547670573968681</v>
      </c>
      <c r="BR43">
        <f t="shared" si="157"/>
        <v>44.058410477460129</v>
      </c>
      <c r="BS43">
        <f t="shared" si="157"/>
        <v>85.290050704493027</v>
      </c>
      <c r="BV43" t="s">
        <v>49</v>
      </c>
      <c r="BW43">
        <f>BW32*COS(PI()*BW33/180)</f>
        <v>332.57894576127904</v>
      </c>
      <c r="BX43">
        <f t="shared" ref="BX43:CK43" si="158">BX32*COS(PI()*BX33/180)</f>
        <v>427.94500455668452</v>
      </c>
      <c r="BY43">
        <f t="shared" si="158"/>
        <v>-555.51651992720031</v>
      </c>
      <c r="BZ43">
        <f t="shared" si="158"/>
        <v>662.32191711760822</v>
      </c>
      <c r="CA43" s="1">
        <f t="shared" si="158"/>
        <v>-706.26177258382324</v>
      </c>
      <c r="CB43">
        <f t="shared" si="158"/>
        <v>452.9415115926937</v>
      </c>
      <c r="CC43">
        <f t="shared" si="158"/>
        <v>534.54202330981195</v>
      </c>
      <c r="CD43">
        <f t="shared" si="158"/>
        <v>-738.66225692881721</v>
      </c>
      <c r="CE43">
        <f t="shared" si="158"/>
        <v>-963.17899055794066</v>
      </c>
      <c r="CF43">
        <f t="shared" si="158"/>
        <v>-1303.4737790222073</v>
      </c>
      <c r="CG43">
        <f t="shared" si="158"/>
        <v>392.76022867698634</v>
      </c>
      <c r="CH43">
        <f t="shared" si="158"/>
        <v>481.24351393324827</v>
      </c>
      <c r="CI43">
        <f t="shared" si="158"/>
        <v>647.08938842800876</v>
      </c>
      <c r="CJ43">
        <f t="shared" si="158"/>
        <v>150.42853672016625</v>
      </c>
      <c r="CK43">
        <f t="shared" si="158"/>
        <v>1004.8677758030153</v>
      </c>
    </row>
    <row r="44" spans="1:89" x14ac:dyDescent="0.25">
      <c r="C44">
        <f>C32*SIN(PI()*C33/180)</f>
        <v>98.458177782268777</v>
      </c>
      <c r="D44" s="9">
        <f t="shared" ref="D44:I44" si="159">D32*SIN(PI()*D33/180)</f>
        <v>123.50005763139161</v>
      </c>
      <c r="E44" s="9">
        <f t="shared" si="159"/>
        <v>156.79045390261189</v>
      </c>
      <c r="F44" s="9">
        <f t="shared" si="159"/>
        <v>209.80694901589311</v>
      </c>
      <c r="G44" s="9">
        <f t="shared" ref="G44" si="160">G32*SIN(PI()*G33/180)</f>
        <v>282.12056060367593</v>
      </c>
      <c r="H44" s="9">
        <f t="shared" si="159"/>
        <v>115.49308492303719</v>
      </c>
      <c r="I44" s="9">
        <f t="shared" si="159"/>
        <v>113.58738007808988</v>
      </c>
      <c r="J44" s="9">
        <f>J32*SIN(PI()*J33/180)</f>
        <v>107.19414672720849</v>
      </c>
      <c r="K44" s="9">
        <f>K32*SIN(PI()*K33/180)</f>
        <v>101.88508662582204</v>
      </c>
      <c r="L44" s="9">
        <f>L32*SIN(PI()*L33/180)</f>
        <v>172.29502024866622</v>
      </c>
      <c r="M44">
        <f t="shared" ref="M44:P44" si="161">M32*SIN(PI()*M33/180)</f>
        <v>106.975631352653</v>
      </c>
      <c r="N44">
        <f t="shared" si="161"/>
        <v>118.54371885474079</v>
      </c>
      <c r="O44">
        <f t="shared" si="161"/>
        <v>131.99230031491015</v>
      </c>
      <c r="P44">
        <f t="shared" si="161"/>
        <v>155.84601782085758</v>
      </c>
      <c r="Q44">
        <f t="shared" ref="Q44" si="162">Q32*SIN(PI()*Q33/180)</f>
        <v>227.20779042617107</v>
      </c>
      <c r="U44">
        <f>U32*SIN(PI()*U33/180)</f>
        <v>27.798808548000235</v>
      </c>
      <c r="V44">
        <f t="shared" ref="V44:AA44" si="163">V32*SIN(PI()*V33/180)</f>
        <v>37.19128094160417</v>
      </c>
      <c r="W44">
        <f t="shared" si="163"/>
        <v>-57.530502344931826</v>
      </c>
      <c r="X44">
        <f t="shared" si="163"/>
        <v>-75.739620903542146</v>
      </c>
      <c r="Y44">
        <f t="shared" si="163"/>
        <v>-113.50845770222389</v>
      </c>
      <c r="Z44">
        <f t="shared" si="163"/>
        <v>65.008999896066214</v>
      </c>
      <c r="AA44">
        <f t="shared" si="163"/>
        <v>116.15022450925636</v>
      </c>
      <c r="AB44">
        <f>AB32*SIN(PI()*AB33/180)</f>
        <v>-125.56434902323009</v>
      </c>
      <c r="AC44">
        <f>AC32*SIN(PI()*AC33/180)</f>
        <v>-107.87513371193967</v>
      </c>
      <c r="AD44">
        <f>AD32*SIN(PI()*AD33/180)</f>
        <v>164.72668535335433</v>
      </c>
      <c r="AE44">
        <f t="shared" ref="AE44:AI44" si="164">AE32*SIN(PI()*AE33/180)</f>
        <v>46.403904222033226</v>
      </c>
      <c r="AF44">
        <f t="shared" si="164"/>
        <v>76.670752725430262</v>
      </c>
      <c r="AG44">
        <f t="shared" si="164"/>
        <v>91.547425684080949</v>
      </c>
      <c r="AH44">
        <f t="shared" si="164"/>
        <v>91.807377307740893</v>
      </c>
      <c r="AI44">
        <f t="shared" si="164"/>
        <v>25.60911382556522</v>
      </c>
      <c r="AM44">
        <f>AM32*SIN(PI()*AM33/180)</f>
        <v>7.7614235956227455</v>
      </c>
      <c r="AN44">
        <f t="shared" ref="AN44:AS44" si="165">AN32*SIN(PI()*AN33/180)</f>
        <v>11.486907345777299</v>
      </c>
      <c r="AO44">
        <f t="shared" si="165"/>
        <v>-19.850684222608951</v>
      </c>
      <c r="AP44">
        <f t="shared" si="165"/>
        <v>30.928442868227169</v>
      </c>
      <c r="AQ44">
        <f t="shared" si="165"/>
        <v>-43.333370395193619</v>
      </c>
      <c r="AR44">
        <f t="shared" si="165"/>
        <v>130.01472573049486</v>
      </c>
      <c r="AS44">
        <f t="shared" si="165"/>
        <v>68.524784767588457</v>
      </c>
      <c r="AT44">
        <f>AT32*SIN(PI()*AT33/180)</f>
        <v>-136.49629101302065</v>
      </c>
      <c r="AU44">
        <f>AU32*SIN(PI()*AU33/180)</f>
        <v>-89.662091659676335</v>
      </c>
      <c r="AV44">
        <f>AV32*SIN(PI()*AV33/180)</f>
        <v>130.15869913549224</v>
      </c>
      <c r="AW44">
        <f t="shared" ref="AW44:BA44" si="166">AW32*SIN(PI()*AW33/180)</f>
        <v>68.888074663058816</v>
      </c>
      <c r="AX44">
        <f t="shared" si="166"/>
        <v>40.005846056682877</v>
      </c>
      <c r="AY44">
        <f t="shared" si="166"/>
        <v>78.173487617814814</v>
      </c>
      <c r="AZ44">
        <f t="shared" si="166"/>
        <v>29.366824395724585</v>
      </c>
      <c r="BA44">
        <f t="shared" si="166"/>
        <v>43.412664370149308</v>
      </c>
      <c r="BE44">
        <f>BE32*SIN(PI()*BE33/180)</f>
        <v>-2.9991308072454679</v>
      </c>
      <c r="BF44">
        <f t="shared" ref="BF44:BK44" si="167">BF32*SIN(PI()*BF33/180)</f>
        <v>-4.0258903078760566</v>
      </c>
      <c r="BG44">
        <f t="shared" si="167"/>
        <v>-7.3292133043299179</v>
      </c>
      <c r="BH44">
        <f t="shared" si="167"/>
        <v>-9.4397592617455786</v>
      </c>
      <c r="BI44">
        <f t="shared" si="167"/>
        <v>-16.660669674588991</v>
      </c>
      <c r="BJ44">
        <f t="shared" si="167"/>
        <v>-87.176451084550948</v>
      </c>
      <c r="BK44">
        <f t="shared" si="167"/>
        <v>87.607592791783063</v>
      </c>
      <c r="BL44">
        <f>BL32*SIN(PI()*BL33/180)</f>
        <v>-154.46201254355751</v>
      </c>
      <c r="BM44">
        <f>BM32*SIN(PI()*BM33/180)</f>
        <v>-101.07221920985252</v>
      </c>
      <c r="BN44">
        <f>BN32*SIN(PI()*BN33/180)</f>
        <v>-122.34475862806522</v>
      </c>
      <c r="BO44">
        <f t="shared" ref="BO44:BS44" si="168">BO32*SIN(PI()*BO33/180)</f>
        <v>45.087790945898206</v>
      </c>
      <c r="BP44">
        <f t="shared" si="168"/>
        <v>41.790851241953511</v>
      </c>
      <c r="BQ44">
        <f t="shared" si="168"/>
        <v>80.895612923943716</v>
      </c>
      <c r="BR44">
        <f t="shared" si="168"/>
        <v>55.255989235799042</v>
      </c>
      <c r="BS44">
        <f t="shared" si="168"/>
        <v>69.502714151327112</v>
      </c>
      <c r="BW44">
        <f>BW32*SIN(PI()*BW33/180)</f>
        <v>231.2151805129763</v>
      </c>
      <c r="BX44">
        <f t="shared" ref="BX44:CC44" si="169">BX32*SIN(PI()*BX33/180)</f>
        <v>281.66075778794647</v>
      </c>
      <c r="BY44">
        <f t="shared" si="169"/>
        <v>-317.37761646213175</v>
      </c>
      <c r="BZ44">
        <f t="shared" si="169"/>
        <v>377.97981946712076</v>
      </c>
      <c r="CA44" s="1">
        <f t="shared" si="169"/>
        <v>-589.59794540378516</v>
      </c>
      <c r="CB44">
        <f t="shared" si="169"/>
        <v>144.03003280846877</v>
      </c>
      <c r="CC44">
        <f t="shared" si="169"/>
        <v>176.72745295824814</v>
      </c>
      <c r="CD44">
        <f>CD32*SIN(PI()*CD33/180)</f>
        <v>-226.4075939604507</v>
      </c>
      <c r="CE44">
        <f>CE32*SIN(PI()*CE33/180)</f>
        <v>-376.44374011086666</v>
      </c>
      <c r="CF44">
        <f>CF32*SIN(PI()*CF33/180)</f>
        <v>-438.30780383109436</v>
      </c>
      <c r="CG44">
        <f t="shared" ref="CG44:CK44" si="170">CG32*SIN(PI()*CG33/180)</f>
        <v>187.62260666072254</v>
      </c>
      <c r="CH44">
        <f t="shared" si="170"/>
        <v>229.1941053730973</v>
      </c>
      <c r="CI44">
        <f t="shared" si="170"/>
        <v>271.8926052112912</v>
      </c>
      <c r="CJ44">
        <f t="shared" si="170"/>
        <v>-0.76803967812705309</v>
      </c>
      <c r="CK44">
        <f t="shared" si="170"/>
        <v>513.95287461743976</v>
      </c>
    </row>
    <row r="46" spans="1:89" x14ac:dyDescent="0.25">
      <c r="A46" t="s">
        <v>48</v>
      </c>
      <c r="B46" t="s">
        <v>20</v>
      </c>
      <c r="C46">
        <f>C28*COS(PI()*C35/180)</f>
        <v>1871.9971841205199</v>
      </c>
      <c r="D46" s="9">
        <f t="shared" ref="D46:K46" si="171">D28*COS(PI()*D35/180)</f>
        <v>2598.5797216432775</v>
      </c>
      <c r="E46" s="9">
        <f t="shared" si="171"/>
        <v>3724.2961564336956</v>
      </c>
      <c r="F46" s="9">
        <f t="shared" si="171"/>
        <v>4720.2609765497091</v>
      </c>
      <c r="G46" s="9">
        <f t="shared" ref="G46" si="172">G28*COS(PI()*G35/180)</f>
        <v>5985.4596193166644</v>
      </c>
      <c r="H46" s="9">
        <f t="shared" si="171"/>
        <v>1559.6583326450839</v>
      </c>
      <c r="I46" s="9">
        <f t="shared" si="171"/>
        <v>2051.547598167152</v>
      </c>
      <c r="J46" s="9">
        <f t="shared" si="171"/>
        <v>2709.3384975578683</v>
      </c>
      <c r="K46" s="9">
        <f t="shared" si="171"/>
        <v>3515.2481400162792</v>
      </c>
      <c r="L46" s="9">
        <f t="shared" ref="L46:Q46" si="173">L28*COS(PI()*L35/180)</f>
        <v>5306.9543926071401</v>
      </c>
      <c r="M46">
        <f t="shared" si="173"/>
        <v>1715.8277583828021</v>
      </c>
      <c r="N46">
        <f t="shared" si="173"/>
        <v>2325.0636599052145</v>
      </c>
      <c r="O46">
        <f t="shared" si="173"/>
        <v>3216.817326995782</v>
      </c>
      <c r="P46">
        <f t="shared" si="173"/>
        <v>4117.7545582829944</v>
      </c>
      <c r="Q46">
        <f t="shared" si="173"/>
        <v>5646.2070059619027</v>
      </c>
      <c r="S46" t="s">
        <v>48</v>
      </c>
      <c r="T46" t="s">
        <v>20</v>
      </c>
      <c r="U46">
        <f>U28*COS(PI()*U35/180)</f>
        <v>291.14880269171135</v>
      </c>
      <c r="V46">
        <f t="shared" ref="V46:AI46" si="174">V28*COS(PI()*V35/180)</f>
        <v>452.20242597480757</v>
      </c>
      <c r="W46">
        <f t="shared" si="174"/>
        <v>733.93943221892766</v>
      </c>
      <c r="X46">
        <f t="shared" si="174"/>
        <v>1077.5185892407596</v>
      </c>
      <c r="Y46">
        <f t="shared" si="174"/>
        <v>1504.318170507484</v>
      </c>
      <c r="Z46">
        <f t="shared" si="174"/>
        <v>425.63395908148317</v>
      </c>
      <c r="AA46">
        <f t="shared" si="174"/>
        <v>605.88190881052049</v>
      </c>
      <c r="AB46">
        <f t="shared" si="174"/>
        <v>926.6556479540975</v>
      </c>
      <c r="AC46">
        <f t="shared" si="174"/>
        <v>1283.2570386584814</v>
      </c>
      <c r="AD46">
        <f t="shared" si="174"/>
        <v>1874.1457832966164</v>
      </c>
      <c r="AE46">
        <f t="shared" si="174"/>
        <v>358.39138088659729</v>
      </c>
      <c r="AF46">
        <f t="shared" si="174"/>
        <v>529.04216739266406</v>
      </c>
      <c r="AG46">
        <f t="shared" si="174"/>
        <v>830.29754008651253</v>
      </c>
      <c r="AH46">
        <f t="shared" si="174"/>
        <v>1180.3878139496205</v>
      </c>
      <c r="AI46">
        <f t="shared" si="174"/>
        <v>184.91380639456619</v>
      </c>
      <c r="AK46" t="s">
        <v>48</v>
      </c>
      <c r="AL46" t="s">
        <v>20</v>
      </c>
      <c r="AM46">
        <f>AM28*COS(PI()*AM35/180)</f>
        <v>69.195215266183311</v>
      </c>
      <c r="AN46">
        <f t="shared" ref="AN46:BA46" si="175">AN28*COS(PI()*AN35/180)</f>
        <v>96.970753567025426</v>
      </c>
      <c r="AO46">
        <f t="shared" si="175"/>
        <v>151.91437737019268</v>
      </c>
      <c r="AP46">
        <f t="shared" si="175"/>
        <v>226.00275982502311</v>
      </c>
      <c r="AQ46">
        <f t="shared" si="175"/>
        <v>312.31916778261512</v>
      </c>
      <c r="AR46">
        <f t="shared" si="175"/>
        <v>147.90380623436803</v>
      </c>
      <c r="AS46">
        <f t="shared" si="175"/>
        <v>194.82998614167511</v>
      </c>
      <c r="AT46">
        <f t="shared" si="175"/>
        <v>279.35463033452805</v>
      </c>
      <c r="AU46">
        <f t="shared" si="175"/>
        <v>395.38066114207123</v>
      </c>
      <c r="AV46">
        <f t="shared" si="175"/>
        <v>548.24546024633253</v>
      </c>
      <c r="AW46">
        <f t="shared" si="175"/>
        <v>108.54951075027566</v>
      </c>
      <c r="AX46">
        <f t="shared" si="175"/>
        <v>145.90036985435026</v>
      </c>
      <c r="AY46">
        <f t="shared" si="175"/>
        <v>215.63450385236041</v>
      </c>
      <c r="AZ46">
        <f t="shared" si="175"/>
        <v>84.68895065852405</v>
      </c>
      <c r="BA46">
        <f t="shared" si="175"/>
        <v>117.96314623185873</v>
      </c>
      <c r="BC46" t="s">
        <v>48</v>
      </c>
      <c r="BD46" t="s">
        <v>20</v>
      </c>
      <c r="BE46">
        <f>BE28*COS(PI()*BE35/180)</f>
        <v>25.627348451871605</v>
      </c>
      <c r="BF46">
        <f t="shared" ref="BF46:BS46" si="176">BF28*COS(PI()*BF35/180)</f>
        <v>30.391706810216053</v>
      </c>
      <c r="BG46">
        <f t="shared" si="176"/>
        <v>44.667319238157525</v>
      </c>
      <c r="BH46">
        <f t="shared" si="176"/>
        <v>69.122062379159544</v>
      </c>
      <c r="BI46">
        <f t="shared" si="176"/>
        <v>70.399029804887817</v>
      </c>
      <c r="BJ46">
        <f t="shared" si="176"/>
        <v>84.238974021905094</v>
      </c>
      <c r="BK46">
        <f t="shared" si="176"/>
        <v>98.627091319634786</v>
      </c>
      <c r="BL46">
        <f t="shared" si="176"/>
        <v>118.60934714292863</v>
      </c>
      <c r="BM46">
        <f t="shared" si="176"/>
        <v>151.42362707143363</v>
      </c>
      <c r="BN46">
        <f t="shared" si="176"/>
        <v>178.55413251892716</v>
      </c>
      <c r="BO46">
        <f t="shared" si="176"/>
        <v>29.305812785016744</v>
      </c>
      <c r="BP46">
        <f t="shared" si="176"/>
        <v>34.117692254709368</v>
      </c>
      <c r="BQ46">
        <f t="shared" si="176"/>
        <v>81.638333190543079</v>
      </c>
      <c r="BR46">
        <f t="shared" si="176"/>
        <v>110.27284472529657</v>
      </c>
      <c r="BS46">
        <f t="shared" si="176"/>
        <v>124.47658116190752</v>
      </c>
      <c r="BW46">
        <f>BW28*COS(PI()*BW35/180)</f>
        <v>6224.744102073756</v>
      </c>
      <c r="BX46">
        <f t="shared" ref="BX46:CK46" si="177">BX28*COS(PI()*BX35/180)</f>
        <v>7769.0391358068946</v>
      </c>
      <c r="BY46">
        <f t="shared" si="177"/>
        <v>9826.4012479482153</v>
      </c>
      <c r="BZ46">
        <f t="shared" si="177"/>
        <v>11479.326447568686</v>
      </c>
      <c r="CA46" s="1">
        <f t="shared" si="177"/>
        <v>12559.310584474815</v>
      </c>
      <c r="CB46">
        <f t="shared" si="177"/>
        <v>5713.5423411231677</v>
      </c>
      <c r="CC46">
        <f t="shared" si="177"/>
        <v>6733.1589134461883</v>
      </c>
      <c r="CD46">
        <f t="shared" si="177"/>
        <v>8645.4917070621741</v>
      </c>
      <c r="CE46">
        <f t="shared" si="177"/>
        <v>12188.250418438191</v>
      </c>
      <c r="CF46">
        <f t="shared" si="177"/>
        <v>11434.776679858949</v>
      </c>
      <c r="CG46">
        <f t="shared" si="177"/>
        <v>5969.1432215984623</v>
      </c>
      <c r="CH46">
        <f t="shared" si="177"/>
        <v>7251.099024626541</v>
      </c>
      <c r="CI46">
        <f t="shared" si="177"/>
        <v>590.45477044302049</v>
      </c>
      <c r="CJ46">
        <f t="shared" si="177"/>
        <v>11833.788433003439</v>
      </c>
      <c r="CK46">
        <f t="shared" si="177"/>
        <v>562.26695230793268</v>
      </c>
    </row>
    <row r="47" spans="1:89" x14ac:dyDescent="0.25">
      <c r="C47">
        <f>C28*SIN(PI()*C35/180)</f>
        <v>1418.8945500355821</v>
      </c>
      <c r="D47" s="9">
        <f t="shared" ref="D47:K47" si="178">D28*SIN(PI()*D35/180)</f>
        <v>1815.437674680383</v>
      </c>
      <c r="E47" s="9">
        <f t="shared" si="178"/>
        <v>2236.3464515479163</v>
      </c>
      <c r="F47" s="9">
        <f t="shared" si="178"/>
        <v>2852.8036868038926</v>
      </c>
      <c r="G47" s="9">
        <f t="shared" ref="G47" si="179">G28*SIN(PI()*G35/180)</f>
        <v>3730.0474759102281</v>
      </c>
      <c r="H47" s="9">
        <f t="shared" si="178"/>
        <v>882.62502549558769</v>
      </c>
      <c r="I47" s="9">
        <f t="shared" si="178"/>
        <v>1040.1974426945765</v>
      </c>
      <c r="J47" s="9">
        <f t="shared" si="178"/>
        <v>1079.8171426238102</v>
      </c>
      <c r="K47" s="9">
        <f t="shared" si="178"/>
        <v>1311.6209683500613</v>
      </c>
      <c r="L47" s="9">
        <f t="shared" ref="L47:Q47" si="180">L28*SIN(PI()*L35/180)</f>
        <v>1957.0389543956242</v>
      </c>
      <c r="M47">
        <f t="shared" si="180"/>
        <v>1150.7597877655849</v>
      </c>
      <c r="N47">
        <f t="shared" si="180"/>
        <v>1427.8175586874797</v>
      </c>
      <c r="O47">
        <f t="shared" si="180"/>
        <v>1658.0817970858632</v>
      </c>
      <c r="P47">
        <f t="shared" si="180"/>
        <v>2082.2123275769759</v>
      </c>
      <c r="Q47">
        <f t="shared" si="180"/>
        <v>2843.5432151529258</v>
      </c>
      <c r="U47">
        <f>U28*SIN(PI()*U35/180)</f>
        <v>329.26811560901842</v>
      </c>
      <c r="V47">
        <f t="shared" ref="V47:AI47" si="181">V28*SIN(PI()*V35/180)</f>
        <v>502.17169536665335</v>
      </c>
      <c r="W47">
        <f t="shared" si="181"/>
        <v>780.50821037877984</v>
      </c>
      <c r="X47">
        <f t="shared" si="181"/>
        <v>1115.8201620171167</v>
      </c>
      <c r="Y47">
        <f t="shared" si="181"/>
        <v>1909.9177792997834</v>
      </c>
      <c r="Z47">
        <f t="shared" si="181"/>
        <v>393.11003202095725</v>
      </c>
      <c r="AA47">
        <f t="shared" si="181"/>
        <v>559.95481584201616</v>
      </c>
      <c r="AB47">
        <f t="shared" si="181"/>
        <v>751.25283274699234</v>
      </c>
      <c r="AC47">
        <f t="shared" si="181"/>
        <v>920.32080295612661</v>
      </c>
      <c r="AD47">
        <f t="shared" si="181"/>
        <v>1262.1210272824724</v>
      </c>
      <c r="AE47">
        <f t="shared" si="181"/>
        <v>361.18907381498786</v>
      </c>
      <c r="AF47">
        <f t="shared" si="181"/>
        <v>531.06325560433459</v>
      </c>
      <c r="AG47">
        <f t="shared" si="181"/>
        <v>765.88052156288597</v>
      </c>
      <c r="AH47">
        <f t="shared" si="181"/>
        <v>1018.0704824866216</v>
      </c>
      <c r="AI47">
        <f t="shared" si="181"/>
        <v>-323.89837600865548</v>
      </c>
      <c r="AM47">
        <f>AM28*SIN(PI()*AM35/180)</f>
        <v>72.059222920134687</v>
      </c>
      <c r="AN47">
        <f t="shared" ref="AN47:BA47" si="182">AN28*SIN(PI()*AN35/180)</f>
        <v>119.47464766418511</v>
      </c>
      <c r="AO47">
        <f t="shared" si="182"/>
        <v>207.79469935115176</v>
      </c>
      <c r="AP47">
        <f t="shared" si="182"/>
        <v>339.71990578185211</v>
      </c>
      <c r="AQ47">
        <f t="shared" si="182"/>
        <v>597.96081182041303</v>
      </c>
      <c r="AR47">
        <f t="shared" si="182"/>
        <v>124.75966590475541</v>
      </c>
      <c r="AS47">
        <f t="shared" si="182"/>
        <v>184.6170428972143</v>
      </c>
      <c r="AT47">
        <f t="shared" si="182"/>
        <v>284.2305265926239</v>
      </c>
      <c r="AU47">
        <f t="shared" si="182"/>
        <v>418.87853631087751</v>
      </c>
      <c r="AV47">
        <f t="shared" si="182"/>
        <v>661.28127208127933</v>
      </c>
      <c r="AW47">
        <f t="shared" si="182"/>
        <v>98.409444412445055</v>
      </c>
      <c r="AX47">
        <f t="shared" si="182"/>
        <v>152.04584528069975</v>
      </c>
      <c r="AY47">
        <f t="shared" si="182"/>
        <v>246.01261297188779</v>
      </c>
      <c r="AZ47">
        <f t="shared" si="182"/>
        <v>39.579315264512701</v>
      </c>
      <c r="BA47">
        <f t="shared" si="182"/>
        <v>31.66023013043316</v>
      </c>
      <c r="BE47">
        <f>BE28*SIN(PI()*BE35/180)</f>
        <v>19.470092480861855</v>
      </c>
      <c r="BF47">
        <f t="shared" ref="BF47:BS47" si="183">BF28*SIN(PI()*BF35/180)</f>
        <v>28.844559615343602</v>
      </c>
      <c r="BG47">
        <f t="shared" si="183"/>
        <v>51.672121132301491</v>
      </c>
      <c r="BH47">
        <f t="shared" si="183"/>
        <v>89.643053994471202</v>
      </c>
      <c r="BI47">
        <f t="shared" si="183"/>
        <v>186.39854891293172</v>
      </c>
      <c r="BJ47">
        <f t="shared" si="183"/>
        <v>48.249283551246187</v>
      </c>
      <c r="BK47">
        <f t="shared" si="183"/>
        <v>70.590447604456671</v>
      </c>
      <c r="BL47">
        <f t="shared" si="183"/>
        <v>102.68928186958519</v>
      </c>
      <c r="BM47">
        <f t="shared" si="183"/>
        <v>153.64593932186577</v>
      </c>
      <c r="BN47">
        <f t="shared" si="183"/>
        <v>249.03280278475921</v>
      </c>
      <c r="BO47">
        <f t="shared" si="183"/>
        <v>14.389595535192168</v>
      </c>
      <c r="BP47">
        <f t="shared" si="183"/>
        <v>20.872943994556536</v>
      </c>
      <c r="BQ47">
        <f t="shared" si="183"/>
        <v>77.180701500943314</v>
      </c>
      <c r="BR47">
        <f t="shared" si="183"/>
        <v>121.64449665816849</v>
      </c>
      <c r="BS47">
        <f t="shared" si="183"/>
        <v>217.71567584884542</v>
      </c>
      <c r="BW47">
        <f>BW28*SIN(PI()*BW35/180)</f>
        <v>2626.0842624332231</v>
      </c>
      <c r="BX47">
        <f t="shared" ref="BX47:CK47" si="184">BX28*SIN(PI()*BX35/180)</f>
        <v>2914.7593435340536</v>
      </c>
      <c r="BY47">
        <f t="shared" si="184"/>
        <v>3058.4135981860927</v>
      </c>
      <c r="BZ47">
        <f t="shared" si="184"/>
        <v>3474.4771905693624</v>
      </c>
      <c r="CA47" s="1">
        <f t="shared" si="184"/>
        <v>5698.6278403536098</v>
      </c>
      <c r="CB47">
        <f t="shared" si="184"/>
        <v>1535.4937772030644</v>
      </c>
      <c r="CC47">
        <f t="shared" si="184"/>
        <v>1533.9474481431594</v>
      </c>
      <c r="CD47">
        <f t="shared" si="184"/>
        <v>1676.8146929033776</v>
      </c>
      <c r="CE47">
        <f t="shared" si="184"/>
        <v>2469.1878167048608</v>
      </c>
      <c r="CF47">
        <f t="shared" si="184"/>
        <v>2217.7996650268597</v>
      </c>
      <c r="CG47">
        <f t="shared" si="184"/>
        <v>2080.789019818144</v>
      </c>
      <c r="CH47">
        <f t="shared" si="184"/>
        <v>2224.353395838607</v>
      </c>
      <c r="CI47">
        <f t="shared" si="184"/>
        <v>690.79945264135756</v>
      </c>
      <c r="CJ47">
        <f t="shared" si="184"/>
        <v>2971.8325036371116</v>
      </c>
      <c r="CK47">
        <f t="shared" si="184"/>
        <v>1740.4140876633753</v>
      </c>
    </row>
    <row r="48" spans="1:89" x14ac:dyDescent="0.25">
      <c r="B48" t="s">
        <v>21</v>
      </c>
      <c r="C48">
        <f>C30*COS(PI()*C36/180)</f>
        <v>3222.9750035308753</v>
      </c>
      <c r="D48" s="9">
        <f t="shared" ref="D48:K48" si="185">D30*COS(PI()*D36/180)</f>
        <v>4301.7874707484025</v>
      </c>
      <c r="E48" s="9">
        <f t="shared" si="185"/>
        <v>5800.9656528035348</v>
      </c>
      <c r="F48" s="9">
        <f t="shared" si="185"/>
        <v>7134.8104076539075</v>
      </c>
      <c r="G48" s="9">
        <f t="shared" ref="G48" si="186">G30*COS(PI()*G36/180)</f>
        <v>8448.7218667501984</v>
      </c>
      <c r="H48" s="9">
        <f t="shared" si="185"/>
        <v>4135.604961033232</v>
      </c>
      <c r="I48" s="9">
        <f t="shared" si="185"/>
        <v>4913.2557761309872</v>
      </c>
      <c r="J48" s="9">
        <f t="shared" si="185"/>
        <v>5561.2213024118855</v>
      </c>
      <c r="K48" s="9">
        <f t="shared" si="185"/>
        <v>5951.8452628372015</v>
      </c>
      <c r="L48" s="9">
        <f t="shared" ref="L48:Q48" si="187">L30*COS(PI()*L36/180)</f>
        <v>7470.9338608631379</v>
      </c>
      <c r="M48">
        <f t="shared" si="187"/>
        <v>3679.2899822820536</v>
      </c>
      <c r="N48">
        <f t="shared" si="187"/>
        <v>4607.5216234396948</v>
      </c>
      <c r="O48">
        <f t="shared" si="187"/>
        <v>5681.0934776077102</v>
      </c>
      <c r="P48">
        <f t="shared" si="187"/>
        <v>6543.3278352455554</v>
      </c>
      <c r="Q48">
        <f t="shared" si="187"/>
        <v>7959.8278638066677</v>
      </c>
      <c r="T48" t="s">
        <v>21</v>
      </c>
      <c r="U48">
        <f>U30*COS(PI()*U36/180)</f>
        <v>854.49759860943993</v>
      </c>
      <c r="V48">
        <f t="shared" ref="V48:AI48" si="188">V30*COS(PI()*V36/180)</f>
        <v>1300.6271333737654</v>
      </c>
      <c r="W48">
        <f t="shared" si="188"/>
        <v>1983.576100048404</v>
      </c>
      <c r="X48">
        <f t="shared" si="188"/>
        <v>2797.0896525019766</v>
      </c>
      <c r="Y48">
        <f t="shared" si="188"/>
        <v>3700.4801486635224</v>
      </c>
      <c r="Z48">
        <f t="shared" si="188"/>
        <v>1640.0587525132735</v>
      </c>
      <c r="AA48">
        <f t="shared" si="188"/>
        <v>2334.4419717312544</v>
      </c>
      <c r="AB48">
        <f t="shared" si="188"/>
        <v>3270.3462347276259</v>
      </c>
      <c r="AC48">
        <f t="shared" si="188"/>
        <v>4183.2920053406324</v>
      </c>
      <c r="AD48">
        <f t="shared" si="188"/>
        <v>5219.9346567775847</v>
      </c>
      <c r="AE48">
        <f t="shared" si="188"/>
        <v>1247.2781755613566</v>
      </c>
      <c r="AF48">
        <f t="shared" si="188"/>
        <v>1817.5345525525097</v>
      </c>
      <c r="AG48">
        <f t="shared" si="188"/>
        <v>2626.9611673880149</v>
      </c>
      <c r="AH48">
        <f t="shared" si="188"/>
        <v>3490.1908289213043</v>
      </c>
      <c r="AI48">
        <f t="shared" si="188"/>
        <v>759.72725405703113</v>
      </c>
      <c r="AL48" t="s">
        <v>21</v>
      </c>
      <c r="AM48">
        <f>AM30*COS(PI()*AM36/180)</f>
        <v>238.19759634047156</v>
      </c>
      <c r="AN48">
        <f t="shared" ref="AN48:BA48" si="189">AN30*COS(PI()*AN36/180)</f>
        <v>355.01822350823443</v>
      </c>
      <c r="AO48">
        <f t="shared" si="189"/>
        <v>565.54259866363645</v>
      </c>
      <c r="AP48">
        <f t="shared" si="189"/>
        <v>862.3093784310737</v>
      </c>
      <c r="AQ48">
        <f t="shared" si="189"/>
        <v>1256.1283249697883</v>
      </c>
      <c r="AR48">
        <f t="shared" si="189"/>
        <v>564.45124106359424</v>
      </c>
      <c r="AS48">
        <f t="shared" si="189"/>
        <v>811.84929915838177</v>
      </c>
      <c r="AT48">
        <f t="shared" si="189"/>
        <v>1219.643948197398</v>
      </c>
      <c r="AU48">
        <f t="shared" si="189"/>
        <v>1768.0294615586533</v>
      </c>
      <c r="AV48">
        <f t="shared" si="189"/>
        <v>2480.2262623352212</v>
      </c>
      <c r="AW48">
        <f t="shared" si="189"/>
        <v>401.32441870203292</v>
      </c>
      <c r="AX48">
        <f t="shared" si="189"/>
        <v>583.4337613333081</v>
      </c>
      <c r="AY48">
        <f t="shared" si="189"/>
        <v>892.59327343051723</v>
      </c>
      <c r="AZ48">
        <f t="shared" si="189"/>
        <v>452.86004156378993</v>
      </c>
      <c r="BA48">
        <f t="shared" si="189"/>
        <v>612.04896868271646</v>
      </c>
      <c r="BD48" t="s">
        <v>21</v>
      </c>
      <c r="BE48">
        <f>BE30*COS(PI()*BE36/180)</f>
        <v>78.180078188322938</v>
      </c>
      <c r="BF48">
        <f t="shared" ref="BF48:BS48" si="190">BF30*COS(PI()*BF36/180)</f>
        <v>106.91882084534174</v>
      </c>
      <c r="BG48">
        <f t="shared" si="190"/>
        <v>169.46100699770176</v>
      </c>
      <c r="BH48">
        <f t="shared" si="190"/>
        <v>269.43945210257704</v>
      </c>
      <c r="BI48">
        <f t="shared" si="190"/>
        <v>343.10418368701443</v>
      </c>
      <c r="BJ48">
        <f t="shared" si="190"/>
        <v>255.36017909288768</v>
      </c>
      <c r="BK48">
        <f t="shared" si="190"/>
        <v>318.06150763579808</v>
      </c>
      <c r="BL48">
        <f t="shared" si="190"/>
        <v>439.96278741857674</v>
      </c>
      <c r="BM48">
        <f t="shared" si="190"/>
        <v>639.31511319518006</v>
      </c>
      <c r="BN48">
        <f t="shared" si="190"/>
        <v>900.21159970406427</v>
      </c>
      <c r="BO48">
        <f t="shared" si="190"/>
        <v>88.590050452282355</v>
      </c>
      <c r="BP48">
        <f t="shared" si="190"/>
        <v>105.5713433952282</v>
      </c>
      <c r="BQ48">
        <f t="shared" si="190"/>
        <v>304.71189720813931</v>
      </c>
      <c r="BR48">
        <f t="shared" si="190"/>
        <v>454.37728264887858</v>
      </c>
      <c r="BS48">
        <f t="shared" si="190"/>
        <v>621.65789169553932</v>
      </c>
      <c r="BW48">
        <f>BW30*COS(PI()*BW36/180)</f>
        <v>8131.0473977287256</v>
      </c>
      <c r="BX48">
        <f t="shared" ref="BX48:CK48" si="191">BX30*COS(PI()*BX36/180)</f>
        <v>9769.2579773307079</v>
      </c>
      <c r="BY48">
        <f t="shared" si="191"/>
        <v>11656.804534311939</v>
      </c>
      <c r="BZ48">
        <f t="shared" si="191"/>
        <v>13224.726013937727</v>
      </c>
      <c r="CA48" s="1">
        <f t="shared" si="191"/>
        <v>14247.243184155534</v>
      </c>
      <c r="CB48">
        <f t="shared" si="191"/>
        <v>6168.953218329837</v>
      </c>
      <c r="CC48">
        <f t="shared" si="191"/>
        <v>7097.3741096224376</v>
      </c>
      <c r="CD48">
        <f t="shared" si="191"/>
        <v>8530.0999679045472</v>
      </c>
      <c r="CE48">
        <f t="shared" si="191"/>
        <v>11147.315540816946</v>
      </c>
      <c r="CF48">
        <f t="shared" si="191"/>
        <v>12861.155618862296</v>
      </c>
      <c r="CG48">
        <f t="shared" si="191"/>
        <v>7150.0003080292809</v>
      </c>
      <c r="CH48">
        <f t="shared" si="191"/>
        <v>8433.3160434765723</v>
      </c>
      <c r="CI48">
        <f t="shared" si="191"/>
        <v>10093.452251108243</v>
      </c>
      <c r="CJ48">
        <f t="shared" si="191"/>
        <v>12186.020777377336</v>
      </c>
      <c r="CK48">
        <f t="shared" si="191"/>
        <v>13554.199401508913</v>
      </c>
    </row>
    <row r="49" spans="1:89" x14ac:dyDescent="0.25">
      <c r="C49">
        <f>C30*SIN(PI()*C36/180)</f>
        <v>1788.919611682885</v>
      </c>
      <c r="D49" s="9">
        <f t="shared" ref="D49:K49" si="192">D30*SIN(PI()*D36/180)</f>
        <v>2137.402578838095</v>
      </c>
      <c r="E49" s="9">
        <f t="shared" si="192"/>
        <v>2448.2001376859953</v>
      </c>
      <c r="F49" s="9">
        <f t="shared" si="192"/>
        <v>2995.5299397419399</v>
      </c>
      <c r="G49" s="9">
        <f t="shared" ref="G49" si="193">G30*SIN(PI()*G36/180)</f>
        <v>3941.9247055321262</v>
      </c>
      <c r="H49" s="9">
        <f t="shared" si="192"/>
        <v>1608.6985318287605</v>
      </c>
      <c r="I49" s="9">
        <f t="shared" si="192"/>
        <v>1605.7200203150687</v>
      </c>
      <c r="J49" s="9">
        <f t="shared" si="192"/>
        <v>1380.8938356925255</v>
      </c>
      <c r="K49" s="9">
        <f t="shared" si="192"/>
        <v>1311.0559230286717</v>
      </c>
      <c r="L49" s="9">
        <f t="shared" ref="L49:Q49" si="194">L30*SIN(PI()*L36/180)</f>
        <v>1733.6537642762523</v>
      </c>
      <c r="M49">
        <f t="shared" si="194"/>
        <v>1698.809071755823</v>
      </c>
      <c r="N49">
        <f t="shared" si="194"/>
        <v>1871.5612995765819</v>
      </c>
      <c r="O49">
        <f t="shared" si="194"/>
        <v>1914.5469866892602</v>
      </c>
      <c r="P49">
        <f t="shared" si="194"/>
        <v>2153.2929313853051</v>
      </c>
      <c r="Q49">
        <f t="shared" si="194"/>
        <v>2837.7892349041895</v>
      </c>
      <c r="U49">
        <f>U30*SIN(PI()*U36/180)</f>
        <v>688.605426348381</v>
      </c>
      <c r="V49">
        <f t="shared" ref="V49:AI49" si="195">V30*SIN(PI()*V36/180)</f>
        <v>970.87216647422088</v>
      </c>
      <c r="W49">
        <f t="shared" si="195"/>
        <v>1393.9553032395929</v>
      </c>
      <c r="X49">
        <f t="shared" si="195"/>
        <v>1849.1549402160072</v>
      </c>
      <c r="Y49">
        <f t="shared" si="195"/>
        <v>3056.1440663278668</v>
      </c>
      <c r="Z49">
        <f t="shared" si="195"/>
        <v>1121.8509186695305</v>
      </c>
      <c r="AA49">
        <f t="shared" si="195"/>
        <v>1478.6241560527376</v>
      </c>
      <c r="AB49">
        <f t="shared" si="195"/>
        <v>1753.2796955819354</v>
      </c>
      <c r="AC49">
        <f t="shared" si="195"/>
        <v>1905.8451789268506</v>
      </c>
      <c r="AD49">
        <f t="shared" si="195"/>
        <v>2217.7589237433986</v>
      </c>
      <c r="AE49">
        <f t="shared" si="195"/>
        <v>905.22817250895571</v>
      </c>
      <c r="AF49">
        <f t="shared" si="195"/>
        <v>1224.748161263479</v>
      </c>
      <c r="AG49">
        <f t="shared" si="195"/>
        <v>1573.6174994107641</v>
      </c>
      <c r="AH49">
        <f t="shared" si="195"/>
        <v>1877.5000595714287</v>
      </c>
      <c r="AI49">
        <f t="shared" si="195"/>
        <v>-419.19257129223388</v>
      </c>
      <c r="AM49">
        <f>AM30*SIN(PI()*AM36/180)</f>
        <v>207.51182729604932</v>
      </c>
      <c r="AN49">
        <f t="shared" ref="AN49:BA49" si="196">AN30*SIN(PI()*AN36/180)</f>
        <v>332.85414964047084</v>
      </c>
      <c r="AO49">
        <f t="shared" si="196"/>
        <v>532.17286685882766</v>
      </c>
      <c r="AP49">
        <f t="shared" si="196"/>
        <v>829.67042835670247</v>
      </c>
      <c r="AQ49">
        <f t="shared" si="196"/>
        <v>1429.7495309059723</v>
      </c>
      <c r="AR49">
        <f t="shared" si="196"/>
        <v>423.03850803148066</v>
      </c>
      <c r="AS49">
        <f t="shared" si="196"/>
        <v>630.79615055951922</v>
      </c>
      <c r="AT49">
        <f t="shared" si="196"/>
        <v>911.51359453104021</v>
      </c>
      <c r="AU49">
        <f t="shared" si="196"/>
        <v>1268.9966113723406</v>
      </c>
      <c r="AV49">
        <f t="shared" si="196"/>
        <v>1721.7267757271741</v>
      </c>
      <c r="AW49">
        <f t="shared" si="196"/>
        <v>315.27516766376499</v>
      </c>
      <c r="AX49">
        <f t="shared" si="196"/>
        <v>481.82515009999497</v>
      </c>
      <c r="AY49">
        <f t="shared" si="196"/>
        <v>721.84323069493394</v>
      </c>
      <c r="AZ49">
        <f t="shared" si="196"/>
        <v>219.66309150781908</v>
      </c>
      <c r="BA49">
        <f t="shared" si="196"/>
        <v>145.9886224106009</v>
      </c>
      <c r="BE49">
        <f>BE30*SIN(PI()*BE36/180)</f>
        <v>57.610109157837108</v>
      </c>
      <c r="BF49">
        <f t="shared" ref="BF49:BS49" si="197">BF30*SIN(PI()*BF36/180)</f>
        <v>89.387823503532616</v>
      </c>
      <c r="BG49">
        <f t="shared" si="197"/>
        <v>159.84120152540498</v>
      </c>
      <c r="BH49">
        <f t="shared" si="197"/>
        <v>274.72049535700245</v>
      </c>
      <c r="BI49">
        <f t="shared" si="197"/>
        <v>584.07272778322135</v>
      </c>
      <c r="BJ49">
        <f t="shared" si="197"/>
        <v>158.51160408932859</v>
      </c>
      <c r="BK49">
        <f t="shared" si="197"/>
        <v>234.44189623451069</v>
      </c>
      <c r="BL49">
        <f t="shared" si="197"/>
        <v>358.16285075210726</v>
      </c>
      <c r="BM49">
        <f t="shared" si="197"/>
        <v>542.29373476487763</v>
      </c>
      <c r="BN49">
        <f t="shared" si="197"/>
        <v>862.47731150181187</v>
      </c>
      <c r="BO49">
        <f t="shared" si="197"/>
        <v>50.450747465745735</v>
      </c>
      <c r="BP49">
        <f t="shared" si="197"/>
        <v>72.527036365489025</v>
      </c>
      <c r="BQ49">
        <f t="shared" si="197"/>
        <v>259.00202613875615</v>
      </c>
      <c r="BR49">
        <f t="shared" si="197"/>
        <v>408.50711506094007</v>
      </c>
      <c r="BS49">
        <f t="shared" si="197"/>
        <v>723.27501964251655</v>
      </c>
      <c r="BW49">
        <f>BW30*SIN(PI()*BW36/180)</f>
        <v>2515.0566399248746</v>
      </c>
      <c r="BX49">
        <f t="shared" ref="BX49:CK49" si="198">BX30*SIN(PI()*BX36/180)</f>
        <v>2647.0767424750661</v>
      </c>
      <c r="BY49">
        <f t="shared" si="198"/>
        <v>2658.0785706421671</v>
      </c>
      <c r="BZ49">
        <f t="shared" si="198"/>
        <v>3017.1364736453284</v>
      </c>
      <c r="CA49" s="1">
        <f t="shared" si="198"/>
        <v>5457.9913499676304</v>
      </c>
      <c r="CB49">
        <f t="shared" si="198"/>
        <v>1067.2927768864699</v>
      </c>
      <c r="CC49">
        <f t="shared" si="198"/>
        <v>1071.9432599441568</v>
      </c>
      <c r="CD49">
        <f t="shared" si="198"/>
        <v>1129.6220479578071</v>
      </c>
      <c r="CE49">
        <f t="shared" si="198"/>
        <v>1648.0574673986137</v>
      </c>
      <c r="CF49">
        <f t="shared" si="198"/>
        <v>1746.0653187209068</v>
      </c>
      <c r="CG49">
        <f t="shared" si="198"/>
        <v>1791.1747084056724</v>
      </c>
      <c r="CH49">
        <f t="shared" si="198"/>
        <v>1859.5100012096113</v>
      </c>
      <c r="CI49">
        <f t="shared" si="198"/>
        <v>1893.8503092999874</v>
      </c>
      <c r="CJ49">
        <f t="shared" si="198"/>
        <v>2332.5969705219713</v>
      </c>
      <c r="CK49">
        <f t="shared" si="198"/>
        <v>3602.0283343442684</v>
      </c>
    </row>
    <row r="50" spans="1:89" x14ac:dyDescent="0.25">
      <c r="B50" t="s">
        <v>49</v>
      </c>
      <c r="C50">
        <f>C32*COS(PI()*C37/180)</f>
        <v>109.54045910083882</v>
      </c>
      <c r="D50" s="9">
        <f t="shared" ref="D50:K50" si="199">D32*COS(PI()*D37/180)</f>
        <v>138.20076140821897</v>
      </c>
      <c r="E50" s="9">
        <f t="shared" si="199"/>
        <v>189.33855371690285</v>
      </c>
      <c r="F50" s="9">
        <f t="shared" si="199"/>
        <v>236.45668609784852</v>
      </c>
      <c r="G50" s="9">
        <f t="shared" ref="G50" si="200">G32*COS(PI()*G37/180)</f>
        <v>287.88471404158071</v>
      </c>
      <c r="H50" s="9">
        <f t="shared" si="199"/>
        <v>154.71512995000396</v>
      </c>
      <c r="I50" s="9">
        <f t="shared" si="199"/>
        <v>161.71831243971781</v>
      </c>
      <c r="J50" s="9">
        <f t="shared" si="199"/>
        <v>189.95250491301397</v>
      </c>
      <c r="K50" s="9">
        <f t="shared" si="199"/>
        <v>203.40996359758071</v>
      </c>
      <c r="L50" s="9">
        <f t="shared" ref="L50:Q50" si="201">L32*COS(PI()*L37/180)</f>
        <v>296.03270562811304</v>
      </c>
      <c r="M50">
        <f t="shared" si="201"/>
        <v>132.12779452542136</v>
      </c>
      <c r="N50">
        <f t="shared" si="201"/>
        <v>149.95953692396839</v>
      </c>
      <c r="O50">
        <f t="shared" si="201"/>
        <v>189.64552931495845</v>
      </c>
      <c r="P50">
        <f t="shared" si="201"/>
        <v>219.93332484771463</v>
      </c>
      <c r="Q50">
        <f t="shared" si="201"/>
        <v>291.9587098348469</v>
      </c>
      <c r="T50" t="s">
        <v>49</v>
      </c>
      <c r="U50">
        <f>U32*COS(PI()*U37/180)</f>
        <v>23.56674209232742</v>
      </c>
      <c r="V50">
        <f t="shared" ref="V50:AI50" si="202">V32*COS(PI()*V37/180)</f>
        <v>31.880194106584185</v>
      </c>
      <c r="W50">
        <f t="shared" si="202"/>
        <v>49.886047263090646</v>
      </c>
      <c r="X50">
        <f t="shared" si="202"/>
        <v>64.956402296308525</v>
      </c>
      <c r="Y50">
        <f t="shared" si="202"/>
        <v>70.192937895166963</v>
      </c>
      <c r="Z50">
        <f t="shared" si="202"/>
        <v>58.324253839996167</v>
      </c>
      <c r="AA50">
        <f t="shared" si="202"/>
        <v>103.21442030087101</v>
      </c>
      <c r="AB50">
        <f t="shared" si="202"/>
        <v>122.04301377874619</v>
      </c>
      <c r="AC50">
        <f t="shared" si="202"/>
        <v>114.95552710607713</v>
      </c>
      <c r="AD50">
        <f t="shared" si="202"/>
        <v>149.22329189897252</v>
      </c>
      <c r="AE50">
        <f t="shared" si="202"/>
        <v>40.945497966161795</v>
      </c>
      <c r="AF50">
        <f t="shared" si="202"/>
        <v>67.547307203727598</v>
      </c>
      <c r="AG50">
        <f t="shared" si="202"/>
        <v>85.964530520918444</v>
      </c>
      <c r="AH50">
        <f t="shared" si="202"/>
        <v>89.955964701192826</v>
      </c>
      <c r="AI50">
        <f t="shared" si="202"/>
        <v>39.515177001902785</v>
      </c>
      <c r="AL50" t="s">
        <v>49</v>
      </c>
      <c r="AM50">
        <f>AM32*COS(PI()*AM37/180)</f>
        <v>6.4635198854521985</v>
      </c>
      <c r="AN50">
        <f t="shared" ref="AN50:BA50" si="203">AN32*COS(PI()*AN37/180)</f>
        <v>8.7635630792849053</v>
      </c>
      <c r="AO50">
        <f t="shared" si="203"/>
        <v>15.151275397279221</v>
      </c>
      <c r="AP50">
        <f t="shared" si="203"/>
        <v>22.128686091282841</v>
      </c>
      <c r="AQ50">
        <f t="shared" si="203"/>
        <v>23.534840624923937</v>
      </c>
      <c r="AR50">
        <f t="shared" si="203"/>
        <v>72.006291407316496</v>
      </c>
      <c r="AS50">
        <f t="shared" si="203"/>
        <v>53.902045893873073</v>
      </c>
      <c r="AT50">
        <f t="shared" si="203"/>
        <v>108.12186286132699</v>
      </c>
      <c r="AU50">
        <f t="shared" si="203"/>
        <v>77.397109578380054</v>
      </c>
      <c r="AV50">
        <f t="shared" si="203"/>
        <v>103.56647595525297</v>
      </c>
      <c r="AW50">
        <f t="shared" si="203"/>
        <v>39.234905646384348</v>
      </c>
      <c r="AX50">
        <f t="shared" si="203"/>
        <v>31.33280448657899</v>
      </c>
      <c r="AY50">
        <f t="shared" si="203"/>
        <v>61.636569129303105</v>
      </c>
      <c r="AZ50">
        <f t="shared" si="203"/>
        <v>27.634211743548594</v>
      </c>
      <c r="BA50">
        <f t="shared" si="203"/>
        <v>40.015817665164519</v>
      </c>
      <c r="BD50" t="s">
        <v>49</v>
      </c>
      <c r="BE50">
        <f>BE32*COS(PI()*BE37/180)</f>
        <v>4.3116956591779685</v>
      </c>
      <c r="BF50">
        <f t="shared" ref="BF50:BS50" si="204">BF32*COS(PI()*BF37/180)</f>
        <v>4.7320133268221483</v>
      </c>
      <c r="BG50">
        <f t="shared" si="204"/>
        <v>6.8511449277936078</v>
      </c>
      <c r="BH50">
        <f t="shared" si="204"/>
        <v>7.4144747449209243</v>
      </c>
      <c r="BI50">
        <f t="shared" si="204"/>
        <v>6.8982488010727625</v>
      </c>
      <c r="BJ50">
        <f t="shared" si="204"/>
        <v>56.403311163837543</v>
      </c>
      <c r="BK50">
        <f t="shared" si="204"/>
        <v>80.732500370455625</v>
      </c>
      <c r="BL50">
        <f t="shared" si="204"/>
        <v>60.244196220143735</v>
      </c>
      <c r="BM50">
        <f t="shared" si="204"/>
        <v>80.70234620999932</v>
      </c>
      <c r="BN50">
        <f t="shared" si="204"/>
        <v>163.6818526079133</v>
      </c>
      <c r="BO50">
        <f t="shared" si="204"/>
        <v>30.357503411507757</v>
      </c>
      <c r="BP50">
        <f t="shared" si="204"/>
        <v>38.000243521816749</v>
      </c>
      <c r="BQ50">
        <f t="shared" si="204"/>
        <v>33.547670573968681</v>
      </c>
      <c r="BR50">
        <f t="shared" si="204"/>
        <v>44.058410477460129</v>
      </c>
      <c r="BS50">
        <f t="shared" si="204"/>
        <v>85.290050704493027</v>
      </c>
      <c r="BW50">
        <f>BW32*COS(PI()*BW37/180)</f>
        <v>332.57894576127904</v>
      </c>
      <c r="BX50">
        <f t="shared" ref="BX50:CK50" si="205">BX32*COS(PI()*BX37/180)</f>
        <v>427.94500455668452</v>
      </c>
      <c r="BY50">
        <f t="shared" si="205"/>
        <v>555.51651992720031</v>
      </c>
      <c r="BZ50">
        <f t="shared" si="205"/>
        <v>662.32191711760822</v>
      </c>
      <c r="CA50" s="1">
        <f t="shared" si="205"/>
        <v>706.26177258382336</v>
      </c>
      <c r="CB50">
        <f t="shared" si="205"/>
        <v>452.9415115926937</v>
      </c>
      <c r="CC50">
        <f t="shared" si="205"/>
        <v>534.54202330981195</v>
      </c>
      <c r="CD50">
        <f t="shared" si="205"/>
        <v>738.66225692881721</v>
      </c>
      <c r="CE50">
        <f t="shared" si="205"/>
        <v>963.17899055794066</v>
      </c>
      <c r="CF50">
        <f t="shared" si="205"/>
        <v>1303.4737790222073</v>
      </c>
      <c r="CG50">
        <f t="shared" si="205"/>
        <v>392.76022867698634</v>
      </c>
      <c r="CH50">
        <f t="shared" si="205"/>
        <v>481.24351393324827</v>
      </c>
      <c r="CI50">
        <f t="shared" si="205"/>
        <v>647.08938842800876</v>
      </c>
      <c r="CJ50">
        <f t="shared" si="205"/>
        <v>150.42853672016625</v>
      </c>
      <c r="CK50">
        <f t="shared" si="205"/>
        <v>1004.8677758030153</v>
      </c>
    </row>
    <row r="51" spans="1:89" x14ac:dyDescent="0.25">
      <c r="C51">
        <f>C32*SIN(PI()*C37/180)</f>
        <v>98.458177782268777</v>
      </c>
      <c r="D51" s="9">
        <f t="shared" ref="D51:K51" si="206">D32*SIN(PI()*D37/180)</f>
        <v>123.50005763139161</v>
      </c>
      <c r="E51" s="9">
        <f t="shared" si="206"/>
        <v>156.79045390261189</v>
      </c>
      <c r="F51" s="9">
        <f t="shared" si="206"/>
        <v>209.80694901589311</v>
      </c>
      <c r="G51" s="9">
        <f t="shared" ref="G51" si="207">G32*SIN(PI()*G37/180)</f>
        <v>282.12056060367593</v>
      </c>
      <c r="H51" s="9">
        <f t="shared" si="206"/>
        <v>115.49308492303719</v>
      </c>
      <c r="I51" s="9">
        <f t="shared" si="206"/>
        <v>113.58738007808988</v>
      </c>
      <c r="J51" s="9">
        <f t="shared" si="206"/>
        <v>107.19414672720848</v>
      </c>
      <c r="K51" s="9">
        <f t="shared" si="206"/>
        <v>101.88508662582203</v>
      </c>
      <c r="L51" s="9">
        <f t="shared" ref="L51:Q51" si="208">L32*SIN(PI()*L37/180)</f>
        <v>172.29502024866625</v>
      </c>
      <c r="M51">
        <f t="shared" si="208"/>
        <v>106.97563135265301</v>
      </c>
      <c r="N51">
        <f t="shared" si="208"/>
        <v>118.54371885474079</v>
      </c>
      <c r="O51">
        <f t="shared" si="208"/>
        <v>131.99230031491015</v>
      </c>
      <c r="P51">
        <f t="shared" si="208"/>
        <v>155.84601782085758</v>
      </c>
      <c r="Q51">
        <f t="shared" si="208"/>
        <v>227.20779042617107</v>
      </c>
      <c r="U51">
        <f>U32*SIN(PI()*U37/180)</f>
        <v>27.798808548000235</v>
      </c>
      <c r="V51">
        <f t="shared" ref="V51:AI51" si="209">V32*SIN(PI()*V37/180)</f>
        <v>37.19128094160417</v>
      </c>
      <c r="W51">
        <f t="shared" si="209"/>
        <v>57.530502344931826</v>
      </c>
      <c r="X51">
        <f t="shared" si="209"/>
        <v>75.739620903542146</v>
      </c>
      <c r="Y51">
        <f t="shared" si="209"/>
        <v>113.50845770222388</v>
      </c>
      <c r="Z51">
        <f t="shared" si="209"/>
        <v>65.008999896066214</v>
      </c>
      <c r="AA51">
        <f t="shared" si="209"/>
        <v>116.15022450925636</v>
      </c>
      <c r="AB51">
        <f t="shared" si="209"/>
        <v>125.56434902323011</v>
      </c>
      <c r="AC51">
        <f t="shared" si="209"/>
        <v>107.87513371193965</v>
      </c>
      <c r="AD51">
        <f t="shared" si="209"/>
        <v>164.72668535335433</v>
      </c>
      <c r="AE51">
        <f t="shared" si="209"/>
        <v>46.403904222033226</v>
      </c>
      <c r="AF51">
        <f t="shared" si="209"/>
        <v>76.670752725430262</v>
      </c>
      <c r="AG51">
        <f t="shared" si="209"/>
        <v>91.547425684080949</v>
      </c>
      <c r="AH51">
        <f t="shared" si="209"/>
        <v>91.807377307740893</v>
      </c>
      <c r="AI51">
        <f t="shared" si="209"/>
        <v>25.60911382556522</v>
      </c>
      <c r="AM51">
        <f>AM32*SIN(PI()*AM37/180)</f>
        <v>7.7614235956227455</v>
      </c>
      <c r="AN51">
        <f t="shared" ref="AN51:BA51" si="210">AN32*SIN(PI()*AN37/180)</f>
        <v>11.486907345777299</v>
      </c>
      <c r="AO51">
        <f t="shared" si="210"/>
        <v>19.850684222608951</v>
      </c>
      <c r="AP51">
        <f t="shared" si="210"/>
        <v>30.928442868227169</v>
      </c>
      <c r="AQ51">
        <f t="shared" si="210"/>
        <v>43.333370395193619</v>
      </c>
      <c r="AR51">
        <f t="shared" si="210"/>
        <v>130.01472573049486</v>
      </c>
      <c r="AS51">
        <f t="shared" si="210"/>
        <v>68.524784767588457</v>
      </c>
      <c r="AT51">
        <f t="shared" si="210"/>
        <v>136.49629101302065</v>
      </c>
      <c r="AU51">
        <f t="shared" si="210"/>
        <v>89.662091659676335</v>
      </c>
      <c r="AV51">
        <f t="shared" si="210"/>
        <v>130.15869913549224</v>
      </c>
      <c r="AW51">
        <f t="shared" si="210"/>
        <v>68.888074663058816</v>
      </c>
      <c r="AX51">
        <f t="shared" si="210"/>
        <v>40.005846056682877</v>
      </c>
      <c r="AY51">
        <f t="shared" si="210"/>
        <v>78.173487617814814</v>
      </c>
      <c r="AZ51">
        <f t="shared" si="210"/>
        <v>29.366824395724585</v>
      </c>
      <c r="BA51">
        <f t="shared" si="210"/>
        <v>43.412664370149308</v>
      </c>
      <c r="BE51">
        <f>BE32*SIN(PI()*BE37/180)</f>
        <v>2.9991308072454679</v>
      </c>
      <c r="BF51">
        <f t="shared" ref="BF51:BS51" si="211">BF32*SIN(PI()*BF37/180)</f>
        <v>4.0258903078760566</v>
      </c>
      <c r="BG51">
        <f t="shared" si="211"/>
        <v>7.3292133043299179</v>
      </c>
      <c r="BH51">
        <f t="shared" si="211"/>
        <v>9.4397592617455786</v>
      </c>
      <c r="BI51">
        <f t="shared" si="211"/>
        <v>16.660669674588988</v>
      </c>
      <c r="BJ51">
        <f t="shared" si="211"/>
        <v>87.176451084550948</v>
      </c>
      <c r="BK51">
        <f t="shared" si="211"/>
        <v>87.607592791783077</v>
      </c>
      <c r="BL51">
        <f t="shared" si="211"/>
        <v>154.46201254355751</v>
      </c>
      <c r="BM51">
        <f t="shared" si="211"/>
        <v>101.07221920985251</v>
      </c>
      <c r="BN51">
        <f t="shared" si="211"/>
        <v>122.34475862806524</v>
      </c>
      <c r="BO51">
        <f t="shared" si="211"/>
        <v>45.087790945898206</v>
      </c>
      <c r="BP51">
        <f t="shared" si="211"/>
        <v>41.790851241953511</v>
      </c>
      <c r="BQ51">
        <f t="shared" si="211"/>
        <v>80.895612923943716</v>
      </c>
      <c r="BR51">
        <f t="shared" si="211"/>
        <v>55.255989235799042</v>
      </c>
      <c r="BS51">
        <f t="shared" si="211"/>
        <v>69.502714151327112</v>
      </c>
      <c r="BW51">
        <f>BW32*SIN(PI()*BW37/180)</f>
        <v>231.2151805129763</v>
      </c>
      <c r="BX51">
        <f t="shared" ref="BX51:CK51" si="212">BX32*SIN(PI()*BX37/180)</f>
        <v>281.66075778794647</v>
      </c>
      <c r="BY51">
        <f t="shared" si="212"/>
        <v>317.37761646213175</v>
      </c>
      <c r="BZ51">
        <f t="shared" si="212"/>
        <v>377.97981946712076</v>
      </c>
      <c r="CA51" s="1">
        <f t="shared" si="212"/>
        <v>589.59794540378505</v>
      </c>
      <c r="CB51">
        <f t="shared" si="212"/>
        <v>144.03003280846877</v>
      </c>
      <c r="CC51">
        <f t="shared" si="212"/>
        <v>176.72745295824814</v>
      </c>
      <c r="CD51">
        <f t="shared" si="212"/>
        <v>226.4075939604507</v>
      </c>
      <c r="CE51">
        <f t="shared" si="212"/>
        <v>376.44374011086666</v>
      </c>
      <c r="CF51">
        <f t="shared" si="212"/>
        <v>438.30780383109436</v>
      </c>
      <c r="CG51">
        <f t="shared" si="212"/>
        <v>187.62260666072254</v>
      </c>
      <c r="CH51">
        <f t="shared" si="212"/>
        <v>229.19410537309727</v>
      </c>
      <c r="CI51">
        <f t="shared" si="212"/>
        <v>271.8926052112912</v>
      </c>
      <c r="CJ51">
        <f t="shared" si="212"/>
        <v>-0.76803967812705298</v>
      </c>
      <c r="CK51">
        <f t="shared" si="212"/>
        <v>513.95287461743976</v>
      </c>
    </row>
    <row r="52" spans="1:89" x14ac:dyDescent="0.25">
      <c r="A52">
        <v>1</v>
      </c>
      <c r="B52">
        <v>1</v>
      </c>
    </row>
    <row r="71" spans="1:12" x14ac:dyDescent="0.25">
      <c r="B71">
        <v>0</v>
      </c>
      <c r="C71">
        <v>10</v>
      </c>
      <c r="D71" s="9">
        <v>20</v>
      </c>
      <c r="E71" s="9">
        <v>30</v>
      </c>
      <c r="F71" s="9">
        <v>40</v>
      </c>
      <c r="H71" s="9">
        <v>10</v>
      </c>
      <c r="I71" s="9">
        <v>20</v>
      </c>
      <c r="J71" s="9">
        <v>30</v>
      </c>
      <c r="K71" s="9">
        <v>40</v>
      </c>
    </row>
    <row r="72" spans="1:12" x14ac:dyDescent="0.25">
      <c r="A72" t="s">
        <v>83</v>
      </c>
      <c r="B72">
        <v>2000</v>
      </c>
      <c r="C72" s="1">
        <v>30</v>
      </c>
      <c r="D72" s="11">
        <v>0.6</v>
      </c>
      <c r="E72" s="11">
        <v>0.02</v>
      </c>
      <c r="F72" s="11">
        <v>1E-3</v>
      </c>
      <c r="G72" s="11"/>
      <c r="H72" s="11">
        <v>40</v>
      </c>
      <c r="I72" s="11">
        <v>0.55000000000000004</v>
      </c>
      <c r="J72" s="11">
        <v>1.7999999999999999E-2</v>
      </c>
      <c r="K72" s="11">
        <v>1E-3</v>
      </c>
      <c r="L72" s="11"/>
    </row>
    <row r="73" spans="1:12" x14ac:dyDescent="0.25">
      <c r="B73">
        <v>0.01</v>
      </c>
      <c r="C73">
        <v>0.03</v>
      </c>
      <c r="D73" s="9">
        <v>0.1</v>
      </c>
      <c r="E73" s="9">
        <v>0.3</v>
      </c>
      <c r="F73" s="9">
        <v>1</v>
      </c>
    </row>
    <row r="74" spans="1:12" x14ac:dyDescent="0.25">
      <c r="A74" t="s">
        <v>64</v>
      </c>
      <c r="B74">
        <f>B73*$B$72</f>
        <v>20</v>
      </c>
      <c r="C74">
        <f t="shared" ref="C74:F74" si="213">C73*$B$72</f>
        <v>60</v>
      </c>
      <c r="D74" s="9">
        <f t="shared" si="213"/>
        <v>200</v>
      </c>
      <c r="E74" s="9">
        <f t="shared" si="213"/>
        <v>600</v>
      </c>
      <c r="F74" s="9">
        <f t="shared" si="213"/>
        <v>2000</v>
      </c>
    </row>
    <row r="75" spans="1:12" x14ac:dyDescent="0.25">
      <c r="A75" t="s">
        <v>70</v>
      </c>
      <c r="B75">
        <f>$C$72*B73</f>
        <v>0.3</v>
      </c>
      <c r="C75">
        <f>$C$72*C73</f>
        <v>0.89999999999999991</v>
      </c>
      <c r="D75" s="9">
        <f>$C$72*D73</f>
        <v>3</v>
      </c>
      <c r="E75" s="9">
        <f>$C$72*E73</f>
        <v>9</v>
      </c>
      <c r="F75" s="9">
        <f>$C$72*F73</f>
        <v>30</v>
      </c>
    </row>
    <row r="76" spans="1:12" hidden="1" x14ac:dyDescent="0.25"/>
    <row r="77" spans="1:12" hidden="1" x14ac:dyDescent="0.25"/>
    <row r="78" spans="1:12" hidden="1" x14ac:dyDescent="0.25"/>
    <row r="79" spans="1:12" x14ac:dyDescent="0.25">
      <c r="A79" t="s">
        <v>71</v>
      </c>
      <c r="B79">
        <f>$D$72*B73</f>
        <v>6.0000000000000001E-3</v>
      </c>
      <c r="C79">
        <f>$D$72*C73</f>
        <v>1.7999999999999999E-2</v>
      </c>
      <c r="D79" s="9">
        <f>$D$72*D73</f>
        <v>0.06</v>
      </c>
      <c r="E79" s="9">
        <f>$D$72*E73</f>
        <v>0.18</v>
      </c>
      <c r="F79" s="9">
        <f>$D$72*F73</f>
        <v>0.6</v>
      </c>
    </row>
    <row r="80" spans="1:12" hidden="1" x14ac:dyDescent="0.25">
      <c r="A80" t="s">
        <v>72</v>
      </c>
    </row>
    <row r="81" spans="1:6" hidden="1" x14ac:dyDescent="0.25">
      <c r="A81" t="s">
        <v>73</v>
      </c>
    </row>
    <row r="82" spans="1:6" hidden="1" x14ac:dyDescent="0.25">
      <c r="A82" t="s">
        <v>74</v>
      </c>
    </row>
    <row r="83" spans="1:6" x14ac:dyDescent="0.25">
      <c r="A83" t="s">
        <v>75</v>
      </c>
      <c r="B83">
        <f>$E$72*B73</f>
        <v>2.0000000000000001E-4</v>
      </c>
      <c r="C83">
        <f>$E$72*C73</f>
        <v>5.9999999999999995E-4</v>
      </c>
      <c r="D83" s="9">
        <f>$E$72*D73</f>
        <v>2E-3</v>
      </c>
      <c r="E83" s="9">
        <f>$E$72*E73</f>
        <v>6.0000000000000001E-3</v>
      </c>
      <c r="F83" s="9">
        <f>$E$72*F73</f>
        <v>0.02</v>
      </c>
    </row>
    <row r="84" spans="1:6" hidden="1" x14ac:dyDescent="0.25">
      <c r="A84" t="s">
        <v>76</v>
      </c>
    </row>
    <row r="85" spans="1:6" hidden="1" x14ac:dyDescent="0.25">
      <c r="A85" t="s">
        <v>77</v>
      </c>
    </row>
    <row r="86" spans="1:6" hidden="1" x14ac:dyDescent="0.25">
      <c r="A86" t="s">
        <v>78</v>
      </c>
    </row>
    <row r="87" spans="1:6" x14ac:dyDescent="0.25">
      <c r="A87" t="s">
        <v>79</v>
      </c>
      <c r="B87">
        <f>$F$72*B73</f>
        <v>1.0000000000000001E-5</v>
      </c>
      <c r="C87">
        <f>$F$72*C73</f>
        <v>3.0000000000000001E-5</v>
      </c>
      <c r="D87" s="9">
        <f>$F$72*D73</f>
        <v>1E-4</v>
      </c>
      <c r="E87" s="9">
        <f>$F$72*E73</f>
        <v>2.9999999999999997E-4</v>
      </c>
      <c r="F87" s="9">
        <f>$F$72*F73</f>
        <v>1E-3</v>
      </c>
    </row>
    <row r="88" spans="1:6" x14ac:dyDescent="0.25">
      <c r="A88" t="s">
        <v>80</v>
      </c>
    </row>
    <row r="89" spans="1:6" x14ac:dyDescent="0.25">
      <c r="A89" t="s">
        <v>81</v>
      </c>
    </row>
    <row r="90" spans="1:6" x14ac:dyDescent="0.25">
      <c r="A90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Axial</vt:lpstr>
      <vt:lpstr>Rotation</vt:lpstr>
      <vt:lpstr>Ax</vt:lpstr>
      <vt:lpstr>Plot for 2 sides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ATTIA Thomas</dc:creator>
  <cp:lastModifiedBy>TRAN Thien Nhan</cp:lastModifiedBy>
  <dcterms:created xsi:type="dcterms:W3CDTF">2017-10-03T16:14:24Z</dcterms:created>
  <dcterms:modified xsi:type="dcterms:W3CDTF">2022-01-12T13:31:35Z</dcterms:modified>
</cp:coreProperties>
</file>