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omments5.xml" ContentType="application/vnd.openxmlformats-officedocument.spreadsheetml.comments+xml"/>
  <Override PartName="/xl/charts/chart5.xml" ContentType="application/vnd.openxmlformats-officedocument.drawingml.chart+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hidePivotFieldList="1" defaultThemeVersion="124226"/>
  <mc:AlternateContent xmlns:mc="http://schemas.openxmlformats.org/markup-compatibility/2006">
    <mc:Choice Requires="x15">
      <x15ac:absPath xmlns:x15ac="http://schemas.microsoft.com/office/spreadsheetml/2010/11/ac" url="/Users/vicegill/popgen/MPI_chicks/"/>
    </mc:Choice>
  </mc:AlternateContent>
  <xr:revisionPtr revIDLastSave="0" documentId="13_ncr:1_{E43F3B03-9216-5046-BA73-A8C665CE9271}" xr6:coauthVersionLast="47" xr6:coauthVersionMax="47" xr10:uidLastSave="{00000000-0000-0000-0000-000000000000}"/>
  <bookViews>
    <workbookView xWindow="0" yWindow="740" windowWidth="30240" windowHeight="18900" activeTab="8" xr2:uid="{00000000-000D-0000-FFFF-FFFF00000000}"/>
  </bookViews>
  <sheets>
    <sheet name="Sheet2" sheetId="15" r:id="rId1"/>
    <sheet name="Plate1" sheetId="1" r:id="rId2"/>
    <sheet name="Plate2" sheetId="7" r:id="rId3"/>
    <sheet name="Plate3" sheetId="10" r:id="rId4"/>
    <sheet name="Plate4" sheetId="12" r:id="rId5"/>
    <sheet name="Plate2Second" sheetId="9" r:id="rId6"/>
    <sheet name="Sheet1" sheetId="14" r:id="rId7"/>
    <sheet name="Sheet3" sheetId="16" r:id="rId8"/>
    <sheet name="Sheet4" sheetId="17" r:id="rId9"/>
    <sheet name="PlateReaderGO1" sheetId="6" r:id="rId10"/>
    <sheet name="PlateReaderGO2" sheetId="8" r:id="rId11"/>
    <sheet name="PlateReaderGO3" sheetId="11" r:id="rId12"/>
    <sheet name="PlateReaderGO4" sheetId="13" r:id="rId13"/>
  </sheets>
  <definedNames>
    <definedName name="Slicer_Column1">#N/A</definedName>
    <definedName name="Slicer_Column7">#N/A</definedName>
  </definedNames>
  <calcPr calcId="191029"/>
  <pivotCaches>
    <pivotCache cacheId="2" r:id="rId14"/>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6" l="1"/>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1" i="16"/>
  <c r="B248" i="16"/>
  <c r="B249" i="16"/>
  <c r="B250" i="16"/>
  <c r="B251" i="16"/>
  <c r="B252" i="16"/>
  <c r="B253" i="16"/>
  <c r="B254" i="16"/>
  <c r="B255" i="16"/>
  <c r="B256" i="16"/>
  <c r="B257" i="16"/>
  <c r="B258" i="16"/>
  <c r="B259" i="16"/>
  <c r="B260" i="16"/>
  <c r="B261" i="16"/>
  <c r="B262" i="16"/>
  <c r="B263" i="16"/>
  <c r="U169" i="17"/>
  <c r="M169" i="17"/>
  <c r="L169" i="17"/>
  <c r="K169" i="17"/>
  <c r="R169" i="17" s="1"/>
  <c r="J169" i="17"/>
  <c r="Q169" i="17" s="1"/>
  <c r="U168" i="17"/>
  <c r="M168" i="17"/>
  <c r="T168" i="17" s="1"/>
  <c r="L168" i="17"/>
  <c r="O168" i="17" s="1"/>
  <c r="K168" i="17"/>
  <c r="R168" i="17" s="1"/>
  <c r="J168" i="17"/>
  <c r="Q168" i="17" s="1"/>
  <c r="U167" i="17"/>
  <c r="M167" i="17"/>
  <c r="T167" i="17" s="1"/>
  <c r="L167" i="17"/>
  <c r="S167" i="17" s="1"/>
  <c r="K167" i="17"/>
  <c r="R167" i="17" s="1"/>
  <c r="J167" i="17"/>
  <c r="Q167" i="17" s="1"/>
  <c r="U166" i="17"/>
  <c r="S166" i="17"/>
  <c r="M166" i="17"/>
  <c r="T166" i="17" s="1"/>
  <c r="L166" i="17"/>
  <c r="K166" i="17"/>
  <c r="R166" i="17" s="1"/>
  <c r="J166" i="17"/>
  <c r="U165" i="17"/>
  <c r="Q165" i="17"/>
  <c r="N165" i="17"/>
  <c r="M165" i="17"/>
  <c r="L165" i="17"/>
  <c r="S165" i="17" s="1"/>
  <c r="K165" i="17"/>
  <c r="R165" i="17" s="1"/>
  <c r="J165" i="17"/>
  <c r="U164" i="17"/>
  <c r="Q164" i="17"/>
  <c r="O164" i="17"/>
  <c r="M164" i="17"/>
  <c r="T164" i="17" s="1"/>
  <c r="L164" i="17"/>
  <c r="S164" i="17" s="1"/>
  <c r="K164" i="17"/>
  <c r="R164" i="17" s="1"/>
  <c r="J164" i="17"/>
  <c r="U163" i="17"/>
  <c r="M163" i="17"/>
  <c r="T163" i="17" s="1"/>
  <c r="L163" i="17"/>
  <c r="S163" i="17" s="1"/>
  <c r="K163" i="17"/>
  <c r="R163" i="17" s="1"/>
  <c r="J163" i="17"/>
  <c r="N163" i="17" s="1"/>
  <c r="U162" i="17"/>
  <c r="M162" i="17"/>
  <c r="T162" i="17" s="1"/>
  <c r="L162" i="17"/>
  <c r="S162" i="17" s="1"/>
  <c r="K162" i="17"/>
  <c r="R162" i="17" s="1"/>
  <c r="J162" i="17"/>
  <c r="U161" i="17"/>
  <c r="M161" i="17"/>
  <c r="T161" i="17" s="1"/>
  <c r="L161" i="17"/>
  <c r="O161" i="17" s="1"/>
  <c r="K161" i="17"/>
  <c r="R161" i="17" s="1"/>
  <c r="J161" i="17"/>
  <c r="U160" i="17"/>
  <c r="M160" i="17"/>
  <c r="T160" i="17" s="1"/>
  <c r="L160" i="17"/>
  <c r="S160" i="17" s="1"/>
  <c r="K160" i="17"/>
  <c r="R160" i="17" s="1"/>
  <c r="J160" i="17"/>
  <c r="Q160" i="17" s="1"/>
  <c r="U159" i="17"/>
  <c r="M159" i="17"/>
  <c r="T159" i="17" s="1"/>
  <c r="L159" i="17"/>
  <c r="S159" i="17" s="1"/>
  <c r="K159" i="17"/>
  <c r="R159" i="17" s="1"/>
  <c r="J159" i="17"/>
  <c r="Q159" i="17" s="1"/>
  <c r="U158" i="17"/>
  <c r="M158" i="17"/>
  <c r="T158" i="17" s="1"/>
  <c r="L158" i="17"/>
  <c r="S158" i="17" s="1"/>
  <c r="K158" i="17"/>
  <c r="R158" i="17" s="1"/>
  <c r="J158" i="17"/>
  <c r="U157" i="17"/>
  <c r="M157" i="17"/>
  <c r="T157" i="17" s="1"/>
  <c r="L157" i="17"/>
  <c r="K157" i="17"/>
  <c r="R157" i="17" s="1"/>
  <c r="J157" i="17"/>
  <c r="U156" i="17"/>
  <c r="M156" i="17"/>
  <c r="T156" i="17" s="1"/>
  <c r="L156" i="17"/>
  <c r="K156" i="17"/>
  <c r="R156" i="17" s="1"/>
  <c r="J156" i="17"/>
  <c r="U155" i="17"/>
  <c r="M155" i="17"/>
  <c r="T155" i="17" s="1"/>
  <c r="L155" i="17"/>
  <c r="K155" i="17"/>
  <c r="R155" i="17" s="1"/>
  <c r="J155" i="17"/>
  <c r="U154" i="17"/>
  <c r="M154" i="17"/>
  <c r="L154" i="17"/>
  <c r="K154" i="17"/>
  <c r="R154" i="17" s="1"/>
  <c r="J154" i="17"/>
  <c r="Q154" i="17" s="1"/>
  <c r="U153" i="17"/>
  <c r="M153" i="17"/>
  <c r="T153" i="17" s="1"/>
  <c r="L153" i="17"/>
  <c r="K153" i="17"/>
  <c r="R153" i="17" s="1"/>
  <c r="J153" i="17"/>
  <c r="Q153" i="17" s="1"/>
  <c r="U152" i="17"/>
  <c r="M152" i="17"/>
  <c r="T152" i="17" s="1"/>
  <c r="L152" i="17"/>
  <c r="K152" i="17"/>
  <c r="R152" i="17" s="1"/>
  <c r="J152" i="17"/>
  <c r="Q152" i="17" s="1"/>
  <c r="U151" i="17"/>
  <c r="M151" i="17"/>
  <c r="T151" i="17" s="1"/>
  <c r="L151" i="17"/>
  <c r="S151" i="17" s="1"/>
  <c r="K151" i="17"/>
  <c r="R151" i="17" s="1"/>
  <c r="J151" i="17"/>
  <c r="U150" i="17"/>
  <c r="M150" i="17"/>
  <c r="T150" i="17" s="1"/>
  <c r="L150" i="17"/>
  <c r="S150" i="17" s="1"/>
  <c r="K150" i="17"/>
  <c r="R150" i="17" s="1"/>
  <c r="J150" i="17"/>
  <c r="Q150" i="17" s="1"/>
  <c r="U149" i="17"/>
  <c r="M149" i="17"/>
  <c r="T149" i="17" s="1"/>
  <c r="L149" i="17"/>
  <c r="S149" i="17" s="1"/>
  <c r="K149" i="17"/>
  <c r="R149" i="17" s="1"/>
  <c r="J149" i="17"/>
  <c r="Q149" i="17" s="1"/>
  <c r="U148" i="17"/>
  <c r="M148" i="17"/>
  <c r="T148" i="17" s="1"/>
  <c r="L148" i="17"/>
  <c r="S148" i="17" s="1"/>
  <c r="K148" i="17"/>
  <c r="R148" i="17" s="1"/>
  <c r="J148" i="17"/>
  <c r="U147" i="17"/>
  <c r="M147" i="17"/>
  <c r="T147" i="17" s="1"/>
  <c r="L147" i="17"/>
  <c r="K147" i="17"/>
  <c r="R147" i="17" s="1"/>
  <c r="J147" i="17"/>
  <c r="P147" i="17" s="1"/>
  <c r="U146" i="17"/>
  <c r="M146" i="17"/>
  <c r="T146" i="17" s="1"/>
  <c r="L146" i="17"/>
  <c r="K146" i="17"/>
  <c r="R146" i="17" s="1"/>
  <c r="J146" i="17"/>
  <c r="U145" i="17"/>
  <c r="M145" i="17"/>
  <c r="T145" i="17" s="1"/>
  <c r="L145" i="17"/>
  <c r="K145" i="17"/>
  <c r="R145" i="17" s="1"/>
  <c r="J145" i="17"/>
  <c r="Q145" i="17" s="1"/>
  <c r="U144" i="17"/>
  <c r="M144" i="17"/>
  <c r="T144" i="17" s="1"/>
  <c r="L144" i="17"/>
  <c r="S144" i="17" s="1"/>
  <c r="K144" i="17"/>
  <c r="R144" i="17" s="1"/>
  <c r="J144" i="17"/>
  <c r="Q144" i="17" s="1"/>
  <c r="U143" i="17"/>
  <c r="T143" i="17"/>
  <c r="M143" i="17"/>
  <c r="L143" i="17"/>
  <c r="O143" i="17" s="1"/>
  <c r="K143" i="17"/>
  <c r="R143" i="17" s="1"/>
  <c r="J143" i="17"/>
  <c r="U142" i="17"/>
  <c r="M142" i="17"/>
  <c r="T142" i="17" s="1"/>
  <c r="L142" i="17"/>
  <c r="K142" i="17"/>
  <c r="R142" i="17" s="1"/>
  <c r="J142" i="17"/>
  <c r="U141" i="17"/>
  <c r="M141" i="17"/>
  <c r="T141" i="17" s="1"/>
  <c r="L141" i="17"/>
  <c r="S141" i="17" s="1"/>
  <c r="K141" i="17"/>
  <c r="R141" i="17" s="1"/>
  <c r="J141" i="17"/>
  <c r="U140" i="17"/>
  <c r="M140" i="17"/>
  <c r="T140" i="17" s="1"/>
  <c r="L140" i="17"/>
  <c r="S140" i="17" s="1"/>
  <c r="K140" i="17"/>
  <c r="R140" i="17" s="1"/>
  <c r="J140" i="17"/>
  <c r="U139" i="17"/>
  <c r="M139" i="17"/>
  <c r="T139" i="17" s="1"/>
  <c r="L139" i="17"/>
  <c r="S139" i="17" s="1"/>
  <c r="K139" i="17"/>
  <c r="R139" i="17" s="1"/>
  <c r="J139" i="17"/>
  <c r="Q139" i="17" s="1"/>
  <c r="U138" i="17"/>
  <c r="M138" i="17"/>
  <c r="T138" i="17" s="1"/>
  <c r="L138" i="17"/>
  <c r="K138" i="17"/>
  <c r="R138" i="17" s="1"/>
  <c r="J138" i="17"/>
  <c r="P138" i="17" s="1"/>
  <c r="U137" i="17"/>
  <c r="M137" i="17"/>
  <c r="T137" i="17" s="1"/>
  <c r="L137" i="17"/>
  <c r="S137" i="17" s="1"/>
  <c r="K137" i="17"/>
  <c r="R137" i="17" s="1"/>
  <c r="J137" i="17"/>
  <c r="Q137" i="17" s="1"/>
  <c r="U136" i="17"/>
  <c r="S136" i="17"/>
  <c r="R136" i="17"/>
  <c r="M136" i="17"/>
  <c r="T136" i="17" s="1"/>
  <c r="L136" i="17"/>
  <c r="K136" i="17"/>
  <c r="J136" i="17"/>
  <c r="U135" i="17"/>
  <c r="Q135" i="17"/>
  <c r="M135" i="17"/>
  <c r="T135" i="17" s="1"/>
  <c r="L135" i="17"/>
  <c r="S135" i="17" s="1"/>
  <c r="K135" i="17"/>
  <c r="R135" i="17" s="1"/>
  <c r="J135" i="17"/>
  <c r="U134" i="17"/>
  <c r="M134" i="17"/>
  <c r="T134" i="17" s="1"/>
  <c r="L134" i="17"/>
  <c r="K134" i="17"/>
  <c r="R134" i="17" s="1"/>
  <c r="J134" i="17"/>
  <c r="Q134" i="17" s="1"/>
  <c r="U133" i="17"/>
  <c r="M133" i="17"/>
  <c r="T133" i="17" s="1"/>
  <c r="L133" i="17"/>
  <c r="S133" i="17" s="1"/>
  <c r="K133" i="17"/>
  <c r="R133" i="17" s="1"/>
  <c r="J133" i="17"/>
  <c r="U132" i="17"/>
  <c r="S132" i="17"/>
  <c r="M132" i="17"/>
  <c r="T132" i="17" s="1"/>
  <c r="L132" i="17"/>
  <c r="K132" i="17"/>
  <c r="R132" i="17" s="1"/>
  <c r="J132" i="17"/>
  <c r="Q132" i="17" s="1"/>
  <c r="U131" i="17"/>
  <c r="R131" i="17"/>
  <c r="M131" i="17"/>
  <c r="T131" i="17" s="1"/>
  <c r="L131" i="17"/>
  <c r="S131" i="17" s="1"/>
  <c r="K131" i="17"/>
  <c r="J131" i="17"/>
  <c r="U130" i="17"/>
  <c r="M130" i="17"/>
  <c r="T130" i="17" s="1"/>
  <c r="L130" i="17"/>
  <c r="S130" i="17" s="1"/>
  <c r="K130" i="17"/>
  <c r="R130" i="17" s="1"/>
  <c r="J130" i="17"/>
  <c r="N130" i="17" s="1"/>
  <c r="U129" i="17"/>
  <c r="M129" i="17"/>
  <c r="T129" i="17" s="1"/>
  <c r="L129" i="17"/>
  <c r="K129" i="17"/>
  <c r="R129" i="17" s="1"/>
  <c r="J129" i="17"/>
  <c r="Q129" i="17" s="1"/>
  <c r="U128" i="17"/>
  <c r="M128" i="17"/>
  <c r="T128" i="17" s="1"/>
  <c r="L128" i="17"/>
  <c r="S128" i="17" s="1"/>
  <c r="K128" i="17"/>
  <c r="R128" i="17" s="1"/>
  <c r="J128" i="17"/>
  <c r="P128" i="17" s="1"/>
  <c r="U127" i="17"/>
  <c r="T127" i="17"/>
  <c r="S127" i="17"/>
  <c r="M127" i="17"/>
  <c r="L127" i="17"/>
  <c r="K127" i="17"/>
  <c r="R127" i="17" s="1"/>
  <c r="J127" i="17"/>
  <c r="Q127" i="17" s="1"/>
  <c r="U126" i="17"/>
  <c r="M126" i="17"/>
  <c r="T126" i="17" s="1"/>
  <c r="L126" i="17"/>
  <c r="N126" i="17" s="1"/>
  <c r="K126" i="17"/>
  <c r="R126" i="17" s="1"/>
  <c r="J126" i="17"/>
  <c r="U125" i="17"/>
  <c r="M125" i="17"/>
  <c r="T125" i="17" s="1"/>
  <c r="L125" i="17"/>
  <c r="K125" i="17"/>
  <c r="R125" i="17" s="1"/>
  <c r="J125" i="17"/>
  <c r="Q125" i="17" s="1"/>
  <c r="U124" i="17"/>
  <c r="M124" i="17"/>
  <c r="L124" i="17"/>
  <c r="S124" i="17" s="1"/>
  <c r="K124" i="17"/>
  <c r="R124" i="17" s="1"/>
  <c r="J124" i="17"/>
  <c r="Q124" i="17" s="1"/>
  <c r="U123" i="17"/>
  <c r="M123" i="17"/>
  <c r="T123" i="17" s="1"/>
  <c r="L123" i="17"/>
  <c r="N123" i="17" s="1"/>
  <c r="K123" i="17"/>
  <c r="R123" i="17" s="1"/>
  <c r="J123" i="17"/>
  <c r="Q123" i="17" s="1"/>
  <c r="U122" i="17"/>
  <c r="M122" i="17"/>
  <c r="T122" i="17" s="1"/>
  <c r="L122" i="17"/>
  <c r="K122" i="17"/>
  <c r="R122" i="17" s="1"/>
  <c r="J122" i="17"/>
  <c r="Q122" i="17" s="1"/>
  <c r="U121" i="17"/>
  <c r="M121" i="17"/>
  <c r="T121" i="17" s="1"/>
  <c r="L121" i="17"/>
  <c r="S121" i="17" s="1"/>
  <c r="K121" i="17"/>
  <c r="R121" i="17" s="1"/>
  <c r="J121" i="17"/>
  <c r="U120" i="17"/>
  <c r="M120" i="17"/>
  <c r="T120" i="17" s="1"/>
  <c r="L120" i="17"/>
  <c r="S120" i="17" s="1"/>
  <c r="K120" i="17"/>
  <c r="R120" i="17" s="1"/>
  <c r="J120" i="17"/>
  <c r="Q120" i="17" s="1"/>
  <c r="U119" i="17"/>
  <c r="M119" i="17"/>
  <c r="T119" i="17" s="1"/>
  <c r="L119" i="17"/>
  <c r="S119" i="17" s="1"/>
  <c r="K119" i="17"/>
  <c r="R119" i="17" s="1"/>
  <c r="J119" i="17"/>
  <c r="Q119" i="17" s="1"/>
  <c r="U118" i="17"/>
  <c r="M118" i="17"/>
  <c r="T118" i="17" s="1"/>
  <c r="L118" i="17"/>
  <c r="S118" i="17" s="1"/>
  <c r="K118" i="17"/>
  <c r="R118" i="17" s="1"/>
  <c r="J118" i="17"/>
  <c r="Q118" i="17" s="1"/>
  <c r="U117" i="17"/>
  <c r="Q117" i="17"/>
  <c r="P117" i="17"/>
  <c r="M117" i="17"/>
  <c r="T117" i="17" s="1"/>
  <c r="L117" i="17"/>
  <c r="S117" i="17" s="1"/>
  <c r="K117" i="17"/>
  <c r="R117" i="17" s="1"/>
  <c r="J117" i="17"/>
  <c r="U116" i="17"/>
  <c r="M116" i="17"/>
  <c r="T116" i="17" s="1"/>
  <c r="L116" i="17"/>
  <c r="S116" i="17" s="1"/>
  <c r="K116" i="17"/>
  <c r="R116" i="17" s="1"/>
  <c r="J116" i="17"/>
  <c r="U115" i="17"/>
  <c r="M115" i="17"/>
  <c r="T115" i="17" s="1"/>
  <c r="L115" i="17"/>
  <c r="S115" i="17" s="1"/>
  <c r="K115" i="17"/>
  <c r="R115" i="17" s="1"/>
  <c r="J115" i="17"/>
  <c r="Q115" i="17" s="1"/>
  <c r="U114" i="17"/>
  <c r="M114" i="17"/>
  <c r="T114" i="17" s="1"/>
  <c r="L114" i="17"/>
  <c r="K114" i="17"/>
  <c r="R114" i="17" s="1"/>
  <c r="J114" i="17"/>
  <c r="Q114" i="17" s="1"/>
  <c r="U113" i="17"/>
  <c r="M113" i="17"/>
  <c r="T113" i="17" s="1"/>
  <c r="L113" i="17"/>
  <c r="S113" i="17" s="1"/>
  <c r="K113" i="17"/>
  <c r="R113" i="17" s="1"/>
  <c r="J113" i="17"/>
  <c r="N113" i="17" s="1"/>
  <c r="U112" i="17"/>
  <c r="M112" i="17"/>
  <c r="T112" i="17" s="1"/>
  <c r="L112" i="17"/>
  <c r="S112" i="17" s="1"/>
  <c r="K112" i="17"/>
  <c r="R112" i="17" s="1"/>
  <c r="J112" i="17"/>
  <c r="U111" i="17"/>
  <c r="M111" i="17"/>
  <c r="T111" i="17" s="1"/>
  <c r="L111" i="17"/>
  <c r="K111" i="17"/>
  <c r="R111" i="17" s="1"/>
  <c r="J111" i="17"/>
  <c r="U110" i="17"/>
  <c r="M110" i="17"/>
  <c r="T110" i="17" s="1"/>
  <c r="L110" i="17"/>
  <c r="K110" i="17"/>
  <c r="R110" i="17" s="1"/>
  <c r="J110" i="17"/>
  <c r="Q110" i="17" s="1"/>
  <c r="U109" i="17"/>
  <c r="M109" i="17"/>
  <c r="L109" i="17"/>
  <c r="O109" i="17" s="1"/>
  <c r="K109" i="17"/>
  <c r="R109" i="17" s="1"/>
  <c r="J109" i="17"/>
  <c r="Q109" i="17" s="1"/>
  <c r="U108" i="17"/>
  <c r="S108" i="17"/>
  <c r="M108" i="17"/>
  <c r="O108" i="17" s="1"/>
  <c r="L108" i="17"/>
  <c r="K108" i="17"/>
  <c r="R108" i="17" s="1"/>
  <c r="J108" i="17"/>
  <c r="Q108" i="17" s="1"/>
  <c r="U107" i="17"/>
  <c r="M107" i="17"/>
  <c r="T107" i="17" s="1"/>
  <c r="L107" i="17"/>
  <c r="K107" i="17"/>
  <c r="R107" i="17" s="1"/>
  <c r="J107" i="17"/>
  <c r="Q107" i="17" s="1"/>
  <c r="U106" i="17"/>
  <c r="M106" i="17"/>
  <c r="T106" i="17" s="1"/>
  <c r="L106" i="17"/>
  <c r="S106" i="17" s="1"/>
  <c r="K106" i="17"/>
  <c r="R106" i="17" s="1"/>
  <c r="J106" i="17"/>
  <c r="U105" i="17"/>
  <c r="M105" i="17"/>
  <c r="T105" i="17" s="1"/>
  <c r="L105" i="17"/>
  <c r="S105" i="17" s="1"/>
  <c r="K105" i="17"/>
  <c r="R105" i="17" s="1"/>
  <c r="J105" i="17"/>
  <c r="Q105" i="17" s="1"/>
  <c r="U104" i="17"/>
  <c r="M104" i="17"/>
  <c r="T104" i="17" s="1"/>
  <c r="L104" i="17"/>
  <c r="S104" i="17" s="1"/>
  <c r="K104" i="17"/>
  <c r="R104" i="17" s="1"/>
  <c r="J104" i="17"/>
  <c r="Q104" i="17" s="1"/>
  <c r="U103" i="17"/>
  <c r="M103" i="17"/>
  <c r="T103" i="17" s="1"/>
  <c r="L103" i="17"/>
  <c r="O103" i="17" s="1"/>
  <c r="K103" i="17"/>
  <c r="R103" i="17" s="1"/>
  <c r="J103" i="17"/>
  <c r="Q103" i="17" s="1"/>
  <c r="U102" i="17"/>
  <c r="M102" i="17"/>
  <c r="T102" i="17" s="1"/>
  <c r="L102" i="17"/>
  <c r="K102" i="17"/>
  <c r="R102" i="17" s="1"/>
  <c r="J102" i="17"/>
  <c r="Q102" i="17" s="1"/>
  <c r="U101" i="17"/>
  <c r="M101" i="17"/>
  <c r="T101" i="17" s="1"/>
  <c r="L101" i="17"/>
  <c r="S101" i="17" s="1"/>
  <c r="K101" i="17"/>
  <c r="R101" i="17" s="1"/>
  <c r="J101" i="17"/>
  <c r="U100" i="17"/>
  <c r="M100" i="17"/>
  <c r="T100" i="17" s="1"/>
  <c r="L100" i="17"/>
  <c r="S100" i="17" s="1"/>
  <c r="K100" i="17"/>
  <c r="R100" i="17" s="1"/>
  <c r="J100" i="17"/>
  <c r="Q100" i="17" s="1"/>
  <c r="U99" i="17"/>
  <c r="S99" i="17"/>
  <c r="M99" i="17"/>
  <c r="T99" i="17" s="1"/>
  <c r="L99" i="17"/>
  <c r="K99" i="17"/>
  <c r="R99" i="17" s="1"/>
  <c r="J99" i="17"/>
  <c r="Q99" i="17" s="1"/>
  <c r="U98" i="17"/>
  <c r="M98" i="17"/>
  <c r="T98" i="17" s="1"/>
  <c r="L98" i="17"/>
  <c r="S98" i="17" s="1"/>
  <c r="K98" i="17"/>
  <c r="R98" i="17" s="1"/>
  <c r="J98" i="17"/>
  <c r="N98" i="17" s="1"/>
  <c r="U97" i="17"/>
  <c r="M97" i="17"/>
  <c r="T97" i="17" s="1"/>
  <c r="L97" i="17"/>
  <c r="S97" i="17" s="1"/>
  <c r="K97" i="17"/>
  <c r="R97" i="17" s="1"/>
  <c r="J97" i="17"/>
  <c r="U96" i="17"/>
  <c r="M96" i="17"/>
  <c r="T96" i="17" s="1"/>
  <c r="L96" i="17"/>
  <c r="O96" i="17" s="1"/>
  <c r="K96" i="17"/>
  <c r="R96" i="17" s="1"/>
  <c r="J96" i="17"/>
  <c r="U95" i="17"/>
  <c r="T95" i="17"/>
  <c r="M95" i="17"/>
  <c r="L95" i="17"/>
  <c r="K95" i="17"/>
  <c r="R95" i="17" s="1"/>
  <c r="J95" i="17"/>
  <c r="U94" i="17"/>
  <c r="Q94" i="17"/>
  <c r="M94" i="17"/>
  <c r="T94" i="17" s="1"/>
  <c r="L94" i="17"/>
  <c r="K94" i="17"/>
  <c r="R94" i="17" s="1"/>
  <c r="J94" i="17"/>
  <c r="U93" i="17"/>
  <c r="M93" i="17"/>
  <c r="T93" i="17" s="1"/>
  <c r="L93" i="17"/>
  <c r="S93" i="17" s="1"/>
  <c r="K93" i="17"/>
  <c r="R93" i="17" s="1"/>
  <c r="J93" i="17"/>
  <c r="U92" i="17"/>
  <c r="M92" i="17"/>
  <c r="T92" i="17" s="1"/>
  <c r="L92" i="17"/>
  <c r="K92" i="17"/>
  <c r="R92" i="17" s="1"/>
  <c r="J92" i="17"/>
  <c r="Q92" i="17" s="1"/>
  <c r="U91" i="17"/>
  <c r="M91" i="17"/>
  <c r="T91" i="17" s="1"/>
  <c r="L91" i="17"/>
  <c r="S91" i="17" s="1"/>
  <c r="K91" i="17"/>
  <c r="R91" i="17" s="1"/>
  <c r="J91" i="17"/>
  <c r="U90" i="17"/>
  <c r="M90" i="17"/>
  <c r="T90" i="17" s="1"/>
  <c r="L90" i="17"/>
  <c r="S90" i="17" s="1"/>
  <c r="K90" i="17"/>
  <c r="R90" i="17" s="1"/>
  <c r="J90" i="17"/>
  <c r="U89" i="17"/>
  <c r="S89" i="17"/>
  <c r="R89" i="17"/>
  <c r="M89" i="17"/>
  <c r="T89" i="17" s="1"/>
  <c r="L89" i="17"/>
  <c r="K89" i="17"/>
  <c r="J89" i="17"/>
  <c r="Q89" i="17" s="1"/>
  <c r="U88" i="17"/>
  <c r="T88" i="17"/>
  <c r="S88" i="17"/>
  <c r="Q88" i="17"/>
  <c r="P88" i="17"/>
  <c r="M88" i="17"/>
  <c r="O88" i="17" s="1"/>
  <c r="L88" i="17"/>
  <c r="K88" i="17"/>
  <c r="R88" i="17" s="1"/>
  <c r="J88" i="17"/>
  <c r="N88" i="17" s="1"/>
  <c r="U87" i="17"/>
  <c r="Q87" i="17"/>
  <c r="M87" i="17"/>
  <c r="P87" i="17" s="1"/>
  <c r="L87" i="17"/>
  <c r="S87" i="17" s="1"/>
  <c r="K87" i="17"/>
  <c r="R87" i="17" s="1"/>
  <c r="J87" i="17"/>
  <c r="U86" i="17"/>
  <c r="M86" i="17"/>
  <c r="T86" i="17" s="1"/>
  <c r="L86" i="17"/>
  <c r="O86" i="17" s="1"/>
  <c r="K86" i="17"/>
  <c r="R86" i="17" s="1"/>
  <c r="J86" i="17"/>
  <c r="U85" i="17"/>
  <c r="M85" i="17"/>
  <c r="T85" i="17" s="1"/>
  <c r="L85" i="17"/>
  <c r="S85" i="17" s="1"/>
  <c r="K85" i="17"/>
  <c r="R85" i="17" s="1"/>
  <c r="J85" i="17"/>
  <c r="Q85" i="17" s="1"/>
  <c r="U84" i="17"/>
  <c r="M84" i="17"/>
  <c r="T84" i="17" s="1"/>
  <c r="L84" i="17"/>
  <c r="K84" i="17"/>
  <c r="R84" i="17" s="1"/>
  <c r="J84" i="17"/>
  <c r="Q84" i="17" s="1"/>
  <c r="U83" i="17"/>
  <c r="M83" i="17"/>
  <c r="T83" i="17" s="1"/>
  <c r="L83" i="17"/>
  <c r="S83" i="17" s="1"/>
  <c r="K83" i="17"/>
  <c r="R83" i="17" s="1"/>
  <c r="J83" i="17"/>
  <c r="Q83" i="17" s="1"/>
  <c r="U82" i="17"/>
  <c r="M82" i="17"/>
  <c r="T82" i="17" s="1"/>
  <c r="L82" i="17"/>
  <c r="K82" i="17"/>
  <c r="R82" i="17" s="1"/>
  <c r="J82" i="17"/>
  <c r="Q82" i="17" s="1"/>
  <c r="U81" i="17"/>
  <c r="M81" i="17"/>
  <c r="T81" i="17" s="1"/>
  <c r="L81" i="17"/>
  <c r="K81" i="17"/>
  <c r="R81" i="17" s="1"/>
  <c r="J81" i="17"/>
  <c r="U80" i="17"/>
  <c r="M80" i="17"/>
  <c r="T80" i="17" s="1"/>
  <c r="L80" i="17"/>
  <c r="O80" i="17" s="1"/>
  <c r="K80" i="17"/>
  <c r="R80" i="17" s="1"/>
  <c r="J80" i="17"/>
  <c r="P80" i="17" s="1"/>
  <c r="U79" i="17"/>
  <c r="M79" i="17"/>
  <c r="L79" i="17"/>
  <c r="O79" i="17" s="1"/>
  <c r="K79" i="17"/>
  <c r="R79" i="17" s="1"/>
  <c r="J79" i="17"/>
  <c r="Q79" i="17" s="1"/>
  <c r="U78" i="17"/>
  <c r="M78" i="17"/>
  <c r="L78" i="17"/>
  <c r="S78" i="17" s="1"/>
  <c r="K78" i="17"/>
  <c r="R78" i="17" s="1"/>
  <c r="J78" i="17"/>
  <c r="Q78" i="17" s="1"/>
  <c r="U77" i="17"/>
  <c r="M77" i="17"/>
  <c r="T77" i="17" s="1"/>
  <c r="L77" i="17"/>
  <c r="K77" i="17"/>
  <c r="R77" i="17" s="1"/>
  <c r="J77" i="17"/>
  <c r="Q77" i="17" s="1"/>
  <c r="U76" i="17"/>
  <c r="M76" i="17"/>
  <c r="T76" i="17" s="1"/>
  <c r="L76" i="17"/>
  <c r="S76" i="17" s="1"/>
  <c r="K76" i="17"/>
  <c r="R76" i="17" s="1"/>
  <c r="J76" i="17"/>
  <c r="Q76" i="17" s="1"/>
  <c r="U75" i="17"/>
  <c r="M75" i="17"/>
  <c r="T75" i="17" s="1"/>
  <c r="L75" i="17"/>
  <c r="S75" i="17" s="1"/>
  <c r="K75" i="17"/>
  <c r="R75" i="17" s="1"/>
  <c r="J75" i="17"/>
  <c r="N75" i="17" s="1"/>
  <c r="U74" i="17"/>
  <c r="M74" i="17"/>
  <c r="T74" i="17" s="1"/>
  <c r="L74" i="17"/>
  <c r="S74" i="17" s="1"/>
  <c r="K74" i="17"/>
  <c r="R74" i="17" s="1"/>
  <c r="J74" i="17"/>
  <c r="P74" i="17" s="1"/>
  <c r="U73" i="17"/>
  <c r="S73" i="17"/>
  <c r="M73" i="17"/>
  <c r="O73" i="17" s="1"/>
  <c r="L73" i="17"/>
  <c r="K73" i="17"/>
  <c r="R73" i="17" s="1"/>
  <c r="J73" i="17"/>
  <c r="N73" i="17" s="1"/>
  <c r="U72" i="17"/>
  <c r="R72" i="17"/>
  <c r="M72" i="17"/>
  <c r="T72" i="17" s="1"/>
  <c r="L72" i="17"/>
  <c r="N72" i="17" s="1"/>
  <c r="K72" i="17"/>
  <c r="J72" i="17"/>
  <c r="U71" i="17"/>
  <c r="M71" i="17"/>
  <c r="T71" i="17" s="1"/>
  <c r="L71" i="17"/>
  <c r="S71" i="17" s="1"/>
  <c r="K71" i="17"/>
  <c r="R71" i="17" s="1"/>
  <c r="J71" i="17"/>
  <c r="U70" i="17"/>
  <c r="M70" i="17"/>
  <c r="T70" i="17" s="1"/>
  <c r="L70" i="17"/>
  <c r="S70" i="17" s="1"/>
  <c r="K70" i="17"/>
  <c r="R70" i="17" s="1"/>
  <c r="J70" i="17"/>
  <c r="Q70" i="17" s="1"/>
  <c r="U69" i="17"/>
  <c r="M69" i="17"/>
  <c r="T69" i="17" s="1"/>
  <c r="L69" i="17"/>
  <c r="S69" i="17" s="1"/>
  <c r="K69" i="17"/>
  <c r="R69" i="17" s="1"/>
  <c r="J69" i="17"/>
  <c r="Q69" i="17" s="1"/>
  <c r="U68" i="17"/>
  <c r="M68" i="17"/>
  <c r="T68" i="17" s="1"/>
  <c r="L68" i="17"/>
  <c r="S68" i="17" s="1"/>
  <c r="K68" i="17"/>
  <c r="R68" i="17" s="1"/>
  <c r="J68" i="17"/>
  <c r="Q68" i="17" s="1"/>
  <c r="U67" i="17"/>
  <c r="M67" i="17"/>
  <c r="T67" i="17" s="1"/>
  <c r="L67" i="17"/>
  <c r="O67" i="17" s="1"/>
  <c r="K67" i="17"/>
  <c r="R67" i="17" s="1"/>
  <c r="J67" i="17"/>
  <c r="Q67" i="17" s="1"/>
  <c r="U66" i="17"/>
  <c r="T66" i="17"/>
  <c r="S66" i="17"/>
  <c r="M66" i="17"/>
  <c r="L66" i="17"/>
  <c r="K66" i="17"/>
  <c r="R66" i="17" s="1"/>
  <c r="J66" i="17"/>
  <c r="P66" i="17" s="1"/>
  <c r="U65" i="17"/>
  <c r="T65" i="17"/>
  <c r="Q65" i="17"/>
  <c r="P65" i="17"/>
  <c r="M65" i="17"/>
  <c r="L65" i="17"/>
  <c r="O65" i="17" s="1"/>
  <c r="K65" i="17"/>
  <c r="R65" i="17" s="1"/>
  <c r="J65" i="17"/>
  <c r="U64" i="17"/>
  <c r="Q64" i="17"/>
  <c r="P64" i="17"/>
  <c r="M64" i="17"/>
  <c r="T64" i="17" s="1"/>
  <c r="L64" i="17"/>
  <c r="K64" i="17"/>
  <c r="R64" i="17" s="1"/>
  <c r="J64" i="17"/>
  <c r="U63" i="17"/>
  <c r="M63" i="17"/>
  <c r="T63" i="17" s="1"/>
  <c r="L63" i="17"/>
  <c r="S63" i="17" s="1"/>
  <c r="K63" i="17"/>
  <c r="R63" i="17" s="1"/>
  <c r="J63" i="17"/>
  <c r="U62" i="17"/>
  <c r="N62" i="17"/>
  <c r="M62" i="17"/>
  <c r="T62" i="17" s="1"/>
  <c r="L62" i="17"/>
  <c r="S62" i="17" s="1"/>
  <c r="K62" i="17"/>
  <c r="R62" i="17" s="1"/>
  <c r="J62" i="17"/>
  <c r="Q62" i="17" s="1"/>
  <c r="U61" i="17"/>
  <c r="Q61" i="17"/>
  <c r="M61" i="17"/>
  <c r="T61" i="17" s="1"/>
  <c r="L61" i="17"/>
  <c r="S61" i="17" s="1"/>
  <c r="K61" i="17"/>
  <c r="R61" i="17" s="1"/>
  <c r="J61" i="17"/>
  <c r="U60" i="17"/>
  <c r="R60" i="17"/>
  <c r="Q60" i="17"/>
  <c r="O60" i="17"/>
  <c r="M60" i="17"/>
  <c r="T60" i="17" s="1"/>
  <c r="L60" i="17"/>
  <c r="S60" i="17" s="1"/>
  <c r="K60" i="17"/>
  <c r="J60" i="17"/>
  <c r="U59" i="17"/>
  <c r="Q59" i="17"/>
  <c r="M59" i="17"/>
  <c r="T59" i="17" s="1"/>
  <c r="L59" i="17"/>
  <c r="S59" i="17" s="1"/>
  <c r="K59" i="17"/>
  <c r="R59" i="17" s="1"/>
  <c r="J59" i="17"/>
  <c r="U58" i="17"/>
  <c r="M58" i="17"/>
  <c r="T58" i="17" s="1"/>
  <c r="L58" i="17"/>
  <c r="S58" i="17" s="1"/>
  <c r="K58" i="17"/>
  <c r="R58" i="17" s="1"/>
  <c r="J58" i="17"/>
  <c r="U57" i="17"/>
  <c r="M57" i="17"/>
  <c r="T57" i="17" s="1"/>
  <c r="L57" i="17"/>
  <c r="S57" i="17" s="1"/>
  <c r="K57" i="17"/>
  <c r="R57" i="17" s="1"/>
  <c r="J57" i="17"/>
  <c r="N57" i="17" s="1"/>
  <c r="U56" i="17"/>
  <c r="M56" i="17"/>
  <c r="T56" i="17" s="1"/>
  <c r="L56" i="17"/>
  <c r="S56" i="17" s="1"/>
  <c r="K56" i="17"/>
  <c r="R56" i="17" s="1"/>
  <c r="J56" i="17"/>
  <c r="P56" i="17" s="1"/>
  <c r="U55" i="17"/>
  <c r="T55" i="17"/>
  <c r="M55" i="17"/>
  <c r="L55" i="17"/>
  <c r="O55" i="17" s="1"/>
  <c r="K55" i="17"/>
  <c r="R55" i="17" s="1"/>
  <c r="J55" i="17"/>
  <c r="N55" i="17" s="1"/>
  <c r="U54" i="17"/>
  <c r="M54" i="17"/>
  <c r="T54" i="17" s="1"/>
  <c r="L54" i="17"/>
  <c r="S54" i="17" s="1"/>
  <c r="K54" i="17"/>
  <c r="R54" i="17" s="1"/>
  <c r="J54" i="17"/>
  <c r="Q54" i="17" s="1"/>
  <c r="U53" i="17"/>
  <c r="M53" i="17"/>
  <c r="T53" i="17" s="1"/>
  <c r="L53" i="17"/>
  <c r="O53" i="17" s="1"/>
  <c r="K53" i="17"/>
  <c r="R53" i="17" s="1"/>
  <c r="J53" i="17"/>
  <c r="U52" i="17"/>
  <c r="M52" i="17"/>
  <c r="T52" i="17" s="1"/>
  <c r="L52" i="17"/>
  <c r="S52" i="17" s="1"/>
  <c r="K52" i="17"/>
  <c r="R52" i="17" s="1"/>
  <c r="J52" i="17"/>
  <c r="Q52" i="17" s="1"/>
  <c r="U51" i="17"/>
  <c r="Q51" i="17"/>
  <c r="M51" i="17"/>
  <c r="T51" i="17" s="1"/>
  <c r="L51" i="17"/>
  <c r="S51" i="17" s="1"/>
  <c r="K51" i="17"/>
  <c r="R51" i="17" s="1"/>
  <c r="J51" i="17"/>
  <c r="U50" i="17"/>
  <c r="M50" i="17"/>
  <c r="T50" i="17" s="1"/>
  <c r="L50" i="17"/>
  <c r="S50" i="17" s="1"/>
  <c r="K50" i="17"/>
  <c r="R50" i="17" s="1"/>
  <c r="J50" i="17"/>
  <c r="Q50" i="17" s="1"/>
  <c r="U49" i="17"/>
  <c r="M49" i="17"/>
  <c r="T49" i="17" s="1"/>
  <c r="L49" i="17"/>
  <c r="K49" i="17"/>
  <c r="R49" i="17" s="1"/>
  <c r="J49" i="17"/>
  <c r="Q49" i="17" s="1"/>
  <c r="U48" i="17"/>
  <c r="M48" i="17"/>
  <c r="T48" i="17" s="1"/>
  <c r="L48" i="17"/>
  <c r="S48" i="17" s="1"/>
  <c r="K48" i="17"/>
  <c r="R48" i="17" s="1"/>
  <c r="J48" i="17"/>
  <c r="U47" i="17"/>
  <c r="M47" i="17"/>
  <c r="T47" i="17" s="1"/>
  <c r="L47" i="17"/>
  <c r="S47" i="17" s="1"/>
  <c r="K47" i="17"/>
  <c r="R47" i="17" s="1"/>
  <c r="J47" i="17"/>
  <c r="Q47" i="17" s="1"/>
  <c r="U46" i="17"/>
  <c r="M46" i="17"/>
  <c r="T46" i="17" s="1"/>
  <c r="L46" i="17"/>
  <c r="S46" i="17" s="1"/>
  <c r="K46" i="17"/>
  <c r="R46" i="17" s="1"/>
  <c r="J46" i="17"/>
  <c r="Q46" i="17" s="1"/>
  <c r="U45" i="17"/>
  <c r="R45" i="17"/>
  <c r="Q45" i="17"/>
  <c r="M45" i="17"/>
  <c r="T45" i="17" s="1"/>
  <c r="L45" i="17"/>
  <c r="S45" i="17" s="1"/>
  <c r="K45" i="17"/>
  <c r="J45" i="17"/>
  <c r="U44" i="17"/>
  <c r="S44" i="17"/>
  <c r="R44" i="17"/>
  <c r="Q44" i="17"/>
  <c r="N44" i="17"/>
  <c r="M44" i="17"/>
  <c r="T44" i="17" s="1"/>
  <c r="L44" i="17"/>
  <c r="K44" i="17"/>
  <c r="J44" i="17"/>
  <c r="U43" i="17"/>
  <c r="M43" i="17"/>
  <c r="T43" i="17" s="1"/>
  <c r="L43" i="17"/>
  <c r="S43" i="17" s="1"/>
  <c r="K43" i="17"/>
  <c r="R43" i="17" s="1"/>
  <c r="J43" i="17"/>
  <c r="Q43" i="17" s="1"/>
  <c r="U42" i="17"/>
  <c r="M42" i="17"/>
  <c r="L42" i="17"/>
  <c r="S42" i="17" s="1"/>
  <c r="K42" i="17"/>
  <c r="R42" i="17" s="1"/>
  <c r="J42" i="17"/>
  <c r="Q42" i="17" s="1"/>
  <c r="U41" i="17"/>
  <c r="M41" i="17"/>
  <c r="T41" i="17" s="1"/>
  <c r="L41" i="17"/>
  <c r="K41" i="17"/>
  <c r="R41" i="17" s="1"/>
  <c r="J41" i="17"/>
  <c r="U40" i="17"/>
  <c r="M40" i="17"/>
  <c r="T40" i="17" s="1"/>
  <c r="L40" i="17"/>
  <c r="O40" i="17" s="1"/>
  <c r="K40" i="17"/>
  <c r="R40" i="17" s="1"/>
  <c r="J40" i="17"/>
  <c r="Q40" i="17" s="1"/>
  <c r="U39" i="17"/>
  <c r="N39" i="17"/>
  <c r="M39" i="17"/>
  <c r="T39" i="17" s="1"/>
  <c r="L39" i="17"/>
  <c r="K39" i="17"/>
  <c r="R39" i="17" s="1"/>
  <c r="J39" i="17"/>
  <c r="Q39" i="17" s="1"/>
  <c r="U38" i="17"/>
  <c r="M38" i="17"/>
  <c r="T38" i="17" s="1"/>
  <c r="L38" i="17"/>
  <c r="S38" i="17" s="1"/>
  <c r="K38" i="17"/>
  <c r="R38" i="17" s="1"/>
  <c r="J38" i="17"/>
  <c r="Q38" i="17" s="1"/>
  <c r="U37" i="17"/>
  <c r="M37" i="17"/>
  <c r="T37" i="17" s="1"/>
  <c r="L37" i="17"/>
  <c r="S37" i="17" s="1"/>
  <c r="K37" i="17"/>
  <c r="R37" i="17" s="1"/>
  <c r="J37" i="17"/>
  <c r="Q37" i="17" s="1"/>
  <c r="U36" i="17"/>
  <c r="M36" i="17"/>
  <c r="T36" i="17" s="1"/>
  <c r="L36" i="17"/>
  <c r="N36" i="17" s="1"/>
  <c r="K36" i="17"/>
  <c r="R36" i="17" s="1"/>
  <c r="J36" i="17"/>
  <c r="Q36" i="17" s="1"/>
  <c r="U35" i="17"/>
  <c r="M35" i="17"/>
  <c r="T35" i="17" s="1"/>
  <c r="L35" i="17"/>
  <c r="K35" i="17"/>
  <c r="R35" i="17" s="1"/>
  <c r="J35" i="17"/>
  <c r="P35" i="17" s="1"/>
  <c r="U34" i="17"/>
  <c r="S34" i="17"/>
  <c r="M34" i="17"/>
  <c r="T34" i="17" s="1"/>
  <c r="L34" i="17"/>
  <c r="K34" i="17"/>
  <c r="R34" i="17" s="1"/>
  <c r="J34" i="17"/>
  <c r="Q34" i="17" s="1"/>
  <c r="U33" i="17"/>
  <c r="M33" i="17"/>
  <c r="T33" i="17" s="1"/>
  <c r="L33" i="17"/>
  <c r="O33" i="17" s="1"/>
  <c r="K33" i="17"/>
  <c r="R33" i="17" s="1"/>
  <c r="J33" i="17"/>
  <c r="Q33" i="17" s="1"/>
  <c r="U32" i="17"/>
  <c r="M32" i="17"/>
  <c r="T32" i="17" s="1"/>
  <c r="L32" i="17"/>
  <c r="S32" i="17" s="1"/>
  <c r="K32" i="17"/>
  <c r="R32" i="17" s="1"/>
  <c r="J32" i="17"/>
  <c r="Q32" i="17" s="1"/>
  <c r="U31" i="17"/>
  <c r="Q31" i="17"/>
  <c r="M31" i="17"/>
  <c r="T31" i="17" s="1"/>
  <c r="L31" i="17"/>
  <c r="S31" i="17" s="1"/>
  <c r="K31" i="17"/>
  <c r="R31" i="17" s="1"/>
  <c r="J31" i="17"/>
  <c r="U30" i="17"/>
  <c r="Q30" i="17"/>
  <c r="M30" i="17"/>
  <c r="T30" i="17" s="1"/>
  <c r="L30" i="17"/>
  <c r="N30" i="17" s="1"/>
  <c r="K30" i="17"/>
  <c r="R30" i="17" s="1"/>
  <c r="J30" i="17"/>
  <c r="U29" i="17"/>
  <c r="M29" i="17"/>
  <c r="T29" i="17" s="1"/>
  <c r="L29" i="17"/>
  <c r="O29" i="17" s="1"/>
  <c r="K29" i="17"/>
  <c r="R29" i="17" s="1"/>
  <c r="J29" i="17"/>
  <c r="P29" i="17" s="1"/>
  <c r="U28" i="17"/>
  <c r="M28" i="17"/>
  <c r="T28" i="17" s="1"/>
  <c r="L28" i="17"/>
  <c r="K28" i="17"/>
  <c r="R28" i="17" s="1"/>
  <c r="J28" i="17"/>
  <c r="Q28" i="17" s="1"/>
  <c r="U27" i="17"/>
  <c r="T27" i="17"/>
  <c r="R27" i="17"/>
  <c r="M27" i="17"/>
  <c r="L27" i="17"/>
  <c r="S27" i="17" s="1"/>
  <c r="K27" i="17"/>
  <c r="J27" i="17"/>
  <c r="U26" i="17"/>
  <c r="M26" i="17"/>
  <c r="T26" i="17" s="1"/>
  <c r="L26" i="17"/>
  <c r="O26" i="17" s="1"/>
  <c r="K26" i="17"/>
  <c r="R26" i="17" s="1"/>
  <c r="J26" i="17"/>
  <c r="Q26" i="17" s="1"/>
  <c r="U25" i="17"/>
  <c r="M25" i="17"/>
  <c r="T25" i="17" s="1"/>
  <c r="L25" i="17"/>
  <c r="S25" i="17" s="1"/>
  <c r="K25" i="17"/>
  <c r="R25" i="17" s="1"/>
  <c r="J25" i="17"/>
  <c r="Q25" i="17" s="1"/>
  <c r="U24" i="17"/>
  <c r="M24" i="17"/>
  <c r="T24" i="17" s="1"/>
  <c r="L24" i="17"/>
  <c r="K24" i="17"/>
  <c r="R24" i="17" s="1"/>
  <c r="J24" i="17"/>
  <c r="Q24" i="17" s="1"/>
  <c r="U23" i="17"/>
  <c r="M23" i="17"/>
  <c r="T23" i="17" s="1"/>
  <c r="L23" i="17"/>
  <c r="S23" i="17" s="1"/>
  <c r="K23" i="17"/>
  <c r="R23" i="17" s="1"/>
  <c r="J23" i="17"/>
  <c r="Q23" i="17" s="1"/>
  <c r="U22" i="17"/>
  <c r="Q22" i="17"/>
  <c r="M22" i="17"/>
  <c r="T22" i="17" s="1"/>
  <c r="L22" i="17"/>
  <c r="S22" i="17" s="1"/>
  <c r="K22" i="17"/>
  <c r="R22" i="17" s="1"/>
  <c r="J22" i="17"/>
  <c r="U21" i="17"/>
  <c r="M21" i="17"/>
  <c r="L21" i="17"/>
  <c r="K21" i="17"/>
  <c r="R21" i="17" s="1"/>
  <c r="J21" i="17"/>
  <c r="Q21" i="17" s="1"/>
  <c r="U20" i="17"/>
  <c r="M20" i="17"/>
  <c r="T20" i="17" s="1"/>
  <c r="L20" i="17"/>
  <c r="K20" i="17"/>
  <c r="R20" i="17" s="1"/>
  <c r="J20" i="17"/>
  <c r="U19" i="17"/>
  <c r="M19" i="17"/>
  <c r="T19" i="17" s="1"/>
  <c r="L19" i="17"/>
  <c r="O19" i="17" s="1"/>
  <c r="K19" i="17"/>
  <c r="R19" i="17" s="1"/>
  <c r="J19" i="17"/>
  <c r="Q19" i="17" s="1"/>
  <c r="U18" i="17"/>
  <c r="M18" i="17"/>
  <c r="T18" i="17" s="1"/>
  <c r="L18" i="17"/>
  <c r="S18" i="17" s="1"/>
  <c r="K18" i="17"/>
  <c r="R18" i="17" s="1"/>
  <c r="J18" i="17"/>
  <c r="Q18" i="17" s="1"/>
  <c r="U17" i="17"/>
  <c r="M17" i="17"/>
  <c r="T17" i="17" s="1"/>
  <c r="L17" i="17"/>
  <c r="S17" i="17" s="1"/>
  <c r="K17" i="17"/>
  <c r="R17" i="17" s="1"/>
  <c r="J17" i="17"/>
  <c r="Q17" i="17" s="1"/>
  <c r="U16" i="17"/>
  <c r="R16" i="17"/>
  <c r="M16" i="17"/>
  <c r="T16" i="17" s="1"/>
  <c r="L16" i="17"/>
  <c r="S16" i="17" s="1"/>
  <c r="K16" i="17"/>
  <c r="J16" i="17"/>
  <c r="Q16" i="17" s="1"/>
  <c r="U15" i="17"/>
  <c r="T15" i="17"/>
  <c r="S15" i="17"/>
  <c r="R15" i="17"/>
  <c r="M15" i="17"/>
  <c r="L15" i="17"/>
  <c r="K15" i="17"/>
  <c r="J15" i="17"/>
  <c r="P15" i="17" s="1"/>
  <c r="U14" i="17"/>
  <c r="T14" i="17"/>
  <c r="S14" i="17"/>
  <c r="R14" i="17"/>
  <c r="M14" i="17"/>
  <c r="L14" i="17"/>
  <c r="K14" i="17"/>
  <c r="J14" i="17"/>
  <c r="U13" i="17"/>
  <c r="M13" i="17"/>
  <c r="T13" i="17" s="1"/>
  <c r="L13" i="17"/>
  <c r="S13" i="17" s="1"/>
  <c r="K13" i="17"/>
  <c r="R13" i="17" s="1"/>
  <c r="J13" i="17"/>
  <c r="Q13" i="17" s="1"/>
  <c r="U12" i="17"/>
  <c r="M12" i="17"/>
  <c r="T12" i="17" s="1"/>
  <c r="L12" i="17"/>
  <c r="S12" i="17" s="1"/>
  <c r="K12" i="17"/>
  <c r="R12" i="17" s="1"/>
  <c r="J12" i="17"/>
  <c r="P12" i="17" s="1"/>
  <c r="U11" i="17"/>
  <c r="M11" i="17"/>
  <c r="T11" i="17" s="1"/>
  <c r="L11" i="17"/>
  <c r="O11" i="17" s="1"/>
  <c r="K11" i="17"/>
  <c r="R11" i="17" s="1"/>
  <c r="J11" i="17"/>
  <c r="Q11" i="17" s="1"/>
  <c r="U10" i="17"/>
  <c r="M10" i="17"/>
  <c r="T10" i="17" s="1"/>
  <c r="L10" i="17"/>
  <c r="S10" i="17" s="1"/>
  <c r="K10" i="17"/>
  <c r="R10" i="17" s="1"/>
  <c r="J10" i="17"/>
  <c r="Q10" i="17" s="1"/>
  <c r="U9" i="17"/>
  <c r="S9" i="17"/>
  <c r="R9" i="17"/>
  <c r="M9" i="17"/>
  <c r="T9" i="17" s="1"/>
  <c r="L9" i="17"/>
  <c r="N9" i="17" s="1"/>
  <c r="K9" i="17"/>
  <c r="J9" i="17"/>
  <c r="Q9" i="17" s="1"/>
  <c r="U8" i="17"/>
  <c r="T8" i="17"/>
  <c r="S8" i="17"/>
  <c r="R8" i="17"/>
  <c r="M8" i="17"/>
  <c r="L8" i="17"/>
  <c r="O8" i="17" s="1"/>
  <c r="K8" i="17"/>
  <c r="J8" i="17"/>
  <c r="P8" i="17" s="1"/>
  <c r="U7" i="17"/>
  <c r="R7" i="17"/>
  <c r="M7" i="17"/>
  <c r="T7" i="17" s="1"/>
  <c r="L7" i="17"/>
  <c r="K7" i="17"/>
  <c r="J7" i="17"/>
  <c r="U6" i="17"/>
  <c r="M6" i="17"/>
  <c r="T6" i="17" s="1"/>
  <c r="L6" i="17"/>
  <c r="O6" i="17" s="1"/>
  <c r="K6" i="17"/>
  <c r="R6" i="17" s="1"/>
  <c r="J6" i="17"/>
  <c r="Q6" i="17" s="1"/>
  <c r="U5" i="17"/>
  <c r="Q5" i="17"/>
  <c r="M5" i="17"/>
  <c r="T5" i="17" s="1"/>
  <c r="L5" i="17"/>
  <c r="S5" i="17" s="1"/>
  <c r="K5" i="17"/>
  <c r="R5" i="17" s="1"/>
  <c r="J5" i="17"/>
  <c r="U4" i="17"/>
  <c r="S4" i="17"/>
  <c r="R4" i="17"/>
  <c r="Q4" i="17"/>
  <c r="P4" i="17"/>
  <c r="O4" i="17"/>
  <c r="M4" i="17"/>
  <c r="T4" i="17" s="1"/>
  <c r="L4" i="17"/>
  <c r="K4" i="17"/>
  <c r="J4" i="17"/>
  <c r="N4" i="17" s="1"/>
  <c r="U3" i="17"/>
  <c r="S3" i="17"/>
  <c r="R3" i="17"/>
  <c r="Q3" i="17"/>
  <c r="M3" i="17"/>
  <c r="T3" i="17" s="1"/>
  <c r="L3" i="17"/>
  <c r="K3" i="17"/>
  <c r="J3" i="17"/>
  <c r="U2" i="17"/>
  <c r="M2" i="17"/>
  <c r="T2" i="17" s="1"/>
  <c r="L2" i="17"/>
  <c r="S2" i="17" s="1"/>
  <c r="K2" i="17"/>
  <c r="R2" i="17" s="1"/>
  <c r="J2" i="17"/>
  <c r="D30" i="1"/>
  <c r="E30" i="1" s="1"/>
  <c r="F30" i="1" s="1"/>
  <c r="D32" i="1"/>
  <c r="E32" i="1"/>
  <c r="F32" i="1"/>
  <c r="D34" i="1"/>
  <c r="E34" i="1" s="1"/>
  <c r="F34" i="1" s="1"/>
  <c r="D36" i="1"/>
  <c r="E36" i="1" s="1"/>
  <c r="F36" i="1" s="1"/>
  <c r="D38" i="1"/>
  <c r="E38" i="1"/>
  <c r="F38" i="1"/>
  <c r="D40" i="1"/>
  <c r="E40" i="1"/>
  <c r="F40" i="1" s="1"/>
  <c r="D42" i="1"/>
  <c r="E42" i="1"/>
  <c r="F42" i="1" s="1"/>
  <c r="D44" i="1"/>
  <c r="E44" i="1"/>
  <c r="F44" i="1"/>
  <c r="D46" i="1"/>
  <c r="E46" i="1"/>
  <c r="F46" i="1"/>
  <c r="D48" i="1"/>
  <c r="E48" i="1"/>
  <c r="F48" i="1" s="1"/>
  <c r="D50" i="1"/>
  <c r="E50" i="1" s="1"/>
  <c r="F50" i="1" s="1"/>
  <c r="D52" i="1"/>
  <c r="E52" i="1"/>
  <c r="F52" i="1"/>
  <c r="D54" i="1"/>
  <c r="E54" i="1" s="1"/>
  <c r="F54" i="1" s="1"/>
  <c r="D56" i="1"/>
  <c r="E56" i="1" s="1"/>
  <c r="F56" i="1" s="1"/>
  <c r="D58" i="1"/>
  <c r="E58" i="1"/>
  <c r="F58" i="1" s="1"/>
  <c r="D60" i="1"/>
  <c r="E60" i="1"/>
  <c r="F60" i="1" s="1"/>
  <c r="D62" i="1"/>
  <c r="E62" i="1"/>
  <c r="F62" i="1" s="1"/>
  <c r="D64" i="1"/>
  <c r="E64" i="1"/>
  <c r="F64" i="1"/>
  <c r="D66" i="1"/>
  <c r="E66" i="1"/>
  <c r="F66" i="1" s="1"/>
  <c r="D68" i="1"/>
  <c r="E68" i="1"/>
  <c r="F68" i="1"/>
  <c r="D70" i="1"/>
  <c r="E70" i="1" s="1"/>
  <c r="F70" i="1" s="1"/>
  <c r="D72" i="1"/>
  <c r="E72" i="1"/>
  <c r="F72" i="1"/>
  <c r="D74" i="1"/>
  <c r="E74" i="1" s="1"/>
  <c r="F74" i="1" s="1"/>
  <c r="D76" i="1"/>
  <c r="E76" i="1" s="1"/>
  <c r="F76" i="1" s="1"/>
  <c r="D78" i="1"/>
  <c r="E78" i="1"/>
  <c r="F78" i="1"/>
  <c r="D80" i="1"/>
  <c r="E80" i="1"/>
  <c r="F80" i="1" s="1"/>
  <c r="D82" i="1"/>
  <c r="E82" i="1"/>
  <c r="F82" i="1" s="1"/>
  <c r="D84" i="1"/>
  <c r="E84" i="1"/>
  <c r="F84" i="1"/>
  <c r="D86" i="1"/>
  <c r="E86" i="1"/>
  <c r="F86" i="1"/>
  <c r="D88" i="1"/>
  <c r="E88" i="1"/>
  <c r="F88" i="1"/>
  <c r="D90" i="1"/>
  <c r="E90" i="1" s="1"/>
  <c r="F90" i="1" s="1"/>
  <c r="D92" i="1"/>
  <c r="E92" i="1"/>
  <c r="F92" i="1"/>
  <c r="D94" i="1"/>
  <c r="E94" i="1" s="1"/>
  <c r="F94" i="1" s="1"/>
  <c r="D96" i="1"/>
  <c r="E96" i="1" s="1"/>
  <c r="F96" i="1" s="1"/>
  <c r="D98" i="1"/>
  <c r="E98" i="1"/>
  <c r="F98" i="1"/>
  <c r="D100" i="1"/>
  <c r="E100" i="1"/>
  <c r="F100" i="1" s="1"/>
  <c r="D102" i="1"/>
  <c r="E102" i="1"/>
  <c r="F102" i="1" s="1"/>
  <c r="D104" i="1"/>
  <c r="E104" i="1"/>
  <c r="F104" i="1" s="1"/>
  <c r="D106" i="1"/>
  <c r="E106" i="1"/>
  <c r="F106" i="1"/>
  <c r="D108" i="1"/>
  <c r="E108" i="1"/>
  <c r="F108" i="1"/>
  <c r="D110" i="1"/>
  <c r="E110" i="1" s="1"/>
  <c r="F110" i="1" s="1"/>
  <c r="D46" i="12"/>
  <c r="D49" i="12"/>
  <c r="D48" i="12"/>
  <c r="D47"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L14" i="12"/>
  <c r="D14" i="12"/>
  <c r="R10" i="12"/>
  <c r="R9" i="12"/>
  <c r="R8" i="12"/>
  <c r="R7" i="12"/>
  <c r="R6" i="12"/>
  <c r="R5" i="12"/>
  <c r="R4" i="12"/>
  <c r="R3" i="12"/>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3" i="10"/>
  <c r="D22" i="10"/>
  <c r="D21" i="10"/>
  <c r="D20" i="10"/>
  <c r="D19" i="10"/>
  <c r="D18" i="10"/>
  <c r="D17" i="10"/>
  <c r="D16" i="10"/>
  <c r="D15" i="10"/>
  <c r="L14" i="10"/>
  <c r="D14" i="10"/>
  <c r="R10" i="10"/>
  <c r="R9" i="10"/>
  <c r="R8" i="10"/>
  <c r="R7" i="10"/>
  <c r="R6" i="10"/>
  <c r="R5" i="10"/>
  <c r="R4" i="10"/>
  <c r="R3" i="10"/>
  <c r="P3" i="17" l="1"/>
  <c r="P27" i="17"/>
  <c r="Q56" i="17"/>
  <c r="Q74" i="17"/>
  <c r="N89" i="17"/>
  <c r="P2" i="17"/>
  <c r="O7" i="17"/>
  <c r="Q8" i="17"/>
  <c r="Q15" i="17"/>
  <c r="O20" i="17"/>
  <c r="O34" i="17"/>
  <c r="O41" i="17"/>
  <c r="N45" i="17"/>
  <c r="S55" i="17"/>
  <c r="P59" i="17"/>
  <c r="P94" i="17"/>
  <c r="O99" i="17"/>
  <c r="S103" i="17"/>
  <c r="N135" i="17"/>
  <c r="N136" i="17"/>
  <c r="N146" i="17"/>
  <c r="N164" i="17"/>
  <c r="N166" i="17"/>
  <c r="N58" i="17"/>
  <c r="N133" i="17"/>
  <c r="O114" i="17"/>
  <c r="N134" i="17"/>
  <c r="O138" i="17"/>
  <c r="N141" i="17"/>
  <c r="P60" i="17"/>
  <c r="N105" i="17"/>
  <c r="O135" i="17"/>
  <c r="P30" i="17"/>
  <c r="N61" i="17"/>
  <c r="N56" i="17"/>
  <c r="O58" i="17"/>
  <c r="N74" i="17"/>
  <c r="N93" i="17"/>
  <c r="N103" i="17"/>
  <c r="P107" i="17"/>
  <c r="S114" i="17"/>
  <c r="P134" i="17"/>
  <c r="P135" i="17"/>
  <c r="P142" i="17"/>
  <c r="O158" i="17"/>
  <c r="O163" i="17"/>
  <c r="P164" i="17"/>
  <c r="O165" i="17"/>
  <c r="P21" i="17"/>
  <c r="O57" i="17"/>
  <c r="O93" i="17"/>
  <c r="P123" i="17"/>
  <c r="O133" i="17"/>
  <c r="S138" i="17"/>
  <c r="N21" i="17"/>
  <c r="P42" i="17"/>
  <c r="O75" i="17"/>
  <c r="P14" i="17"/>
  <c r="N15" i="17"/>
  <c r="O28" i="17"/>
  <c r="S29" i="17"/>
  <c r="S30" i="17"/>
  <c r="O35" i="17"/>
  <c r="P57" i="17"/>
  <c r="N66" i="17"/>
  <c r="S67" i="17"/>
  <c r="Q75" i="17"/>
  <c r="P95" i="17"/>
  <c r="P103" i="17"/>
  <c r="O153" i="17"/>
  <c r="N31" i="17"/>
  <c r="S36" i="17"/>
  <c r="P97" i="17"/>
  <c r="S123" i="17"/>
  <c r="S134" i="17"/>
  <c r="P20" i="17"/>
  <c r="Q57" i="17"/>
  <c r="N90" i="17"/>
  <c r="N16" i="17"/>
  <c r="S28" i="17"/>
  <c r="N60" i="17"/>
  <c r="Q66" i="17"/>
  <c r="Q73" i="17"/>
  <c r="O95" i="17"/>
  <c r="S109" i="17"/>
  <c r="Q142" i="17"/>
  <c r="N148" i="17"/>
  <c r="O83" i="17"/>
  <c r="T108" i="17"/>
  <c r="S126" i="17"/>
  <c r="T42" i="17"/>
  <c r="S53" i="17"/>
  <c r="N3" i="17"/>
  <c r="Q35" i="17"/>
  <c r="O36" i="17"/>
  <c r="N63" i="17"/>
  <c r="N68" i="17"/>
  <c r="Q98" i="17"/>
  <c r="O13" i="17"/>
  <c r="Q14" i="17"/>
  <c r="O15" i="17"/>
  <c r="Q27" i="17"/>
  <c r="Q29" i="17"/>
  <c r="O30" i="17"/>
  <c r="P41" i="17"/>
  <c r="O51" i="17"/>
  <c r="O56" i="17"/>
  <c r="O66" i="17"/>
  <c r="P73" i="17"/>
  <c r="O74" i="17"/>
  <c r="O84" i="17"/>
  <c r="Q95" i="17"/>
  <c r="O123" i="17"/>
  <c r="O134" i="17"/>
  <c r="O136" i="17"/>
  <c r="Q138" i="17"/>
  <c r="S143" i="17"/>
  <c r="S153" i="17"/>
  <c r="S168" i="17"/>
  <c r="O42" i="17"/>
  <c r="O43" i="17"/>
  <c r="O78" i="17"/>
  <c r="O89" i="17"/>
  <c r="O61" i="17"/>
  <c r="O72" i="17"/>
  <c r="N83" i="17"/>
  <c r="P89" i="17"/>
  <c r="O90" i="17"/>
  <c r="P102" i="17"/>
  <c r="N104" i="17"/>
  <c r="N118" i="17"/>
  <c r="O131" i="17"/>
  <c r="O141" i="17"/>
  <c r="N23" i="17"/>
  <c r="N129" i="17"/>
  <c r="P9" i="17"/>
  <c r="O50" i="17"/>
  <c r="N77" i="17"/>
  <c r="P82" i="17"/>
  <c r="T87" i="17"/>
  <c r="N96" i="17"/>
  <c r="O98" i="17"/>
  <c r="N101" i="17"/>
  <c r="O113" i="17"/>
  <c r="N116" i="17"/>
  <c r="P118" i="17"/>
  <c r="O130" i="17"/>
  <c r="P145" i="17"/>
  <c r="N153" i="17"/>
  <c r="N168" i="17"/>
  <c r="O9" i="17"/>
  <c r="O45" i="17"/>
  <c r="S7" i="17"/>
  <c r="P45" i="17"/>
  <c r="S86" i="17"/>
  <c r="Q97" i="17"/>
  <c r="P98" i="17"/>
  <c r="N99" i="17"/>
  <c r="O101" i="17"/>
  <c r="P113" i="17"/>
  <c r="N114" i="17"/>
  <c r="O116" i="17"/>
  <c r="P129" i="17"/>
  <c r="Q130" i="17"/>
  <c r="N140" i="17"/>
  <c r="O148" i="17"/>
  <c r="N149" i="17"/>
  <c r="O159" i="17"/>
  <c r="S161" i="17"/>
  <c r="O21" i="17"/>
  <c r="P43" i="17"/>
  <c r="P44" i="17"/>
  <c r="N22" i="17"/>
  <c r="O118" i="17"/>
  <c r="N106" i="17"/>
  <c r="Q113" i="17"/>
  <c r="N115" i="17"/>
  <c r="N138" i="17"/>
  <c r="P148" i="17"/>
  <c r="P152" i="17"/>
  <c r="P153" i="17"/>
  <c r="N154" i="17"/>
  <c r="P160" i="17"/>
  <c r="P168" i="17"/>
  <c r="O22" i="17"/>
  <c r="S20" i="17"/>
  <c r="N71" i="17"/>
  <c r="T21" i="17"/>
  <c r="N29" i="17"/>
  <c r="P36" i="17"/>
  <c r="N37" i="17"/>
  <c r="N65" i="17"/>
  <c r="P85" i="17"/>
  <c r="P99" i="17"/>
  <c r="P100" i="17"/>
  <c r="P114" i="17"/>
  <c r="O115" i="17"/>
  <c r="O128" i="17"/>
  <c r="P137" i="17"/>
  <c r="Q148" i="17"/>
  <c r="N159" i="17"/>
  <c r="S41" i="17"/>
  <c r="P22" i="17"/>
  <c r="N28" i="17"/>
  <c r="O38" i="17"/>
  <c r="S21" i="17"/>
  <c r="N100" i="17"/>
  <c r="N121" i="17"/>
  <c r="O2" i="17"/>
  <c r="O3" i="17"/>
  <c r="P7" i="17"/>
  <c r="N8" i="17"/>
  <c r="O24" i="17"/>
  <c r="P28" i="17"/>
  <c r="S35" i="17"/>
  <c r="N76" i="17"/>
  <c r="S96" i="17"/>
  <c r="S129" i="17"/>
  <c r="Q147" i="17"/>
  <c r="Q2" i="17"/>
  <c r="S6" i="17"/>
  <c r="Q7" i="17"/>
  <c r="S11" i="17"/>
  <c r="Q12" i="17"/>
  <c r="P13" i="17"/>
  <c r="S19" i="17"/>
  <c r="Q20" i="17"/>
  <c r="S33" i="17"/>
  <c r="S40" i="17"/>
  <c r="Q41" i="17"/>
  <c r="N43" i="17"/>
  <c r="P52" i="17"/>
  <c r="P55" i="17"/>
  <c r="Q63" i="17"/>
  <c r="P63" i="17"/>
  <c r="P71" i="17"/>
  <c r="Q71" i="17"/>
  <c r="T78" i="17"/>
  <c r="S79" i="17"/>
  <c r="Q93" i="17"/>
  <c r="P93" i="17"/>
  <c r="O102" i="17"/>
  <c r="N102" i="17"/>
  <c r="P108" i="17"/>
  <c r="Q121" i="17"/>
  <c r="P121" i="17"/>
  <c r="P130" i="17"/>
  <c r="P133" i="17"/>
  <c r="Q140" i="17"/>
  <c r="P140" i="17"/>
  <c r="S26" i="17"/>
  <c r="Q48" i="17"/>
  <c r="P48" i="17"/>
  <c r="Q55" i="17"/>
  <c r="P81" i="17"/>
  <c r="S84" i="17"/>
  <c r="S95" i="17"/>
  <c r="N95" i="17"/>
  <c r="Q111" i="17"/>
  <c r="P111" i="17"/>
  <c r="O112" i="17"/>
  <c r="N112" i="17"/>
  <c r="O122" i="17"/>
  <c r="N122" i="17"/>
  <c r="S125" i="17"/>
  <c r="O125" i="17"/>
  <c r="Q133" i="17"/>
  <c r="O152" i="17"/>
  <c r="N152" i="17"/>
  <c r="S152" i="17"/>
  <c r="S154" i="17"/>
  <c r="O154" i="17"/>
  <c r="O39" i="17"/>
  <c r="O64" i="17"/>
  <c r="N64" i="17"/>
  <c r="N82" i="17"/>
  <c r="O82" i="17"/>
  <c r="O94" i="17"/>
  <c r="N94" i="17"/>
  <c r="T124" i="17"/>
  <c r="P124" i="17"/>
  <c r="T154" i="17"/>
  <c r="P154" i="17"/>
  <c r="Q156" i="17"/>
  <c r="P156" i="17"/>
  <c r="Q158" i="17"/>
  <c r="P158" i="17"/>
  <c r="N158" i="17"/>
  <c r="N10" i="17"/>
  <c r="O16" i="17"/>
  <c r="O23" i="17"/>
  <c r="N24" i="17"/>
  <c r="O37" i="17"/>
  <c r="N38" i="17"/>
  <c r="O49" i="17"/>
  <c r="N49" i="17"/>
  <c r="O81" i="17"/>
  <c r="N81" i="17"/>
  <c r="O100" i="17"/>
  <c r="O106" i="17"/>
  <c r="O111" i="17"/>
  <c r="N111" i="17"/>
  <c r="P122" i="17"/>
  <c r="N124" i="17"/>
  <c r="N125" i="17"/>
  <c r="N139" i="17"/>
  <c r="O147" i="17"/>
  <c r="N147" i="17"/>
  <c r="P24" i="17"/>
  <c r="P37" i="17"/>
  <c r="Q91" i="17"/>
  <c r="P91" i="17"/>
  <c r="O124" i="17"/>
  <c r="Q131" i="17"/>
  <c r="P131" i="17"/>
  <c r="O139" i="17"/>
  <c r="Q143" i="17"/>
  <c r="P143" i="17"/>
  <c r="S156" i="17"/>
  <c r="O156" i="17"/>
  <c r="N156" i="17"/>
  <c r="N5" i="17"/>
  <c r="N17" i="17"/>
  <c r="O31" i="17"/>
  <c r="N46" i="17"/>
  <c r="Q53" i="17"/>
  <c r="P53" i="17"/>
  <c r="N6" i="17"/>
  <c r="P10" i="17"/>
  <c r="N11" i="17"/>
  <c r="O25" i="17"/>
  <c r="P31" i="17"/>
  <c r="N32" i="17"/>
  <c r="P38" i="17"/>
  <c r="P39" i="17"/>
  <c r="N40" i="17"/>
  <c r="O46" i="17"/>
  <c r="N47" i="17"/>
  <c r="N48" i="17"/>
  <c r="P49" i="17"/>
  <c r="N50" i="17"/>
  <c r="P61" i="17"/>
  <c r="O62" i="17"/>
  <c r="O63" i="17"/>
  <c r="P67" i="17"/>
  <c r="N70" i="17"/>
  <c r="O71" i="17"/>
  <c r="S72" i="17"/>
  <c r="P75" i="17"/>
  <c r="O76" i="17"/>
  <c r="O77" i="17"/>
  <c r="N78" i="17"/>
  <c r="T79" i="17"/>
  <c r="P79" i="17"/>
  <c r="Q81" i="17"/>
  <c r="O87" i="17"/>
  <c r="N87" i="17"/>
  <c r="S102" i="17"/>
  <c r="O104" i="17"/>
  <c r="O105" i="17"/>
  <c r="S110" i="17"/>
  <c r="O110" i="17"/>
  <c r="N110" i="17"/>
  <c r="P115" i="17"/>
  <c r="N119" i="17"/>
  <c r="N120" i="17"/>
  <c r="O121" i="17"/>
  <c r="P139" i="17"/>
  <c r="O140" i="17"/>
  <c r="S145" i="17"/>
  <c r="N145" i="17"/>
  <c r="N151" i="17"/>
  <c r="Q162" i="17"/>
  <c r="P162" i="17"/>
  <c r="S169" i="17"/>
  <c r="O169" i="17"/>
  <c r="N169" i="17"/>
  <c r="O5" i="17"/>
  <c r="O10" i="17"/>
  <c r="P16" i="17"/>
  <c r="P23" i="17"/>
  <c r="N25" i="17"/>
  <c r="O92" i="17"/>
  <c r="N92" i="17"/>
  <c r="S92" i="17"/>
  <c r="P17" i="17"/>
  <c r="O18" i="17"/>
  <c r="N19" i="17"/>
  <c r="P25" i="17"/>
  <c r="N26" i="17"/>
  <c r="O32" i="17"/>
  <c r="N33" i="17"/>
  <c r="P46" i="17"/>
  <c r="O47" i="17"/>
  <c r="O48" i="17"/>
  <c r="O54" i="17"/>
  <c r="N54" i="17"/>
  <c r="P62" i="17"/>
  <c r="S65" i="17"/>
  <c r="O68" i="17"/>
  <c r="N69" i="17"/>
  <c r="O70" i="17"/>
  <c r="T73" i="17"/>
  <c r="P77" i="17"/>
  <c r="N79" i="17"/>
  <c r="N80" i="17"/>
  <c r="P83" i="17"/>
  <c r="N84" i="17"/>
  <c r="Q90" i="17"/>
  <c r="P90" i="17"/>
  <c r="P92" i="17"/>
  <c r="P104" i="17"/>
  <c r="P105" i="17"/>
  <c r="S111" i="17"/>
  <c r="O119" i="17"/>
  <c r="O120" i="17"/>
  <c r="S122" i="17"/>
  <c r="O144" i="17"/>
  <c r="N144" i="17"/>
  <c r="O146" i="17"/>
  <c r="O149" i="17"/>
  <c r="N150" i="17"/>
  <c r="O151" i="17"/>
  <c r="P167" i="17"/>
  <c r="T169" i="17"/>
  <c r="P169" i="17"/>
  <c r="O17" i="17"/>
  <c r="N2" i="17"/>
  <c r="P6" i="17"/>
  <c r="N7" i="17"/>
  <c r="P11" i="17"/>
  <c r="N12" i="17"/>
  <c r="O14" i="17"/>
  <c r="P18" i="17"/>
  <c r="P19" i="17"/>
  <c r="N20" i="17"/>
  <c r="S24" i="17"/>
  <c r="P32" i="17"/>
  <c r="N34" i="17"/>
  <c r="P40" i="17"/>
  <c r="N41" i="17"/>
  <c r="P47" i="17"/>
  <c r="P50" i="17"/>
  <c r="N51" i="17"/>
  <c r="Q58" i="17"/>
  <c r="P58" i="17"/>
  <c r="S64" i="17"/>
  <c r="P68" i="17"/>
  <c r="O69" i="17"/>
  <c r="P70" i="17"/>
  <c r="P78" i="17"/>
  <c r="Q80" i="17"/>
  <c r="S81" i="17"/>
  <c r="S82" i="17"/>
  <c r="N85" i="17"/>
  <c r="N86" i="17"/>
  <c r="S94" i="17"/>
  <c r="T109" i="17"/>
  <c r="P109" i="17"/>
  <c r="P110" i="17"/>
  <c r="P119" i="17"/>
  <c r="P120" i="17"/>
  <c r="Q126" i="17"/>
  <c r="P126" i="17"/>
  <c r="O127" i="17"/>
  <c r="N127" i="17"/>
  <c r="N128" i="17"/>
  <c r="O145" i="17"/>
  <c r="S147" i="17"/>
  <c r="P149" i="17"/>
  <c r="O150" i="17"/>
  <c r="Q155" i="17"/>
  <c r="P155" i="17"/>
  <c r="Q157" i="17"/>
  <c r="P157" i="17"/>
  <c r="Q161" i="17"/>
  <c r="P161" i="17"/>
  <c r="P5" i="17"/>
  <c r="O12" i="17"/>
  <c r="N13" i="17"/>
  <c r="P26" i="17"/>
  <c r="N27" i="17"/>
  <c r="P33" i="17"/>
  <c r="P34" i="17"/>
  <c r="N35" i="17"/>
  <c r="S39" i="17"/>
  <c r="S49" i="17"/>
  <c r="N52" i="17"/>
  <c r="N53" i="17"/>
  <c r="P54" i="17"/>
  <c r="P69" i="17"/>
  <c r="S80" i="17"/>
  <c r="P84" i="17"/>
  <c r="O85" i="17"/>
  <c r="N91" i="17"/>
  <c r="Q96" i="17"/>
  <c r="P96" i="17"/>
  <c r="Q106" i="17"/>
  <c r="P106" i="17"/>
  <c r="O107" i="17"/>
  <c r="N107" i="17"/>
  <c r="S107" i="17"/>
  <c r="N108" i="17"/>
  <c r="N109" i="17"/>
  <c r="O129" i="17"/>
  <c r="N131" i="17"/>
  <c r="P132" i="17"/>
  <c r="Q141" i="17"/>
  <c r="P141" i="17"/>
  <c r="O142" i="17"/>
  <c r="N142" i="17"/>
  <c r="S142" i="17"/>
  <c r="N143" i="17"/>
  <c r="P144" i="17"/>
  <c r="S146" i="17"/>
  <c r="P150" i="17"/>
  <c r="P163" i="17"/>
  <c r="T165" i="17"/>
  <c r="P165" i="17"/>
  <c r="O166" i="17"/>
  <c r="N18" i="17"/>
  <c r="N14" i="17"/>
  <c r="O27" i="17"/>
  <c r="N42" i="17"/>
  <c r="O44" i="17"/>
  <c r="P51" i="17"/>
  <c r="O52" i="17"/>
  <c r="O59" i="17"/>
  <c r="N59" i="17"/>
  <c r="Q72" i="17"/>
  <c r="P72" i="17"/>
  <c r="S77" i="17"/>
  <c r="O91" i="17"/>
  <c r="O97" i="17"/>
  <c r="N97" i="17"/>
  <c r="Q112" i="17"/>
  <c r="P112" i="17"/>
  <c r="Q116" i="17"/>
  <c r="P116" i="17"/>
  <c r="P125" i="17"/>
  <c r="O126" i="17"/>
  <c r="P127" i="17"/>
  <c r="Q128" i="17"/>
  <c r="O137" i="17"/>
  <c r="N137" i="17"/>
  <c r="S155" i="17"/>
  <c r="O155" i="17"/>
  <c r="N155" i="17"/>
  <c r="O157" i="17"/>
  <c r="N157" i="17"/>
  <c r="S157" i="17"/>
  <c r="Q163" i="17"/>
  <c r="Q146" i="17"/>
  <c r="P146" i="17"/>
  <c r="O162" i="17"/>
  <c r="N162" i="17"/>
  <c r="Q166" i="17"/>
  <c r="P166" i="17"/>
  <c r="P76" i="17"/>
  <c r="Q101" i="17"/>
  <c r="P101" i="17"/>
  <c r="O132" i="17"/>
  <c r="N132" i="17"/>
  <c r="Q151" i="17"/>
  <c r="P151" i="17"/>
  <c r="N160" i="17"/>
  <c r="N161" i="17"/>
  <c r="N67" i="17"/>
  <c r="Q86" i="17"/>
  <c r="P86" i="17"/>
  <c r="O117" i="17"/>
  <c r="N117" i="17"/>
  <c r="Q136" i="17"/>
  <c r="P136" i="17"/>
  <c r="P159" i="17"/>
  <c r="O160" i="17"/>
  <c r="O167" i="17"/>
  <c r="N167" i="17"/>
  <c r="S3" i="10"/>
  <c r="E46" i="12"/>
  <c r="E47" i="12"/>
  <c r="F47" i="12" s="1"/>
  <c r="E22" i="12"/>
  <c r="F22" i="12" s="1"/>
  <c r="E31" i="12"/>
  <c r="F31" i="12" s="1"/>
  <c r="E34" i="12"/>
  <c r="F34" i="12" s="1"/>
  <c r="E36" i="12"/>
  <c r="F36" i="12" s="1"/>
  <c r="S5" i="12"/>
  <c r="E39" i="12"/>
  <c r="F39" i="12" s="1"/>
  <c r="E30" i="12"/>
  <c r="S4" i="12"/>
  <c r="E38" i="12"/>
  <c r="E23" i="12"/>
  <c r="F23" i="12" s="1"/>
  <c r="S6" i="12"/>
  <c r="E24" i="12"/>
  <c r="F24" i="12" s="1"/>
  <c r="I24" i="12" s="1"/>
  <c r="E40" i="12"/>
  <c r="F40" i="12" s="1"/>
  <c r="E16" i="12"/>
  <c r="F16" i="12" s="1"/>
  <c r="E48" i="12"/>
  <c r="F48" i="12" s="1"/>
  <c r="E18" i="12"/>
  <c r="F18" i="12" s="1"/>
  <c r="E35" i="12"/>
  <c r="F35" i="12" s="1"/>
  <c r="S7" i="12"/>
  <c r="E26" i="12"/>
  <c r="S9" i="12"/>
  <c r="V9" i="12" s="1"/>
  <c r="E27" i="12"/>
  <c r="F27" i="12" s="1"/>
  <c r="E43" i="12"/>
  <c r="F43" i="12" s="1"/>
  <c r="E32" i="12"/>
  <c r="F32" i="12" s="1"/>
  <c r="E21" i="12"/>
  <c r="F21" i="12" s="1"/>
  <c r="E25" i="12"/>
  <c r="F25" i="12" s="1"/>
  <c r="S8" i="12"/>
  <c r="V7" i="12" s="1"/>
  <c r="E42" i="12"/>
  <c r="F42" i="12" s="1"/>
  <c r="S10" i="12"/>
  <c r="E28" i="12"/>
  <c r="E44" i="12"/>
  <c r="F44" i="12" s="1"/>
  <c r="E19" i="12"/>
  <c r="F19" i="12" s="1"/>
  <c r="E20" i="12"/>
  <c r="S3" i="12"/>
  <c r="E29" i="12"/>
  <c r="F29" i="12" s="1"/>
  <c r="F46" i="12"/>
  <c r="F38" i="12"/>
  <c r="G26" i="12"/>
  <c r="F26" i="12"/>
  <c r="T9" i="12"/>
  <c r="F28" i="12"/>
  <c r="E17" i="12"/>
  <c r="F17" i="12" s="1"/>
  <c r="E33" i="12"/>
  <c r="F33" i="12" s="1"/>
  <c r="E37" i="12"/>
  <c r="F37" i="12" s="1"/>
  <c r="E41" i="12"/>
  <c r="F41" i="12" s="1"/>
  <c r="E45" i="12"/>
  <c r="F45" i="12" s="1"/>
  <c r="E49" i="12"/>
  <c r="F49" i="12" s="1"/>
  <c r="E47" i="10"/>
  <c r="E32" i="10"/>
  <c r="F32" i="10" s="1"/>
  <c r="E16" i="10"/>
  <c r="F16" i="10" s="1"/>
  <c r="E97" i="10"/>
  <c r="F97" i="10" s="1"/>
  <c r="E67" i="10"/>
  <c r="E19" i="10"/>
  <c r="F19" i="10" s="1"/>
  <c r="E65" i="10"/>
  <c r="F65" i="10" s="1"/>
  <c r="E80" i="10"/>
  <c r="F80" i="10" s="1"/>
  <c r="E17" i="10"/>
  <c r="F17" i="10" s="1"/>
  <c r="E98" i="10"/>
  <c r="F98" i="10" s="1"/>
  <c r="E52" i="10"/>
  <c r="F52" i="10" s="1"/>
  <c r="E100" i="10"/>
  <c r="F100" i="10" s="1"/>
  <c r="E37" i="10"/>
  <c r="E38" i="10"/>
  <c r="F38" i="10" s="1"/>
  <c r="E102" i="10"/>
  <c r="F102" i="10" s="1"/>
  <c r="E39" i="10"/>
  <c r="E23" i="10"/>
  <c r="F23" i="10" s="1"/>
  <c r="E40" i="10"/>
  <c r="F40" i="10" s="1"/>
  <c r="E56" i="10"/>
  <c r="F56" i="10" s="1"/>
  <c r="E72" i="10"/>
  <c r="F72" i="10" s="1"/>
  <c r="E88" i="10"/>
  <c r="F88" i="10" s="1"/>
  <c r="E104" i="10"/>
  <c r="F104" i="10" s="1"/>
  <c r="E96" i="10"/>
  <c r="F96" i="10" s="1"/>
  <c r="E66" i="10"/>
  <c r="F66" i="10" s="1"/>
  <c r="E18" i="10"/>
  <c r="E68" i="10"/>
  <c r="F68" i="10" s="1"/>
  <c r="E69" i="10"/>
  <c r="E21" i="10"/>
  <c r="F21" i="10" s="1"/>
  <c r="E22" i="10"/>
  <c r="F22" i="10" s="1"/>
  <c r="I22" i="10" s="1"/>
  <c r="E71" i="10"/>
  <c r="F71" i="10" s="1"/>
  <c r="I71" i="10" s="1"/>
  <c r="E41" i="10"/>
  <c r="F41" i="10" s="1"/>
  <c r="E57" i="10"/>
  <c r="F57" i="10" s="1"/>
  <c r="E73" i="10"/>
  <c r="F73" i="10" s="1"/>
  <c r="E89" i="10"/>
  <c r="E105" i="10"/>
  <c r="F105" i="10" s="1"/>
  <c r="E48" i="10"/>
  <c r="F48" i="10" s="1"/>
  <c r="E49" i="10"/>
  <c r="F49" i="10" s="1"/>
  <c r="I49" i="10" s="1"/>
  <c r="E82" i="10"/>
  <c r="F82" i="10" s="1"/>
  <c r="E51" i="10"/>
  <c r="G51" i="10" s="1"/>
  <c r="E36" i="10"/>
  <c r="F36" i="10" s="1"/>
  <c r="E84" i="10"/>
  <c r="F84" i="10" s="1"/>
  <c r="E53" i="10"/>
  <c r="E86" i="10"/>
  <c r="F86" i="10" s="1"/>
  <c r="E55" i="10"/>
  <c r="F55" i="10" s="1"/>
  <c r="E42" i="10"/>
  <c r="F42" i="10" s="1"/>
  <c r="E74" i="10"/>
  <c r="F74" i="10" s="1"/>
  <c r="E90" i="10"/>
  <c r="F90" i="10" s="1"/>
  <c r="E106" i="10"/>
  <c r="F106" i="10" s="1"/>
  <c r="E95" i="10"/>
  <c r="F95" i="10" s="1"/>
  <c r="E31" i="10"/>
  <c r="F31" i="10" s="1"/>
  <c r="I31" i="10" s="1"/>
  <c r="E33" i="10"/>
  <c r="E50" i="10"/>
  <c r="F50" i="10" s="1"/>
  <c r="E83" i="10"/>
  <c r="E101" i="10"/>
  <c r="G101" i="10" s="1"/>
  <c r="E54" i="10"/>
  <c r="F54" i="10" s="1"/>
  <c r="S4" i="10"/>
  <c r="E87" i="10"/>
  <c r="F87" i="10" s="1"/>
  <c r="E25" i="10"/>
  <c r="F25" i="10" s="1"/>
  <c r="E26" i="10"/>
  <c r="F26" i="10" s="1"/>
  <c r="E58" i="10"/>
  <c r="F58" i="10" s="1"/>
  <c r="S8" i="10"/>
  <c r="E43" i="10"/>
  <c r="F43" i="10" s="1"/>
  <c r="E59" i="10"/>
  <c r="F59" i="10" s="1"/>
  <c r="E75" i="10"/>
  <c r="F75" i="10" s="1"/>
  <c r="E107" i="10"/>
  <c r="F107" i="10" s="1"/>
  <c r="S9" i="10"/>
  <c r="E28" i="10"/>
  <c r="F28" i="10" s="1"/>
  <c r="E44" i="10"/>
  <c r="F44" i="10" s="1"/>
  <c r="E60" i="10"/>
  <c r="F60" i="10" s="1"/>
  <c r="E76" i="10"/>
  <c r="F76" i="10" s="1"/>
  <c r="E92" i="10"/>
  <c r="F92" i="10" s="1"/>
  <c r="E108" i="10"/>
  <c r="F108" i="10" s="1"/>
  <c r="E63" i="10"/>
  <c r="E64" i="10"/>
  <c r="F64" i="10" s="1"/>
  <c r="E81" i="10"/>
  <c r="F81" i="10" s="1"/>
  <c r="E34" i="10"/>
  <c r="F34" i="10" s="1"/>
  <c r="E35" i="10"/>
  <c r="F35" i="10" s="1"/>
  <c r="E99" i="10"/>
  <c r="G99" i="10" s="1"/>
  <c r="E20" i="10"/>
  <c r="F20" i="10" s="1"/>
  <c r="I20" i="10" s="1"/>
  <c r="E85" i="10"/>
  <c r="G85" i="10" s="1"/>
  <c r="E70" i="10"/>
  <c r="F70" i="10" s="1"/>
  <c r="E103" i="10"/>
  <c r="G103" i="10" s="1"/>
  <c r="S5" i="10"/>
  <c r="V5" i="10" s="1"/>
  <c r="S6" i="10"/>
  <c r="S7" i="10"/>
  <c r="E27" i="10"/>
  <c r="F27" i="10" s="1"/>
  <c r="E91" i="10"/>
  <c r="G91" i="10" s="1"/>
  <c r="S10" i="10"/>
  <c r="T9" i="10" s="1"/>
  <c r="E29" i="10"/>
  <c r="F29" i="10" s="1"/>
  <c r="I29" i="10" s="1"/>
  <c r="E45" i="10"/>
  <c r="F45" i="10" s="1"/>
  <c r="E61" i="10"/>
  <c r="E77" i="10"/>
  <c r="E93" i="10"/>
  <c r="F93" i="10" s="1"/>
  <c r="E109" i="10"/>
  <c r="F109" i="10" s="1"/>
  <c r="E79" i="10"/>
  <c r="E30" i="10"/>
  <c r="F30" i="10" s="1"/>
  <c r="E46" i="10"/>
  <c r="F46" i="10" s="1"/>
  <c r="E62" i="10"/>
  <c r="F62" i="10" s="1"/>
  <c r="E78" i="10"/>
  <c r="F78" i="10" s="1"/>
  <c r="E94" i="10"/>
  <c r="F94" i="10" s="1"/>
  <c r="E110" i="10"/>
  <c r="F110" i="10" s="1"/>
  <c r="F33" i="10"/>
  <c r="F67" i="10"/>
  <c r="V3" i="10"/>
  <c r="T3" i="10"/>
  <c r="F63" i="10"/>
  <c r="F18" i="10"/>
  <c r="F89" i="10"/>
  <c r="G83" i="10"/>
  <c r="F83" i="10"/>
  <c r="I83" i="10" s="1"/>
  <c r="V7" i="10"/>
  <c r="F47" i="10"/>
  <c r="V9" i="10"/>
  <c r="D109" i="1"/>
  <c r="D107" i="1"/>
  <c r="D105" i="1"/>
  <c r="D103" i="1"/>
  <c r="D101" i="1"/>
  <c r="D99" i="1"/>
  <c r="D97" i="1"/>
  <c r="D95" i="1"/>
  <c r="D93" i="1"/>
  <c r="D91" i="1"/>
  <c r="D89" i="1"/>
  <c r="D87" i="1"/>
  <c r="D85" i="1"/>
  <c r="D29" i="1" s="1"/>
  <c r="D83" i="1"/>
  <c r="D81" i="1"/>
  <c r="D79" i="1"/>
  <c r="D77" i="1"/>
  <c r="D75" i="1"/>
  <c r="D73" i="1"/>
  <c r="D71" i="1"/>
  <c r="D69" i="1"/>
  <c r="D67" i="1"/>
  <c r="D65" i="1"/>
  <c r="D63" i="1"/>
  <c r="D61" i="1"/>
  <c r="D59" i="1"/>
  <c r="D57" i="1"/>
  <c r="D55" i="1"/>
  <c r="D53" i="1"/>
  <c r="D51" i="1"/>
  <c r="D49" i="1"/>
  <c r="D47" i="1"/>
  <c r="D43" i="1"/>
  <c r="D39" i="1"/>
  <c r="D35" i="1"/>
  <c r="D33" i="1"/>
  <c r="D31" i="1"/>
  <c r="D27" i="1"/>
  <c r="D25" i="1"/>
  <c r="D24" i="1"/>
  <c r="D23" i="1"/>
  <c r="D22" i="1"/>
  <c r="D21" i="1"/>
  <c r="D20" i="1"/>
  <c r="D19" i="1"/>
  <c r="D18" i="1"/>
  <c r="D17" i="1"/>
  <c r="D16" i="1"/>
  <c r="D15" i="1"/>
  <c r="D14" i="1"/>
  <c r="D80" i="7"/>
  <c r="D79" i="7"/>
  <c r="D64" i="7"/>
  <c r="D63" i="7"/>
  <c r="D48" i="7"/>
  <c r="D47" i="7"/>
  <c r="D34" i="7"/>
  <c r="D33" i="7"/>
  <c r="D32" i="7"/>
  <c r="E32" i="7" s="1"/>
  <c r="D31" i="7"/>
  <c r="D30" i="7"/>
  <c r="D29" i="7"/>
  <c r="D28" i="7"/>
  <c r="D27" i="7"/>
  <c r="D26" i="7"/>
  <c r="D25" i="7"/>
  <c r="D23" i="7"/>
  <c r="D22" i="7"/>
  <c r="D21" i="7"/>
  <c r="E21" i="7" s="1"/>
  <c r="F21" i="7" s="1"/>
  <c r="D20" i="7"/>
  <c r="D19" i="7"/>
  <c r="D18" i="7"/>
  <c r="D17" i="7"/>
  <c r="D16" i="7"/>
  <c r="D15" i="7"/>
  <c r="D14" i="7"/>
  <c r="D15" i="9"/>
  <c r="D14" i="9"/>
  <c r="D31" i="9"/>
  <c r="D32" i="9"/>
  <c r="D34" i="9"/>
  <c r="D33" i="9"/>
  <c r="D30" i="9"/>
  <c r="D29" i="9"/>
  <c r="D28" i="9"/>
  <c r="D27" i="9"/>
  <c r="D26" i="9"/>
  <c r="D25" i="9"/>
  <c r="D23" i="9"/>
  <c r="E23" i="9" s="1"/>
  <c r="F23" i="9" s="1"/>
  <c r="D22" i="9"/>
  <c r="E22" i="9" s="1"/>
  <c r="F22" i="9" s="1"/>
  <c r="I22" i="9" s="1"/>
  <c r="D21" i="9"/>
  <c r="D20" i="9"/>
  <c r="D19" i="9"/>
  <c r="D18" i="9"/>
  <c r="D17" i="9"/>
  <c r="D16" i="9"/>
  <c r="L14" i="9"/>
  <c r="R10" i="9"/>
  <c r="R9" i="9"/>
  <c r="R8" i="9"/>
  <c r="R7" i="9"/>
  <c r="R6" i="9"/>
  <c r="R5" i="9"/>
  <c r="R4" i="9"/>
  <c r="R3" i="9"/>
  <c r="D110" i="7"/>
  <c r="D109" i="7"/>
  <c r="D108" i="7"/>
  <c r="D107" i="7"/>
  <c r="E107" i="7" s="1"/>
  <c r="D106" i="7"/>
  <c r="D105" i="7"/>
  <c r="D104" i="7"/>
  <c r="D103" i="7"/>
  <c r="D102" i="7"/>
  <c r="D101" i="7"/>
  <c r="D100" i="7"/>
  <c r="D99" i="7"/>
  <c r="D98" i="7"/>
  <c r="D97" i="7"/>
  <c r="E97" i="7" s="1"/>
  <c r="D96" i="7"/>
  <c r="D95" i="7"/>
  <c r="D94" i="7"/>
  <c r="D93" i="7"/>
  <c r="D92" i="7"/>
  <c r="D91" i="7"/>
  <c r="D90" i="7"/>
  <c r="D89" i="7"/>
  <c r="D88" i="7"/>
  <c r="D87" i="7"/>
  <c r="E87" i="7" s="1"/>
  <c r="D86" i="7"/>
  <c r="D85" i="7"/>
  <c r="D84" i="7"/>
  <c r="D83" i="7"/>
  <c r="D82" i="7"/>
  <c r="D81" i="7"/>
  <c r="D78" i="7"/>
  <c r="D77" i="7"/>
  <c r="D76" i="7"/>
  <c r="E76" i="7" s="1"/>
  <c r="F76" i="7" s="1"/>
  <c r="D75" i="7"/>
  <c r="D74" i="7"/>
  <c r="D73" i="7"/>
  <c r="D72" i="7"/>
  <c r="D71" i="7"/>
  <c r="D70" i="7"/>
  <c r="D69" i="7"/>
  <c r="D68" i="7"/>
  <c r="D67" i="7"/>
  <c r="D66" i="7"/>
  <c r="E66" i="7" s="1"/>
  <c r="F66" i="7" s="1"/>
  <c r="D65" i="7"/>
  <c r="D62" i="7"/>
  <c r="D61" i="7"/>
  <c r="D60" i="7"/>
  <c r="D59" i="7"/>
  <c r="D58" i="7"/>
  <c r="D57" i="7"/>
  <c r="D56" i="7"/>
  <c r="D55" i="7"/>
  <c r="D54" i="7"/>
  <c r="D53" i="7"/>
  <c r="D52" i="7"/>
  <c r="D51" i="7"/>
  <c r="D50" i="7"/>
  <c r="D49" i="7"/>
  <c r="D46" i="7"/>
  <c r="D45" i="7"/>
  <c r="D44" i="7"/>
  <c r="D43" i="7"/>
  <c r="D42" i="7"/>
  <c r="D41" i="7"/>
  <c r="E41" i="7" s="1"/>
  <c r="D40" i="7"/>
  <c r="D39" i="7"/>
  <c r="D38" i="7"/>
  <c r="D37" i="7"/>
  <c r="D36" i="7"/>
  <c r="D35" i="7"/>
  <c r="E28" i="7"/>
  <c r="E27" i="7"/>
  <c r="F27" i="7" s="1"/>
  <c r="L14" i="7"/>
  <c r="E110" i="7" s="1"/>
  <c r="F110" i="7" s="1"/>
  <c r="R10" i="7"/>
  <c r="S10" i="7" s="1"/>
  <c r="R9" i="7"/>
  <c r="R8" i="7"/>
  <c r="R7" i="7"/>
  <c r="R6" i="7"/>
  <c r="R5" i="7"/>
  <c r="R4" i="7"/>
  <c r="S4" i="7" s="1"/>
  <c r="R3" i="7"/>
  <c r="S3" i="7" s="1"/>
  <c r="L14" i="1"/>
  <c r="G30" i="12" l="1"/>
  <c r="T5" i="12"/>
  <c r="T7" i="12"/>
  <c r="W7" i="12" s="1"/>
  <c r="G24" i="12"/>
  <c r="I26" i="12"/>
  <c r="I45" i="10"/>
  <c r="I63" i="10"/>
  <c r="F91" i="10"/>
  <c r="I91" i="10" s="1"/>
  <c r="F99" i="10"/>
  <c r="I99" i="10" s="1"/>
  <c r="G39" i="10"/>
  <c r="G37" i="10"/>
  <c r="G31" i="10"/>
  <c r="G63" i="10"/>
  <c r="F37" i="10"/>
  <c r="I37" i="10" s="1"/>
  <c r="G22" i="10"/>
  <c r="G25" i="10"/>
  <c r="F39" i="10"/>
  <c r="I39" i="10" s="1"/>
  <c r="G65" i="10"/>
  <c r="I25" i="10"/>
  <c r="G67" i="10"/>
  <c r="I35" i="10"/>
  <c r="I93" i="10"/>
  <c r="I59" i="10"/>
  <c r="I16" i="10"/>
  <c r="G16" i="10"/>
  <c r="G33" i="10"/>
  <c r="G77" i="10"/>
  <c r="I43" i="10"/>
  <c r="G53" i="10"/>
  <c r="I57" i="10"/>
  <c r="G75" i="10"/>
  <c r="G57" i="10"/>
  <c r="G18" i="10"/>
  <c r="G61" i="10"/>
  <c r="I41" i="10"/>
  <c r="E96" i="7"/>
  <c r="F96" i="7" s="1"/>
  <c r="E20" i="7"/>
  <c r="E31" i="7"/>
  <c r="F31" i="7" s="1"/>
  <c r="E67" i="7"/>
  <c r="E56" i="7"/>
  <c r="F56" i="7" s="1"/>
  <c r="E25" i="7"/>
  <c r="E34" i="7"/>
  <c r="F34" i="7" s="1"/>
  <c r="E57" i="7"/>
  <c r="F57" i="7" s="1"/>
  <c r="E26" i="7"/>
  <c r="F26" i="7" s="1"/>
  <c r="E77" i="7"/>
  <c r="F77" i="7" s="1"/>
  <c r="E37" i="7"/>
  <c r="E63" i="7"/>
  <c r="S5" i="7"/>
  <c r="E38" i="7"/>
  <c r="F38" i="7" s="1"/>
  <c r="E22" i="7"/>
  <c r="F22" i="7" s="1"/>
  <c r="E33" i="7"/>
  <c r="F33" i="7" s="1"/>
  <c r="E47" i="7"/>
  <c r="F47" i="7" s="1"/>
  <c r="E48" i="7"/>
  <c r="F48" i="7" s="1"/>
  <c r="S9" i="7"/>
  <c r="V9" i="7" s="1"/>
  <c r="E50" i="7"/>
  <c r="F50" i="7" s="1"/>
  <c r="G34" i="12"/>
  <c r="E49" i="7"/>
  <c r="E108" i="7"/>
  <c r="F108" i="7" s="1"/>
  <c r="E89" i="7"/>
  <c r="F89" i="7" s="1"/>
  <c r="E23" i="7"/>
  <c r="G93" i="10"/>
  <c r="I34" i="12"/>
  <c r="E39" i="7"/>
  <c r="F39" i="7" s="1"/>
  <c r="E88" i="7"/>
  <c r="F88" i="7" s="1"/>
  <c r="E16" i="7"/>
  <c r="F16" i="7" s="1"/>
  <c r="I16" i="7" s="1"/>
  <c r="E99" i="7"/>
  <c r="E17" i="7"/>
  <c r="F17" i="7" s="1"/>
  <c r="E60" i="7"/>
  <c r="F60" i="7" s="1"/>
  <c r="E80" i="7"/>
  <c r="F80" i="7" s="1"/>
  <c r="E81" i="7"/>
  <c r="F81" i="7" s="1"/>
  <c r="F77" i="10"/>
  <c r="I77" i="10" s="1"/>
  <c r="G87" i="10"/>
  <c r="G20" i="12"/>
  <c r="E29" i="7"/>
  <c r="F29" i="7" s="1"/>
  <c r="E109" i="7"/>
  <c r="F109" i="7" s="1"/>
  <c r="I109" i="7" s="1"/>
  <c r="E70" i="7"/>
  <c r="F70" i="7" s="1"/>
  <c r="G35" i="10"/>
  <c r="F103" i="10"/>
  <c r="I103" i="10" s="1"/>
  <c r="F51" i="10"/>
  <c r="I51" i="10" s="1"/>
  <c r="G69" i="10"/>
  <c r="G38" i="12"/>
  <c r="V5" i="12"/>
  <c r="E78" i="7"/>
  <c r="F78" i="7" s="1"/>
  <c r="E30" i="7"/>
  <c r="F30" i="7" s="1"/>
  <c r="E69" i="7"/>
  <c r="F69" i="7" s="1"/>
  <c r="I69" i="7" s="1"/>
  <c r="E51" i="7"/>
  <c r="E91" i="7"/>
  <c r="E72" i="7"/>
  <c r="F72" i="7" s="1"/>
  <c r="S4" i="9"/>
  <c r="F61" i="10"/>
  <c r="I61" i="10" s="1"/>
  <c r="S7" i="7"/>
  <c r="T7" i="7" s="1"/>
  <c r="E44" i="7"/>
  <c r="F44" i="7" s="1"/>
  <c r="E53" i="7"/>
  <c r="F53" i="7" s="1"/>
  <c r="I53" i="7" s="1"/>
  <c r="E73" i="7"/>
  <c r="E83" i="7"/>
  <c r="F83" i="7" s="1"/>
  <c r="E93" i="7"/>
  <c r="E103" i="7"/>
  <c r="S5" i="9"/>
  <c r="V5" i="9" s="1"/>
  <c r="F85" i="10"/>
  <c r="I27" i="10"/>
  <c r="G42" i="12"/>
  <c r="E68" i="7"/>
  <c r="F68" i="7" s="1"/>
  <c r="E79" i="7"/>
  <c r="G79" i="7" s="1"/>
  <c r="E42" i="7"/>
  <c r="F42" i="7" s="1"/>
  <c r="E71" i="7"/>
  <c r="F71" i="7" s="1"/>
  <c r="S6" i="7"/>
  <c r="E62" i="7"/>
  <c r="F62" i="7" s="1"/>
  <c r="E92" i="7"/>
  <c r="F92" i="7" s="1"/>
  <c r="E35" i="7"/>
  <c r="F35" i="7" s="1"/>
  <c r="E45" i="7"/>
  <c r="F45" i="7" s="1"/>
  <c r="E54" i="7"/>
  <c r="F54" i="7" s="1"/>
  <c r="E64" i="7"/>
  <c r="F64" i="7" s="1"/>
  <c r="E74" i="7"/>
  <c r="F74" i="7" s="1"/>
  <c r="E84" i="7"/>
  <c r="F84" i="7" s="1"/>
  <c r="E104" i="7"/>
  <c r="F104" i="7" s="1"/>
  <c r="S6" i="9"/>
  <c r="E20" i="9"/>
  <c r="E18" i="7"/>
  <c r="F18" i="7" s="1"/>
  <c r="I107" i="10"/>
  <c r="G97" i="10"/>
  <c r="G45" i="10"/>
  <c r="I55" i="10"/>
  <c r="F53" i="10"/>
  <c r="I53" i="10" s="1"/>
  <c r="G79" i="10"/>
  <c r="T7" i="10"/>
  <c r="F20" i="12"/>
  <c r="I20" i="12" s="1"/>
  <c r="G28" i="12"/>
  <c r="G46" i="12"/>
  <c r="E58" i="7"/>
  <c r="F58" i="7" s="1"/>
  <c r="E40" i="7"/>
  <c r="E59" i="7"/>
  <c r="G59" i="7" s="1"/>
  <c r="E100" i="7"/>
  <c r="F100" i="7" s="1"/>
  <c r="E61" i="7"/>
  <c r="F61" i="7" s="1"/>
  <c r="I61" i="7" s="1"/>
  <c r="E101" i="7"/>
  <c r="F101" i="7" s="1"/>
  <c r="E43" i="7"/>
  <c r="F43" i="7" s="1"/>
  <c r="E52" i="7"/>
  <c r="F52" i="7" s="1"/>
  <c r="E36" i="7"/>
  <c r="E46" i="7"/>
  <c r="F46" i="7" s="1"/>
  <c r="E55" i="7"/>
  <c r="G55" i="7" s="1"/>
  <c r="E65" i="7"/>
  <c r="F65" i="7" s="1"/>
  <c r="I65" i="7" s="1"/>
  <c r="E75" i="7"/>
  <c r="G75" i="7" s="1"/>
  <c r="E85" i="7"/>
  <c r="F85" i="7" s="1"/>
  <c r="E95" i="7"/>
  <c r="G95" i="7" s="1"/>
  <c r="E105" i="7"/>
  <c r="F105" i="7" s="1"/>
  <c r="S7" i="9"/>
  <c r="E19" i="7"/>
  <c r="G107" i="10"/>
  <c r="F69" i="10"/>
  <c r="I69" i="10" s="1"/>
  <c r="G55" i="10"/>
  <c r="I109" i="10"/>
  <c r="T5" i="10"/>
  <c r="I28" i="12"/>
  <c r="T3" i="12"/>
  <c r="I38" i="12"/>
  <c r="I42" i="12"/>
  <c r="I46" i="12"/>
  <c r="V3" i="12"/>
  <c r="I22" i="12"/>
  <c r="G22" i="12"/>
  <c r="W9" i="12"/>
  <c r="F30" i="12"/>
  <c r="I30" i="12" s="1"/>
  <c r="I18" i="12"/>
  <c r="G18" i="12"/>
  <c r="I40" i="12"/>
  <c r="I32" i="12"/>
  <c r="G40" i="12"/>
  <c r="G32" i="12"/>
  <c r="I44" i="12"/>
  <c r="I36" i="12"/>
  <c r="W5" i="12"/>
  <c r="G44" i="12"/>
  <c r="G36" i="12"/>
  <c r="I16" i="12"/>
  <c r="G16" i="12"/>
  <c r="I48" i="12"/>
  <c r="G48" i="12"/>
  <c r="I75" i="10"/>
  <c r="I81" i="10"/>
  <c r="I87" i="10"/>
  <c r="I65" i="10"/>
  <c r="I85" i="10"/>
  <c r="I105" i="10"/>
  <c r="I97" i="10"/>
  <c r="G109" i="10"/>
  <c r="G73" i="10"/>
  <c r="G41" i="10"/>
  <c r="W5" i="10"/>
  <c r="G71" i="10"/>
  <c r="G20" i="10"/>
  <c r="F101" i="10"/>
  <c r="I101" i="10" s="1"/>
  <c r="I67" i="10"/>
  <c r="G29" i="10"/>
  <c r="I33" i="10"/>
  <c r="G59" i="10"/>
  <c r="F79" i="10"/>
  <c r="I79" i="10" s="1"/>
  <c r="G49" i="10"/>
  <c r="G105" i="10"/>
  <c r="I18" i="10"/>
  <c r="G27" i="10"/>
  <c r="I47" i="10"/>
  <c r="G43" i="10"/>
  <c r="I95" i="10"/>
  <c r="G89" i="10"/>
  <c r="G81" i="10"/>
  <c r="G47" i="10"/>
  <c r="G95" i="10"/>
  <c r="I89" i="10"/>
  <c r="I73" i="10"/>
  <c r="W7" i="10"/>
  <c r="W3" i="10"/>
  <c r="W9" i="10"/>
  <c r="E18" i="9"/>
  <c r="F18" i="9" s="1"/>
  <c r="E25" i="9"/>
  <c r="F25" i="9" s="1"/>
  <c r="S9" i="9"/>
  <c r="E27" i="9"/>
  <c r="F27" i="9" s="1"/>
  <c r="E28" i="9"/>
  <c r="F28" i="9" s="1"/>
  <c r="S10" i="9"/>
  <c r="E29" i="9"/>
  <c r="G29" i="9" s="1"/>
  <c r="E31" i="9"/>
  <c r="F31" i="9" s="1"/>
  <c r="S8" i="9"/>
  <c r="V7" i="9" s="1"/>
  <c r="E32" i="9"/>
  <c r="F32" i="9" s="1"/>
  <c r="E16" i="9"/>
  <c r="S3" i="9"/>
  <c r="E19" i="9"/>
  <c r="F19" i="9" s="1"/>
  <c r="E33" i="9"/>
  <c r="F33" i="9" s="1"/>
  <c r="F20" i="9"/>
  <c r="T3" i="9"/>
  <c r="T5" i="9"/>
  <c r="W5" i="9" s="1"/>
  <c r="G22" i="9"/>
  <c r="V3" i="9"/>
  <c r="E17" i="9"/>
  <c r="F17" i="9" s="1"/>
  <c r="E21" i="9"/>
  <c r="F21" i="9" s="1"/>
  <c r="E26" i="9"/>
  <c r="F26" i="9" s="1"/>
  <c r="E30" i="9"/>
  <c r="F30" i="9" s="1"/>
  <c r="E34" i="9"/>
  <c r="F34" i="9" s="1"/>
  <c r="F28" i="7"/>
  <c r="I27" i="7" s="1"/>
  <c r="G27" i="7"/>
  <c r="G37" i="7"/>
  <c r="F37" i="7"/>
  <c r="I37" i="7" s="1"/>
  <c r="F63" i="7"/>
  <c r="F87" i="7"/>
  <c r="F103" i="7"/>
  <c r="F36" i="7"/>
  <c r="I35" i="7" s="1"/>
  <c r="G35" i="7"/>
  <c r="G20" i="7"/>
  <c r="F20" i="7"/>
  <c r="I20" i="7" s="1"/>
  <c r="F99" i="7"/>
  <c r="F97" i="7"/>
  <c r="F49" i="7"/>
  <c r="G31" i="7"/>
  <c r="F32" i="7"/>
  <c r="F91" i="7"/>
  <c r="F93" i="7"/>
  <c r="F67" i="7"/>
  <c r="F41" i="7"/>
  <c r="F51" i="7"/>
  <c r="I51" i="7" s="1"/>
  <c r="F19" i="7"/>
  <c r="G18" i="7"/>
  <c r="F23" i="7"/>
  <c r="I22" i="7" s="1"/>
  <c r="G22" i="7"/>
  <c r="V3" i="7"/>
  <c r="T3" i="7"/>
  <c r="G107" i="7"/>
  <c r="F107" i="7"/>
  <c r="I107" i="7" s="1"/>
  <c r="T5" i="7"/>
  <c r="S8" i="7"/>
  <c r="E82" i="7"/>
  <c r="F82" i="7" s="1"/>
  <c r="E86" i="7"/>
  <c r="F86" i="7" s="1"/>
  <c r="E90" i="7"/>
  <c r="F90" i="7" s="1"/>
  <c r="E94" i="7"/>
  <c r="F94" i="7" s="1"/>
  <c r="E98" i="7"/>
  <c r="F98" i="7" s="1"/>
  <c r="E102" i="7"/>
  <c r="F102" i="7" s="1"/>
  <c r="E106" i="7"/>
  <c r="F106" i="7" s="1"/>
  <c r="E109" i="1"/>
  <c r="E107" i="1"/>
  <c r="F107" i="1" s="1"/>
  <c r="E105" i="1"/>
  <c r="E103" i="1"/>
  <c r="F103" i="1" s="1"/>
  <c r="E101" i="1"/>
  <c r="E99" i="1"/>
  <c r="F99" i="1" s="1"/>
  <c r="E97" i="1"/>
  <c r="E95" i="1"/>
  <c r="F95" i="1" s="1"/>
  <c r="E93" i="1"/>
  <c r="E91" i="1"/>
  <c r="F91" i="1" s="1"/>
  <c r="E89" i="1"/>
  <c r="F89" i="1" s="1"/>
  <c r="E87" i="1"/>
  <c r="F87" i="1" s="1"/>
  <c r="D41" i="1" s="1"/>
  <c r="E85" i="1"/>
  <c r="E83" i="1"/>
  <c r="F83" i="1" s="1"/>
  <c r="E81" i="1"/>
  <c r="E79" i="1"/>
  <c r="F79" i="1" s="1"/>
  <c r="E77" i="1"/>
  <c r="E75" i="1"/>
  <c r="F75" i="1" s="1"/>
  <c r="E73" i="1"/>
  <c r="F73" i="1" s="1"/>
  <c r="D45" i="1" s="1"/>
  <c r="E45" i="1" s="1"/>
  <c r="E71" i="1"/>
  <c r="F71" i="1" s="1"/>
  <c r="E69" i="1"/>
  <c r="E67" i="1"/>
  <c r="F67" i="1" s="1"/>
  <c r="E65" i="1"/>
  <c r="E63" i="1"/>
  <c r="F63" i="1" s="1"/>
  <c r="E61" i="1"/>
  <c r="E59" i="1"/>
  <c r="F59" i="1" s="1"/>
  <c r="E57" i="1"/>
  <c r="F57" i="1" s="1"/>
  <c r="E55" i="1"/>
  <c r="F55" i="1" s="1"/>
  <c r="E53" i="1"/>
  <c r="E51" i="1"/>
  <c r="E49" i="1"/>
  <c r="F49" i="1" s="1"/>
  <c r="E47" i="1"/>
  <c r="F47" i="1" s="1"/>
  <c r="E43" i="1"/>
  <c r="F43" i="1" s="1"/>
  <c r="E41" i="1"/>
  <c r="F41" i="1" s="1"/>
  <c r="E39" i="1"/>
  <c r="F39" i="1" s="1"/>
  <c r="E35" i="1"/>
  <c r="F35" i="1" s="1"/>
  <c r="E33" i="1"/>
  <c r="F33" i="1" s="1"/>
  <c r="E31" i="1"/>
  <c r="F31" i="1" s="1"/>
  <c r="E29" i="1"/>
  <c r="E27" i="1"/>
  <c r="F27" i="1" s="1"/>
  <c r="D37" i="1" s="1"/>
  <c r="E37" i="1" s="1"/>
  <c r="E25" i="1"/>
  <c r="F25" i="1" s="1"/>
  <c r="E24" i="1"/>
  <c r="E23" i="1"/>
  <c r="F23" i="1" s="1"/>
  <c r="E22" i="1"/>
  <c r="F22" i="1" s="1"/>
  <c r="E21" i="1"/>
  <c r="F21" i="1" s="1"/>
  <c r="E20" i="1"/>
  <c r="E19" i="1"/>
  <c r="F19" i="1" s="1"/>
  <c r="E18" i="1"/>
  <c r="F18" i="1" s="1"/>
  <c r="E17" i="1"/>
  <c r="E16" i="1"/>
  <c r="F16" i="1" s="1"/>
  <c r="R10" i="1"/>
  <c r="S10" i="1" s="1"/>
  <c r="R9" i="1"/>
  <c r="S9" i="1" s="1"/>
  <c r="T9" i="1" s="1"/>
  <c r="R8" i="1"/>
  <c r="S8" i="1" s="1"/>
  <c r="R7" i="1"/>
  <c r="S7" i="1" s="1"/>
  <c r="R6" i="1"/>
  <c r="S6" i="1" s="1"/>
  <c r="R5" i="1"/>
  <c r="S5" i="1" s="1"/>
  <c r="R4" i="1"/>
  <c r="S4" i="1" s="1"/>
  <c r="R3" i="1"/>
  <c r="S3" i="1" s="1"/>
  <c r="G25" i="7" l="1"/>
  <c r="I91" i="7"/>
  <c r="I31" i="7"/>
  <c r="G109" i="7"/>
  <c r="G73" i="7"/>
  <c r="G47" i="7"/>
  <c r="I33" i="7"/>
  <c r="G33" i="7"/>
  <c r="F25" i="7"/>
  <c r="I25" i="7" s="1"/>
  <c r="G49" i="7"/>
  <c r="I45" i="7"/>
  <c r="I47" i="7"/>
  <c r="I49" i="7"/>
  <c r="W3" i="7"/>
  <c r="T9" i="7"/>
  <c r="W9" i="7" s="1"/>
  <c r="I18" i="7"/>
  <c r="G16" i="7"/>
  <c r="V5" i="7"/>
  <c r="W5" i="7" s="1"/>
  <c r="I43" i="7"/>
  <c r="G57" i="7"/>
  <c r="G53" i="7"/>
  <c r="I57" i="7"/>
  <c r="I67" i="7"/>
  <c r="I101" i="7"/>
  <c r="I103" i="7"/>
  <c r="G69" i="7"/>
  <c r="F59" i="7"/>
  <c r="I59" i="7" s="1"/>
  <c r="F55" i="7"/>
  <c r="I55" i="7" s="1"/>
  <c r="G29" i="7"/>
  <c r="G103" i="7"/>
  <c r="G71" i="7"/>
  <c r="I83" i="7"/>
  <c r="I29" i="7"/>
  <c r="G39" i="7"/>
  <c r="I87" i="7"/>
  <c r="F73" i="7"/>
  <c r="I73" i="7" s="1"/>
  <c r="I77" i="7"/>
  <c r="G87" i="7"/>
  <c r="F79" i="7"/>
  <c r="I79" i="7" s="1"/>
  <c r="G45" i="7"/>
  <c r="I63" i="7"/>
  <c r="G101" i="7"/>
  <c r="G77" i="7"/>
  <c r="F40" i="7"/>
  <c r="I39" i="7" s="1"/>
  <c r="F51" i="1"/>
  <c r="D28" i="1"/>
  <c r="E28" i="1" s="1"/>
  <c r="G27" i="1" s="1"/>
  <c r="G43" i="7"/>
  <c r="F75" i="7"/>
  <c r="I75" i="7" s="1"/>
  <c r="I99" i="7"/>
  <c r="G63" i="7"/>
  <c r="G41" i="7"/>
  <c r="V7" i="7"/>
  <c r="W7" i="7" s="1"/>
  <c r="W3" i="12"/>
  <c r="F95" i="7"/>
  <c r="I95" i="7" s="1"/>
  <c r="G61" i="7"/>
  <c r="G65" i="7"/>
  <c r="G91" i="7"/>
  <c r="T5" i="1"/>
  <c r="I18" i="9"/>
  <c r="G16" i="9"/>
  <c r="G51" i="7"/>
  <c r="G99" i="7"/>
  <c r="G67" i="7"/>
  <c r="V7" i="1"/>
  <c r="W7" i="1" s="1"/>
  <c r="T7" i="1"/>
  <c r="I41" i="7"/>
  <c r="I71" i="7"/>
  <c r="G83" i="7"/>
  <c r="F16" i="9"/>
  <c r="T7" i="9"/>
  <c r="W7" i="9" s="1"/>
  <c r="V9" i="9"/>
  <c r="F29" i="9"/>
  <c r="I29" i="9" s="1"/>
  <c r="G27" i="9"/>
  <c r="I31" i="9"/>
  <c r="I20" i="9"/>
  <c r="I25" i="9"/>
  <c r="G20" i="9"/>
  <c r="T9" i="9"/>
  <c r="I16" i="9"/>
  <c r="I27" i="9"/>
  <c r="G25" i="9"/>
  <c r="G31" i="9"/>
  <c r="G18" i="9"/>
  <c r="G33" i="9"/>
  <c r="I33" i="9"/>
  <c r="W9" i="9"/>
  <c r="W3" i="9"/>
  <c r="G93" i="7"/>
  <c r="I81" i="7"/>
  <c r="G89" i="7"/>
  <c r="I89" i="7"/>
  <c r="I85" i="7"/>
  <c r="G81" i="7"/>
  <c r="G85" i="7"/>
  <c r="I97" i="7"/>
  <c r="G97" i="7"/>
  <c r="I93" i="7"/>
  <c r="G105" i="7"/>
  <c r="I105" i="7"/>
  <c r="G24" i="1"/>
  <c r="I63" i="1"/>
  <c r="G63" i="1"/>
  <c r="G99" i="1"/>
  <c r="G18" i="1"/>
  <c r="G67" i="1"/>
  <c r="I22" i="1"/>
  <c r="G79" i="1"/>
  <c r="G95" i="1"/>
  <c r="G83" i="1"/>
  <c r="F24" i="1"/>
  <c r="I24" i="1" s="1"/>
  <c r="I107" i="1"/>
  <c r="G16" i="1"/>
  <c r="F17" i="1"/>
  <c r="I16" i="1" s="1"/>
  <c r="I75" i="1"/>
  <c r="G77" i="1"/>
  <c r="I91" i="1"/>
  <c r="G93" i="1"/>
  <c r="I103" i="1"/>
  <c r="G105" i="1"/>
  <c r="I18" i="1"/>
  <c r="G22" i="1"/>
  <c r="F61" i="1"/>
  <c r="G65" i="1"/>
  <c r="G71" i="1"/>
  <c r="G75" i="1"/>
  <c r="F77" i="1"/>
  <c r="I77" i="1" s="1"/>
  <c r="I79" i="1"/>
  <c r="G81" i="1"/>
  <c r="G87" i="1"/>
  <c r="G91" i="1"/>
  <c r="F93" i="1"/>
  <c r="I93" i="1" s="1"/>
  <c r="I95" i="1"/>
  <c r="G97" i="1"/>
  <c r="G103" i="1"/>
  <c r="F105" i="1"/>
  <c r="I105" i="1" s="1"/>
  <c r="F65" i="1"/>
  <c r="I65" i="1" s="1"/>
  <c r="I67" i="1"/>
  <c r="G69" i="1"/>
  <c r="F81" i="1"/>
  <c r="I81" i="1" s="1"/>
  <c r="I83" i="1"/>
  <c r="G85" i="1"/>
  <c r="F97" i="1"/>
  <c r="I97" i="1" s="1"/>
  <c r="I99" i="1"/>
  <c r="G101" i="1"/>
  <c r="F101" i="1"/>
  <c r="I101" i="1" s="1"/>
  <c r="V5" i="1"/>
  <c r="W5" i="1" s="1"/>
  <c r="F53" i="1"/>
  <c r="F69" i="1"/>
  <c r="I69" i="1" s="1"/>
  <c r="I71" i="1"/>
  <c r="G73" i="1"/>
  <c r="F85" i="1"/>
  <c r="I85" i="1" s="1"/>
  <c r="I87" i="1"/>
  <c r="G89" i="1"/>
  <c r="T3" i="1"/>
  <c r="V3" i="1"/>
  <c r="V9" i="1"/>
  <c r="G20" i="1"/>
  <c r="F20" i="1"/>
  <c r="I20" i="1" s="1"/>
  <c r="G29" i="1"/>
  <c r="F29" i="1"/>
  <c r="I29" i="1" s="1"/>
  <c r="F37" i="1"/>
  <c r="F45" i="1"/>
  <c r="I73" i="1"/>
  <c r="I89" i="1"/>
  <c r="G107" i="1"/>
  <c r="G109" i="1"/>
  <c r="F109" i="1"/>
  <c r="I109" i="1" s="1"/>
  <c r="F28" i="1" l="1"/>
  <c r="I27" i="1" s="1"/>
  <c r="W3" i="1"/>
  <c r="W9" i="1"/>
  <c r="I43" i="1" l="1"/>
  <c r="G43" i="1"/>
  <c r="I35" i="1"/>
  <c r="G35" i="1"/>
  <c r="I45" i="1"/>
  <c r="G45" i="1"/>
  <c r="I31" i="1"/>
  <c r="G31" i="1"/>
  <c r="I57" i="1"/>
  <c r="G57" i="1"/>
  <c r="I49" i="1"/>
  <c r="G49" i="1"/>
  <c r="I61" i="1"/>
  <c r="G61" i="1"/>
  <c r="I39" i="1"/>
  <c r="G39" i="1"/>
  <c r="I41" i="1"/>
  <c r="G41" i="1"/>
  <c r="I53" i="1"/>
  <c r="G53" i="1"/>
  <c r="I55" i="1"/>
  <c r="G55" i="1"/>
  <c r="I51" i="1"/>
  <c r="G51" i="1"/>
  <c r="I47" i="1"/>
  <c r="G47" i="1"/>
  <c r="I37" i="1"/>
  <c r="G37" i="1"/>
  <c r="I59" i="1"/>
  <c r="G59" i="1"/>
  <c r="I33" i="1"/>
  <c r="G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scasagrande</author>
  </authors>
  <commentList>
    <comment ref="A1" authorId="0" shapeId="0" xr:uid="{E97A77D3-796D-4D89-8475-D6A596320147}">
      <text>
        <r>
          <rPr>
            <b/>
            <sz val="9"/>
            <color indexed="81"/>
            <rFont val="Tahoma"/>
            <family val="2"/>
          </rPr>
          <t>scasagrande:</t>
        </r>
        <r>
          <rPr>
            <sz val="9"/>
            <color indexed="81"/>
            <rFont val="Tahoma"/>
            <family val="2"/>
          </rPr>
          <t xml:space="preserve">
Used 4 ul os sample/blank/control/standard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scasagrande</author>
  </authors>
  <commentList>
    <comment ref="A1" authorId="0" shapeId="0" xr:uid="{C487D7F3-94BF-4B41-AA5C-D0BFB5F26E02}">
      <text>
        <r>
          <rPr>
            <b/>
            <sz val="9"/>
            <color indexed="81"/>
            <rFont val="Tahoma"/>
            <family val="2"/>
          </rPr>
          <t>scasagrande:</t>
        </r>
        <r>
          <rPr>
            <sz val="9"/>
            <color indexed="81"/>
            <rFont val="Tahoma"/>
            <family val="2"/>
          </rPr>
          <t xml:space="preserve">
Used 4 ul os sample/blank/control/standard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scasagrande</author>
  </authors>
  <commentList>
    <comment ref="A1" authorId="0" shapeId="0" xr:uid="{94571C39-37F4-432C-8801-5564455B907E}">
      <text>
        <r>
          <rPr>
            <b/>
            <sz val="9"/>
            <color indexed="81"/>
            <rFont val="Tahoma"/>
            <family val="2"/>
          </rPr>
          <t>scasagrande:</t>
        </r>
        <r>
          <rPr>
            <sz val="9"/>
            <color indexed="81"/>
            <rFont val="Tahoma"/>
            <family val="2"/>
          </rPr>
          <t xml:space="preserve">
Used 4 ul os sample/blank/control/standard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scasagrande</author>
  </authors>
  <commentList>
    <comment ref="A1" authorId="0" shapeId="0" xr:uid="{7A834D0F-338C-4447-98AB-FBD3EC96228C}">
      <text>
        <r>
          <rPr>
            <b/>
            <sz val="9"/>
            <color indexed="81"/>
            <rFont val="Tahoma"/>
            <family val="2"/>
          </rPr>
          <t>scasagrande:</t>
        </r>
        <r>
          <rPr>
            <sz val="9"/>
            <color indexed="81"/>
            <rFont val="Tahoma"/>
            <family val="2"/>
          </rPr>
          <t xml:space="preserve">
Used 4 ul os sample/blank/control/standard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scasagrande</author>
  </authors>
  <commentList>
    <comment ref="A1" authorId="0" shapeId="0" xr:uid="{21E304C1-E8D4-43D7-B7B1-B2A92A743856}">
      <text>
        <r>
          <rPr>
            <b/>
            <sz val="9"/>
            <color indexed="81"/>
            <rFont val="Tahoma"/>
            <family val="2"/>
          </rPr>
          <t>scasagrande:</t>
        </r>
        <r>
          <rPr>
            <sz val="9"/>
            <color indexed="81"/>
            <rFont val="Tahoma"/>
            <family val="2"/>
          </rPr>
          <t xml:space="preserve">
Used 4 ul os sample/blank/control/standard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Lab Hau</author>
  </authors>
  <commentList>
    <comment ref="C98" authorId="0" shapeId="0" xr:uid="{E839CDFC-C6BC-5D4A-A3D4-9C6C4015AD08}">
      <text>
        <r>
          <rPr>
            <b/>
            <sz val="9"/>
            <color indexed="81"/>
            <rFont val="Tahoma"/>
            <family val="2"/>
          </rPr>
          <t>Lab Hau:</t>
        </r>
        <r>
          <rPr>
            <sz val="9"/>
            <color indexed="81"/>
            <rFont val="Tahoma"/>
            <family val="2"/>
          </rPr>
          <t xml:space="preserve">
TOO NOISY</t>
        </r>
      </text>
    </comment>
  </commentList>
</comments>
</file>

<file path=xl/sharedStrings.xml><?xml version="1.0" encoding="utf-8"?>
<sst xmlns="http://schemas.openxmlformats.org/spreadsheetml/2006/main" count="1744" uniqueCount="382">
  <si>
    <t>ID</t>
  </si>
  <si>
    <t>A</t>
  </si>
  <si>
    <t>B</t>
  </si>
  <si>
    <t>Plate 2</t>
  </si>
  <si>
    <t>ABS</t>
  </si>
  <si>
    <t>ABS-BLK</t>
  </si>
  <si>
    <t>MEAN</t>
  </si>
  <si>
    <t>Conc (mg/mL)</t>
  </si>
  <si>
    <t>STD</t>
  </si>
  <si>
    <t>CV</t>
  </si>
  <si>
    <t>ST1</t>
  </si>
  <si>
    <t>C</t>
  </si>
  <si>
    <t>ST2</t>
  </si>
  <si>
    <t>D</t>
  </si>
  <si>
    <t>E</t>
  </si>
  <si>
    <t>ST3</t>
  </si>
  <si>
    <t>F</t>
  </si>
  <si>
    <t>G</t>
  </si>
  <si>
    <t>ST4</t>
  </si>
  <si>
    <t>H</t>
  </si>
  <si>
    <t>Cell</t>
  </si>
  <si>
    <t>ASSAY CODE</t>
  </si>
  <si>
    <t>Abs</t>
  </si>
  <si>
    <t>Abs-Blank</t>
  </si>
  <si>
    <t>Conc</t>
  </si>
  <si>
    <t>DF</t>
  </si>
  <si>
    <t>Final Conc mg/ml</t>
  </si>
  <si>
    <t>MeanBLK</t>
  </si>
  <si>
    <t>slope</t>
  </si>
  <si>
    <t>intercept</t>
  </si>
  <si>
    <t>1A</t>
  </si>
  <si>
    <t>BLK</t>
  </si>
  <si>
    <t>2A</t>
  </si>
  <si>
    <t>1B</t>
  </si>
  <si>
    <t>2B</t>
  </si>
  <si>
    <t>1C</t>
  </si>
  <si>
    <t>2C</t>
  </si>
  <si>
    <t>1D</t>
  </si>
  <si>
    <t>2D</t>
  </si>
  <si>
    <t>1E</t>
  </si>
  <si>
    <t>2E</t>
  </si>
  <si>
    <t>1F</t>
  </si>
  <si>
    <t>2F</t>
  </si>
  <si>
    <t>1G</t>
  </si>
  <si>
    <t>2G</t>
  </si>
  <si>
    <t>1H</t>
  </si>
  <si>
    <t>2H</t>
  </si>
  <si>
    <t>3A</t>
  </si>
  <si>
    <t>4A</t>
  </si>
  <si>
    <t>3B</t>
  </si>
  <si>
    <t>4B</t>
  </si>
  <si>
    <t>3C</t>
  </si>
  <si>
    <t>4C</t>
  </si>
  <si>
    <t>3D</t>
  </si>
  <si>
    <t>4D</t>
  </si>
  <si>
    <t>3E</t>
  </si>
  <si>
    <t>4E</t>
  </si>
  <si>
    <t>3F</t>
  </si>
  <si>
    <t>4F</t>
  </si>
  <si>
    <t>3G</t>
  </si>
  <si>
    <t xml:space="preserve">  </t>
  </si>
  <si>
    <t>4G</t>
  </si>
  <si>
    <t>3H</t>
  </si>
  <si>
    <t>4H</t>
  </si>
  <si>
    <t>5A</t>
  </si>
  <si>
    <t>6A</t>
  </si>
  <si>
    <t>5B</t>
  </si>
  <si>
    <t>6B</t>
  </si>
  <si>
    <t>5C</t>
  </si>
  <si>
    <t>6C</t>
  </si>
  <si>
    <t>5D</t>
  </si>
  <si>
    <t>6D</t>
  </si>
  <si>
    <t>5E</t>
  </si>
  <si>
    <t>6E</t>
  </si>
  <si>
    <t>5F</t>
  </si>
  <si>
    <t>6F</t>
  </si>
  <si>
    <t>5G</t>
  </si>
  <si>
    <t>6G</t>
  </si>
  <si>
    <t>5H</t>
  </si>
  <si>
    <t>6H</t>
  </si>
  <si>
    <t>7A</t>
  </si>
  <si>
    <t>8A</t>
  </si>
  <si>
    <t>7B</t>
  </si>
  <si>
    <t>8B</t>
  </si>
  <si>
    <t>7C</t>
  </si>
  <si>
    <t>8C</t>
  </si>
  <si>
    <t>7D</t>
  </si>
  <si>
    <t>8D</t>
  </si>
  <si>
    <t>7E</t>
  </si>
  <si>
    <t>8E</t>
  </si>
  <si>
    <t>7F</t>
  </si>
  <si>
    <t>8F</t>
  </si>
  <si>
    <t>7G</t>
  </si>
  <si>
    <t>8G</t>
  </si>
  <si>
    <t>7H</t>
  </si>
  <si>
    <t>8H</t>
  </si>
  <si>
    <t>9A</t>
  </si>
  <si>
    <t>10A</t>
  </si>
  <si>
    <t>9B</t>
  </si>
  <si>
    <t>10B</t>
  </si>
  <si>
    <t>9C</t>
  </si>
  <si>
    <t>10C</t>
  </si>
  <si>
    <t>9D</t>
  </si>
  <si>
    <t>10D</t>
  </si>
  <si>
    <t>9E</t>
  </si>
  <si>
    <t>10E</t>
  </si>
  <si>
    <t>9F</t>
  </si>
  <si>
    <t>10F</t>
  </si>
  <si>
    <t>9G</t>
  </si>
  <si>
    <t>10G</t>
  </si>
  <si>
    <t>9H</t>
  </si>
  <si>
    <t>10H</t>
  </si>
  <si>
    <t>11A</t>
  </si>
  <si>
    <t>12A</t>
  </si>
  <si>
    <t>11B</t>
  </si>
  <si>
    <t>12B</t>
  </si>
  <si>
    <t>11C</t>
  </si>
  <si>
    <t>12C</t>
  </si>
  <si>
    <t>11D</t>
  </si>
  <si>
    <t>12D</t>
  </si>
  <si>
    <t>11E</t>
  </si>
  <si>
    <t>12E</t>
  </si>
  <si>
    <t>11F</t>
  </si>
  <si>
    <t>12F</t>
  </si>
  <si>
    <t>11G</t>
  </si>
  <si>
    <t>12G</t>
  </si>
  <si>
    <t>11H</t>
  </si>
  <si>
    <t>12H</t>
  </si>
  <si>
    <t>prot jask *.PLA</t>
  </si>
  <si>
    <t>03.07.2023 17:27:29</t>
  </si>
  <si>
    <t>Session:</t>
  </si>
  <si>
    <t>prot jask *</t>
  </si>
  <si>
    <t>Plate format:</t>
  </si>
  <si>
    <t>96 wells</t>
  </si>
  <si>
    <t>Area:</t>
  </si>
  <si>
    <t>A1 - H12</t>
  </si>
  <si>
    <t>Measurement type:</t>
  </si>
  <si>
    <t>Single</t>
  </si>
  <si>
    <t>Measurement mode:</t>
  </si>
  <si>
    <t>Fast</t>
  </si>
  <si>
    <t>Wavelength (nm):</t>
  </si>
  <si>
    <t>Required temp (°C):</t>
  </si>
  <si>
    <t>No</t>
  </si>
  <si>
    <t>Shaking:</t>
  </si>
  <si>
    <t>Duration (hh:mm:ss):</t>
  </si>
  <si>
    <t>Shaking speed:</t>
  </si>
  <si>
    <t>High</t>
  </si>
  <si>
    <t>Run:</t>
  </si>
  <si>
    <t>Instrument:</t>
  </si>
  <si>
    <t>Multiskan GO 1.00.40</t>
  </si>
  <si>
    <t>Serial number:</t>
  </si>
  <si>
    <t>1510-03640C</t>
  </si>
  <si>
    <t>Start time:</t>
  </si>
  <si>
    <t>03.07.2023 17:26:50</t>
  </si>
  <si>
    <t>Stop time:</t>
  </si>
  <si>
    <t>03.07.2023 17:27:04</t>
  </si>
  <si>
    <t>Start temperature:</t>
  </si>
  <si>
    <t>Stop temperature:</t>
  </si>
  <si>
    <t>Data:</t>
  </si>
  <si>
    <t>562 nm</t>
  </si>
  <si>
    <t>Checksum</t>
  </si>
  <si>
    <t>S01</t>
  </si>
  <si>
    <t>Plate1 03 July 2023</t>
  </si>
  <si>
    <t>prot jask2.PLA</t>
  </si>
  <si>
    <t>03.07.2023 19:23:09</t>
  </si>
  <si>
    <t>prot jask2</t>
  </si>
  <si>
    <t>03.07.2023 19:19:42</t>
  </si>
  <si>
    <t>03.07.2023 19:19:58</t>
  </si>
  <si>
    <t>There was a mistake in the plate that is missing blank and standard curve. These data have been taken from Plate 1. The samples marked in pink in the plate below we analized in the plate 2/second</t>
  </si>
  <si>
    <t>PLATE 2</t>
  </si>
  <si>
    <t>Plate 2 second</t>
  </si>
  <si>
    <t>prot jask3.PLA</t>
  </si>
  <si>
    <t>03.07.2023 20:53:47</t>
  </si>
  <si>
    <t>prot jask3</t>
  </si>
  <si>
    <t>03.07.2023 20:52:32</t>
  </si>
  <si>
    <t>03.07.2023 20:52:48</t>
  </si>
  <si>
    <t>04.07.2023 14:41:07</t>
  </si>
  <si>
    <t>prot jask3 *</t>
  </si>
  <si>
    <t>04.07.2023 14:40:18</t>
  </si>
  <si>
    <t>04.07.2023 14:40:36</t>
  </si>
  <si>
    <t>prot jask4 .PLA</t>
  </si>
  <si>
    <t>C4A1909</t>
  </si>
  <si>
    <t>C4A1962</t>
  </si>
  <si>
    <t>C4A1934</t>
  </si>
  <si>
    <t>C4A1917</t>
  </si>
  <si>
    <t>C4A1915</t>
  </si>
  <si>
    <t xml:space="preserve">C4A1958 </t>
  </si>
  <si>
    <t>C4A1921</t>
  </si>
  <si>
    <t>C4A1961</t>
  </si>
  <si>
    <t>C4A1955</t>
  </si>
  <si>
    <t>C4A1966</t>
  </si>
  <si>
    <t>C4A1965</t>
  </si>
  <si>
    <t>C4A1951</t>
  </si>
  <si>
    <t>C4A1936</t>
  </si>
  <si>
    <t>C4A1925</t>
  </si>
  <si>
    <t>C4A1906</t>
  </si>
  <si>
    <t>C4A1932</t>
  </si>
  <si>
    <t>C4A1920</t>
  </si>
  <si>
    <t>C4A1927</t>
  </si>
  <si>
    <t>C4A1947</t>
  </si>
  <si>
    <t>C4A1918</t>
  </si>
  <si>
    <t>C4A1957</t>
  </si>
  <si>
    <t>C4A1926</t>
  </si>
  <si>
    <t>C4A1903</t>
  </si>
  <si>
    <t>C4A1911</t>
  </si>
  <si>
    <t>C4A1952</t>
  </si>
  <si>
    <t>C4A1935</t>
  </si>
  <si>
    <t>C4A1904</t>
  </si>
  <si>
    <t>C4A1929</t>
  </si>
  <si>
    <t>C4A1946</t>
  </si>
  <si>
    <t>C4A1931</t>
  </si>
  <si>
    <t>C4A1908</t>
  </si>
  <si>
    <t>C4A1914</t>
  </si>
  <si>
    <t>C4A1938</t>
  </si>
  <si>
    <t>C4A1940</t>
  </si>
  <si>
    <t>C4A1945</t>
  </si>
  <si>
    <t>C4A1944</t>
  </si>
  <si>
    <t>C4A1924</t>
  </si>
  <si>
    <t>C4A1963</t>
  </si>
  <si>
    <t>C4A1956</t>
  </si>
  <si>
    <t>C4A1913</t>
  </si>
  <si>
    <t>C4A1939</t>
  </si>
  <si>
    <t>C4A1905</t>
  </si>
  <si>
    <t>C4A1094</t>
  </si>
  <si>
    <t>C4A1047</t>
  </si>
  <si>
    <t>C4A1051</t>
  </si>
  <si>
    <t>C4A1013</t>
  </si>
  <si>
    <t>C4A1072</t>
  </si>
  <si>
    <t>C4A1060</t>
  </si>
  <si>
    <t>C4A1074</t>
  </si>
  <si>
    <t>C4A1037</t>
  </si>
  <si>
    <t>C4A1031</t>
  </si>
  <si>
    <t>C4A1080</t>
  </si>
  <si>
    <t>C4A1057</t>
  </si>
  <si>
    <t>C4A1041</t>
  </si>
  <si>
    <t>C4A1022</t>
  </si>
  <si>
    <t>C4A1021</t>
  </si>
  <si>
    <t>C4A1038</t>
  </si>
  <si>
    <t>C4A1086</t>
  </si>
  <si>
    <t>C4A1090</t>
  </si>
  <si>
    <t>C4A1058</t>
  </si>
  <si>
    <t>C4A1015</t>
  </si>
  <si>
    <t>C4A1082</t>
  </si>
  <si>
    <t>C4A1062</t>
  </si>
  <si>
    <t>C4A1048</t>
  </si>
  <si>
    <t>C4A1036</t>
  </si>
  <si>
    <t>C4A1063</t>
  </si>
  <si>
    <t>C4A1076</t>
  </si>
  <si>
    <t>C4A1059</t>
  </si>
  <si>
    <t>C4A1023</t>
  </si>
  <si>
    <t>C4A1050</t>
  </si>
  <si>
    <t>C4A1034</t>
  </si>
  <si>
    <t>C4A1075</t>
  </si>
  <si>
    <t>C4A1035</t>
  </si>
  <si>
    <t>C4A1096</t>
  </si>
  <si>
    <t>C4A1069</t>
  </si>
  <si>
    <t>C4A1043</t>
  </si>
  <si>
    <t>C4A1055</t>
  </si>
  <si>
    <t>C4A1029</t>
  </si>
  <si>
    <t>C4A1095</t>
  </si>
  <si>
    <t>AD3</t>
  </si>
  <si>
    <t>AD2</t>
  </si>
  <si>
    <t>AD1</t>
  </si>
  <si>
    <t>AD4</t>
  </si>
  <si>
    <t>CS39635</t>
  </si>
  <si>
    <t>CS39647</t>
  </si>
  <si>
    <t>CS39629</t>
  </si>
  <si>
    <t>CS39602</t>
  </si>
  <si>
    <t>CS39646</t>
  </si>
  <si>
    <t>CS39621</t>
  </si>
  <si>
    <t>CS39604</t>
  </si>
  <si>
    <t>CS39601</t>
  </si>
  <si>
    <t>CS39650</t>
  </si>
  <si>
    <t>CS39632</t>
  </si>
  <si>
    <t>CS39626</t>
  </si>
  <si>
    <t>CS39640</t>
  </si>
  <si>
    <t>CS39649</t>
  </si>
  <si>
    <t>CS39642</t>
  </si>
  <si>
    <t>CS39628</t>
  </si>
  <si>
    <t>CS39637</t>
  </si>
  <si>
    <t>CS39607</t>
  </si>
  <si>
    <t>CS39603</t>
  </si>
  <si>
    <t>CS39617</t>
  </si>
  <si>
    <t>CS39633</t>
  </si>
  <si>
    <t>CS39616</t>
  </si>
  <si>
    <t>CS39631</t>
  </si>
  <si>
    <t>CS39619</t>
  </si>
  <si>
    <t>CS39608</t>
  </si>
  <si>
    <t>CS39627</t>
  </si>
  <si>
    <t>CS39620</t>
  </si>
  <si>
    <t>CS39648</t>
  </si>
  <si>
    <t>CS39630</t>
  </si>
  <si>
    <t>CS39634</t>
  </si>
  <si>
    <t>CS39638</t>
  </si>
  <si>
    <t>CS39623</t>
  </si>
  <si>
    <t>CS39643</t>
  </si>
  <si>
    <t>CS39641</t>
  </si>
  <si>
    <t>CS39645</t>
  </si>
  <si>
    <t>CS39609</t>
  </si>
  <si>
    <t>CS39606</t>
  </si>
  <si>
    <t>C3071</t>
  </si>
  <si>
    <t>CS39625</t>
  </si>
  <si>
    <t>C3056</t>
  </si>
  <si>
    <t>C3018</t>
  </si>
  <si>
    <t>CS39636</t>
  </si>
  <si>
    <t>C3024</t>
  </si>
  <si>
    <t>C3A1024</t>
  </si>
  <si>
    <t>C4A1912</t>
  </si>
  <si>
    <t>C4A1933</t>
  </si>
  <si>
    <t>C4A1960</t>
  </si>
  <si>
    <t>C4A1907</t>
  </si>
  <si>
    <t>C4A1948</t>
  </si>
  <si>
    <t>C4A1969</t>
  </si>
  <si>
    <t>C4A1910</t>
  </si>
  <si>
    <t>C4A1919</t>
  </si>
  <si>
    <t>C4A1949</t>
  </si>
  <si>
    <t>C4A1922</t>
  </si>
  <si>
    <t xml:space="preserve">Sample </t>
  </si>
  <si>
    <t>Protein_Conc</t>
  </si>
  <si>
    <t>Column1</t>
  </si>
  <si>
    <t>Column2</t>
  </si>
  <si>
    <t>Column3</t>
  </si>
  <si>
    <t>Column4</t>
  </si>
  <si>
    <t>Column5</t>
  </si>
  <si>
    <t>Column6</t>
  </si>
  <si>
    <t>Column7</t>
  </si>
  <si>
    <t>Count of Column1</t>
  </si>
  <si>
    <t>Row Labels</t>
  </si>
  <si>
    <t>(blank)</t>
  </si>
  <si>
    <t>Grand Total</t>
  </si>
  <si>
    <t>Max. of Column7</t>
  </si>
  <si>
    <t>Sum of Column3</t>
  </si>
  <si>
    <t>C4A1024</t>
  </si>
  <si>
    <t>Date</t>
  </si>
  <si>
    <t>Machine</t>
  </si>
  <si>
    <t>Bird ID</t>
  </si>
  <si>
    <t>Mass Tissue</t>
  </si>
  <si>
    <t>OB Chamber</t>
  </si>
  <si>
    <t>Baseline</t>
  </si>
  <si>
    <t>Oligo</t>
  </si>
  <si>
    <t>CCCP</t>
  </si>
  <si>
    <t>AA</t>
  </si>
  <si>
    <t>Routine</t>
  </si>
  <si>
    <t>OxPhos</t>
  </si>
  <si>
    <t>Leak</t>
  </si>
  <si>
    <t>ETS</t>
  </si>
  <si>
    <t>FCR1</t>
  </si>
  <si>
    <t>FCR2</t>
  </si>
  <si>
    <t>FCR3</t>
  </si>
  <si>
    <t>Routine/mg</t>
  </si>
  <si>
    <t>OxPhops/mg</t>
  </si>
  <si>
    <t>Leak/mg</t>
  </si>
  <si>
    <t>ETS/mg</t>
  </si>
  <si>
    <t>AA/mg</t>
  </si>
  <si>
    <t>15.05.023</t>
  </si>
  <si>
    <t>P2</t>
  </si>
  <si>
    <t>P1</t>
  </si>
  <si>
    <t>TRA2</t>
  </si>
  <si>
    <t>TRA4</t>
  </si>
  <si>
    <t>TRA1</t>
  </si>
  <si>
    <t>TRA3</t>
  </si>
  <si>
    <t>17.05.23</t>
  </si>
  <si>
    <t>T18</t>
  </si>
  <si>
    <t>T24</t>
  </si>
  <si>
    <t>T71</t>
  </si>
  <si>
    <t>T56</t>
  </si>
  <si>
    <t>18.05.23</t>
  </si>
  <si>
    <t>20.05.23</t>
  </si>
  <si>
    <t>22.05.23</t>
  </si>
  <si>
    <t>25.05.23</t>
  </si>
  <si>
    <t>27.05.23</t>
  </si>
  <si>
    <t>28.05.23</t>
  </si>
  <si>
    <t xml:space="preserve">B </t>
  </si>
  <si>
    <t>29.05.23</t>
  </si>
  <si>
    <t xml:space="preserve"> </t>
  </si>
  <si>
    <t>30.05.23</t>
  </si>
  <si>
    <t>01.06.23</t>
  </si>
  <si>
    <t>05.06.23</t>
  </si>
  <si>
    <t>08.06.23</t>
  </si>
  <si>
    <t>11.06.23</t>
  </si>
  <si>
    <t>C4A1958</t>
  </si>
  <si>
    <t>15.06.23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</si>
</sst>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0"/>
      <name val="Arial"/>
      <family val="2"/>
    </font>
    <font>
      <b/>
      <sz val="18"/>
      <color rgb="FFFF0000"/>
      <name val="Calibri"/>
      <family val="2"/>
      <scheme val="minor"/>
    </font>
    <font>
      <b/>
      <sz val="18"/>
      <color rgb="FFFF0000"/>
      <name val="Arial"/>
      <family val="2"/>
    </font>
    <font>
      <b/>
      <sz val="10"/>
      <color theme="1"/>
      <name val="Arial"/>
      <family val="2"/>
    </font>
    <font>
      <b/>
      <sz val="10"/>
      <color theme="3" tint="0.39997558519241921"/>
      <name val="Arial"/>
      <family val="2"/>
    </font>
    <font>
      <b/>
      <sz val="11"/>
      <color theme="3" tint="0.39997558519241921"/>
      <name val="Calibri"/>
      <family val="2"/>
      <scheme val="minor"/>
    </font>
    <font>
      <sz val="10"/>
      <color theme="1"/>
      <name val="Arial"/>
      <family val="2"/>
    </font>
    <font>
      <sz val="10"/>
      <color indexed="8"/>
      <name val="Arial"/>
      <family val="2"/>
    </font>
    <font>
      <sz val="11"/>
      <color indexed="8"/>
      <name val="Calibri"/>
      <family val="2"/>
    </font>
    <font>
      <b/>
      <sz val="9"/>
      <color indexed="81"/>
      <name val="Tahoma"/>
      <family val="2"/>
    </font>
    <font>
      <sz val="9"/>
      <color indexed="81"/>
      <name val="Tahoma"/>
      <family val="2"/>
    </font>
    <font>
      <b/>
      <sz val="11"/>
      <color theme="0"/>
      <name val="Calibri"/>
      <family val="2"/>
      <scheme val="minor"/>
    </font>
    <font>
      <b/>
      <sz val="11"/>
      <color rgb="FF0070C0"/>
      <name val="Calibri"/>
      <family val="2"/>
      <scheme val="minor"/>
    </font>
    <font>
      <b/>
      <sz val="11"/>
      <color theme="3" tint="-0.249977111117893"/>
      <name val="Calibri"/>
      <family val="2"/>
      <scheme val="minor"/>
    </font>
    <font>
      <b/>
      <sz val="11"/>
      <name val="Calibri"/>
      <family val="2"/>
      <scheme val="minor"/>
    </font>
    <font>
      <sz val="11"/>
      <name val="Calibri"/>
      <family val="2"/>
      <scheme val="minor"/>
    </font>
    <font>
      <sz val="11"/>
      <color rgb="FF0070C0"/>
      <name val="Calibri"/>
      <family val="2"/>
      <scheme val="minor"/>
    </font>
    <font>
      <b/>
      <sz val="11"/>
      <color theme="5"/>
      <name val="Calibri"/>
      <family val="2"/>
      <scheme val="minor"/>
    </font>
    <font>
      <sz val="11"/>
      <color theme="5"/>
      <name val="Calibri"/>
      <family val="2"/>
      <scheme val="minor"/>
    </font>
    <font>
      <sz val="11"/>
      <color theme="0"/>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C000"/>
        <bgColor indexed="64"/>
      </patternFill>
    </fill>
    <fill>
      <patternFill patternType="solid">
        <fgColor theme="6" tint="-0.499984740745262"/>
        <bgColor indexed="64"/>
      </patternFill>
    </fill>
  </fills>
  <borders count="1">
    <border>
      <left/>
      <right/>
      <top/>
      <bottom/>
      <diagonal/>
    </border>
  </borders>
  <cellStyleXfs count="3">
    <xf numFmtId="0" fontId="0" fillId="0" borderId="0"/>
    <xf numFmtId="0" fontId="11" fillId="0" borderId="0"/>
    <xf numFmtId="0" fontId="11" fillId="0" borderId="0"/>
  </cellStyleXfs>
  <cellXfs count="60">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1" applyFont="1" applyAlignment="1">
      <alignment horizontal="center" wrapText="1"/>
    </xf>
    <xf numFmtId="0" fontId="12" fillId="0" borderId="0" xfId="2" applyFont="1" applyAlignment="1">
      <alignment horizontal="center" wrapText="1"/>
    </xf>
    <xf numFmtId="21" fontId="0" fillId="0" borderId="0" xfId="0" applyNumberFormat="1"/>
    <xf numFmtId="0" fontId="0" fillId="3" borderId="0" xfId="0" applyFill="1"/>
    <xf numFmtId="0" fontId="0" fillId="4" borderId="0" xfId="0" applyFill="1"/>
    <xf numFmtId="0" fontId="0" fillId="2" borderId="0" xfId="0" applyFill="1"/>
    <xf numFmtId="0" fontId="10" fillId="3" borderId="0" xfId="0" applyFont="1" applyFill="1" applyAlignment="1">
      <alignment horizontal="center"/>
    </xf>
    <xf numFmtId="0" fontId="12" fillId="3" borderId="0" xfId="2" applyFont="1" applyFill="1" applyAlignment="1">
      <alignment horizontal="center" wrapText="1"/>
    </xf>
    <xf numFmtId="0" fontId="12" fillId="3" borderId="0" xfId="1" applyFont="1" applyFill="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0" fontId="1" fillId="5" borderId="0" xfId="0" applyFont="1" applyFill="1" applyAlignment="1">
      <alignment horizontal="center"/>
    </xf>
    <xf numFmtId="49" fontId="1" fillId="5" borderId="0" xfId="0" applyNumberFormat="1" applyFont="1" applyFill="1" applyAlignment="1">
      <alignment horizontal="center"/>
    </xf>
    <xf numFmtId="0" fontId="16" fillId="5" borderId="0" xfId="0" applyFont="1" applyFill="1" applyAlignment="1">
      <alignment horizontal="center"/>
    </xf>
    <xf numFmtId="0" fontId="17" fillId="5" borderId="0" xfId="0" applyFont="1" applyFill="1" applyAlignment="1">
      <alignment horizontal="center"/>
    </xf>
    <xf numFmtId="0" fontId="1" fillId="5" borderId="0" xfId="0" applyFont="1" applyFill="1" applyAlignment="1">
      <alignment horizontal="left"/>
    </xf>
    <xf numFmtId="14" fontId="18" fillId="0" borderId="0" xfId="0" applyNumberFormat="1" applyFont="1" applyAlignment="1">
      <alignment horizontal="center"/>
    </xf>
    <xf numFmtId="0" fontId="0" fillId="0" borderId="0" xfId="0" applyAlignment="1">
      <alignment horizontal="center"/>
    </xf>
    <xf numFmtId="49" fontId="19" fillId="0" borderId="0" xfId="0" applyNumberFormat="1" applyFont="1" applyAlignment="1">
      <alignment horizontal="center"/>
    </xf>
    <xf numFmtId="0" fontId="19" fillId="0" borderId="0" xfId="0" applyFont="1" applyAlignment="1">
      <alignment horizontal="center"/>
    </xf>
    <xf numFmtId="0" fontId="0" fillId="0" borderId="0" xfId="0" applyAlignment="1">
      <alignment wrapText="1"/>
    </xf>
    <xf numFmtId="0" fontId="20" fillId="0" borderId="0" xfId="0" applyFont="1" applyAlignment="1">
      <alignment horizontal="center"/>
    </xf>
    <xf numFmtId="49" fontId="0" fillId="0" borderId="0" xfId="0" applyNumberFormat="1" applyAlignment="1">
      <alignment horizontal="center"/>
    </xf>
    <xf numFmtId="14" fontId="18" fillId="3" borderId="0" xfId="0" applyNumberFormat="1" applyFont="1" applyFill="1" applyAlignment="1">
      <alignment horizontal="center"/>
    </xf>
    <xf numFmtId="0" fontId="0" fillId="3" borderId="0" xfId="0" applyFill="1" applyAlignment="1">
      <alignment horizontal="center"/>
    </xf>
    <xf numFmtId="49" fontId="0" fillId="3" borderId="0" xfId="0" applyNumberFormat="1" applyFill="1" applyAlignment="1">
      <alignment horizontal="center"/>
    </xf>
    <xf numFmtId="0" fontId="19" fillId="3" borderId="0" xfId="0" applyFont="1" applyFill="1" applyAlignment="1">
      <alignment horizontal="center"/>
    </xf>
    <xf numFmtId="0" fontId="0" fillId="3" borderId="0" xfId="0" applyFill="1" applyAlignment="1">
      <alignment wrapText="1"/>
    </xf>
    <xf numFmtId="0" fontId="20" fillId="3" borderId="0" xfId="0" applyFont="1" applyFill="1" applyAlignment="1">
      <alignment horizontal="center"/>
    </xf>
    <xf numFmtId="14" fontId="1" fillId="0" borderId="0" xfId="0" applyNumberFormat="1" applyFont="1" applyAlignment="1">
      <alignment horizontal="center"/>
    </xf>
    <xf numFmtId="0" fontId="19" fillId="6" borderId="0" xfId="0" applyFont="1" applyFill="1" applyAlignment="1">
      <alignment horizontal="center"/>
    </xf>
    <xf numFmtId="14" fontId="1" fillId="3" borderId="0" xfId="0" applyNumberFormat="1" applyFont="1" applyFill="1" applyAlignment="1">
      <alignment horizontal="center"/>
    </xf>
    <xf numFmtId="14" fontId="21" fillId="0" borderId="0" xfId="0" applyNumberFormat="1" applyFont="1" applyAlignment="1">
      <alignment horizontal="center"/>
    </xf>
    <xf numFmtId="0" fontId="22" fillId="0" borderId="0" xfId="0" applyFont="1" applyAlignment="1">
      <alignment horizontal="center"/>
    </xf>
    <xf numFmtId="49" fontId="22" fillId="0" borderId="0" xfId="0" applyNumberFormat="1" applyFont="1" applyAlignment="1">
      <alignment horizontal="center"/>
    </xf>
    <xf numFmtId="0" fontId="22" fillId="0" borderId="0" xfId="0" applyFont="1" applyAlignment="1">
      <alignment wrapText="1"/>
    </xf>
    <xf numFmtId="0" fontId="22" fillId="0" borderId="0" xfId="0" applyFont="1"/>
    <xf numFmtId="14" fontId="15" fillId="7" borderId="0" xfId="0" applyNumberFormat="1" applyFont="1" applyFill="1" applyAlignment="1">
      <alignment horizontal="center"/>
    </xf>
    <xf numFmtId="0" fontId="23" fillId="7" borderId="0" xfId="0" applyFont="1" applyFill="1" applyAlignment="1">
      <alignment horizontal="center"/>
    </xf>
    <xf numFmtId="49" fontId="23" fillId="7" borderId="0" xfId="0" applyNumberFormat="1" applyFont="1" applyFill="1" applyAlignment="1">
      <alignment horizontal="center"/>
    </xf>
    <xf numFmtId="0" fontId="23" fillId="7" borderId="0" xfId="0" applyFont="1" applyFill="1" applyAlignment="1">
      <alignment wrapText="1"/>
    </xf>
    <xf numFmtId="0" fontId="23" fillId="7" borderId="0" xfId="0" applyFont="1" applyFill="1"/>
    <xf numFmtId="14" fontId="1" fillId="2" borderId="0" xfId="0" applyNumberFormat="1" applyFont="1" applyFill="1" applyAlignment="1">
      <alignment horizontal="center"/>
    </xf>
    <xf numFmtId="0" fontId="0" fillId="2" borderId="0" xfId="0" applyFill="1" applyAlignment="1">
      <alignment horizontal="center"/>
    </xf>
    <xf numFmtId="0" fontId="19" fillId="2" borderId="0" xfId="0" applyFont="1" applyFill="1" applyAlignment="1">
      <alignment horizontal="center"/>
    </xf>
    <xf numFmtId="0" fontId="20" fillId="2" borderId="0" xfId="0" applyFont="1" applyFill="1" applyAlignment="1">
      <alignment horizontal="center"/>
    </xf>
    <xf numFmtId="0" fontId="2" fillId="0" borderId="0" xfId="0" applyFont="1" applyAlignment="1">
      <alignment horizontal="center"/>
    </xf>
    <xf numFmtId="14" fontId="19" fillId="0" borderId="0" xfId="0" applyNumberFormat="1" applyFont="1" applyAlignment="1">
      <alignment horizontal="center"/>
    </xf>
  </cellXfs>
  <cellStyles count="3">
    <cellStyle name="Normal" xfId="0" builtinId="0"/>
    <cellStyle name="Normal_Adults c30" xfId="1" xr:uid="{00000000-0005-0000-0000-000001000000}"/>
    <cellStyle name="Normal_Sheet1" xfId="2" xr:uid="{00000000-0005-0000-0000-000002000000}"/>
  </cellStyles>
  <dxfs count="8">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numFmt formatCode="General" sourceLinked="0"/>
            </c:trendlineLbl>
          </c:trendline>
          <c:xVal>
            <c:numRef>
              <c:f>Plate1!$T$3:$T$10</c:f>
              <c:numCache>
                <c:formatCode>General</c:formatCode>
                <c:ptCount val="8"/>
                <c:pt idx="0">
                  <c:v>1.8724000000000001</c:v>
                </c:pt>
                <c:pt idx="2">
                  <c:v>1.03705</c:v>
                </c:pt>
                <c:pt idx="4">
                  <c:v>0.55020000000000002</c:v>
                </c:pt>
                <c:pt idx="6">
                  <c:v>0.28674999999999995</c:v>
                </c:pt>
              </c:numCache>
            </c:numRef>
          </c:xVal>
          <c:yVal>
            <c:numRef>
              <c:f>Plate1!$U$3:$U$10</c:f>
              <c:numCache>
                <c:formatCode>General</c:formatCode>
                <c:ptCount val="8"/>
                <c:pt idx="0">
                  <c:v>2</c:v>
                </c:pt>
                <c:pt idx="2">
                  <c:v>1</c:v>
                </c:pt>
                <c:pt idx="4">
                  <c:v>0.5</c:v>
                </c:pt>
                <c:pt idx="6">
                  <c:v>0.25</c:v>
                </c:pt>
              </c:numCache>
            </c:numRef>
          </c:yVal>
          <c:smooth val="0"/>
          <c:extLst>
            <c:ext xmlns:c16="http://schemas.microsoft.com/office/drawing/2014/chart" uri="{C3380CC4-5D6E-409C-BE32-E72D297353CC}">
              <c16:uniqueId val="{00000001-E33F-409B-B0C2-96A1D48EDCE2}"/>
            </c:ext>
          </c:extLst>
        </c:ser>
        <c:dLbls>
          <c:showLegendKey val="0"/>
          <c:showVal val="0"/>
          <c:showCatName val="0"/>
          <c:showSerName val="0"/>
          <c:showPercent val="0"/>
          <c:showBubbleSize val="0"/>
        </c:dLbls>
        <c:axId val="232057088"/>
        <c:axId val="232087552"/>
      </c:scatterChart>
      <c:valAx>
        <c:axId val="232057088"/>
        <c:scaling>
          <c:orientation val="minMax"/>
        </c:scaling>
        <c:delete val="0"/>
        <c:axPos val="b"/>
        <c:numFmt formatCode="General" sourceLinked="1"/>
        <c:majorTickMark val="out"/>
        <c:minorTickMark val="none"/>
        <c:tickLblPos val="nextTo"/>
        <c:crossAx val="232087552"/>
        <c:crosses val="autoZero"/>
        <c:crossBetween val="midCat"/>
      </c:valAx>
      <c:valAx>
        <c:axId val="232087552"/>
        <c:scaling>
          <c:orientation val="minMax"/>
        </c:scaling>
        <c:delete val="0"/>
        <c:axPos val="l"/>
        <c:majorGridlines/>
        <c:numFmt formatCode="General" sourceLinked="1"/>
        <c:majorTickMark val="out"/>
        <c:minorTickMark val="none"/>
        <c:tickLblPos val="nextTo"/>
        <c:crossAx val="23205708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numFmt formatCode="General" sourceLinked="0"/>
            </c:trendlineLbl>
          </c:trendline>
          <c:xVal>
            <c:numRef>
              <c:f>Plate1!$T$3:$T$10</c:f>
              <c:numCache>
                <c:formatCode>General</c:formatCode>
                <c:ptCount val="8"/>
                <c:pt idx="0">
                  <c:v>1.8724000000000001</c:v>
                </c:pt>
                <c:pt idx="2">
                  <c:v>1.03705</c:v>
                </c:pt>
                <c:pt idx="4">
                  <c:v>0.55020000000000002</c:v>
                </c:pt>
                <c:pt idx="6">
                  <c:v>0.28674999999999995</c:v>
                </c:pt>
              </c:numCache>
            </c:numRef>
          </c:xVal>
          <c:yVal>
            <c:numRef>
              <c:f>Plate1!$U$3:$U$10</c:f>
              <c:numCache>
                <c:formatCode>General</c:formatCode>
                <c:ptCount val="8"/>
                <c:pt idx="0">
                  <c:v>2</c:v>
                </c:pt>
                <c:pt idx="2">
                  <c:v>1</c:v>
                </c:pt>
                <c:pt idx="4">
                  <c:v>0.5</c:v>
                </c:pt>
                <c:pt idx="6">
                  <c:v>0.25</c:v>
                </c:pt>
              </c:numCache>
            </c:numRef>
          </c:yVal>
          <c:smooth val="0"/>
          <c:extLst>
            <c:ext xmlns:c16="http://schemas.microsoft.com/office/drawing/2014/chart" uri="{C3380CC4-5D6E-409C-BE32-E72D297353CC}">
              <c16:uniqueId val="{00000001-81B9-471D-8588-859FE9EB2D5D}"/>
            </c:ext>
          </c:extLst>
        </c:ser>
        <c:dLbls>
          <c:showLegendKey val="0"/>
          <c:showVal val="0"/>
          <c:showCatName val="0"/>
          <c:showSerName val="0"/>
          <c:showPercent val="0"/>
          <c:showBubbleSize val="0"/>
        </c:dLbls>
        <c:axId val="232057088"/>
        <c:axId val="232087552"/>
      </c:scatterChart>
      <c:valAx>
        <c:axId val="232057088"/>
        <c:scaling>
          <c:orientation val="minMax"/>
        </c:scaling>
        <c:delete val="0"/>
        <c:axPos val="b"/>
        <c:numFmt formatCode="General" sourceLinked="1"/>
        <c:majorTickMark val="out"/>
        <c:minorTickMark val="none"/>
        <c:tickLblPos val="nextTo"/>
        <c:crossAx val="232087552"/>
        <c:crosses val="autoZero"/>
        <c:crossBetween val="midCat"/>
      </c:valAx>
      <c:valAx>
        <c:axId val="232087552"/>
        <c:scaling>
          <c:orientation val="minMax"/>
        </c:scaling>
        <c:delete val="0"/>
        <c:axPos val="l"/>
        <c:majorGridlines/>
        <c:numFmt formatCode="General" sourceLinked="1"/>
        <c:majorTickMark val="out"/>
        <c:minorTickMark val="none"/>
        <c:tickLblPos val="nextTo"/>
        <c:crossAx val="23205708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numFmt formatCode="General" sourceLinked="0"/>
            </c:trendlineLbl>
          </c:trendline>
          <c:xVal>
            <c:numRef>
              <c:f>Plate3!$T$3:$T$10</c:f>
              <c:numCache>
                <c:formatCode>General</c:formatCode>
                <c:ptCount val="8"/>
                <c:pt idx="0">
                  <c:v>1.7956000000000001</c:v>
                </c:pt>
                <c:pt idx="2">
                  <c:v>0.95255000000000001</c:v>
                </c:pt>
                <c:pt idx="4">
                  <c:v>0.53210000000000002</c:v>
                </c:pt>
                <c:pt idx="6">
                  <c:v>0.28099999999999997</c:v>
                </c:pt>
              </c:numCache>
            </c:numRef>
          </c:xVal>
          <c:yVal>
            <c:numRef>
              <c:f>Plate3!$U$3:$U$10</c:f>
              <c:numCache>
                <c:formatCode>General</c:formatCode>
                <c:ptCount val="8"/>
                <c:pt idx="0">
                  <c:v>2</c:v>
                </c:pt>
                <c:pt idx="2">
                  <c:v>1</c:v>
                </c:pt>
                <c:pt idx="4">
                  <c:v>0.5</c:v>
                </c:pt>
                <c:pt idx="6">
                  <c:v>0.25</c:v>
                </c:pt>
              </c:numCache>
            </c:numRef>
          </c:yVal>
          <c:smooth val="0"/>
          <c:extLst>
            <c:ext xmlns:c16="http://schemas.microsoft.com/office/drawing/2014/chart" uri="{C3380CC4-5D6E-409C-BE32-E72D297353CC}">
              <c16:uniqueId val="{00000001-ABAF-4E9D-815F-667F585D414D}"/>
            </c:ext>
          </c:extLst>
        </c:ser>
        <c:dLbls>
          <c:showLegendKey val="0"/>
          <c:showVal val="0"/>
          <c:showCatName val="0"/>
          <c:showSerName val="0"/>
          <c:showPercent val="0"/>
          <c:showBubbleSize val="0"/>
        </c:dLbls>
        <c:axId val="232057088"/>
        <c:axId val="232087552"/>
      </c:scatterChart>
      <c:valAx>
        <c:axId val="232057088"/>
        <c:scaling>
          <c:orientation val="minMax"/>
        </c:scaling>
        <c:delete val="0"/>
        <c:axPos val="b"/>
        <c:numFmt formatCode="General" sourceLinked="1"/>
        <c:majorTickMark val="out"/>
        <c:minorTickMark val="none"/>
        <c:tickLblPos val="nextTo"/>
        <c:crossAx val="232087552"/>
        <c:crosses val="autoZero"/>
        <c:crossBetween val="midCat"/>
      </c:valAx>
      <c:valAx>
        <c:axId val="232087552"/>
        <c:scaling>
          <c:orientation val="minMax"/>
        </c:scaling>
        <c:delete val="0"/>
        <c:axPos val="l"/>
        <c:majorGridlines/>
        <c:numFmt formatCode="General" sourceLinked="1"/>
        <c:majorTickMark val="out"/>
        <c:minorTickMark val="none"/>
        <c:tickLblPos val="nextTo"/>
        <c:crossAx val="232057088"/>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numFmt formatCode="General" sourceLinked="0"/>
            </c:trendlineLbl>
          </c:trendline>
          <c:xVal>
            <c:numRef>
              <c:f>Plate4!$T$3:$T$10</c:f>
              <c:numCache>
                <c:formatCode>General</c:formatCode>
                <c:ptCount val="8"/>
                <c:pt idx="0">
                  <c:v>1.8085999999999998</c:v>
                </c:pt>
                <c:pt idx="2">
                  <c:v>0.97025000000000006</c:v>
                </c:pt>
                <c:pt idx="4">
                  <c:v>0.52310000000000012</c:v>
                </c:pt>
                <c:pt idx="6">
                  <c:v>0.27849999999999997</c:v>
                </c:pt>
              </c:numCache>
            </c:numRef>
          </c:xVal>
          <c:yVal>
            <c:numRef>
              <c:f>Plate4!$U$3:$U$10</c:f>
              <c:numCache>
                <c:formatCode>General</c:formatCode>
                <c:ptCount val="8"/>
                <c:pt idx="0">
                  <c:v>2</c:v>
                </c:pt>
                <c:pt idx="2">
                  <c:v>1</c:v>
                </c:pt>
                <c:pt idx="4">
                  <c:v>0.5</c:v>
                </c:pt>
                <c:pt idx="6">
                  <c:v>0.25</c:v>
                </c:pt>
              </c:numCache>
            </c:numRef>
          </c:yVal>
          <c:smooth val="0"/>
          <c:extLst>
            <c:ext xmlns:c16="http://schemas.microsoft.com/office/drawing/2014/chart" uri="{C3380CC4-5D6E-409C-BE32-E72D297353CC}">
              <c16:uniqueId val="{00000001-30E5-4165-8EFD-E95C45432B8E}"/>
            </c:ext>
          </c:extLst>
        </c:ser>
        <c:dLbls>
          <c:showLegendKey val="0"/>
          <c:showVal val="0"/>
          <c:showCatName val="0"/>
          <c:showSerName val="0"/>
          <c:showPercent val="0"/>
          <c:showBubbleSize val="0"/>
        </c:dLbls>
        <c:axId val="232057088"/>
        <c:axId val="232087552"/>
      </c:scatterChart>
      <c:valAx>
        <c:axId val="232057088"/>
        <c:scaling>
          <c:orientation val="minMax"/>
        </c:scaling>
        <c:delete val="0"/>
        <c:axPos val="b"/>
        <c:numFmt formatCode="General" sourceLinked="1"/>
        <c:majorTickMark val="out"/>
        <c:minorTickMark val="none"/>
        <c:tickLblPos val="nextTo"/>
        <c:crossAx val="232087552"/>
        <c:crosses val="autoZero"/>
        <c:crossBetween val="midCat"/>
      </c:valAx>
      <c:valAx>
        <c:axId val="232087552"/>
        <c:scaling>
          <c:orientation val="minMax"/>
        </c:scaling>
        <c:delete val="0"/>
        <c:axPos val="l"/>
        <c:majorGridlines/>
        <c:numFmt formatCode="General" sourceLinked="1"/>
        <c:majorTickMark val="out"/>
        <c:minorTickMark val="none"/>
        <c:tickLblPos val="nextTo"/>
        <c:crossAx val="23205708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numFmt formatCode="General" sourceLinked="0"/>
            </c:trendlineLbl>
          </c:trendline>
          <c:xVal>
            <c:numRef>
              <c:f>Plate1!$T$3:$T$10</c:f>
              <c:numCache>
                <c:formatCode>General</c:formatCode>
                <c:ptCount val="8"/>
                <c:pt idx="0">
                  <c:v>1.8724000000000001</c:v>
                </c:pt>
                <c:pt idx="2">
                  <c:v>1.03705</c:v>
                </c:pt>
                <c:pt idx="4">
                  <c:v>0.55020000000000002</c:v>
                </c:pt>
                <c:pt idx="6">
                  <c:v>0.28674999999999995</c:v>
                </c:pt>
              </c:numCache>
            </c:numRef>
          </c:xVal>
          <c:yVal>
            <c:numRef>
              <c:f>Plate1!$U$3:$U$10</c:f>
              <c:numCache>
                <c:formatCode>General</c:formatCode>
                <c:ptCount val="8"/>
                <c:pt idx="0">
                  <c:v>2</c:v>
                </c:pt>
                <c:pt idx="2">
                  <c:v>1</c:v>
                </c:pt>
                <c:pt idx="4">
                  <c:v>0.5</c:v>
                </c:pt>
                <c:pt idx="6">
                  <c:v>0.25</c:v>
                </c:pt>
              </c:numCache>
            </c:numRef>
          </c:yVal>
          <c:smooth val="0"/>
          <c:extLst>
            <c:ext xmlns:c16="http://schemas.microsoft.com/office/drawing/2014/chart" uri="{C3380CC4-5D6E-409C-BE32-E72D297353CC}">
              <c16:uniqueId val="{00000001-00C4-4495-98DB-2164BA2F8424}"/>
            </c:ext>
          </c:extLst>
        </c:ser>
        <c:dLbls>
          <c:showLegendKey val="0"/>
          <c:showVal val="0"/>
          <c:showCatName val="0"/>
          <c:showSerName val="0"/>
          <c:showPercent val="0"/>
          <c:showBubbleSize val="0"/>
        </c:dLbls>
        <c:axId val="232057088"/>
        <c:axId val="232087552"/>
      </c:scatterChart>
      <c:valAx>
        <c:axId val="232057088"/>
        <c:scaling>
          <c:orientation val="minMax"/>
        </c:scaling>
        <c:delete val="0"/>
        <c:axPos val="b"/>
        <c:numFmt formatCode="General" sourceLinked="1"/>
        <c:majorTickMark val="out"/>
        <c:minorTickMark val="none"/>
        <c:tickLblPos val="nextTo"/>
        <c:crossAx val="232087552"/>
        <c:crosses val="autoZero"/>
        <c:crossBetween val="midCat"/>
      </c:valAx>
      <c:valAx>
        <c:axId val="232087552"/>
        <c:scaling>
          <c:orientation val="minMax"/>
        </c:scaling>
        <c:delete val="0"/>
        <c:axPos val="l"/>
        <c:majorGridlines/>
        <c:numFmt formatCode="General" sourceLinked="1"/>
        <c:majorTickMark val="out"/>
        <c:minorTickMark val="none"/>
        <c:tickLblPos val="nextTo"/>
        <c:crossAx val="23205708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180975</xdr:colOff>
      <xdr:row>11</xdr:row>
      <xdr:rowOff>166687</xdr:rowOff>
    </xdr:from>
    <xdr:to>
      <xdr:col>23</xdr:col>
      <xdr:colOff>200025</xdr:colOff>
      <xdr:row>26</xdr:row>
      <xdr:rowOff>52387</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228600</xdr:colOff>
      <xdr:row>38</xdr:row>
      <xdr:rowOff>127000</xdr:rowOff>
    </xdr:from>
    <xdr:to>
      <xdr:col>11</xdr:col>
      <xdr:colOff>1384300</xdr:colOff>
      <xdr:row>62</xdr:row>
      <xdr:rowOff>142869</xdr:rowOff>
    </xdr:to>
    <mc:AlternateContent xmlns:mc="http://schemas.openxmlformats.org/markup-compatibility/2006">
      <mc:Choice xmlns:sle15="http://schemas.microsoft.com/office/drawing/2012/slicer" Requires="sle15">
        <xdr:graphicFrame macro="">
          <xdr:nvGraphicFramePr>
            <xdr:cNvPr id="3" name="Column1">
              <a:extLst>
                <a:ext uri="{FF2B5EF4-FFF2-40B4-BE49-F238E27FC236}">
                  <a16:creationId xmlns:a16="http://schemas.microsoft.com/office/drawing/2014/main" id="{4321D878-A6A4-2EA9-E611-1C0E9ECC662F}"/>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8445500" y="7302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1511300</xdr:colOff>
      <xdr:row>38</xdr:row>
      <xdr:rowOff>127000</xdr:rowOff>
    </xdr:from>
    <xdr:to>
      <xdr:col>14</xdr:col>
      <xdr:colOff>444500</xdr:colOff>
      <xdr:row>62</xdr:row>
      <xdr:rowOff>142869</xdr:rowOff>
    </xdr:to>
    <mc:AlternateContent xmlns:mc="http://schemas.openxmlformats.org/markup-compatibility/2006">
      <mc:Choice xmlns:sle15="http://schemas.microsoft.com/office/drawing/2012/slicer" Requires="sle15">
        <xdr:graphicFrame macro="">
          <xdr:nvGraphicFramePr>
            <xdr:cNvPr id="4" name="Column7">
              <a:extLst>
                <a:ext uri="{FF2B5EF4-FFF2-40B4-BE49-F238E27FC236}">
                  <a16:creationId xmlns:a16="http://schemas.microsoft.com/office/drawing/2014/main" id="{D285607E-49F1-93E7-7A3D-AFA281998E84}"/>
                </a:ext>
              </a:extLst>
            </xdr:cNvPr>
            <xdr:cNvGraphicFramePr/>
          </xdr:nvGraphicFramePr>
          <xdr:xfrm>
            <a:off x="0" y="0"/>
            <a:ext cx="0" cy="0"/>
          </xdr:xfrm>
          <a:graphic>
            <a:graphicData uri="http://schemas.microsoft.com/office/drawing/2010/slicer">
              <sle:slicer xmlns:sle="http://schemas.microsoft.com/office/drawing/2010/slicer" name="Column7"/>
            </a:graphicData>
          </a:graphic>
        </xdr:graphicFrame>
      </mc:Choice>
      <mc:Fallback>
        <xdr:sp macro="" textlink="">
          <xdr:nvSpPr>
            <xdr:cNvPr id="0" name=""/>
            <xdr:cNvSpPr>
              <a:spLocks noTextEdit="1"/>
            </xdr:cNvSpPr>
          </xdr:nvSpPr>
          <xdr:spPr>
            <a:xfrm>
              <a:off x="10401300" y="7302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180975</xdr:colOff>
      <xdr:row>11</xdr:row>
      <xdr:rowOff>166687</xdr:rowOff>
    </xdr:from>
    <xdr:to>
      <xdr:col>23</xdr:col>
      <xdr:colOff>200025</xdr:colOff>
      <xdr:row>26</xdr:row>
      <xdr:rowOff>52387</xdr:rowOff>
    </xdr:to>
    <xdr:graphicFrame macro="">
      <xdr:nvGraphicFramePr>
        <xdr:cNvPr id="2" name="Chart 1">
          <a:extLst>
            <a:ext uri="{FF2B5EF4-FFF2-40B4-BE49-F238E27FC236}">
              <a16:creationId xmlns:a16="http://schemas.microsoft.com/office/drawing/2014/main" id="{E4D0CDEC-83B5-4F78-A032-040F285E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180975</xdr:colOff>
      <xdr:row>11</xdr:row>
      <xdr:rowOff>166687</xdr:rowOff>
    </xdr:from>
    <xdr:to>
      <xdr:col>23</xdr:col>
      <xdr:colOff>200025</xdr:colOff>
      <xdr:row>26</xdr:row>
      <xdr:rowOff>52387</xdr:rowOff>
    </xdr:to>
    <xdr:graphicFrame macro="">
      <xdr:nvGraphicFramePr>
        <xdr:cNvPr id="2" name="Chart 1">
          <a:extLst>
            <a:ext uri="{FF2B5EF4-FFF2-40B4-BE49-F238E27FC236}">
              <a16:creationId xmlns:a16="http://schemas.microsoft.com/office/drawing/2014/main" id="{73686E56-8E21-4609-BD43-AF96B687F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0</xdr:colOff>
      <xdr:row>18</xdr:row>
      <xdr:rowOff>0</xdr:rowOff>
    </xdr:from>
    <xdr:to>
      <xdr:col>26</xdr:col>
      <xdr:colOff>19050</xdr:colOff>
      <xdr:row>32</xdr:row>
      <xdr:rowOff>69850</xdr:rowOff>
    </xdr:to>
    <xdr:graphicFrame macro="">
      <xdr:nvGraphicFramePr>
        <xdr:cNvPr id="2" name="Chart 1">
          <a:extLst>
            <a:ext uri="{FF2B5EF4-FFF2-40B4-BE49-F238E27FC236}">
              <a16:creationId xmlns:a16="http://schemas.microsoft.com/office/drawing/2014/main" id="{C10F9B6F-3AA2-4B3E-885D-7787822EC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180975</xdr:colOff>
      <xdr:row>11</xdr:row>
      <xdr:rowOff>166687</xdr:rowOff>
    </xdr:from>
    <xdr:to>
      <xdr:col>23</xdr:col>
      <xdr:colOff>200025</xdr:colOff>
      <xdr:row>26</xdr:row>
      <xdr:rowOff>52387</xdr:rowOff>
    </xdr:to>
    <xdr:graphicFrame macro="">
      <xdr:nvGraphicFramePr>
        <xdr:cNvPr id="2" name="Chart 1">
          <a:extLst>
            <a:ext uri="{FF2B5EF4-FFF2-40B4-BE49-F238E27FC236}">
              <a16:creationId xmlns:a16="http://schemas.microsoft.com/office/drawing/2014/main" id="{9D1F33D5-670D-492E-A5A4-DEC5E7ED5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karan Singh Gill" refreshedDate="45160.837805555559" createdVersion="8" refreshedVersion="8" minRefreshableVersion="3" recordCount="85" xr:uid="{BEA8122B-F26C-B24D-BA3B-181FA2F14D72}">
  <cacheSource type="worksheet">
    <worksheetSource name="Table1"/>
  </cacheSource>
  <cacheFields count="7">
    <cacheField name="Column1" numFmtId="0">
      <sharedItems containsBlank="1"/>
    </cacheField>
    <cacheField name="Column2" numFmtId="0">
      <sharedItems containsString="0" containsBlank="1" containsNumber="1" minValue="0.27089999999999997" maxValue="2.2452999999999999" count="85">
        <n v="0.30959999999999999"/>
        <n v="0.27089999999999997"/>
        <n v="0.38950000000000001"/>
        <n v="0.37759999999999999"/>
        <n v="0.54049999999999998"/>
        <n v="0.51549999999999996"/>
        <n v="0.47560000000000002"/>
        <n v="0.44890000000000002"/>
        <n v="0.4123"/>
        <n v="0.41660000000000003"/>
        <n v="0.47470000000000001"/>
        <n v="0.46899999999999997"/>
        <n v="0.6179"/>
        <n v="0.61250000000000004"/>
        <n v="0.40150000000000002"/>
        <n v="0.4128"/>
        <n v="0.29260000000000003"/>
        <n v="0.28100000000000003"/>
        <n v="0.4037"/>
        <n v="0.35670000000000002"/>
        <n v="0.78749999999999998"/>
        <n v="0.80359999999999998"/>
        <n v="0.47989999999999999"/>
        <n v="0.4884"/>
        <n v="0.4667"/>
        <n v="0.47860000000000003"/>
        <n v="0.87109999999999999"/>
        <n v="0.87509999999999999"/>
        <n v="0.54500000000000004"/>
        <n v="0.55989999999999995"/>
        <n v="0.49309999999999998"/>
        <n v="0.50460000000000005"/>
        <n v="0.75700000000000001"/>
        <n v="0.76659999999999995"/>
        <n v="0.85360000000000003"/>
        <n v="0.8397"/>
        <n v="0.48110000000000003"/>
        <n v="0.48230000000000001"/>
        <n v="0.77249999999999996"/>
        <n v="0.79410000000000003"/>
        <n v="0.50180000000000002"/>
        <n v="0.53039999999999998"/>
        <n v="0.54369999999999996"/>
        <n v="0.54490000000000005"/>
        <n v="0.77569999999999995"/>
        <n v="0.82079999999999997"/>
        <n v="0.55630000000000002"/>
        <n v="0.58140000000000003"/>
        <n v="0.89119999999999999"/>
        <n v="0.61799999999999999"/>
        <n v="0.76349999999999996"/>
        <n v="0.73560000000000003"/>
        <n v="0.84709999999999996"/>
        <n v="0.84019999999999995"/>
        <n v="1.0680000000000001"/>
        <n v="0.91620000000000001"/>
        <n v="0.77510000000000001"/>
        <n v="0.7903"/>
        <n v="0.90880000000000005"/>
        <n v="0.89380000000000004"/>
        <n v="0.34489999999999998"/>
        <n v="0.36840000000000001"/>
        <n v="0.91320000000000001"/>
        <n v="0.6946"/>
        <n v="0.48580000000000001"/>
        <n v="0.4995"/>
        <n v="0.97260000000000002"/>
        <n v="0.84750000000000003"/>
        <n v="2.2122000000000002"/>
        <n v="2.2452999999999999"/>
        <n v="1.2513000000000001"/>
        <n v="1.3382000000000001"/>
        <n v="1.1359999999999999"/>
        <n v="1.3065"/>
        <n v="0.58009999999999995"/>
        <n v="0.67059999999999997"/>
        <n v="0.61839999999999995"/>
        <n v="0.62360000000000004"/>
        <n v="0.76180000000000003"/>
        <n v="0.85680000000000001"/>
        <n v="0.6714"/>
        <n v="0.67279999999999995"/>
        <n v="0.5615"/>
        <n v="0.57540000000000002"/>
        <m/>
      </sharedItems>
    </cacheField>
    <cacheField name="Column3" numFmtId="0">
      <sharedItems containsString="0" containsBlank="1" containsNumber="1" minValue="0.16264999999999996" maxValue="2.1370499999999999"/>
    </cacheField>
    <cacheField name="Column4" numFmtId="0">
      <sharedItems containsString="0" containsBlank="1" containsNumber="1" minValue="0.23798575421512935" maxValue="2.0181678838698045"/>
    </cacheField>
    <cacheField name="Column5" numFmtId="0">
      <sharedItems containsString="0" containsBlank="1" containsNumber="1" minValue="0.17556965392589094" maxValue="29.888074977978675"/>
    </cacheField>
    <cacheField name="Column6" numFmtId="0">
      <sharedItems containsString="0" containsBlank="1" containsNumber="1" containsInteger="1" minValue="9" maxValue="9"/>
    </cacheField>
    <cacheField name="Column7" numFmtId="0">
      <sharedItems containsString="0" containsBlank="1" containsNumber="1" minValue="2.2708953205301601" maxValue="18.0292128753043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C4A1909"/>
    <x v="0"/>
    <n v="0.20134999999999997"/>
    <n v="0.27287891082859977"/>
    <n v="15.035732105450194"/>
    <n v="9"/>
    <n v="2.2988909926967813"/>
  </r>
  <r>
    <m/>
    <x v="1"/>
    <n v="0.16264999999999996"/>
    <n v="0.23798575421512935"/>
    <m/>
    <m/>
    <m/>
  </r>
  <r>
    <s v="C4A1962"/>
    <x v="2"/>
    <n v="0.28125"/>
    <n v="0.34491930394013165"/>
    <n v="3.056509515481268"/>
    <n v="9"/>
    <n v="3.0559913443332434"/>
  </r>
  <r>
    <m/>
    <x v="3"/>
    <n v="0.26934999999999998"/>
    <n v="0.33418988368947794"/>
    <m/>
    <m/>
    <m/>
  </r>
  <r>
    <s v="C4A1934"/>
    <x v="4"/>
    <n v="0.43224999999999997"/>
    <n v="0.48106572896943467"/>
    <n v="4.2114757664475775"/>
    <n v="9"/>
    <n v="4.2281579659183119"/>
  </r>
  <r>
    <m/>
    <x v="5"/>
    <n v="0.40724999999999995"/>
    <n v="0.45852493012352352"/>
    <m/>
    <m/>
    <m/>
  </r>
  <r>
    <s v="C4A1917"/>
    <x v="6"/>
    <n v="0.36735000000000001"/>
    <n v="0.42254981516544948"/>
    <n v="5.3332630106442993"/>
    <n v="9"/>
    <n v="3.6946172572355964"/>
  </r>
  <r>
    <m/>
    <x v="7"/>
    <n v="0.34065000000000001"/>
    <n v="0.3984762419980164"/>
    <m/>
    <m/>
    <m/>
  </r>
  <r>
    <s v="C4A1915"/>
    <x v="8"/>
    <n v="0.30404999999999999"/>
    <n v="0.36547651248760255"/>
    <n v="0.99299776587268873"/>
    <n v="9"/>
    <n v="3.3067351906951581"/>
  </r>
  <r>
    <m/>
    <x v="9"/>
    <n v="0.30835000000000001"/>
    <n v="0.36935352988909931"/>
    <m/>
    <m/>
    <m/>
  </r>
  <r>
    <s v="C4A1958 "/>
    <x v="10"/>
    <n v="0.36645"/>
    <n v="0.4217383464069967"/>
    <n v="1.108500729582879"/>
    <n v="9"/>
    <n v="3.7725182580470653"/>
  </r>
  <r>
    <m/>
    <x v="11"/>
    <n v="0.36074999999999996"/>
    <n v="0.41659904427012889"/>
    <m/>
    <m/>
    <m/>
  </r>
  <r>
    <s v="C4A1921"/>
    <x v="12"/>
    <n v="0.50965000000000005"/>
    <n v="0.55085204219637551"/>
    <n v="0.75320576356787228"/>
    <n v="9"/>
    <n v="4.9357587232891538"/>
  </r>
  <r>
    <m/>
    <x v="13"/>
    <n v="0.50425000000000009"/>
    <n v="0.54598322964565871"/>
    <m/>
    <m/>
    <m/>
  </r>
  <r>
    <s v="C4A1961"/>
    <x v="14"/>
    <n v="0.29325000000000001"/>
    <n v="0.35573888738616899"/>
    <n v="2.6732374129835965"/>
    <n v="9"/>
    <n v="3.2474979713281042"/>
  </r>
  <r>
    <m/>
    <x v="15"/>
    <n v="0.30454999999999999"/>
    <n v="0.36592732846452081"/>
    <m/>
    <m/>
    <m/>
  </r>
  <r>
    <s v="C4A1955"/>
    <x v="16"/>
    <n v="0.18435000000000001"/>
    <n v="0.25755116761338026"/>
    <n v="4.5939169206182857"/>
    <n v="9"/>
    <n v="2.2708953205301601"/>
  </r>
  <r>
    <m/>
    <x v="17"/>
    <n v="0.17275000000000001"/>
    <n v="0.2470922369488775"/>
    <m/>
    <m/>
    <m/>
  </r>
  <r>
    <s v="C4A1966"/>
    <x v="18"/>
    <n v="0.29544999999999999"/>
    <n v="0.35772247768460913"/>
    <n v="12.220635674119405"/>
    <n v="9"/>
    <n v="3.0288071409250743"/>
  </r>
  <r>
    <m/>
    <x v="19"/>
    <n v="0.24845"/>
    <n v="0.3153457758542963"/>
    <m/>
    <m/>
    <m/>
  </r>
  <r>
    <s v="C4A1965"/>
    <x v="20"/>
    <n v="0.67925000000000002"/>
    <n v="0.70376882156703646"/>
    <n v="1.6563973777249263"/>
    <n v="9"/>
    <n v="6.3992426291587794"/>
  </r>
  <r>
    <m/>
    <x v="21"/>
    <n v="0.69535000000000002"/>
    <n v="0.71828509602380319"/>
    <m/>
    <m/>
    <m/>
  </r>
  <r>
    <s v="C4A1951"/>
    <x v="22"/>
    <n v="0.37164999999999998"/>
    <n v="0.42642683256694619"/>
    <n v="1.5989379196822715"/>
    <n v="9"/>
    <n v="3.8723289153367597"/>
  </r>
  <r>
    <m/>
    <x v="23"/>
    <n v="0.38014999999999999"/>
    <n v="0.43409070417455592"/>
    <m/>
    <m/>
    <m/>
  </r>
  <r>
    <s v="C4A1936"/>
    <x v="24"/>
    <n v="0.35844999999999999"/>
    <n v="0.41452529077630512"/>
    <n v="2.309157710241474"/>
    <n v="9"/>
    <n v="3.779010008114688"/>
  </r>
  <r>
    <m/>
    <x v="25"/>
    <n v="0.37035000000000001"/>
    <n v="0.42525471102695883"/>
    <m/>
    <m/>
    <m/>
  </r>
  <r>
    <s v="C4A1925"/>
    <x v="26"/>
    <n v="0.76285000000000003"/>
    <n v="0.77914525290776304"/>
    <n v="0.36980154602159804"/>
    <n v="9"/>
    <n v="7.028536651338924"/>
  </r>
  <r>
    <m/>
    <x v="27"/>
    <n v="0.76685000000000003"/>
    <n v="0.7827517807231088"/>
    <m/>
    <m/>
    <m/>
  </r>
  <r>
    <s v="C4A1906"/>
    <x v="28"/>
    <n v="0.43675000000000003"/>
    <n v="0.48512307276169869"/>
    <n v="2.3718800179377526"/>
    <n v="9"/>
    <n v="4.4265620773600212"/>
  </r>
  <r>
    <m/>
    <x v="29"/>
    <n v="0.45164999999999994"/>
    <n v="0.49855738887386164"/>
    <m/>
    <m/>
    <m/>
  </r>
  <r>
    <s v="C4A1932"/>
    <x v="30"/>
    <n v="0.38484999999999997"/>
    <n v="0.4383283743575872"/>
    <n v="2.081855602571772"/>
    <n v="9"/>
    <n v="3.9916148228293213"/>
  </r>
  <r>
    <m/>
    <x v="31"/>
    <n v="0.39635000000000004"/>
    <n v="0.44869714182670639"/>
    <m/>
    <m/>
    <m/>
  </r>
  <r>
    <s v="C4A1920"/>
    <x v="32"/>
    <n v="0.64875000000000005"/>
    <n v="0.67626904697502488"/>
    <n v="1.0386695890736461"/>
    <n v="9"/>
    <n v="6.1253719231809569"/>
  </r>
  <r>
    <m/>
    <x v="33"/>
    <n v="0.65834999999999999"/>
    <n v="0.6849247137318546"/>
    <m/>
    <m/>
    <m/>
  </r>
  <r>
    <s v="C4A1927"/>
    <x v="34"/>
    <n v="0.74535000000000007"/>
    <n v="0.76336669371562538"/>
    <n v="1.3310921260147652"/>
    <n v="9"/>
    <n v="6.813903164728158"/>
  </r>
  <r>
    <m/>
    <x v="35"/>
    <n v="0.73145000000000004"/>
    <n v="0.75083400955729884"/>
    <m/>
    <m/>
    <m/>
  </r>
  <r>
    <s v="C4A1947"/>
    <x v="36"/>
    <n v="0.37285000000000001"/>
    <n v="0.42750879091154992"/>
    <n v="0.2272133183622552"/>
    <n v="9"/>
    <n v="3.8524479307546664"/>
  </r>
  <r>
    <m/>
    <x v="37"/>
    <n v="0.37404999999999999"/>
    <n v="0.42859074925615365"/>
    <m/>
    <m/>
    <m/>
  </r>
  <r>
    <s v="C4A1918"/>
    <x v="38"/>
    <n v="0.66425000000000001"/>
    <n v="0.69024434225948961"/>
    <n v="2.2625741017153502"/>
    <n v="9"/>
    <n v="6.2998377062483097"/>
  </r>
  <r>
    <m/>
    <x v="39"/>
    <n v="0.68585000000000007"/>
    <n v="0.70971959246235694"/>
    <m/>
    <m/>
    <m/>
  </r>
  <r>
    <s v="C4A1957"/>
    <x v="40"/>
    <n v="0.39355000000000001"/>
    <n v="0.4461725723559643"/>
    <n v="4.9585028667243431"/>
    <n v="9"/>
    <n v="4.1315931836624289"/>
  </r>
  <r>
    <m/>
    <x v="41"/>
    <n v="0.42214999999999997"/>
    <n v="0.47195924623568658"/>
    <m/>
    <m/>
    <m/>
  </r>
  <r>
    <s v="C4A1926"/>
    <x v="42"/>
    <n v="0.43544999999999995"/>
    <n v="0.48395095122171128"/>
    <n v="0.19459422942871704"/>
    <n v="9"/>
    <n v="4.3604273735461181"/>
  </r>
  <r>
    <m/>
    <x v="43"/>
    <n v="0.43665000000000004"/>
    <n v="0.48503290956631506"/>
    <m/>
    <m/>
    <m/>
  </r>
  <r>
    <s v="C4A1903"/>
    <x v="44"/>
    <n v="0.66744999999999999"/>
    <n v="0.69312956451176633"/>
    <n v="4.6218138886251188"/>
    <n v="9"/>
    <n v="6.4211522856370031"/>
  </r>
  <r>
    <m/>
    <x v="45"/>
    <n v="0.71255000000000002"/>
    <n v="0.73379316562978991"/>
    <m/>
    <m/>
    <m/>
  </r>
  <r>
    <s v="C4A1911"/>
    <x v="46"/>
    <n v="0.44805"/>
    <n v="0.49531151384005051"/>
    <n v="3.8533174571824471"/>
    <n v="9"/>
    <n v="4.5596429537462804"/>
  </r>
  <r>
    <m/>
    <x v="47"/>
    <n v="0.47315000000000002"/>
    <n v="0.51794247588134523"/>
    <m/>
    <m/>
    <m/>
  </r>
  <r>
    <s v="C4A1952"/>
    <x v="48"/>
    <n v="0.78295000000000003"/>
    <n v="0.79726805517987553"/>
    <n v="29.888074977978675"/>
    <n v="9"/>
    <n v="6.066946172572357"/>
  </r>
  <r>
    <m/>
    <x v="49"/>
    <n v="0.50975000000000004"/>
    <n v="0.5509422053917592"/>
    <m/>
    <m/>
    <m/>
  </r>
  <r>
    <s v="C4A1935"/>
    <x v="50"/>
    <n v="0.65525"/>
    <n v="0.68212965467496178"/>
    <n v="3.0762949002190276"/>
    <n v="9"/>
    <n v="6.0259670002704899"/>
  </r>
  <r>
    <m/>
    <x v="51"/>
    <n v="0.62735000000000007"/>
    <n v="0.65697412316292492"/>
    <m/>
    <m/>
    <m/>
  </r>
  <r>
    <s v="C4A1904"/>
    <x v="52"/>
    <n v="0.73885000000000001"/>
    <n v="0.75750608601568836"/>
    <n v="0.66345346616632983"/>
    <n v="9"/>
    <n v="6.7895591019745734"/>
  </r>
  <r>
    <m/>
    <x v="53"/>
    <n v="0.73194999999999999"/>
    <n v="0.75128482553421694"/>
    <m/>
    <m/>
    <m/>
  </r>
  <r>
    <s v="C4A1929"/>
    <x v="54"/>
    <n v="0.9597500000000001"/>
    <n v="0.95667658461815896"/>
    <n v="12.144459963129258"/>
    <n v="9"/>
    <n v="7.9941844738977554"/>
  </r>
  <r>
    <m/>
    <x v="55"/>
    <n v="0.80795000000000006"/>
    <n v="0.81980885402578685"/>
    <m/>
    <m/>
    <m/>
  </r>
  <r>
    <s v="C4A1946"/>
    <x v="56"/>
    <n v="0.66685000000000005"/>
    <n v="0.69258858533946455"/>
    <n v="1.5935982020958583"/>
    <n v="9"/>
    <n v="6.2949688936975932"/>
  </r>
  <r>
    <m/>
    <x v="57"/>
    <n v="0.68205000000000005"/>
    <n v="0.70629339103777844"/>
    <m/>
    <m/>
    <m/>
  </r>
  <r>
    <s v="C4A1931"/>
    <x v="58"/>
    <n v="0.80055000000000009"/>
    <n v="0.813136777567397"/>
    <n v="1.3374442617487197"/>
    <n v="9"/>
    <n v="7.2573708412226141"/>
  </r>
  <r>
    <m/>
    <x v="59"/>
    <n v="0.78555000000000008"/>
    <n v="0.79961229825985047"/>
    <m/>
    <m/>
    <m/>
  </r>
  <r>
    <s v="C4A1908"/>
    <x v="60"/>
    <n v="0.23664999999999997"/>
    <n v="0.30470651879902622"/>
    <n v="6.6896172938340905"/>
    <n v="9"/>
    <n v="2.83770624830944"/>
  </r>
  <r>
    <m/>
    <x v="61"/>
    <n v="0.26014999999999999"/>
    <n v="0.32589486971418269"/>
    <m/>
    <m/>
    <m/>
  </r>
  <r>
    <s v="C4A1914"/>
    <x v="62"/>
    <n v="0.80495000000000005"/>
    <n v="0.81710395816427739"/>
    <n v="22.220016152861223"/>
    <n v="9"/>
    <n v="6.4670002704895868"/>
  </r>
  <r>
    <m/>
    <x v="63"/>
    <n v="0.58635000000000004"/>
    <n v="0.62000721305563078"/>
    <m/>
    <m/>
    <m/>
  </r>
  <r>
    <s v="C4A1938"/>
    <x v="64"/>
    <n v="0.37755"/>
    <n v="0.4317464610945812"/>
    <n v="2.520125624936445"/>
    <n v="9"/>
    <n v="3.9413037598052476"/>
  </r>
  <r>
    <m/>
    <x v="65"/>
    <n v="0.39124999999999999"/>
    <n v="0.44409881886214048"/>
    <m/>
    <m/>
    <m/>
  </r>
  <r>
    <s v="C4A1940"/>
    <x v="66"/>
    <n v="0.86435000000000006"/>
    <n v="0.87066089622216225"/>
    <n v="11.03255903298043"/>
    <n v="9"/>
    <n v="7.3283743575872338"/>
  </r>
  <r>
    <m/>
    <x v="67"/>
    <n v="0.73925000000000007"/>
    <n v="0.75786673879722311"/>
    <m/>
    <m/>
    <m/>
  </r>
  <r>
    <s v="C4A1945"/>
    <x v="68"/>
    <n v="2.1039500000000002"/>
    <n v="1.9883238661978184"/>
    <n v="1.1037601724722708"/>
    <n v="9"/>
    <n v="18.029212875304303"/>
  </r>
  <r>
    <m/>
    <x v="69"/>
    <n v="2.1370499999999999"/>
    <n v="2.0181678838698045"/>
    <m/>
    <m/>
    <m/>
  </r>
  <r>
    <s v="C4A1944"/>
    <x v="70"/>
    <n v="1.1430500000000001"/>
    <n v="1.1219457217563791"/>
    <n v="5.178894166465315"/>
    <n v="9"/>
    <n v="10.450094671355155"/>
  </r>
  <r>
    <m/>
    <x v="71"/>
    <n v="1.2299500000000001"/>
    <n v="1.2002975385447661"/>
    <m/>
    <m/>
    <m/>
  </r>
  <r>
    <s v="C4A1924"/>
    <x v="72"/>
    <n v="1.0277499999999999"/>
    <n v="1.0179875574790369"/>
    <n v="10.832138921141638"/>
    <n v="9"/>
    <n v="9.8536651338923438"/>
  </r>
  <r>
    <m/>
    <x v="73"/>
    <n v="1.19825"/>
    <n v="1.1717158056081507"/>
    <m/>
    <m/>
    <m/>
  </r>
  <r>
    <s v="C4A1963"/>
    <x v="74"/>
    <n v="0.47184999999999994"/>
    <n v="0.51677035434135776"/>
    <n v="12.375394255923922"/>
    <n v="9"/>
    <n v="5.0181228022721127"/>
  </r>
  <r>
    <m/>
    <x v="75"/>
    <n v="0.56235000000000002"/>
    <n v="0.5983680461635561"/>
    <m/>
    <m/>
    <m/>
  </r>
  <r>
    <s v="C4A1956"/>
    <x v="76"/>
    <n v="0.51014999999999999"/>
    <n v="0.55130285817329372"/>
    <n v="0.71710487804390299"/>
    <n v="9"/>
    <n v="4.9828239112794162"/>
  </r>
  <r>
    <m/>
    <x v="77"/>
    <n v="0.51535000000000009"/>
    <n v="0.55599134433324326"/>
    <m/>
    <m/>
    <m/>
  </r>
  <r>
    <s v="C4A1913"/>
    <x v="78"/>
    <n v="0.65355000000000008"/>
    <n v="0.68059688035343979"/>
    <n v="9.5820760591572629"/>
    <n v="9"/>
    <n v="6.5108195834460378"/>
  </r>
  <r>
    <m/>
    <x v="79"/>
    <n v="0.74855000000000005"/>
    <n v="0.76625191596790188"/>
    <m/>
    <m/>
    <m/>
  </r>
  <r>
    <s v="C4A1939"/>
    <x v="80"/>
    <n v="0.56315000000000004"/>
    <n v="0.59908935172662514"/>
    <n v="0.17556965392589094"/>
    <n v="9"/>
    <n v="5.3974844468487966"/>
  </r>
  <r>
    <m/>
    <x v="81"/>
    <n v="0.56455"/>
    <n v="0.6003516364619963"/>
    <m/>
    <m/>
    <m/>
  </r>
  <r>
    <s v="C4A1905"/>
    <x v="82"/>
    <n v="0.45324999999999999"/>
    <n v="0.5"/>
    <n v="2.1357636372214315"/>
    <n v="9"/>
    <n v="4.5563970787124699"/>
  </r>
  <r>
    <m/>
    <x v="83"/>
    <n v="0.46715000000000001"/>
    <n v="0.51253268415832665"/>
    <m/>
    <m/>
    <m/>
  </r>
  <r>
    <m/>
    <x v="8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C93A80-D599-254D-BC2D-B19A9C51E67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9" firstHeaderRow="0" firstDataRow="1" firstDataCol="1"/>
  <pivotFields count="7">
    <pivotField dataField="1" showAll="0"/>
    <pivotField axis="axisRow" showAll="0">
      <items count="86">
        <item x="1"/>
        <item x="17"/>
        <item x="16"/>
        <item x="0"/>
        <item x="60"/>
        <item x="19"/>
        <item x="61"/>
        <item x="3"/>
        <item x="2"/>
        <item x="14"/>
        <item x="18"/>
        <item x="8"/>
        <item x="15"/>
        <item x="9"/>
        <item x="7"/>
        <item x="24"/>
        <item x="11"/>
        <item x="10"/>
        <item x="6"/>
        <item x="25"/>
        <item x="22"/>
        <item x="36"/>
        <item x="37"/>
        <item x="64"/>
        <item x="23"/>
        <item x="30"/>
        <item x="65"/>
        <item x="40"/>
        <item x="31"/>
        <item x="5"/>
        <item x="41"/>
        <item x="4"/>
        <item x="42"/>
        <item x="43"/>
        <item x="28"/>
        <item x="46"/>
        <item x="29"/>
        <item x="82"/>
        <item x="83"/>
        <item x="74"/>
        <item x="47"/>
        <item x="13"/>
        <item x="12"/>
        <item x="49"/>
        <item x="76"/>
        <item x="77"/>
        <item x="75"/>
        <item x="80"/>
        <item x="81"/>
        <item x="63"/>
        <item x="51"/>
        <item x="32"/>
        <item x="78"/>
        <item x="50"/>
        <item x="33"/>
        <item x="38"/>
        <item x="56"/>
        <item x="44"/>
        <item x="20"/>
        <item x="57"/>
        <item x="39"/>
        <item x="21"/>
        <item x="45"/>
        <item x="35"/>
        <item x="53"/>
        <item x="52"/>
        <item x="67"/>
        <item x="34"/>
        <item x="79"/>
        <item x="26"/>
        <item x="27"/>
        <item x="48"/>
        <item x="59"/>
        <item x="58"/>
        <item x="62"/>
        <item x="55"/>
        <item x="66"/>
        <item x="54"/>
        <item x="72"/>
        <item x="70"/>
        <item x="73"/>
        <item x="71"/>
        <item x="68"/>
        <item x="69"/>
        <item x="84"/>
        <item t="default"/>
      </items>
    </pivotField>
    <pivotField dataField="1" showAll="0"/>
    <pivotField showAll="0"/>
    <pivotField showAll="0"/>
    <pivotField showAll="0"/>
    <pivotField dataField="1" showAll="0"/>
  </pivotFields>
  <rowFields count="1">
    <field x="1"/>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Fields count="1">
    <field x="-2"/>
  </colFields>
  <colItems count="3">
    <i>
      <x/>
    </i>
    <i i="1">
      <x v="1"/>
    </i>
    <i i="2">
      <x v="2"/>
    </i>
  </colItems>
  <dataFields count="3">
    <dataField name="Count of Column1" fld="0" subtotal="count" baseField="0" baseItem="0"/>
    <dataField name="Max. of Column7" fld="6" subtotal="max" baseField="0" baseItem="0"/>
    <dataField name="Sum of Column3"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C3D763AD-0A99-514A-A14B-7EB236891E83}" sourceName="Column1">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7" xr10:uid="{DC4DEE9C-106A-CC44-A27F-C34BC4385D2A}" sourceName="Column7">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A77A15EB-2812-0740-9B39-0A3710278EA0}" cache="Slicer_Column1" caption="Column1" rowHeight="230716"/>
  <slicer name="Column7" xr10:uid="{C2301B4A-79CE-9845-8B54-233EDAA16E19}" cache="Slicer_Column7" caption="Column7"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EBD51-B8FE-DB42-BB99-28F4E43C70F3}" name="Table1" displayName="Table1" ref="C26:I111" totalsRowShown="0">
  <autoFilter ref="C26:I111" xr:uid="{80DEBD51-B8FE-DB42-BB99-28F4E43C70F3}">
    <filterColumn colId="0">
      <customFilters>
        <customFilter operator="notEqual" val=" "/>
      </customFilters>
    </filterColumn>
  </autoFilter>
  <tableColumns count="7">
    <tableColumn id="1" xr3:uid="{EEAA220B-8F7F-F946-8ED3-F2723FCCF651}" name="Column1"/>
    <tableColumn id="2" xr3:uid="{143DA47D-5322-F843-832D-60C195E62CC5}" name="Column2" dataDxfId="7"/>
    <tableColumn id="3" xr3:uid="{3C856CD9-1E03-F641-8B04-E9F950903911}" name="Column3"/>
    <tableColumn id="4" xr3:uid="{E8CBCCF6-A7AC-6544-9F72-4BE6225A8147}" name="Column4"/>
    <tableColumn id="5" xr3:uid="{7093AE02-EA4B-5D44-BDB9-6E6640C2C06E}" name="Column5"/>
    <tableColumn id="6" xr3:uid="{5652D19B-5390-854F-B7E7-5B10DA25986B}" name="Column6"/>
    <tableColumn id="7" xr3:uid="{186EFDF5-B4AD-7F45-92E3-AC08C95DC4DD}" name="Column7"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B1AEA6-6834-5040-B6C2-54BF61485671}" name="Table3" displayName="Table3" ref="C24:I110" totalsRowShown="0">
  <autoFilter ref="C24:I110" xr:uid="{A0B1AEA6-6834-5040-B6C2-54BF61485671}">
    <filterColumn colId="0">
      <customFilters>
        <customFilter operator="notEqual" val=" "/>
      </customFilters>
    </filterColumn>
  </autoFilter>
  <tableColumns count="7">
    <tableColumn id="1" xr3:uid="{171A309E-0056-1A4F-931E-8120E33AAF92}" name="Column1"/>
    <tableColumn id="2" xr3:uid="{80231394-1AD1-1340-8CB2-9FD1990A5009}" name="Column2" dataDxfId="5"/>
    <tableColumn id="3" xr3:uid="{59530BDB-DAFB-1948-B58F-70AAFA6D898D}" name="Column3">
      <calculatedColumnFormula>D25-L$14</calculatedColumnFormula>
    </tableColumn>
    <tableColumn id="4" xr3:uid="{2ED20479-1A79-5A45-BB83-88166B4D1BDB}" name="Column4">
      <calculatedColumnFormula>(E25-O$14)/N$14</calculatedColumnFormula>
    </tableColumn>
    <tableColumn id="5" xr3:uid="{49585728-AE01-CE41-B77F-36EA3DACB4E3}" name="Column5"/>
    <tableColumn id="6" xr3:uid="{6A445EAA-2D7F-6245-801C-82B2DA4EF39F}" name="Column6"/>
    <tableColumn id="7" xr3:uid="{C01FA337-0036-6A4D-B234-AFDA7644BCFD}" name="Column7"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3556EC-E0AD-3946-B830-E21BC3D4C35A}" name="Table4" displayName="Table4" ref="C24:I110" totalsRowShown="0">
  <autoFilter ref="C24:I110" xr:uid="{953556EC-E0AD-3946-B830-E21BC3D4C35A}">
    <filterColumn colId="0">
      <customFilters>
        <customFilter operator="notEqual" val=" "/>
      </customFilters>
    </filterColumn>
  </autoFilter>
  <tableColumns count="7">
    <tableColumn id="1" xr3:uid="{8D3B1892-A3E2-904D-BE3B-062EA1F0EBDB}" name="Column1"/>
    <tableColumn id="2" xr3:uid="{25355BA4-E5D7-FC4E-9878-1BA2D380A0C2}" name="Column2" dataDxfId="3"/>
    <tableColumn id="3" xr3:uid="{A4BD3916-AFBF-BE43-A8E3-E2D952BDB678}" name="Column3">
      <calculatedColumnFormula>D25-L$14</calculatedColumnFormula>
    </tableColumn>
    <tableColumn id="4" xr3:uid="{C0C75AE8-7916-D243-84EB-BE7869721357}" name="Column4">
      <calculatedColumnFormula>(E25-O$14)/N$14</calculatedColumnFormula>
    </tableColumn>
    <tableColumn id="5" xr3:uid="{A6797B27-28BC-0740-809D-47602DFC6003}" name="Column5"/>
    <tableColumn id="6" xr3:uid="{8F59269E-49DB-EC4F-B3AB-0B965CE26E61}" name="Column6"/>
    <tableColumn id="7" xr3:uid="{0CA64A52-A7FB-394A-BBBC-192F12952987}" name="Column7"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BEE6883-740F-7743-AD47-111228B8BE1D}" name="Table5" displayName="Table5" ref="C24:I34" totalsRowShown="0">
  <autoFilter ref="C24:I34" xr:uid="{CBEE6883-740F-7743-AD47-111228B8BE1D}">
    <filterColumn colId="0">
      <customFilters>
        <customFilter operator="notEqual" val=" "/>
      </customFilters>
    </filterColumn>
  </autoFilter>
  <tableColumns count="7">
    <tableColumn id="1" xr3:uid="{E2A4BE9F-4005-E544-A7EE-4DBF8001AE3F}" name="Column1"/>
    <tableColumn id="2" xr3:uid="{CE117AC5-4A3B-C64C-A0E9-BC18C0F42253}" name="Column2" dataDxfId="1"/>
    <tableColumn id="3" xr3:uid="{43095770-A93E-FD43-A410-33A8C9D24CED}" name="Column3">
      <calculatedColumnFormula>D25-L$14</calculatedColumnFormula>
    </tableColumn>
    <tableColumn id="4" xr3:uid="{F6044FE1-B558-B348-A845-7BAAF380F995}" name="Column4">
      <calculatedColumnFormula>(E25-O$14)/N$14</calculatedColumnFormula>
    </tableColumn>
    <tableColumn id="5" xr3:uid="{0D0BE8C5-90FA-2E40-98C9-DA99F91536E5}" name="Column5"/>
    <tableColumn id="6" xr3:uid="{B25C741C-5835-FF41-9E14-A7602325D0D9}" name="Column6"/>
    <tableColumn id="7" xr3:uid="{CE9666EA-4486-EB49-BF02-BDB50EC3FBC1}" name="Column7"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207F1-D73D-AF40-9A6E-A3F7B06D552B}">
  <dimension ref="A3:D89"/>
  <sheetViews>
    <sheetView topLeftCell="A2" workbookViewId="0">
      <selection activeCell="A3" sqref="A3"/>
    </sheetView>
  </sheetViews>
  <sheetFormatPr baseColWidth="10" defaultRowHeight="15" x14ac:dyDescent="0.2"/>
  <cols>
    <col min="1" max="1" width="12.1640625" bestFit="1" customWidth="1"/>
    <col min="2" max="2" width="15" bestFit="1" customWidth="1"/>
    <col min="3" max="3" width="14.1640625" bestFit="1" customWidth="1"/>
    <col min="4" max="4" width="13.6640625" bestFit="1" customWidth="1"/>
  </cols>
  <sheetData>
    <row r="3" spans="1:4" x14ac:dyDescent="0.2">
      <c r="A3" s="21" t="s">
        <v>327</v>
      </c>
      <c r="B3" t="s">
        <v>326</v>
      </c>
      <c r="C3" t="s">
        <v>330</v>
      </c>
      <c r="D3" t="s">
        <v>331</v>
      </c>
    </row>
    <row r="4" spans="1:4" x14ac:dyDescent="0.2">
      <c r="A4" s="22">
        <v>0.27089999999999997</v>
      </c>
      <c r="B4" s="20"/>
      <c r="C4" s="20"/>
      <c r="D4" s="20">
        <v>0.16264999999999996</v>
      </c>
    </row>
    <row r="5" spans="1:4" x14ac:dyDescent="0.2">
      <c r="A5" s="22">
        <v>0.28100000000000003</v>
      </c>
      <c r="B5" s="20"/>
      <c r="C5" s="20"/>
      <c r="D5" s="20">
        <v>0.17275000000000001</v>
      </c>
    </row>
    <row r="6" spans="1:4" x14ac:dyDescent="0.2">
      <c r="A6" s="22">
        <v>0.29260000000000003</v>
      </c>
      <c r="B6" s="20">
        <v>1</v>
      </c>
      <c r="C6" s="20">
        <v>2.2708953205301601</v>
      </c>
      <c r="D6" s="20">
        <v>0.18435000000000001</v>
      </c>
    </row>
    <row r="7" spans="1:4" x14ac:dyDescent="0.2">
      <c r="A7" s="22">
        <v>0.30959999999999999</v>
      </c>
      <c r="B7" s="20">
        <v>1</v>
      </c>
      <c r="C7" s="20">
        <v>2.2988909926967813</v>
      </c>
      <c r="D7" s="20">
        <v>0.20134999999999997</v>
      </c>
    </row>
    <row r="8" spans="1:4" x14ac:dyDescent="0.2">
      <c r="A8" s="22">
        <v>0.34489999999999998</v>
      </c>
      <c r="B8" s="20">
        <v>1</v>
      </c>
      <c r="C8" s="20">
        <v>2.83770624830944</v>
      </c>
      <c r="D8" s="20">
        <v>0.23664999999999997</v>
      </c>
    </row>
    <row r="9" spans="1:4" x14ac:dyDescent="0.2">
      <c r="A9" s="22">
        <v>0.35670000000000002</v>
      </c>
      <c r="B9" s="20"/>
      <c r="C9" s="20"/>
      <c r="D9" s="20">
        <v>0.24845</v>
      </c>
    </row>
    <row r="10" spans="1:4" x14ac:dyDescent="0.2">
      <c r="A10" s="22">
        <v>0.36840000000000001</v>
      </c>
      <c r="B10" s="20"/>
      <c r="C10" s="20"/>
      <c r="D10" s="20">
        <v>0.26014999999999999</v>
      </c>
    </row>
    <row r="11" spans="1:4" x14ac:dyDescent="0.2">
      <c r="A11" s="22">
        <v>0.37759999999999999</v>
      </c>
      <c r="B11" s="20"/>
      <c r="C11" s="20"/>
      <c r="D11" s="20">
        <v>0.26934999999999998</v>
      </c>
    </row>
    <row r="12" spans="1:4" x14ac:dyDescent="0.2">
      <c r="A12" s="22">
        <v>0.38950000000000001</v>
      </c>
      <c r="B12" s="20">
        <v>1</v>
      </c>
      <c r="C12" s="20">
        <v>3.0559913443332434</v>
      </c>
      <c r="D12" s="20">
        <v>0.28125</v>
      </c>
    </row>
    <row r="13" spans="1:4" x14ac:dyDescent="0.2">
      <c r="A13" s="22">
        <v>0.40150000000000002</v>
      </c>
      <c r="B13" s="20">
        <v>1</v>
      </c>
      <c r="C13" s="20">
        <v>3.2474979713281042</v>
      </c>
      <c r="D13" s="20">
        <v>0.29325000000000001</v>
      </c>
    </row>
    <row r="14" spans="1:4" x14ac:dyDescent="0.2">
      <c r="A14" s="22">
        <v>0.4037</v>
      </c>
      <c r="B14" s="20">
        <v>1</v>
      </c>
      <c r="C14" s="20">
        <v>3.0288071409250743</v>
      </c>
      <c r="D14" s="20">
        <v>0.29544999999999999</v>
      </c>
    </row>
    <row r="15" spans="1:4" x14ac:dyDescent="0.2">
      <c r="A15" s="22">
        <v>0.4123</v>
      </c>
      <c r="B15" s="20">
        <v>1</v>
      </c>
      <c r="C15" s="20">
        <v>3.3067351906951581</v>
      </c>
      <c r="D15" s="20">
        <v>0.30404999999999999</v>
      </c>
    </row>
    <row r="16" spans="1:4" x14ac:dyDescent="0.2">
      <c r="A16" s="22">
        <v>0.4128</v>
      </c>
      <c r="B16" s="20"/>
      <c r="C16" s="20"/>
      <c r="D16" s="20">
        <v>0.30454999999999999</v>
      </c>
    </row>
    <row r="17" spans="1:4" x14ac:dyDescent="0.2">
      <c r="A17" s="22">
        <v>0.41660000000000003</v>
      </c>
      <c r="B17" s="20"/>
      <c r="C17" s="20"/>
      <c r="D17" s="20">
        <v>0.30835000000000001</v>
      </c>
    </row>
    <row r="18" spans="1:4" x14ac:dyDescent="0.2">
      <c r="A18" s="22">
        <v>0.44890000000000002</v>
      </c>
      <c r="B18" s="20"/>
      <c r="C18" s="20"/>
      <c r="D18" s="20">
        <v>0.34065000000000001</v>
      </c>
    </row>
    <row r="19" spans="1:4" x14ac:dyDescent="0.2">
      <c r="A19" s="22">
        <v>0.4667</v>
      </c>
      <c r="B19" s="20">
        <v>1</v>
      </c>
      <c r="C19" s="20">
        <v>3.779010008114688</v>
      </c>
      <c r="D19" s="20">
        <v>0.35844999999999999</v>
      </c>
    </row>
    <row r="20" spans="1:4" x14ac:dyDescent="0.2">
      <c r="A20" s="22">
        <v>0.46899999999999997</v>
      </c>
      <c r="B20" s="20"/>
      <c r="C20" s="20"/>
      <c r="D20" s="20">
        <v>0.36074999999999996</v>
      </c>
    </row>
    <row r="21" spans="1:4" x14ac:dyDescent="0.2">
      <c r="A21" s="22">
        <v>0.47470000000000001</v>
      </c>
      <c r="B21" s="20">
        <v>1</v>
      </c>
      <c r="C21" s="20">
        <v>3.7725182580470653</v>
      </c>
      <c r="D21" s="20">
        <v>0.36645</v>
      </c>
    </row>
    <row r="22" spans="1:4" x14ac:dyDescent="0.2">
      <c r="A22" s="22">
        <v>0.47560000000000002</v>
      </c>
      <c r="B22" s="20">
        <v>1</v>
      </c>
      <c r="C22" s="20">
        <v>3.6946172572355964</v>
      </c>
      <c r="D22" s="20">
        <v>0.36735000000000001</v>
      </c>
    </row>
    <row r="23" spans="1:4" x14ac:dyDescent="0.2">
      <c r="A23" s="22">
        <v>0.47860000000000003</v>
      </c>
      <c r="B23" s="20"/>
      <c r="C23" s="20"/>
      <c r="D23" s="20">
        <v>0.37035000000000001</v>
      </c>
    </row>
    <row r="24" spans="1:4" x14ac:dyDescent="0.2">
      <c r="A24" s="22">
        <v>0.47989999999999999</v>
      </c>
      <c r="B24" s="20">
        <v>1</v>
      </c>
      <c r="C24" s="20">
        <v>3.8723289153367597</v>
      </c>
      <c r="D24" s="20">
        <v>0.37164999999999998</v>
      </c>
    </row>
    <row r="25" spans="1:4" x14ac:dyDescent="0.2">
      <c r="A25" s="22">
        <v>0.48110000000000003</v>
      </c>
      <c r="B25" s="20">
        <v>1</v>
      </c>
      <c r="C25" s="20">
        <v>3.8524479307546664</v>
      </c>
      <c r="D25" s="20">
        <v>0.37285000000000001</v>
      </c>
    </row>
    <row r="26" spans="1:4" x14ac:dyDescent="0.2">
      <c r="A26" s="22">
        <v>0.48230000000000001</v>
      </c>
      <c r="B26" s="20"/>
      <c r="C26" s="20"/>
      <c r="D26" s="20">
        <v>0.37404999999999999</v>
      </c>
    </row>
    <row r="27" spans="1:4" x14ac:dyDescent="0.2">
      <c r="A27" s="22">
        <v>0.48580000000000001</v>
      </c>
      <c r="B27" s="20">
        <v>1</v>
      </c>
      <c r="C27" s="20">
        <v>3.9413037598052476</v>
      </c>
      <c r="D27" s="20">
        <v>0.37755</v>
      </c>
    </row>
    <row r="28" spans="1:4" x14ac:dyDescent="0.2">
      <c r="A28" s="22">
        <v>0.4884</v>
      </c>
      <c r="B28" s="20"/>
      <c r="C28" s="20"/>
      <c r="D28" s="20">
        <v>0.38014999999999999</v>
      </c>
    </row>
    <row r="29" spans="1:4" x14ac:dyDescent="0.2">
      <c r="A29" s="22">
        <v>0.49309999999999998</v>
      </c>
      <c r="B29" s="20">
        <v>1</v>
      </c>
      <c r="C29" s="20">
        <v>3.9916148228293213</v>
      </c>
      <c r="D29" s="20">
        <v>0.38484999999999997</v>
      </c>
    </row>
    <row r="30" spans="1:4" x14ac:dyDescent="0.2">
      <c r="A30" s="22">
        <v>0.4995</v>
      </c>
      <c r="B30" s="20"/>
      <c r="C30" s="20"/>
      <c r="D30" s="20">
        <v>0.39124999999999999</v>
      </c>
    </row>
    <row r="31" spans="1:4" x14ac:dyDescent="0.2">
      <c r="A31" s="22">
        <v>0.50180000000000002</v>
      </c>
      <c r="B31" s="20">
        <v>1</v>
      </c>
      <c r="C31" s="20">
        <v>4.1315931836624289</v>
      </c>
      <c r="D31" s="20">
        <v>0.39355000000000001</v>
      </c>
    </row>
    <row r="32" spans="1:4" x14ac:dyDescent="0.2">
      <c r="A32" s="22">
        <v>0.50460000000000005</v>
      </c>
      <c r="B32" s="20"/>
      <c r="C32" s="20"/>
      <c r="D32" s="20">
        <v>0.39635000000000004</v>
      </c>
    </row>
    <row r="33" spans="1:4" x14ac:dyDescent="0.2">
      <c r="A33" s="22">
        <v>0.51549999999999996</v>
      </c>
      <c r="B33" s="20"/>
      <c r="C33" s="20"/>
      <c r="D33" s="20">
        <v>0.40724999999999995</v>
      </c>
    </row>
    <row r="34" spans="1:4" x14ac:dyDescent="0.2">
      <c r="A34" s="22">
        <v>0.53039999999999998</v>
      </c>
      <c r="B34" s="20"/>
      <c r="C34" s="20"/>
      <c r="D34" s="20">
        <v>0.42214999999999997</v>
      </c>
    </row>
    <row r="35" spans="1:4" x14ac:dyDescent="0.2">
      <c r="A35" s="22">
        <v>0.54049999999999998</v>
      </c>
      <c r="B35" s="20">
        <v>1</v>
      </c>
      <c r="C35" s="20">
        <v>4.2281579659183119</v>
      </c>
      <c r="D35" s="20">
        <v>0.43224999999999997</v>
      </c>
    </row>
    <row r="36" spans="1:4" x14ac:dyDescent="0.2">
      <c r="A36" s="22">
        <v>0.54369999999999996</v>
      </c>
      <c r="B36" s="20">
        <v>1</v>
      </c>
      <c r="C36" s="20">
        <v>4.3604273735461181</v>
      </c>
      <c r="D36" s="20">
        <v>0.43544999999999995</v>
      </c>
    </row>
    <row r="37" spans="1:4" x14ac:dyDescent="0.2">
      <c r="A37" s="22">
        <v>0.54490000000000005</v>
      </c>
      <c r="B37" s="20"/>
      <c r="C37" s="20"/>
      <c r="D37" s="20">
        <v>0.43665000000000004</v>
      </c>
    </row>
    <row r="38" spans="1:4" x14ac:dyDescent="0.2">
      <c r="A38" s="22">
        <v>0.54500000000000004</v>
      </c>
      <c r="B38" s="20">
        <v>1</v>
      </c>
      <c r="C38" s="20">
        <v>4.4265620773600212</v>
      </c>
      <c r="D38" s="20">
        <v>0.43675000000000003</v>
      </c>
    </row>
    <row r="39" spans="1:4" x14ac:dyDescent="0.2">
      <c r="A39" s="22">
        <v>0.55630000000000002</v>
      </c>
      <c r="B39" s="20">
        <v>1</v>
      </c>
      <c r="C39" s="20">
        <v>4.5596429537462804</v>
      </c>
      <c r="D39" s="20">
        <v>0.44805</v>
      </c>
    </row>
    <row r="40" spans="1:4" x14ac:dyDescent="0.2">
      <c r="A40" s="22">
        <v>0.55989999999999995</v>
      </c>
      <c r="B40" s="20"/>
      <c r="C40" s="20"/>
      <c r="D40" s="20">
        <v>0.45164999999999994</v>
      </c>
    </row>
    <row r="41" spans="1:4" x14ac:dyDescent="0.2">
      <c r="A41" s="22">
        <v>0.5615</v>
      </c>
      <c r="B41" s="20">
        <v>1</v>
      </c>
      <c r="C41" s="20">
        <v>4.5563970787124699</v>
      </c>
      <c r="D41" s="20">
        <v>0.45324999999999999</v>
      </c>
    </row>
    <row r="42" spans="1:4" x14ac:dyDescent="0.2">
      <c r="A42" s="22">
        <v>0.57540000000000002</v>
      </c>
      <c r="B42" s="20"/>
      <c r="C42" s="20"/>
      <c r="D42" s="20">
        <v>0.46715000000000001</v>
      </c>
    </row>
    <row r="43" spans="1:4" x14ac:dyDescent="0.2">
      <c r="A43" s="22">
        <v>0.58009999999999995</v>
      </c>
      <c r="B43" s="20">
        <v>1</v>
      </c>
      <c r="C43" s="20">
        <v>5.0181228022721127</v>
      </c>
      <c r="D43" s="20">
        <v>0.47184999999999994</v>
      </c>
    </row>
    <row r="44" spans="1:4" x14ac:dyDescent="0.2">
      <c r="A44" s="22">
        <v>0.58140000000000003</v>
      </c>
      <c r="B44" s="20"/>
      <c r="C44" s="20"/>
      <c r="D44" s="20">
        <v>0.47315000000000002</v>
      </c>
    </row>
    <row r="45" spans="1:4" x14ac:dyDescent="0.2">
      <c r="A45" s="22">
        <v>0.61250000000000004</v>
      </c>
      <c r="B45" s="20"/>
      <c r="C45" s="20"/>
      <c r="D45" s="20">
        <v>0.50425000000000009</v>
      </c>
    </row>
    <row r="46" spans="1:4" x14ac:dyDescent="0.2">
      <c r="A46" s="22">
        <v>0.6179</v>
      </c>
      <c r="B46" s="20">
        <v>1</v>
      </c>
      <c r="C46" s="20">
        <v>4.9357587232891538</v>
      </c>
      <c r="D46" s="20">
        <v>0.50965000000000005</v>
      </c>
    </row>
    <row r="47" spans="1:4" x14ac:dyDescent="0.2">
      <c r="A47" s="22">
        <v>0.61799999999999999</v>
      </c>
      <c r="B47" s="20"/>
      <c r="C47" s="20"/>
      <c r="D47" s="20">
        <v>0.50975000000000004</v>
      </c>
    </row>
    <row r="48" spans="1:4" x14ac:dyDescent="0.2">
      <c r="A48" s="22">
        <v>0.61839999999999995</v>
      </c>
      <c r="B48" s="20">
        <v>1</v>
      </c>
      <c r="C48" s="20">
        <v>4.9828239112794162</v>
      </c>
      <c r="D48" s="20">
        <v>0.51014999999999999</v>
      </c>
    </row>
    <row r="49" spans="1:4" x14ac:dyDescent="0.2">
      <c r="A49" s="22">
        <v>0.62360000000000004</v>
      </c>
      <c r="B49" s="20"/>
      <c r="C49" s="20"/>
      <c r="D49" s="20">
        <v>0.51535000000000009</v>
      </c>
    </row>
    <row r="50" spans="1:4" x14ac:dyDescent="0.2">
      <c r="A50" s="22">
        <v>0.67059999999999997</v>
      </c>
      <c r="B50" s="20"/>
      <c r="C50" s="20"/>
      <c r="D50" s="20">
        <v>0.56235000000000002</v>
      </c>
    </row>
    <row r="51" spans="1:4" x14ac:dyDescent="0.2">
      <c r="A51" s="22">
        <v>0.6714</v>
      </c>
      <c r="B51" s="20">
        <v>1</v>
      </c>
      <c r="C51" s="20">
        <v>5.3974844468487966</v>
      </c>
      <c r="D51" s="20">
        <v>0.56315000000000004</v>
      </c>
    </row>
    <row r="52" spans="1:4" x14ac:dyDescent="0.2">
      <c r="A52" s="22">
        <v>0.67279999999999995</v>
      </c>
      <c r="B52" s="20"/>
      <c r="C52" s="20"/>
      <c r="D52" s="20">
        <v>0.56455</v>
      </c>
    </row>
    <row r="53" spans="1:4" x14ac:dyDescent="0.2">
      <c r="A53" s="22">
        <v>0.6946</v>
      </c>
      <c r="B53" s="20"/>
      <c r="C53" s="20"/>
      <c r="D53" s="20">
        <v>0.58635000000000004</v>
      </c>
    </row>
    <row r="54" spans="1:4" x14ac:dyDescent="0.2">
      <c r="A54" s="22">
        <v>0.73560000000000003</v>
      </c>
      <c r="B54" s="20"/>
      <c r="C54" s="20"/>
      <c r="D54" s="20">
        <v>0.62735000000000007</v>
      </c>
    </row>
    <row r="55" spans="1:4" x14ac:dyDescent="0.2">
      <c r="A55" s="22">
        <v>0.75700000000000001</v>
      </c>
      <c r="B55" s="20">
        <v>1</v>
      </c>
      <c r="C55" s="20">
        <v>6.1253719231809569</v>
      </c>
      <c r="D55" s="20">
        <v>0.64875000000000005</v>
      </c>
    </row>
    <row r="56" spans="1:4" x14ac:dyDescent="0.2">
      <c r="A56" s="22">
        <v>0.76180000000000003</v>
      </c>
      <c r="B56" s="20">
        <v>1</v>
      </c>
      <c r="C56" s="20">
        <v>6.5108195834460378</v>
      </c>
      <c r="D56" s="20">
        <v>0.65355000000000008</v>
      </c>
    </row>
    <row r="57" spans="1:4" x14ac:dyDescent="0.2">
      <c r="A57" s="22">
        <v>0.76349999999999996</v>
      </c>
      <c r="B57" s="20">
        <v>1</v>
      </c>
      <c r="C57" s="20">
        <v>6.0259670002704899</v>
      </c>
      <c r="D57" s="20">
        <v>0.65525</v>
      </c>
    </row>
    <row r="58" spans="1:4" x14ac:dyDescent="0.2">
      <c r="A58" s="22">
        <v>0.76659999999999995</v>
      </c>
      <c r="B58" s="20"/>
      <c r="C58" s="20"/>
      <c r="D58" s="20">
        <v>0.65834999999999999</v>
      </c>
    </row>
    <row r="59" spans="1:4" x14ac:dyDescent="0.2">
      <c r="A59" s="22">
        <v>0.77249999999999996</v>
      </c>
      <c r="B59" s="20">
        <v>1</v>
      </c>
      <c r="C59" s="20">
        <v>6.2998377062483097</v>
      </c>
      <c r="D59" s="20">
        <v>0.66425000000000001</v>
      </c>
    </row>
    <row r="60" spans="1:4" x14ac:dyDescent="0.2">
      <c r="A60" s="22">
        <v>0.77510000000000001</v>
      </c>
      <c r="B60" s="20">
        <v>1</v>
      </c>
      <c r="C60" s="20">
        <v>6.2949688936975932</v>
      </c>
      <c r="D60" s="20">
        <v>0.66685000000000005</v>
      </c>
    </row>
    <row r="61" spans="1:4" x14ac:dyDescent="0.2">
      <c r="A61" s="22">
        <v>0.77569999999999995</v>
      </c>
      <c r="B61" s="20">
        <v>1</v>
      </c>
      <c r="C61" s="20">
        <v>6.4211522856370031</v>
      </c>
      <c r="D61" s="20">
        <v>0.66744999999999999</v>
      </c>
    </row>
    <row r="62" spans="1:4" x14ac:dyDescent="0.2">
      <c r="A62" s="22">
        <v>0.78749999999999998</v>
      </c>
      <c r="B62" s="20">
        <v>1</v>
      </c>
      <c r="C62" s="20">
        <v>6.3992426291587794</v>
      </c>
      <c r="D62" s="20">
        <v>0.67925000000000002</v>
      </c>
    </row>
    <row r="63" spans="1:4" x14ac:dyDescent="0.2">
      <c r="A63" s="22">
        <v>0.7903</v>
      </c>
      <c r="B63" s="20"/>
      <c r="C63" s="20"/>
      <c r="D63" s="20">
        <v>0.68205000000000005</v>
      </c>
    </row>
    <row r="64" spans="1:4" x14ac:dyDescent="0.2">
      <c r="A64" s="22">
        <v>0.79410000000000003</v>
      </c>
      <c r="B64" s="20"/>
      <c r="C64" s="20"/>
      <c r="D64" s="20">
        <v>0.68585000000000007</v>
      </c>
    </row>
    <row r="65" spans="1:4" x14ac:dyDescent="0.2">
      <c r="A65" s="22">
        <v>0.80359999999999998</v>
      </c>
      <c r="B65" s="20"/>
      <c r="C65" s="20"/>
      <c r="D65" s="20">
        <v>0.69535000000000002</v>
      </c>
    </row>
    <row r="66" spans="1:4" x14ac:dyDescent="0.2">
      <c r="A66" s="22">
        <v>0.82079999999999997</v>
      </c>
      <c r="B66" s="20"/>
      <c r="C66" s="20"/>
      <c r="D66" s="20">
        <v>0.71255000000000002</v>
      </c>
    </row>
    <row r="67" spans="1:4" x14ac:dyDescent="0.2">
      <c r="A67" s="22">
        <v>0.8397</v>
      </c>
      <c r="B67" s="20"/>
      <c r="C67" s="20"/>
      <c r="D67" s="20">
        <v>0.73145000000000004</v>
      </c>
    </row>
    <row r="68" spans="1:4" x14ac:dyDescent="0.2">
      <c r="A68" s="22">
        <v>0.84019999999999995</v>
      </c>
      <c r="B68" s="20"/>
      <c r="C68" s="20"/>
      <c r="D68" s="20">
        <v>0.73194999999999999</v>
      </c>
    </row>
    <row r="69" spans="1:4" x14ac:dyDescent="0.2">
      <c r="A69" s="22">
        <v>0.84709999999999996</v>
      </c>
      <c r="B69" s="20">
        <v>1</v>
      </c>
      <c r="C69" s="20">
        <v>6.7895591019745734</v>
      </c>
      <c r="D69" s="20">
        <v>0.73885000000000001</v>
      </c>
    </row>
    <row r="70" spans="1:4" x14ac:dyDescent="0.2">
      <c r="A70" s="22">
        <v>0.84750000000000003</v>
      </c>
      <c r="B70" s="20"/>
      <c r="C70" s="20"/>
      <c r="D70" s="20">
        <v>0.73925000000000007</v>
      </c>
    </row>
    <row r="71" spans="1:4" x14ac:dyDescent="0.2">
      <c r="A71" s="22">
        <v>0.85360000000000003</v>
      </c>
      <c r="B71" s="20">
        <v>1</v>
      </c>
      <c r="C71" s="20">
        <v>6.813903164728158</v>
      </c>
      <c r="D71" s="20">
        <v>0.74535000000000007</v>
      </c>
    </row>
    <row r="72" spans="1:4" x14ac:dyDescent="0.2">
      <c r="A72" s="22">
        <v>0.85680000000000001</v>
      </c>
      <c r="B72" s="20"/>
      <c r="C72" s="20"/>
      <c r="D72" s="20">
        <v>0.74855000000000005</v>
      </c>
    </row>
    <row r="73" spans="1:4" x14ac:dyDescent="0.2">
      <c r="A73" s="22">
        <v>0.87109999999999999</v>
      </c>
      <c r="B73" s="20">
        <v>1</v>
      </c>
      <c r="C73" s="20">
        <v>7.028536651338924</v>
      </c>
      <c r="D73" s="20">
        <v>0.76285000000000003</v>
      </c>
    </row>
    <row r="74" spans="1:4" x14ac:dyDescent="0.2">
      <c r="A74" s="22">
        <v>0.87509999999999999</v>
      </c>
      <c r="B74" s="20"/>
      <c r="C74" s="20"/>
      <c r="D74" s="20">
        <v>0.76685000000000003</v>
      </c>
    </row>
    <row r="75" spans="1:4" x14ac:dyDescent="0.2">
      <c r="A75" s="22">
        <v>0.89119999999999999</v>
      </c>
      <c r="B75" s="20">
        <v>1</v>
      </c>
      <c r="C75" s="20">
        <v>6.066946172572357</v>
      </c>
      <c r="D75" s="20">
        <v>0.78295000000000003</v>
      </c>
    </row>
    <row r="76" spans="1:4" x14ac:dyDescent="0.2">
      <c r="A76" s="22">
        <v>0.89380000000000004</v>
      </c>
      <c r="B76" s="20"/>
      <c r="C76" s="20"/>
      <c r="D76" s="20">
        <v>0.78555000000000008</v>
      </c>
    </row>
    <row r="77" spans="1:4" x14ac:dyDescent="0.2">
      <c r="A77" s="22">
        <v>0.90880000000000005</v>
      </c>
      <c r="B77" s="20">
        <v>1</v>
      </c>
      <c r="C77" s="20">
        <v>7.2573708412226141</v>
      </c>
      <c r="D77" s="20">
        <v>0.80055000000000009</v>
      </c>
    </row>
    <row r="78" spans="1:4" x14ac:dyDescent="0.2">
      <c r="A78" s="22">
        <v>0.91320000000000001</v>
      </c>
      <c r="B78" s="20">
        <v>1</v>
      </c>
      <c r="C78" s="20">
        <v>6.4670002704895868</v>
      </c>
      <c r="D78" s="20">
        <v>0.80495000000000005</v>
      </c>
    </row>
    <row r="79" spans="1:4" x14ac:dyDescent="0.2">
      <c r="A79" s="22">
        <v>0.91620000000000001</v>
      </c>
      <c r="B79" s="20"/>
      <c r="C79" s="20"/>
      <c r="D79" s="20">
        <v>0.80795000000000006</v>
      </c>
    </row>
    <row r="80" spans="1:4" x14ac:dyDescent="0.2">
      <c r="A80" s="22">
        <v>0.97260000000000002</v>
      </c>
      <c r="B80" s="20">
        <v>1</v>
      </c>
      <c r="C80" s="20">
        <v>7.3283743575872338</v>
      </c>
      <c r="D80" s="20">
        <v>0.86435000000000006</v>
      </c>
    </row>
    <row r="81" spans="1:4" x14ac:dyDescent="0.2">
      <c r="A81" s="22">
        <v>1.0680000000000001</v>
      </c>
      <c r="B81" s="20">
        <v>1</v>
      </c>
      <c r="C81" s="20">
        <v>7.9941844738977554</v>
      </c>
      <c r="D81" s="20">
        <v>0.9597500000000001</v>
      </c>
    </row>
    <row r="82" spans="1:4" x14ac:dyDescent="0.2">
      <c r="A82" s="22">
        <v>1.1359999999999999</v>
      </c>
      <c r="B82" s="20">
        <v>1</v>
      </c>
      <c r="C82" s="20">
        <v>9.8536651338923438</v>
      </c>
      <c r="D82" s="20">
        <v>1.0277499999999999</v>
      </c>
    </row>
    <row r="83" spans="1:4" x14ac:dyDescent="0.2">
      <c r="A83" s="22">
        <v>1.2513000000000001</v>
      </c>
      <c r="B83" s="20">
        <v>1</v>
      </c>
      <c r="C83" s="20">
        <v>10.450094671355155</v>
      </c>
      <c r="D83" s="20">
        <v>1.1430500000000001</v>
      </c>
    </row>
    <row r="84" spans="1:4" x14ac:dyDescent="0.2">
      <c r="A84" s="22">
        <v>1.3065</v>
      </c>
      <c r="B84" s="20"/>
      <c r="C84" s="20"/>
      <c r="D84" s="20">
        <v>1.19825</v>
      </c>
    </row>
    <row r="85" spans="1:4" x14ac:dyDescent="0.2">
      <c r="A85" s="22">
        <v>1.3382000000000001</v>
      </c>
      <c r="B85" s="20"/>
      <c r="C85" s="20"/>
      <c r="D85" s="20">
        <v>1.2299500000000001</v>
      </c>
    </row>
    <row r="86" spans="1:4" x14ac:dyDescent="0.2">
      <c r="A86" s="22">
        <v>2.2122000000000002</v>
      </c>
      <c r="B86" s="20">
        <v>1</v>
      </c>
      <c r="C86" s="20">
        <v>18.029212875304303</v>
      </c>
      <c r="D86" s="20">
        <v>2.1039500000000002</v>
      </c>
    </row>
    <row r="87" spans="1:4" x14ac:dyDescent="0.2">
      <c r="A87" s="22">
        <v>2.2452999999999999</v>
      </c>
      <c r="B87" s="20"/>
      <c r="C87" s="20"/>
      <c r="D87" s="20">
        <v>2.1370499999999999</v>
      </c>
    </row>
    <row r="88" spans="1:4" x14ac:dyDescent="0.2">
      <c r="A88" s="22" t="s">
        <v>328</v>
      </c>
      <c r="B88" s="20"/>
      <c r="C88" s="20"/>
      <c r="D88" s="20"/>
    </row>
    <row r="89" spans="1:4" x14ac:dyDescent="0.2">
      <c r="A89" s="22" t="s">
        <v>329</v>
      </c>
      <c r="B89" s="20">
        <v>42</v>
      </c>
      <c r="C89" s="20">
        <v>18.029212875304303</v>
      </c>
      <c r="D89" s="20">
        <v>48.597999999999992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E6D08-A20F-4ECF-878D-5E2C328BC57D}">
  <dimension ref="A1:M36"/>
  <sheetViews>
    <sheetView topLeftCell="A19" workbookViewId="0">
      <selection activeCell="B34" sqref="B34:C34"/>
    </sheetView>
  </sheetViews>
  <sheetFormatPr baseColWidth="10" defaultColWidth="8.83203125" defaultRowHeight="15" x14ac:dyDescent="0.2"/>
  <sheetData>
    <row r="1" spans="1:6" x14ac:dyDescent="0.2">
      <c r="A1" t="s">
        <v>128</v>
      </c>
      <c r="B1">
        <v>1</v>
      </c>
      <c r="C1">
        <v>2</v>
      </c>
      <c r="D1" t="s">
        <v>129</v>
      </c>
    </row>
    <row r="3" spans="1:6" x14ac:dyDescent="0.2">
      <c r="A3" t="s">
        <v>130</v>
      </c>
    </row>
    <row r="4" spans="1:6" x14ac:dyDescent="0.2">
      <c r="B4" t="s">
        <v>130</v>
      </c>
      <c r="E4" t="s">
        <v>131</v>
      </c>
    </row>
    <row r="5" spans="1:6" x14ac:dyDescent="0.2">
      <c r="B5" t="s">
        <v>132</v>
      </c>
      <c r="E5" t="s">
        <v>133</v>
      </c>
    </row>
    <row r="6" spans="1:6" x14ac:dyDescent="0.2">
      <c r="B6" t="s">
        <v>134</v>
      </c>
      <c r="E6" t="s">
        <v>135</v>
      </c>
    </row>
    <row r="7" spans="1:6" x14ac:dyDescent="0.2">
      <c r="B7" t="s">
        <v>136</v>
      </c>
      <c r="E7">
        <v>0</v>
      </c>
      <c r="F7" t="s">
        <v>137</v>
      </c>
    </row>
    <row r="8" spans="1:6" x14ac:dyDescent="0.2">
      <c r="B8" t="s">
        <v>138</v>
      </c>
      <c r="E8">
        <v>0</v>
      </c>
      <c r="F8" t="s">
        <v>139</v>
      </c>
    </row>
    <row r="9" spans="1:6" x14ac:dyDescent="0.2">
      <c r="B9" t="s">
        <v>140</v>
      </c>
      <c r="E9">
        <v>562</v>
      </c>
    </row>
    <row r="12" spans="1:6" x14ac:dyDescent="0.2">
      <c r="B12" t="s">
        <v>141</v>
      </c>
      <c r="E12" t="s">
        <v>142</v>
      </c>
    </row>
    <row r="13" spans="1:6" x14ac:dyDescent="0.2">
      <c r="B13" t="s">
        <v>143</v>
      </c>
      <c r="E13">
        <v>0</v>
      </c>
      <c r="F13" t="s">
        <v>142</v>
      </c>
    </row>
    <row r="14" spans="1:6" x14ac:dyDescent="0.2">
      <c r="B14" t="s">
        <v>144</v>
      </c>
      <c r="E14" s="13">
        <v>0</v>
      </c>
    </row>
    <row r="15" spans="1:6" x14ac:dyDescent="0.2">
      <c r="B15" t="s">
        <v>145</v>
      </c>
      <c r="E15">
        <v>2</v>
      </c>
      <c r="F15" t="s">
        <v>146</v>
      </c>
    </row>
    <row r="17" spans="1:13" x14ac:dyDescent="0.2">
      <c r="A17" t="s">
        <v>147</v>
      </c>
    </row>
    <row r="18" spans="1:13" x14ac:dyDescent="0.2">
      <c r="B18" t="s">
        <v>148</v>
      </c>
      <c r="E18" t="s">
        <v>149</v>
      </c>
    </row>
    <row r="19" spans="1:13" x14ac:dyDescent="0.2">
      <c r="B19" t="s">
        <v>150</v>
      </c>
      <c r="E19" t="s">
        <v>151</v>
      </c>
    </row>
    <row r="20" spans="1:13" x14ac:dyDescent="0.2">
      <c r="B20" t="s">
        <v>152</v>
      </c>
      <c r="E20" t="s">
        <v>153</v>
      </c>
    </row>
    <row r="21" spans="1:13" x14ac:dyDescent="0.2">
      <c r="B21" t="s">
        <v>154</v>
      </c>
      <c r="E21" t="s">
        <v>155</v>
      </c>
    </row>
    <row r="22" spans="1:13" x14ac:dyDescent="0.2">
      <c r="B22" t="s">
        <v>156</v>
      </c>
      <c r="E22">
        <v>29.2</v>
      </c>
    </row>
    <row r="23" spans="1:13" x14ac:dyDescent="0.2">
      <c r="B23" t="s">
        <v>157</v>
      </c>
      <c r="E23">
        <v>29.8</v>
      </c>
    </row>
    <row r="25" spans="1:13" x14ac:dyDescent="0.2">
      <c r="A25" t="s">
        <v>158</v>
      </c>
      <c r="B25" t="s">
        <v>159</v>
      </c>
    </row>
    <row r="27" spans="1:13" x14ac:dyDescent="0.2">
      <c r="B27">
        <v>1</v>
      </c>
      <c r="C27">
        <v>2</v>
      </c>
      <c r="D27">
        <v>3</v>
      </c>
      <c r="E27">
        <v>4</v>
      </c>
      <c r="F27">
        <v>5</v>
      </c>
      <c r="G27">
        <v>6</v>
      </c>
      <c r="H27">
        <v>7</v>
      </c>
      <c r="I27">
        <v>8</v>
      </c>
      <c r="J27">
        <v>9</v>
      </c>
      <c r="K27">
        <v>10</v>
      </c>
      <c r="L27">
        <v>11</v>
      </c>
      <c r="M27">
        <v>12</v>
      </c>
    </row>
    <row r="28" spans="1:13" x14ac:dyDescent="0.2">
      <c r="A28" t="s">
        <v>1</v>
      </c>
      <c r="B28">
        <v>0.1099</v>
      </c>
      <c r="C28">
        <v>0.1066</v>
      </c>
      <c r="D28">
        <v>0.54049999999999998</v>
      </c>
      <c r="E28">
        <v>0.51549999999999996</v>
      </c>
      <c r="F28">
        <v>0.78749999999999998</v>
      </c>
      <c r="G28">
        <v>0.80359999999999998</v>
      </c>
      <c r="H28">
        <v>0.48110000000000003</v>
      </c>
      <c r="I28">
        <v>0.48230000000000001</v>
      </c>
      <c r="J28">
        <v>0.84709999999999996</v>
      </c>
      <c r="K28">
        <v>0.84019999999999995</v>
      </c>
      <c r="L28">
        <v>2.2122000000000002</v>
      </c>
      <c r="M28">
        <v>2.2452999999999999</v>
      </c>
    </row>
    <row r="29" spans="1:13" x14ac:dyDescent="0.2">
      <c r="A29" t="s">
        <v>2</v>
      </c>
      <c r="B29">
        <v>1.9977</v>
      </c>
      <c r="C29">
        <v>1.9636</v>
      </c>
      <c r="D29">
        <v>0.47560000000000002</v>
      </c>
      <c r="E29">
        <v>0.44890000000000002</v>
      </c>
      <c r="F29">
        <v>0.47989999999999999</v>
      </c>
      <c r="G29">
        <v>0.4884</v>
      </c>
      <c r="H29">
        <v>0.77249999999999996</v>
      </c>
      <c r="I29">
        <v>0.79410000000000003</v>
      </c>
      <c r="J29">
        <v>1.0680000000000001</v>
      </c>
      <c r="K29">
        <v>0.91620000000000001</v>
      </c>
      <c r="L29">
        <v>1.2513000000000001</v>
      </c>
      <c r="M29">
        <v>1.3382000000000001</v>
      </c>
    </row>
    <row r="30" spans="1:13" x14ac:dyDescent="0.2">
      <c r="A30" t="s">
        <v>11</v>
      </c>
      <c r="B30">
        <v>1.1675</v>
      </c>
      <c r="C30">
        <v>1.1231</v>
      </c>
      <c r="D30">
        <v>0.4123</v>
      </c>
      <c r="E30">
        <v>0.41660000000000003</v>
      </c>
      <c r="F30">
        <v>0.4667</v>
      </c>
      <c r="G30">
        <v>0.47860000000000003</v>
      </c>
      <c r="H30">
        <v>0.50180000000000002</v>
      </c>
      <c r="I30">
        <v>0.53039999999999998</v>
      </c>
      <c r="J30">
        <v>0.77510000000000001</v>
      </c>
      <c r="K30">
        <v>0.7903</v>
      </c>
      <c r="L30">
        <v>1.1359999999999999</v>
      </c>
      <c r="M30">
        <v>1.3065</v>
      </c>
    </row>
    <row r="31" spans="1:13" x14ac:dyDescent="0.2">
      <c r="A31" t="s">
        <v>13</v>
      </c>
      <c r="B31">
        <v>0.66810000000000003</v>
      </c>
      <c r="C31">
        <v>0.64880000000000004</v>
      </c>
      <c r="D31">
        <v>0.47470000000000001</v>
      </c>
      <c r="E31">
        <v>0.46899999999999997</v>
      </c>
      <c r="F31">
        <v>0.87109999999999999</v>
      </c>
      <c r="G31">
        <v>0.87509999999999999</v>
      </c>
      <c r="H31">
        <v>0.54369999999999996</v>
      </c>
      <c r="I31">
        <v>0.54490000000000005</v>
      </c>
      <c r="J31">
        <v>0.90880000000000005</v>
      </c>
      <c r="K31">
        <v>0.89380000000000004</v>
      </c>
      <c r="L31">
        <v>0.58009999999999995</v>
      </c>
      <c r="M31">
        <v>0.67059999999999997</v>
      </c>
    </row>
    <row r="32" spans="1:13" x14ac:dyDescent="0.2">
      <c r="A32" t="s">
        <v>14</v>
      </c>
      <c r="B32">
        <v>0.40479999999999999</v>
      </c>
      <c r="C32">
        <v>0.38519999999999999</v>
      </c>
      <c r="D32">
        <v>0.6179</v>
      </c>
      <c r="E32">
        <v>0.61250000000000004</v>
      </c>
      <c r="F32">
        <v>0.54500000000000004</v>
      </c>
      <c r="G32">
        <v>0.55989999999999995</v>
      </c>
      <c r="H32">
        <v>0.77569999999999995</v>
      </c>
      <c r="I32">
        <v>0.82079999999999997</v>
      </c>
      <c r="J32">
        <v>0.34489999999999998</v>
      </c>
      <c r="K32">
        <v>0.36840000000000001</v>
      </c>
      <c r="L32">
        <v>0.61839999999999995</v>
      </c>
      <c r="M32">
        <v>0.62360000000000004</v>
      </c>
    </row>
    <row r="33" spans="1:13" x14ac:dyDescent="0.2">
      <c r="A33" t="s">
        <v>16</v>
      </c>
      <c r="B33">
        <v>0.1032</v>
      </c>
      <c r="C33">
        <v>0.10059999999999999</v>
      </c>
      <c r="D33">
        <v>0.40150000000000002</v>
      </c>
      <c r="E33">
        <v>0.4128</v>
      </c>
      <c r="F33">
        <v>0.49309999999999998</v>
      </c>
      <c r="G33">
        <v>0.50460000000000005</v>
      </c>
      <c r="H33">
        <v>0.55630000000000002</v>
      </c>
      <c r="I33">
        <v>0.58140000000000003</v>
      </c>
      <c r="J33">
        <v>0.91320000000000001</v>
      </c>
      <c r="K33">
        <v>0.6946</v>
      </c>
      <c r="L33">
        <v>0.76180000000000003</v>
      </c>
      <c r="M33">
        <v>0.85680000000000001</v>
      </c>
    </row>
    <row r="34" spans="1:13" x14ac:dyDescent="0.2">
      <c r="A34" t="s">
        <v>17</v>
      </c>
      <c r="B34">
        <v>0.30959999999999999</v>
      </c>
      <c r="C34">
        <v>0.27089999999999997</v>
      </c>
      <c r="D34">
        <v>0.29260000000000003</v>
      </c>
      <c r="E34">
        <v>0.28100000000000003</v>
      </c>
      <c r="F34">
        <v>0.75700000000000001</v>
      </c>
      <c r="G34">
        <v>0.76659999999999995</v>
      </c>
      <c r="H34">
        <v>0.89119999999999999</v>
      </c>
      <c r="I34">
        <v>0.61799999999999999</v>
      </c>
      <c r="J34">
        <v>0.48580000000000001</v>
      </c>
      <c r="K34">
        <v>0.4995</v>
      </c>
      <c r="L34">
        <v>0.6714</v>
      </c>
      <c r="M34">
        <v>0.67279999999999995</v>
      </c>
    </row>
    <row r="35" spans="1:13" x14ac:dyDescent="0.2">
      <c r="A35" t="s">
        <v>19</v>
      </c>
      <c r="B35">
        <v>0.38950000000000001</v>
      </c>
      <c r="C35">
        <v>0.37759999999999999</v>
      </c>
      <c r="D35">
        <v>0.4037</v>
      </c>
      <c r="E35">
        <v>0.35670000000000002</v>
      </c>
      <c r="F35">
        <v>0.85360000000000003</v>
      </c>
      <c r="G35">
        <v>0.8397</v>
      </c>
      <c r="H35">
        <v>0.76349999999999996</v>
      </c>
      <c r="I35">
        <v>0.73560000000000003</v>
      </c>
      <c r="J35">
        <v>0.97260000000000002</v>
      </c>
      <c r="K35">
        <v>0.84750000000000003</v>
      </c>
      <c r="L35">
        <v>0.5615</v>
      </c>
      <c r="M35">
        <v>0.57540000000000002</v>
      </c>
    </row>
    <row r="36" spans="1:13" x14ac:dyDescent="0.2">
      <c r="A36" t="s">
        <v>160</v>
      </c>
      <c r="B36">
        <v>28084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0EED2-2F1C-4324-B470-22EC3EC4CC7B}">
  <dimension ref="A1:Z45"/>
  <sheetViews>
    <sheetView topLeftCell="J25" workbookViewId="0">
      <selection activeCell="N38" sqref="N38:R45"/>
    </sheetView>
  </sheetViews>
  <sheetFormatPr baseColWidth="10" defaultColWidth="8.83203125" defaultRowHeight="15" x14ac:dyDescent="0.2"/>
  <sheetData>
    <row r="1" spans="1:6" x14ac:dyDescent="0.2">
      <c r="A1" t="s">
        <v>163</v>
      </c>
      <c r="B1">
        <v>2</v>
      </c>
      <c r="C1" t="s">
        <v>164</v>
      </c>
      <c r="E1" s="2" t="s">
        <v>168</v>
      </c>
    </row>
    <row r="3" spans="1:6" x14ac:dyDescent="0.2">
      <c r="A3" t="s">
        <v>130</v>
      </c>
    </row>
    <row r="4" spans="1:6" x14ac:dyDescent="0.2">
      <c r="B4" t="s">
        <v>130</v>
      </c>
      <c r="E4" t="s">
        <v>165</v>
      </c>
    </row>
    <row r="5" spans="1:6" x14ac:dyDescent="0.2">
      <c r="B5" t="s">
        <v>132</v>
      </c>
      <c r="E5" t="s">
        <v>133</v>
      </c>
    </row>
    <row r="6" spans="1:6" x14ac:dyDescent="0.2">
      <c r="B6" t="s">
        <v>134</v>
      </c>
      <c r="E6" t="s">
        <v>135</v>
      </c>
    </row>
    <row r="7" spans="1:6" x14ac:dyDescent="0.2">
      <c r="B7" t="s">
        <v>136</v>
      </c>
      <c r="E7">
        <v>0</v>
      </c>
      <c r="F7" t="s">
        <v>137</v>
      </c>
    </row>
    <row r="8" spans="1:6" x14ac:dyDescent="0.2">
      <c r="B8" t="s">
        <v>138</v>
      </c>
      <c r="E8">
        <v>0</v>
      </c>
      <c r="F8" t="s">
        <v>139</v>
      </c>
    </row>
    <row r="9" spans="1:6" x14ac:dyDescent="0.2">
      <c r="B9" t="s">
        <v>140</v>
      </c>
      <c r="E9">
        <v>562</v>
      </c>
    </row>
    <row r="12" spans="1:6" x14ac:dyDescent="0.2">
      <c r="B12" t="s">
        <v>141</v>
      </c>
      <c r="E12" t="s">
        <v>142</v>
      </c>
    </row>
    <row r="13" spans="1:6" x14ac:dyDescent="0.2">
      <c r="B13" t="s">
        <v>143</v>
      </c>
      <c r="E13">
        <v>0</v>
      </c>
      <c r="F13" t="s">
        <v>142</v>
      </c>
    </row>
    <row r="14" spans="1:6" x14ac:dyDescent="0.2">
      <c r="B14" t="s">
        <v>144</v>
      </c>
      <c r="E14" s="13">
        <v>0</v>
      </c>
    </row>
    <row r="15" spans="1:6" x14ac:dyDescent="0.2">
      <c r="B15" t="s">
        <v>145</v>
      </c>
      <c r="E15">
        <v>2</v>
      </c>
      <c r="F15" t="s">
        <v>146</v>
      </c>
    </row>
    <row r="17" spans="1:26" x14ac:dyDescent="0.2">
      <c r="A17" t="s">
        <v>147</v>
      </c>
    </row>
    <row r="18" spans="1:26" x14ac:dyDescent="0.2">
      <c r="B18" t="s">
        <v>148</v>
      </c>
      <c r="E18" t="s">
        <v>149</v>
      </c>
    </row>
    <row r="19" spans="1:26" x14ac:dyDescent="0.2">
      <c r="B19" t="s">
        <v>150</v>
      </c>
      <c r="E19" t="s">
        <v>151</v>
      </c>
    </row>
    <row r="20" spans="1:26" x14ac:dyDescent="0.2">
      <c r="B20" t="s">
        <v>152</v>
      </c>
      <c r="E20" t="s">
        <v>166</v>
      </c>
    </row>
    <row r="21" spans="1:26" x14ac:dyDescent="0.2">
      <c r="B21" t="s">
        <v>154</v>
      </c>
      <c r="E21" t="s">
        <v>167</v>
      </c>
    </row>
    <row r="22" spans="1:26" x14ac:dyDescent="0.2">
      <c r="B22" t="s">
        <v>156</v>
      </c>
      <c r="E22">
        <v>28.5</v>
      </c>
    </row>
    <row r="23" spans="1:26" x14ac:dyDescent="0.2">
      <c r="B23" t="s">
        <v>157</v>
      </c>
      <c r="E23">
        <v>29</v>
      </c>
    </row>
    <row r="25" spans="1:26" x14ac:dyDescent="0.2">
      <c r="A25" t="s">
        <v>158</v>
      </c>
      <c r="B25" t="s">
        <v>159</v>
      </c>
    </row>
    <row r="27" spans="1:26" x14ac:dyDescent="0.2">
      <c r="B27">
        <v>1</v>
      </c>
      <c r="C27">
        <v>2</v>
      </c>
      <c r="D27">
        <v>3</v>
      </c>
      <c r="E27">
        <v>4</v>
      </c>
      <c r="F27">
        <v>5</v>
      </c>
      <c r="G27">
        <v>6</v>
      </c>
      <c r="H27">
        <v>7</v>
      </c>
      <c r="I27">
        <v>8</v>
      </c>
      <c r="J27">
        <v>9</v>
      </c>
      <c r="K27">
        <v>10</v>
      </c>
      <c r="L27">
        <v>11</v>
      </c>
      <c r="M27">
        <v>12</v>
      </c>
      <c r="O27" s="14" t="s">
        <v>169</v>
      </c>
      <c r="P27" s="14"/>
      <c r="Q27" s="14"/>
      <c r="R27" s="14"/>
      <c r="S27" s="14"/>
      <c r="T27" s="14"/>
      <c r="U27" s="14"/>
      <c r="V27" s="14"/>
      <c r="W27" s="14"/>
      <c r="X27" s="14"/>
      <c r="Y27" s="14"/>
      <c r="Z27" s="14"/>
    </row>
    <row r="28" spans="1:26" x14ac:dyDescent="0.2">
      <c r="A28" t="s">
        <v>1</v>
      </c>
      <c r="B28" s="15">
        <v>0.42909999999999998</v>
      </c>
      <c r="C28" s="15">
        <v>0.40870000000000001</v>
      </c>
      <c r="D28">
        <v>0.41930000000000001</v>
      </c>
      <c r="E28">
        <v>0.3982</v>
      </c>
      <c r="F28">
        <v>1.9785999999999999</v>
      </c>
      <c r="G28">
        <v>0.94079999999999997</v>
      </c>
      <c r="H28">
        <v>0.35349999999999998</v>
      </c>
      <c r="I28">
        <v>0.3392</v>
      </c>
      <c r="J28">
        <v>0.48020000000000002</v>
      </c>
      <c r="K28">
        <v>0.52470000000000006</v>
      </c>
      <c r="L28">
        <v>0.43149999999999999</v>
      </c>
      <c r="M28">
        <v>0.56740000000000002</v>
      </c>
      <c r="N28" t="s">
        <v>1</v>
      </c>
      <c r="O28" s="14"/>
      <c r="P28" s="14"/>
      <c r="Q28" s="14">
        <v>0.41930000000000001</v>
      </c>
      <c r="R28" s="14">
        <v>0.3982</v>
      </c>
      <c r="S28" s="14">
        <v>1.9785999999999999</v>
      </c>
      <c r="T28" s="14">
        <v>0.94079999999999997</v>
      </c>
      <c r="U28" s="14">
        <v>0.35349999999999998</v>
      </c>
      <c r="V28" s="14">
        <v>0.3392</v>
      </c>
      <c r="W28" s="14">
        <v>0.48020000000000002</v>
      </c>
      <c r="X28" s="14">
        <v>0.52470000000000006</v>
      </c>
      <c r="Y28" s="14">
        <v>0.43149999999999999</v>
      </c>
      <c r="Z28" s="14">
        <v>0.56740000000000002</v>
      </c>
    </row>
    <row r="29" spans="1:26" x14ac:dyDescent="0.2">
      <c r="A29" t="s">
        <v>2</v>
      </c>
      <c r="B29" s="15">
        <v>0.37890000000000001</v>
      </c>
      <c r="C29" s="15">
        <v>0.62160000000000004</v>
      </c>
      <c r="D29">
        <v>0.41199999999999998</v>
      </c>
      <c r="E29">
        <v>0.40460000000000002</v>
      </c>
      <c r="F29">
        <v>0.29189999999999999</v>
      </c>
      <c r="G29">
        <v>0.28410000000000002</v>
      </c>
      <c r="H29">
        <v>0.60050000000000003</v>
      </c>
      <c r="I29">
        <v>0.49859999999999999</v>
      </c>
      <c r="J29">
        <v>0.38490000000000002</v>
      </c>
      <c r="K29">
        <v>0.36280000000000001</v>
      </c>
      <c r="L29">
        <v>0.2276</v>
      </c>
      <c r="M29">
        <v>0.23949999999999999</v>
      </c>
      <c r="N29" t="s">
        <v>2</v>
      </c>
      <c r="O29" s="14"/>
      <c r="P29" s="14"/>
      <c r="Q29" s="14">
        <v>0.41199999999999998</v>
      </c>
      <c r="R29" s="14">
        <v>0.40460000000000002</v>
      </c>
      <c r="S29" s="14">
        <v>0.29189999999999999</v>
      </c>
      <c r="T29" s="14">
        <v>0.28410000000000002</v>
      </c>
      <c r="U29" s="14">
        <v>0.60050000000000003</v>
      </c>
      <c r="V29" s="14">
        <v>0.49859999999999999</v>
      </c>
      <c r="W29" s="14">
        <v>0.38490000000000002</v>
      </c>
      <c r="X29" s="14">
        <v>0.36280000000000001</v>
      </c>
      <c r="Y29" s="14">
        <v>0.2276</v>
      </c>
      <c r="Z29" s="14">
        <v>0.23949999999999999</v>
      </c>
    </row>
    <row r="30" spans="1:26" x14ac:dyDescent="0.2">
      <c r="A30" t="s">
        <v>11</v>
      </c>
      <c r="B30" s="15">
        <v>0.46139999999999998</v>
      </c>
      <c r="C30" s="15">
        <v>0.4451</v>
      </c>
      <c r="D30">
        <v>0.42720000000000002</v>
      </c>
      <c r="E30">
        <v>0.44409999999999999</v>
      </c>
      <c r="F30">
        <v>0.34839999999999999</v>
      </c>
      <c r="G30">
        <v>0.3463</v>
      </c>
      <c r="H30">
        <v>0.39500000000000002</v>
      </c>
      <c r="I30">
        <v>0.4098</v>
      </c>
      <c r="J30">
        <v>0.36199999999999999</v>
      </c>
      <c r="K30">
        <v>0.36530000000000001</v>
      </c>
      <c r="L30">
        <v>0.19989999999999999</v>
      </c>
      <c r="M30">
        <v>0.22409999999999999</v>
      </c>
      <c r="N30" t="s">
        <v>11</v>
      </c>
      <c r="O30" s="14"/>
      <c r="P30" s="14"/>
      <c r="Q30" s="14">
        <v>0.42720000000000002</v>
      </c>
      <c r="R30" s="14">
        <v>0.44409999999999999</v>
      </c>
      <c r="S30" s="14">
        <v>0.34839999999999999</v>
      </c>
      <c r="T30" s="14">
        <v>0.3463</v>
      </c>
      <c r="U30" s="14">
        <v>0.39500000000000002</v>
      </c>
      <c r="V30" s="14">
        <v>0.4098</v>
      </c>
      <c r="W30" s="14">
        <v>0.36199999999999999</v>
      </c>
      <c r="X30" s="14">
        <v>0.36530000000000001</v>
      </c>
      <c r="Y30" s="14">
        <v>0.19989999999999999</v>
      </c>
      <c r="Z30" s="14">
        <v>0.22409999999999999</v>
      </c>
    </row>
    <row r="31" spans="1:26" x14ac:dyDescent="0.2">
      <c r="A31" t="s">
        <v>13</v>
      </c>
      <c r="B31" s="15">
        <v>0.40250000000000002</v>
      </c>
      <c r="C31" s="15">
        <v>0.39379999999999998</v>
      </c>
      <c r="D31">
        <v>0.31950000000000001</v>
      </c>
      <c r="E31">
        <v>0.3044</v>
      </c>
      <c r="F31">
        <v>0.30509999999999998</v>
      </c>
      <c r="G31">
        <v>0.30609999999999998</v>
      </c>
      <c r="H31">
        <v>0.2046</v>
      </c>
      <c r="I31">
        <v>0.20330000000000001</v>
      </c>
      <c r="J31">
        <v>0.60840000000000005</v>
      </c>
      <c r="K31">
        <v>0.40350000000000003</v>
      </c>
      <c r="L31">
        <v>0.36149999999999999</v>
      </c>
      <c r="M31">
        <v>0.318</v>
      </c>
      <c r="N31" t="s">
        <v>13</v>
      </c>
      <c r="O31" s="14"/>
      <c r="P31" s="14"/>
      <c r="Q31" s="14">
        <v>0.31950000000000001</v>
      </c>
      <c r="R31" s="14">
        <v>0.3044</v>
      </c>
      <c r="S31" s="14">
        <v>0.30509999999999998</v>
      </c>
      <c r="T31" s="14">
        <v>0.30609999999999998</v>
      </c>
      <c r="U31" s="14">
        <v>0.2046</v>
      </c>
      <c r="V31" s="14">
        <v>0.20330000000000001</v>
      </c>
      <c r="W31" s="14">
        <v>0.60840000000000005</v>
      </c>
      <c r="X31" s="14">
        <v>0.40350000000000003</v>
      </c>
      <c r="Y31" s="14">
        <v>0.36149999999999999</v>
      </c>
      <c r="Z31" s="14">
        <v>0.318</v>
      </c>
    </row>
    <row r="32" spans="1:26" x14ac:dyDescent="0.2">
      <c r="A32" t="s">
        <v>14</v>
      </c>
      <c r="B32" s="15">
        <v>0.42470000000000002</v>
      </c>
      <c r="C32" s="15">
        <v>0.41289999999999999</v>
      </c>
      <c r="D32">
        <v>0.27379999999999999</v>
      </c>
      <c r="E32">
        <v>0.2928</v>
      </c>
      <c r="F32">
        <v>0.2888</v>
      </c>
      <c r="G32">
        <v>0.29110000000000003</v>
      </c>
      <c r="H32">
        <v>0.32050000000000001</v>
      </c>
      <c r="I32">
        <v>0.31929999999999997</v>
      </c>
      <c r="J32">
        <v>0.31979999999999997</v>
      </c>
      <c r="K32">
        <v>0.32640000000000002</v>
      </c>
      <c r="L32">
        <v>0.48409999999999997</v>
      </c>
      <c r="M32">
        <v>0.40989999999999999</v>
      </c>
      <c r="N32" t="s">
        <v>14</v>
      </c>
      <c r="O32" s="14"/>
      <c r="P32" s="14"/>
      <c r="Q32" s="14">
        <v>0.27379999999999999</v>
      </c>
      <c r="R32" s="14">
        <v>0.2928</v>
      </c>
      <c r="S32" s="14">
        <v>0.2888</v>
      </c>
      <c r="T32" s="14">
        <v>0.29110000000000003</v>
      </c>
      <c r="U32" s="14">
        <v>0.32050000000000001</v>
      </c>
      <c r="V32" s="14">
        <v>0.31929999999999997</v>
      </c>
      <c r="W32" s="14">
        <v>0.31979999999999997</v>
      </c>
      <c r="X32" s="14">
        <v>0.32640000000000002</v>
      </c>
      <c r="Y32" s="14">
        <v>0.48409999999999997</v>
      </c>
      <c r="Z32" s="14">
        <v>0.40989999999999999</v>
      </c>
    </row>
    <row r="33" spans="1:26" x14ac:dyDescent="0.2">
      <c r="A33" t="s">
        <v>16</v>
      </c>
      <c r="B33">
        <v>0.36109999999999998</v>
      </c>
      <c r="C33">
        <v>0.34210000000000002</v>
      </c>
      <c r="D33">
        <v>0.31159999999999999</v>
      </c>
      <c r="E33">
        <v>0.29570000000000002</v>
      </c>
      <c r="F33">
        <v>0.38279999999999997</v>
      </c>
      <c r="G33">
        <v>0.35680000000000001</v>
      </c>
      <c r="H33">
        <v>0.24460000000000001</v>
      </c>
      <c r="I33">
        <v>0.245</v>
      </c>
      <c r="J33">
        <v>0.32579999999999998</v>
      </c>
      <c r="K33">
        <v>0.36409999999999998</v>
      </c>
      <c r="L33">
        <v>1.0012000000000001</v>
      </c>
      <c r="M33">
        <v>0.45710000000000001</v>
      </c>
      <c r="N33" t="s">
        <v>16</v>
      </c>
      <c r="O33" s="14">
        <v>0.36109999999999998</v>
      </c>
      <c r="P33" s="14">
        <v>0.34210000000000002</v>
      </c>
      <c r="Q33" s="14">
        <v>0.31159999999999999</v>
      </c>
      <c r="R33" s="14">
        <v>0.29570000000000002</v>
      </c>
      <c r="S33" s="14">
        <v>0.38279999999999997</v>
      </c>
      <c r="T33" s="14">
        <v>0.35680000000000001</v>
      </c>
      <c r="U33" s="14">
        <v>0.24460000000000001</v>
      </c>
      <c r="V33" s="14">
        <v>0.245</v>
      </c>
      <c r="W33" s="14">
        <v>0.32579999999999998</v>
      </c>
      <c r="X33" s="14">
        <v>0.36409999999999998</v>
      </c>
      <c r="Y33" s="14">
        <v>1.0012000000000001</v>
      </c>
      <c r="Z33" s="14">
        <v>0.45710000000000001</v>
      </c>
    </row>
    <row r="34" spans="1:26" x14ac:dyDescent="0.2">
      <c r="A34" t="s">
        <v>17</v>
      </c>
      <c r="B34">
        <v>0.38940000000000002</v>
      </c>
      <c r="C34">
        <v>0.37809999999999999</v>
      </c>
      <c r="D34">
        <v>0.312</v>
      </c>
      <c r="E34">
        <v>0.32319999999999999</v>
      </c>
      <c r="F34">
        <v>0.33169999999999999</v>
      </c>
      <c r="G34">
        <v>0.30669999999999997</v>
      </c>
      <c r="H34">
        <v>0.80120000000000002</v>
      </c>
      <c r="I34">
        <v>0.84240000000000004</v>
      </c>
      <c r="J34">
        <v>0.30559999999999998</v>
      </c>
      <c r="K34">
        <v>0.29509999999999997</v>
      </c>
      <c r="L34">
        <v>0.63349999999999995</v>
      </c>
      <c r="M34">
        <v>0.5696</v>
      </c>
      <c r="N34" t="s">
        <v>17</v>
      </c>
      <c r="O34" s="14">
        <v>0.38940000000000002</v>
      </c>
      <c r="P34" s="14">
        <v>0.37809999999999999</v>
      </c>
      <c r="Q34" s="14">
        <v>0.312</v>
      </c>
      <c r="R34" s="14">
        <v>0.32319999999999999</v>
      </c>
      <c r="S34" s="14">
        <v>0.33169999999999999</v>
      </c>
      <c r="T34" s="14">
        <v>0.30669999999999997</v>
      </c>
      <c r="U34" s="14">
        <v>0.80120000000000002</v>
      </c>
      <c r="V34" s="14">
        <v>0.84240000000000004</v>
      </c>
      <c r="W34" s="14">
        <v>0.30559999999999998</v>
      </c>
      <c r="X34" s="14">
        <v>0.29509999999999997</v>
      </c>
      <c r="Y34" s="14">
        <v>0.63349999999999995</v>
      </c>
      <c r="Z34" s="14">
        <v>0.5696</v>
      </c>
    </row>
    <row r="35" spans="1:26" x14ac:dyDescent="0.2">
      <c r="A35" t="s">
        <v>19</v>
      </c>
      <c r="B35">
        <v>0.74309999999999998</v>
      </c>
      <c r="C35">
        <v>0.72870000000000001</v>
      </c>
      <c r="D35">
        <v>0.39300000000000002</v>
      </c>
      <c r="E35">
        <v>0.39169999999999999</v>
      </c>
      <c r="F35">
        <v>0.29709999999999998</v>
      </c>
      <c r="G35">
        <v>0.30559999999999998</v>
      </c>
      <c r="H35">
        <v>0.28149999999999997</v>
      </c>
      <c r="I35">
        <v>0.28120000000000001</v>
      </c>
      <c r="J35">
        <v>0.33650000000000002</v>
      </c>
      <c r="K35">
        <v>0.33560000000000001</v>
      </c>
      <c r="L35">
        <v>1.8263</v>
      </c>
      <c r="M35">
        <v>0.51180000000000003</v>
      </c>
      <c r="N35" t="s">
        <v>19</v>
      </c>
      <c r="O35" s="14">
        <v>0.74309999999999998</v>
      </c>
      <c r="P35" s="14">
        <v>0.72870000000000001</v>
      </c>
      <c r="Q35" s="14">
        <v>0.39300000000000002</v>
      </c>
      <c r="R35" s="14">
        <v>0.39169999999999999</v>
      </c>
      <c r="S35" s="14">
        <v>0.29709999999999998</v>
      </c>
      <c r="T35" s="14">
        <v>0.30559999999999998</v>
      </c>
      <c r="U35" s="14">
        <v>0.28149999999999997</v>
      </c>
      <c r="V35" s="14">
        <v>0.28120000000000001</v>
      </c>
      <c r="W35" s="14">
        <v>0.33650000000000002</v>
      </c>
      <c r="X35" s="14">
        <v>0.33560000000000001</v>
      </c>
      <c r="Y35" s="14">
        <v>1.8263</v>
      </c>
      <c r="Z35" s="14">
        <v>0.51180000000000003</v>
      </c>
    </row>
    <row r="36" spans="1:26" x14ac:dyDescent="0.2">
      <c r="A36" t="s">
        <v>160</v>
      </c>
      <c r="B36">
        <v>7714</v>
      </c>
    </row>
    <row r="37" spans="1:26" x14ac:dyDescent="0.2">
      <c r="O37" t="s">
        <v>170</v>
      </c>
    </row>
    <row r="38" spans="1:26" x14ac:dyDescent="0.2">
      <c r="N38" t="s">
        <v>1</v>
      </c>
      <c r="O38">
        <v>0.1099</v>
      </c>
      <c r="P38">
        <v>0.1066</v>
      </c>
      <c r="Q38" s="15">
        <v>0.40250000000000002</v>
      </c>
      <c r="R38" s="15">
        <v>0.39379999999999998</v>
      </c>
    </row>
    <row r="39" spans="1:26" x14ac:dyDescent="0.2">
      <c r="N39" t="s">
        <v>2</v>
      </c>
      <c r="O39">
        <v>1.9977</v>
      </c>
      <c r="P39">
        <v>1.9636</v>
      </c>
      <c r="Q39" s="15">
        <v>0.42470000000000002</v>
      </c>
      <c r="R39" s="15">
        <v>0.41289999999999999</v>
      </c>
    </row>
    <row r="40" spans="1:26" x14ac:dyDescent="0.2">
      <c r="N40" t="s">
        <v>11</v>
      </c>
      <c r="O40">
        <v>1.1675</v>
      </c>
      <c r="P40">
        <v>1.1231</v>
      </c>
    </row>
    <row r="41" spans="1:26" x14ac:dyDescent="0.2">
      <c r="N41" t="s">
        <v>13</v>
      </c>
      <c r="O41">
        <v>0.66810000000000003</v>
      </c>
      <c r="P41">
        <v>0.64880000000000004</v>
      </c>
    </row>
    <row r="42" spans="1:26" x14ac:dyDescent="0.2">
      <c r="N42" t="s">
        <v>14</v>
      </c>
      <c r="O42">
        <v>0.40479999999999999</v>
      </c>
      <c r="P42">
        <v>0.38519999999999999</v>
      </c>
    </row>
    <row r="43" spans="1:26" x14ac:dyDescent="0.2">
      <c r="N43" t="s">
        <v>16</v>
      </c>
      <c r="O43" s="15">
        <v>0.42909999999999998</v>
      </c>
      <c r="P43" s="15">
        <v>0.40870000000000001</v>
      </c>
    </row>
    <row r="44" spans="1:26" x14ac:dyDescent="0.2">
      <c r="N44" t="s">
        <v>17</v>
      </c>
      <c r="O44" s="15">
        <v>0.37890000000000001</v>
      </c>
      <c r="P44" s="15">
        <v>0.62160000000000004</v>
      </c>
    </row>
    <row r="45" spans="1:26" x14ac:dyDescent="0.2">
      <c r="N45" t="s">
        <v>19</v>
      </c>
      <c r="O45" s="15">
        <v>0.46139999999999998</v>
      </c>
      <c r="P45" s="15">
        <v>0.4451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FEF9-2C5C-48B6-9865-C72545240358}">
  <dimension ref="A1:M36"/>
  <sheetViews>
    <sheetView topLeftCell="B22" workbookViewId="0">
      <selection activeCell="N50" sqref="N50"/>
    </sheetView>
  </sheetViews>
  <sheetFormatPr baseColWidth="10" defaultColWidth="8.83203125" defaultRowHeight="15" x14ac:dyDescent="0.2"/>
  <sheetData>
    <row r="1" spans="1:6" x14ac:dyDescent="0.2">
      <c r="A1" t="s">
        <v>171</v>
      </c>
      <c r="C1">
        <v>2</v>
      </c>
      <c r="D1" t="s">
        <v>172</v>
      </c>
    </row>
    <row r="3" spans="1:6" x14ac:dyDescent="0.2">
      <c r="A3" t="s">
        <v>130</v>
      </c>
    </row>
    <row r="4" spans="1:6" x14ac:dyDescent="0.2">
      <c r="B4" t="s">
        <v>130</v>
      </c>
      <c r="E4" t="s">
        <v>173</v>
      </c>
    </row>
    <row r="5" spans="1:6" x14ac:dyDescent="0.2">
      <c r="B5" t="s">
        <v>132</v>
      </c>
      <c r="E5" t="s">
        <v>133</v>
      </c>
    </row>
    <row r="6" spans="1:6" x14ac:dyDescent="0.2">
      <c r="B6" t="s">
        <v>134</v>
      </c>
      <c r="E6" t="s">
        <v>135</v>
      </c>
    </row>
    <row r="7" spans="1:6" x14ac:dyDescent="0.2">
      <c r="B7" t="s">
        <v>136</v>
      </c>
      <c r="E7">
        <v>0</v>
      </c>
      <c r="F7" t="s">
        <v>137</v>
      </c>
    </row>
    <row r="8" spans="1:6" x14ac:dyDescent="0.2">
      <c r="B8" t="s">
        <v>138</v>
      </c>
      <c r="E8">
        <v>0</v>
      </c>
      <c r="F8" t="s">
        <v>139</v>
      </c>
    </row>
    <row r="9" spans="1:6" x14ac:dyDescent="0.2">
      <c r="B9" t="s">
        <v>140</v>
      </c>
      <c r="E9">
        <v>562</v>
      </c>
    </row>
    <row r="12" spans="1:6" x14ac:dyDescent="0.2">
      <c r="B12" t="s">
        <v>141</v>
      </c>
      <c r="E12" t="s">
        <v>142</v>
      </c>
    </row>
    <row r="13" spans="1:6" x14ac:dyDescent="0.2">
      <c r="B13" t="s">
        <v>143</v>
      </c>
      <c r="E13">
        <v>0</v>
      </c>
      <c r="F13" t="s">
        <v>142</v>
      </c>
    </row>
    <row r="14" spans="1:6" x14ac:dyDescent="0.2">
      <c r="B14" t="s">
        <v>144</v>
      </c>
      <c r="E14" s="13">
        <v>0</v>
      </c>
    </row>
    <row r="15" spans="1:6" x14ac:dyDescent="0.2">
      <c r="B15" t="s">
        <v>145</v>
      </c>
      <c r="E15">
        <v>2</v>
      </c>
      <c r="F15" t="s">
        <v>146</v>
      </c>
    </row>
    <row r="17" spans="1:13" x14ac:dyDescent="0.2">
      <c r="A17" t="s">
        <v>147</v>
      </c>
    </row>
    <row r="18" spans="1:13" x14ac:dyDescent="0.2">
      <c r="B18" t="s">
        <v>148</v>
      </c>
      <c r="E18" t="s">
        <v>149</v>
      </c>
    </row>
    <row r="19" spans="1:13" x14ac:dyDescent="0.2">
      <c r="B19" t="s">
        <v>150</v>
      </c>
      <c r="E19" t="s">
        <v>151</v>
      </c>
    </row>
    <row r="20" spans="1:13" x14ac:dyDescent="0.2">
      <c r="B20" t="s">
        <v>152</v>
      </c>
      <c r="E20" t="s">
        <v>174</v>
      </c>
    </row>
    <row r="21" spans="1:13" x14ac:dyDescent="0.2">
      <c r="B21" t="s">
        <v>154</v>
      </c>
      <c r="E21" t="s">
        <v>175</v>
      </c>
    </row>
    <row r="22" spans="1:13" x14ac:dyDescent="0.2">
      <c r="B22" t="s">
        <v>156</v>
      </c>
      <c r="E22">
        <v>30.5</v>
      </c>
    </row>
    <row r="23" spans="1:13" x14ac:dyDescent="0.2">
      <c r="B23" t="s">
        <v>157</v>
      </c>
      <c r="E23">
        <v>31.5</v>
      </c>
    </row>
    <row r="25" spans="1:13" x14ac:dyDescent="0.2">
      <c r="A25" t="s">
        <v>158</v>
      </c>
      <c r="B25" t="s">
        <v>159</v>
      </c>
    </row>
    <row r="27" spans="1:13" x14ac:dyDescent="0.2">
      <c r="B27">
        <v>1</v>
      </c>
      <c r="C27">
        <v>2</v>
      </c>
      <c r="D27">
        <v>3</v>
      </c>
      <c r="E27">
        <v>4</v>
      </c>
      <c r="F27">
        <v>5</v>
      </c>
      <c r="G27">
        <v>6</v>
      </c>
      <c r="H27">
        <v>7</v>
      </c>
      <c r="I27">
        <v>8</v>
      </c>
      <c r="J27">
        <v>9</v>
      </c>
      <c r="K27">
        <v>10</v>
      </c>
      <c r="L27">
        <v>11</v>
      </c>
      <c r="M27">
        <v>12</v>
      </c>
    </row>
    <row r="28" spans="1:13" x14ac:dyDescent="0.2">
      <c r="A28" t="s">
        <v>1</v>
      </c>
      <c r="B28">
        <v>0.1077</v>
      </c>
      <c r="C28">
        <v>0.1065</v>
      </c>
      <c r="D28">
        <v>0.38569999999999999</v>
      </c>
      <c r="E28">
        <v>0.3584</v>
      </c>
      <c r="F28">
        <v>0.40229999999999999</v>
      </c>
      <c r="G28">
        <v>0.41289999999999999</v>
      </c>
      <c r="H28">
        <v>0.36</v>
      </c>
      <c r="I28">
        <v>0.35649999999999998</v>
      </c>
      <c r="J28">
        <v>0.30859999999999999</v>
      </c>
      <c r="K28">
        <v>0.32019999999999998</v>
      </c>
      <c r="L28">
        <v>0.46079999999999999</v>
      </c>
      <c r="M28">
        <v>0.48980000000000001</v>
      </c>
    </row>
    <row r="29" spans="1:13" x14ac:dyDescent="0.2">
      <c r="A29" t="s">
        <v>2</v>
      </c>
      <c r="B29">
        <v>1.8965000000000001</v>
      </c>
      <c r="C29">
        <v>1.9089</v>
      </c>
      <c r="D29">
        <v>0.3417</v>
      </c>
      <c r="E29">
        <v>0.33489999999999998</v>
      </c>
      <c r="F29">
        <v>0.1908</v>
      </c>
      <c r="G29">
        <v>0.189</v>
      </c>
      <c r="H29">
        <v>0.38690000000000002</v>
      </c>
      <c r="I29">
        <v>0.40100000000000002</v>
      </c>
      <c r="J29">
        <v>1.9936</v>
      </c>
      <c r="K29">
        <v>1.1689000000000001</v>
      </c>
      <c r="L29">
        <v>0.26529999999999998</v>
      </c>
      <c r="M29">
        <v>0.27739999999999998</v>
      </c>
    </row>
    <row r="30" spans="1:13" x14ac:dyDescent="0.2">
      <c r="A30" t="s">
        <v>11</v>
      </c>
      <c r="B30">
        <v>1.0483</v>
      </c>
      <c r="C30">
        <v>1.071</v>
      </c>
      <c r="D30">
        <v>0.20849999999999999</v>
      </c>
      <c r="E30">
        <v>0.20300000000000001</v>
      </c>
      <c r="F30">
        <v>0.3125</v>
      </c>
      <c r="G30">
        <v>0.31009999999999999</v>
      </c>
      <c r="H30">
        <v>0.4617</v>
      </c>
      <c r="I30">
        <v>0.43859999999999999</v>
      </c>
      <c r="J30">
        <v>0.371</v>
      </c>
      <c r="K30">
        <v>0.39150000000000001</v>
      </c>
      <c r="L30">
        <v>0.33789999999999998</v>
      </c>
      <c r="M30">
        <v>0.35099999999999998</v>
      </c>
    </row>
    <row r="31" spans="1:13" x14ac:dyDescent="0.2">
      <c r="A31" t="s">
        <v>13</v>
      </c>
      <c r="B31">
        <v>0.65090000000000003</v>
      </c>
      <c r="C31">
        <v>0.62749999999999995</v>
      </c>
      <c r="D31">
        <v>0.95540000000000003</v>
      </c>
      <c r="E31">
        <v>0.47560000000000002</v>
      </c>
      <c r="F31">
        <v>0.41549999999999998</v>
      </c>
      <c r="G31">
        <v>0.42370000000000002</v>
      </c>
      <c r="H31">
        <v>0.2732</v>
      </c>
      <c r="I31">
        <v>0.27310000000000001</v>
      </c>
      <c r="J31">
        <v>0.33460000000000001</v>
      </c>
      <c r="K31">
        <v>0.35089999999999999</v>
      </c>
      <c r="L31">
        <v>0.26860000000000001</v>
      </c>
      <c r="M31">
        <v>0.28029999999999999</v>
      </c>
    </row>
    <row r="32" spans="1:13" x14ac:dyDescent="0.2">
      <c r="A32" t="s">
        <v>14</v>
      </c>
      <c r="B32">
        <v>0.3826</v>
      </c>
      <c r="C32">
        <v>0.39360000000000001</v>
      </c>
      <c r="D32">
        <v>0.3518</v>
      </c>
      <c r="E32">
        <v>0.34689999999999999</v>
      </c>
      <c r="F32">
        <v>0.40550000000000003</v>
      </c>
      <c r="G32">
        <v>0.4123</v>
      </c>
      <c r="H32">
        <v>0.4214</v>
      </c>
      <c r="I32">
        <v>0.37259999999999999</v>
      </c>
      <c r="J32">
        <v>0.84289999999999998</v>
      </c>
      <c r="K32">
        <v>0.70620000000000005</v>
      </c>
      <c r="L32">
        <v>0.2462</v>
      </c>
      <c r="M32">
        <v>0.2944</v>
      </c>
    </row>
    <row r="33" spans="1:13" x14ac:dyDescent="0.2">
      <c r="A33" t="s">
        <v>16</v>
      </c>
      <c r="B33">
        <v>0.4</v>
      </c>
      <c r="C33">
        <v>0.39050000000000001</v>
      </c>
      <c r="D33">
        <v>0.22989999999999999</v>
      </c>
      <c r="E33">
        <v>0.2213</v>
      </c>
      <c r="F33">
        <v>0.2848</v>
      </c>
      <c r="G33">
        <v>0.27710000000000001</v>
      </c>
      <c r="H33">
        <v>0.3947</v>
      </c>
      <c r="I33">
        <v>0.38650000000000001</v>
      </c>
      <c r="J33">
        <v>0.37040000000000001</v>
      </c>
      <c r="K33">
        <v>0.37730000000000002</v>
      </c>
      <c r="L33">
        <v>0.2571</v>
      </c>
      <c r="M33">
        <v>0.26819999999999999</v>
      </c>
    </row>
    <row r="34" spans="1:13" x14ac:dyDescent="0.2">
      <c r="A34" t="s">
        <v>17</v>
      </c>
      <c r="B34">
        <v>0.54190000000000005</v>
      </c>
      <c r="C34">
        <v>0.55100000000000005</v>
      </c>
      <c r="D34">
        <v>0.371</v>
      </c>
      <c r="E34">
        <v>0.37190000000000001</v>
      </c>
      <c r="F34">
        <v>0.36670000000000003</v>
      </c>
      <c r="G34">
        <v>0.39629999999999999</v>
      </c>
      <c r="H34">
        <v>0.7883</v>
      </c>
      <c r="I34">
        <v>0.47989999999999999</v>
      </c>
      <c r="J34">
        <v>0.3014</v>
      </c>
      <c r="K34">
        <v>0.29570000000000002</v>
      </c>
      <c r="L34">
        <v>0.57289999999999996</v>
      </c>
      <c r="M34">
        <v>0.66510000000000002</v>
      </c>
    </row>
    <row r="35" spans="1:13" x14ac:dyDescent="0.2">
      <c r="A35" t="s">
        <v>19</v>
      </c>
      <c r="B35">
        <v>0.25269999999999998</v>
      </c>
      <c r="C35">
        <v>0.2427</v>
      </c>
      <c r="D35">
        <v>0.49690000000000001</v>
      </c>
      <c r="E35">
        <v>0.48080000000000001</v>
      </c>
      <c r="F35">
        <v>0.34029999999999999</v>
      </c>
      <c r="G35">
        <v>0.34060000000000001</v>
      </c>
      <c r="H35">
        <v>0.37490000000000001</v>
      </c>
      <c r="I35">
        <v>0.36499999999999999</v>
      </c>
      <c r="J35">
        <v>0.39340000000000003</v>
      </c>
      <c r="K35">
        <v>0.39750000000000002</v>
      </c>
      <c r="L35">
        <v>0.52649999999999997</v>
      </c>
      <c r="M35">
        <v>0.55520000000000003</v>
      </c>
    </row>
    <row r="36" spans="1:13" x14ac:dyDescent="0.2">
      <c r="A36" t="s">
        <v>160</v>
      </c>
      <c r="B36">
        <v>54404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FD69F-84DE-4E2A-9344-26F63A1E4F7A}">
  <dimension ref="A1:M35"/>
  <sheetViews>
    <sheetView workbookViewId="0">
      <selection activeCell="H34" sqref="H34"/>
    </sheetView>
  </sheetViews>
  <sheetFormatPr baseColWidth="10" defaultColWidth="8.83203125" defaultRowHeight="15" x14ac:dyDescent="0.2"/>
  <sheetData>
    <row r="1" spans="1:6" x14ac:dyDescent="0.2">
      <c r="A1" t="s">
        <v>180</v>
      </c>
      <c r="B1">
        <v>1</v>
      </c>
      <c r="C1">
        <v>2</v>
      </c>
      <c r="D1" t="s">
        <v>176</v>
      </c>
    </row>
    <row r="3" spans="1:6" x14ac:dyDescent="0.2">
      <c r="A3" t="s">
        <v>130</v>
      </c>
    </row>
    <row r="4" spans="1:6" x14ac:dyDescent="0.2">
      <c r="B4" t="s">
        <v>130</v>
      </c>
      <c r="E4" t="s">
        <v>177</v>
      </c>
    </row>
    <row r="5" spans="1:6" x14ac:dyDescent="0.2">
      <c r="B5" t="s">
        <v>132</v>
      </c>
      <c r="E5" t="s">
        <v>133</v>
      </c>
    </row>
    <row r="6" spans="1:6" x14ac:dyDescent="0.2">
      <c r="B6" t="s">
        <v>134</v>
      </c>
      <c r="E6" t="s">
        <v>135</v>
      </c>
    </row>
    <row r="7" spans="1:6" x14ac:dyDescent="0.2">
      <c r="B7" t="s">
        <v>136</v>
      </c>
      <c r="E7">
        <v>0</v>
      </c>
      <c r="F7" t="s">
        <v>137</v>
      </c>
    </row>
    <row r="8" spans="1:6" x14ac:dyDescent="0.2">
      <c r="B8" t="s">
        <v>138</v>
      </c>
      <c r="E8">
        <v>0</v>
      </c>
      <c r="F8" t="s">
        <v>139</v>
      </c>
    </row>
    <row r="9" spans="1:6" x14ac:dyDescent="0.2">
      <c r="B9" t="s">
        <v>140</v>
      </c>
      <c r="E9">
        <v>562</v>
      </c>
    </row>
    <row r="12" spans="1:6" x14ac:dyDescent="0.2">
      <c r="B12" t="s">
        <v>141</v>
      </c>
      <c r="E12" t="s">
        <v>142</v>
      </c>
    </row>
    <row r="13" spans="1:6" x14ac:dyDescent="0.2">
      <c r="B13" t="s">
        <v>143</v>
      </c>
      <c r="E13">
        <v>0</v>
      </c>
      <c r="F13" t="s">
        <v>142</v>
      </c>
    </row>
    <row r="14" spans="1:6" x14ac:dyDescent="0.2">
      <c r="B14" t="s">
        <v>144</v>
      </c>
      <c r="E14" s="13">
        <v>0</v>
      </c>
    </row>
    <row r="15" spans="1:6" x14ac:dyDescent="0.2">
      <c r="B15" t="s">
        <v>145</v>
      </c>
      <c r="E15">
        <v>2</v>
      </c>
      <c r="F15" t="s">
        <v>146</v>
      </c>
    </row>
    <row r="17" spans="1:13" x14ac:dyDescent="0.2">
      <c r="A17" t="s">
        <v>147</v>
      </c>
    </row>
    <row r="18" spans="1:13" x14ac:dyDescent="0.2">
      <c r="B18" t="s">
        <v>148</v>
      </c>
      <c r="E18" t="s">
        <v>149</v>
      </c>
    </row>
    <row r="19" spans="1:13" x14ac:dyDescent="0.2">
      <c r="B19" t="s">
        <v>150</v>
      </c>
      <c r="E19" t="s">
        <v>151</v>
      </c>
    </row>
    <row r="20" spans="1:13" x14ac:dyDescent="0.2">
      <c r="B20" t="s">
        <v>152</v>
      </c>
      <c r="E20" t="s">
        <v>178</v>
      </c>
    </row>
    <row r="21" spans="1:13" x14ac:dyDescent="0.2">
      <c r="B21" t="s">
        <v>154</v>
      </c>
      <c r="E21" t="s">
        <v>179</v>
      </c>
    </row>
    <row r="22" spans="1:13" x14ac:dyDescent="0.2">
      <c r="B22" t="s">
        <v>156</v>
      </c>
      <c r="E22">
        <v>29.4</v>
      </c>
    </row>
    <row r="23" spans="1:13" x14ac:dyDescent="0.2">
      <c r="B23" t="s">
        <v>157</v>
      </c>
      <c r="E23">
        <v>29.9</v>
      </c>
    </row>
    <row r="25" spans="1:13" x14ac:dyDescent="0.2">
      <c r="A25" t="s">
        <v>158</v>
      </c>
      <c r="B25" t="s">
        <v>159</v>
      </c>
    </row>
    <row r="27" spans="1:13" x14ac:dyDescent="0.2">
      <c r="B27">
        <v>1</v>
      </c>
      <c r="C27">
        <v>2</v>
      </c>
      <c r="D27">
        <v>3</v>
      </c>
      <c r="E27">
        <v>4</v>
      </c>
      <c r="F27">
        <v>5</v>
      </c>
      <c r="G27">
        <v>6</v>
      </c>
      <c r="H27">
        <v>7</v>
      </c>
      <c r="I27">
        <v>8</v>
      </c>
      <c r="J27">
        <v>9</v>
      </c>
      <c r="K27">
        <v>10</v>
      </c>
      <c r="L27">
        <v>11</v>
      </c>
      <c r="M27">
        <v>12</v>
      </c>
    </row>
    <row r="28" spans="1:13" x14ac:dyDescent="0.2">
      <c r="A28" t="s">
        <v>1</v>
      </c>
      <c r="B28">
        <v>0.1009</v>
      </c>
      <c r="C28">
        <v>0.1014</v>
      </c>
      <c r="D28">
        <v>0.25819999999999999</v>
      </c>
      <c r="E28">
        <v>0.25840000000000002</v>
      </c>
      <c r="F28">
        <v>0.90390000000000004</v>
      </c>
      <c r="G28">
        <v>0.96879999999999999</v>
      </c>
    </row>
    <row r="29" spans="1:13" x14ac:dyDescent="0.2">
      <c r="A29" t="s">
        <v>2</v>
      </c>
      <c r="B29">
        <v>1.9037999999999999</v>
      </c>
      <c r="C29">
        <v>1.9157</v>
      </c>
      <c r="D29">
        <v>0.34089999999999998</v>
      </c>
      <c r="E29">
        <v>0.34129999999999999</v>
      </c>
      <c r="F29">
        <v>0.3705</v>
      </c>
      <c r="G29">
        <v>0.376</v>
      </c>
    </row>
    <row r="30" spans="1:13" x14ac:dyDescent="0.2">
      <c r="A30" t="s">
        <v>11</v>
      </c>
      <c r="B30">
        <v>1.0522</v>
      </c>
      <c r="C30">
        <v>1.0906</v>
      </c>
      <c r="D30">
        <v>0.32129999999999997</v>
      </c>
      <c r="E30">
        <v>0.32240000000000002</v>
      </c>
    </row>
    <row r="31" spans="1:13" x14ac:dyDescent="0.2">
      <c r="A31" t="s">
        <v>13</v>
      </c>
      <c r="B31">
        <v>0.63570000000000004</v>
      </c>
      <c r="C31">
        <v>0.61280000000000001</v>
      </c>
      <c r="D31">
        <v>0.37340000000000001</v>
      </c>
      <c r="E31">
        <v>0.37380000000000002</v>
      </c>
    </row>
    <row r="32" spans="1:13" x14ac:dyDescent="0.2">
      <c r="A32" t="s">
        <v>14</v>
      </c>
      <c r="B32">
        <v>0.38379999999999997</v>
      </c>
      <c r="C32">
        <v>0.3755</v>
      </c>
      <c r="D32">
        <v>0.41420000000000001</v>
      </c>
      <c r="E32">
        <v>0.41120000000000001</v>
      </c>
    </row>
    <row r="33" spans="1:5" x14ac:dyDescent="0.2">
      <c r="A33" t="s">
        <v>16</v>
      </c>
      <c r="B33">
        <v>0.54369999999999996</v>
      </c>
      <c r="C33">
        <v>0.58179999999999998</v>
      </c>
      <c r="D33">
        <v>0.32729999999999998</v>
      </c>
      <c r="E33">
        <v>0.34210000000000002</v>
      </c>
    </row>
    <row r="34" spans="1:5" x14ac:dyDescent="0.2">
      <c r="A34" t="s">
        <v>17</v>
      </c>
      <c r="B34">
        <v>0.34410000000000002</v>
      </c>
      <c r="C34">
        <v>0.33210000000000001</v>
      </c>
      <c r="D34">
        <v>0.32300000000000001</v>
      </c>
      <c r="E34">
        <v>0.31059999999999999</v>
      </c>
    </row>
    <row r="35" spans="1:5" x14ac:dyDescent="0.2">
      <c r="A35" t="s">
        <v>19</v>
      </c>
      <c r="B35">
        <v>0.3332</v>
      </c>
      <c r="C35">
        <v>0.32290000000000002</v>
      </c>
      <c r="D35">
        <v>0.2833</v>
      </c>
      <c r="E35">
        <v>0.27860000000000001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1"/>
  <sheetViews>
    <sheetView topLeftCell="A25" workbookViewId="0">
      <selection activeCell="I27" sqref="I27:I109"/>
    </sheetView>
  </sheetViews>
  <sheetFormatPr baseColWidth="10" defaultColWidth="8.83203125" defaultRowHeight="15" x14ac:dyDescent="0.2"/>
  <cols>
    <col min="1" max="1" width="8.83203125" style="2"/>
    <col min="2" max="2" width="13.5" bestFit="1" customWidth="1"/>
    <col min="3" max="3" width="13.5" customWidth="1"/>
    <col min="4" max="8" width="10.5" customWidth="1"/>
    <col min="9" max="9" width="10.6640625" style="3" customWidth="1"/>
    <col min="12" max="12" width="20.33203125" customWidth="1"/>
    <col min="21" max="21" width="13.5" bestFit="1" customWidth="1"/>
    <col min="259" max="259" width="13.5" bestFit="1" customWidth="1"/>
    <col min="515" max="515" width="13.5" bestFit="1" customWidth="1"/>
    <col min="771" max="771" width="13.5" bestFit="1" customWidth="1"/>
    <col min="1027" max="1027" width="13.5" bestFit="1" customWidth="1"/>
    <col min="1283" max="1283" width="13.5" bestFit="1" customWidth="1"/>
    <col min="1539" max="1539" width="13.5" bestFit="1" customWidth="1"/>
    <col min="1795" max="1795" width="13.5" bestFit="1" customWidth="1"/>
    <col min="2051" max="2051" width="13.5" bestFit="1" customWidth="1"/>
    <col min="2307" max="2307" width="13.5" bestFit="1" customWidth="1"/>
    <col min="2563" max="2563" width="13.5" bestFit="1" customWidth="1"/>
    <col min="2819" max="2819" width="13.5" bestFit="1" customWidth="1"/>
    <col min="3075" max="3075" width="13.5" bestFit="1" customWidth="1"/>
    <col min="3331" max="3331" width="13.5" bestFit="1" customWidth="1"/>
    <col min="3587" max="3587" width="13.5" bestFit="1" customWidth="1"/>
    <col min="3843" max="3843" width="13.5" bestFit="1" customWidth="1"/>
    <col min="4099" max="4099" width="13.5" bestFit="1" customWidth="1"/>
    <col min="4355" max="4355" width="13.5" bestFit="1" customWidth="1"/>
    <col min="4611" max="4611" width="13.5" bestFit="1" customWidth="1"/>
    <col min="4867" max="4867" width="13.5" bestFit="1" customWidth="1"/>
    <col min="5123" max="5123" width="13.5" bestFit="1" customWidth="1"/>
    <col min="5379" max="5379" width="13.5" bestFit="1" customWidth="1"/>
    <col min="5635" max="5635" width="13.5" bestFit="1" customWidth="1"/>
    <col min="5891" max="5891" width="13.5" bestFit="1" customWidth="1"/>
    <col min="6147" max="6147" width="13.5" bestFit="1" customWidth="1"/>
    <col min="6403" max="6403" width="13.5" bestFit="1" customWidth="1"/>
    <col min="6659" max="6659" width="13.5" bestFit="1" customWidth="1"/>
    <col min="6915" max="6915" width="13.5" bestFit="1" customWidth="1"/>
    <col min="7171" max="7171" width="13.5" bestFit="1" customWidth="1"/>
    <col min="7427" max="7427" width="13.5" bestFit="1" customWidth="1"/>
    <col min="7683" max="7683" width="13.5" bestFit="1" customWidth="1"/>
    <col min="7939" max="7939" width="13.5" bestFit="1" customWidth="1"/>
    <col min="8195" max="8195" width="13.5" bestFit="1" customWidth="1"/>
    <col min="8451" max="8451" width="13.5" bestFit="1" customWidth="1"/>
    <col min="8707" max="8707" width="13.5" bestFit="1" customWidth="1"/>
    <col min="8963" max="8963" width="13.5" bestFit="1" customWidth="1"/>
    <col min="9219" max="9219" width="13.5" bestFit="1" customWidth="1"/>
    <col min="9475" max="9475" width="13.5" bestFit="1" customWidth="1"/>
    <col min="9731" max="9731" width="13.5" bestFit="1" customWidth="1"/>
    <col min="9987" max="9987" width="13.5" bestFit="1" customWidth="1"/>
    <col min="10243" max="10243" width="13.5" bestFit="1" customWidth="1"/>
    <col min="10499" max="10499" width="13.5" bestFit="1" customWidth="1"/>
    <col min="10755" max="10755" width="13.5" bestFit="1" customWidth="1"/>
    <col min="11011" max="11011" width="13.5" bestFit="1" customWidth="1"/>
    <col min="11267" max="11267" width="13.5" bestFit="1" customWidth="1"/>
    <col min="11523" max="11523" width="13.5" bestFit="1" customWidth="1"/>
    <col min="11779" max="11779" width="13.5" bestFit="1" customWidth="1"/>
    <col min="12035" max="12035" width="13.5" bestFit="1" customWidth="1"/>
    <col min="12291" max="12291" width="13.5" bestFit="1" customWidth="1"/>
    <col min="12547" max="12547" width="13.5" bestFit="1" customWidth="1"/>
    <col min="12803" max="12803" width="13.5" bestFit="1" customWidth="1"/>
    <col min="13059" max="13059" width="13.5" bestFit="1" customWidth="1"/>
    <col min="13315" max="13315" width="13.5" bestFit="1" customWidth="1"/>
    <col min="13571" max="13571" width="13.5" bestFit="1" customWidth="1"/>
    <col min="13827" max="13827" width="13.5" bestFit="1" customWidth="1"/>
    <col min="14083" max="14083" width="13.5" bestFit="1" customWidth="1"/>
    <col min="14339" max="14339" width="13.5" bestFit="1" customWidth="1"/>
    <col min="14595" max="14595" width="13.5" bestFit="1" customWidth="1"/>
    <col min="14851" max="14851" width="13.5" bestFit="1" customWidth="1"/>
    <col min="15107" max="15107" width="13.5" bestFit="1" customWidth="1"/>
    <col min="15363" max="15363" width="13.5" bestFit="1" customWidth="1"/>
    <col min="15619" max="15619" width="13.5" bestFit="1" customWidth="1"/>
    <col min="15875" max="15875" width="13.5" bestFit="1" customWidth="1"/>
    <col min="16131" max="16131" width="13.5" bestFit="1" customWidth="1"/>
  </cols>
  <sheetData>
    <row r="1" spans="1:23" x14ac:dyDescent="0.2">
      <c r="A1" s="2" t="s">
        <v>162</v>
      </c>
      <c r="E1" s="3"/>
      <c r="I1"/>
    </row>
    <row r="2" spans="1:23" ht="24" x14ac:dyDescent="0.3">
      <c r="D2" s="4">
        <v>1</v>
      </c>
      <c r="E2" s="5">
        <v>2</v>
      </c>
      <c r="F2" s="4">
        <v>3</v>
      </c>
      <c r="G2" s="4">
        <v>4</v>
      </c>
      <c r="H2" s="4">
        <v>5</v>
      </c>
      <c r="I2" s="4">
        <v>6</v>
      </c>
      <c r="J2" s="4">
        <v>7</v>
      </c>
      <c r="K2" s="4">
        <v>8</v>
      </c>
      <c r="L2" s="4">
        <v>9</v>
      </c>
      <c r="M2" s="4">
        <v>10</v>
      </c>
      <c r="N2" s="4">
        <v>11</v>
      </c>
      <c r="O2" s="4">
        <v>12</v>
      </c>
      <c r="Q2" t="s">
        <v>3</v>
      </c>
      <c r="R2" t="s">
        <v>4</v>
      </c>
      <c r="S2" t="s">
        <v>5</v>
      </c>
      <c r="T2" t="s">
        <v>6</v>
      </c>
      <c r="U2" t="s">
        <v>7</v>
      </c>
      <c r="V2" t="s">
        <v>8</v>
      </c>
      <c r="W2" s="3" t="s">
        <v>9</v>
      </c>
    </row>
    <row r="3" spans="1:23" ht="24" x14ac:dyDescent="0.3">
      <c r="A3" s="4" t="s">
        <v>1</v>
      </c>
      <c r="C3" t="s">
        <v>1</v>
      </c>
      <c r="D3" s="16">
        <v>0.1099</v>
      </c>
      <c r="E3" s="16">
        <v>0.1066</v>
      </c>
      <c r="F3">
        <v>0.54049999999999998</v>
      </c>
      <c r="G3">
        <v>0.51549999999999996</v>
      </c>
      <c r="H3">
        <v>0.78749999999999998</v>
      </c>
      <c r="I3">
        <v>0.80359999999999998</v>
      </c>
      <c r="J3">
        <v>0.48110000000000003</v>
      </c>
      <c r="K3">
        <v>0.48230000000000001</v>
      </c>
      <c r="L3">
        <v>0.84709999999999996</v>
      </c>
      <c r="M3">
        <v>0.84019999999999995</v>
      </c>
      <c r="N3">
        <v>2.2122000000000002</v>
      </c>
      <c r="O3">
        <v>2.2452999999999999</v>
      </c>
      <c r="Q3" t="s">
        <v>10</v>
      </c>
      <c r="R3">
        <f>D4</f>
        <v>1.9977</v>
      </c>
      <c r="S3">
        <f>R3-L$14</f>
        <v>1.8894500000000001</v>
      </c>
      <c r="T3">
        <f>AVERAGE(S3:S4)</f>
        <v>1.8724000000000001</v>
      </c>
      <c r="U3">
        <v>2</v>
      </c>
      <c r="V3">
        <f>STDEV(S3:S4)</f>
        <v>2.4112341238461284E-2</v>
      </c>
      <c r="W3" s="3">
        <f>V3/T3*100</f>
        <v>1.2877772505053025</v>
      </c>
    </row>
    <row r="4" spans="1:23" ht="24" x14ac:dyDescent="0.3">
      <c r="A4" s="4" t="s">
        <v>2</v>
      </c>
      <c r="C4" t="s">
        <v>2</v>
      </c>
      <c r="D4" s="16">
        <v>1.9977</v>
      </c>
      <c r="E4" s="16">
        <v>1.9636</v>
      </c>
      <c r="F4">
        <v>0.47560000000000002</v>
      </c>
      <c r="G4">
        <v>0.44890000000000002</v>
      </c>
      <c r="H4">
        <v>0.47989999999999999</v>
      </c>
      <c r="I4">
        <v>0.4884</v>
      </c>
      <c r="J4">
        <v>0.77249999999999996</v>
      </c>
      <c r="K4">
        <v>0.79410000000000003</v>
      </c>
      <c r="L4">
        <v>1.0680000000000001</v>
      </c>
      <c r="M4">
        <v>0.91620000000000001</v>
      </c>
      <c r="N4">
        <v>1.2513000000000001</v>
      </c>
      <c r="O4">
        <v>1.3382000000000001</v>
      </c>
      <c r="R4">
        <f>E4</f>
        <v>1.9636</v>
      </c>
      <c r="S4">
        <f t="shared" ref="S4:S10" si="0">R4-L$14</f>
        <v>1.8553500000000001</v>
      </c>
      <c r="W4" s="3"/>
    </row>
    <row r="5" spans="1:23" ht="24" x14ac:dyDescent="0.3">
      <c r="A5" s="4" t="s">
        <v>11</v>
      </c>
      <c r="C5" t="s">
        <v>11</v>
      </c>
      <c r="D5" s="16">
        <v>1.1675</v>
      </c>
      <c r="E5" s="16">
        <v>1.1231</v>
      </c>
      <c r="F5">
        <v>0.4123</v>
      </c>
      <c r="G5">
        <v>0.41660000000000003</v>
      </c>
      <c r="H5">
        <v>0.4667</v>
      </c>
      <c r="I5">
        <v>0.47860000000000003</v>
      </c>
      <c r="J5">
        <v>0.50180000000000002</v>
      </c>
      <c r="K5">
        <v>0.53039999999999998</v>
      </c>
      <c r="L5">
        <v>0.77510000000000001</v>
      </c>
      <c r="M5">
        <v>0.7903</v>
      </c>
      <c r="N5">
        <v>1.1359999999999999</v>
      </c>
      <c r="O5">
        <v>1.3065</v>
      </c>
      <c r="Q5" t="s">
        <v>12</v>
      </c>
      <c r="R5">
        <f>D5</f>
        <v>1.1675</v>
      </c>
      <c r="S5">
        <f t="shared" si="0"/>
        <v>1.05925</v>
      </c>
      <c r="T5">
        <f>AVERAGE(S5:S6)</f>
        <v>1.03705</v>
      </c>
      <c r="U5">
        <v>1</v>
      </c>
      <c r="V5">
        <f>STDEV(S5:S6)</f>
        <v>3.1395541084682704E-2</v>
      </c>
      <c r="W5" s="3">
        <f>V5/T5*100</f>
        <v>3.0273893336563042</v>
      </c>
    </row>
    <row r="6" spans="1:23" ht="24" x14ac:dyDescent="0.3">
      <c r="A6" s="4" t="s">
        <v>13</v>
      </c>
      <c r="C6" t="s">
        <v>13</v>
      </c>
      <c r="D6" s="16">
        <v>0.66810000000000003</v>
      </c>
      <c r="E6" s="16">
        <v>0.64880000000000004</v>
      </c>
      <c r="F6">
        <v>0.47470000000000001</v>
      </c>
      <c r="G6">
        <v>0.46899999999999997</v>
      </c>
      <c r="H6">
        <v>0.87109999999999999</v>
      </c>
      <c r="I6">
        <v>0.87509999999999999</v>
      </c>
      <c r="J6">
        <v>0.54369999999999996</v>
      </c>
      <c r="K6">
        <v>0.54490000000000005</v>
      </c>
      <c r="L6">
        <v>0.90880000000000005</v>
      </c>
      <c r="M6">
        <v>0.89380000000000004</v>
      </c>
      <c r="N6">
        <v>0.58009999999999995</v>
      </c>
      <c r="O6">
        <v>0.67059999999999997</v>
      </c>
      <c r="R6">
        <f>E5</f>
        <v>1.1231</v>
      </c>
      <c r="S6">
        <f t="shared" si="0"/>
        <v>1.01485</v>
      </c>
      <c r="W6" s="3"/>
    </row>
    <row r="7" spans="1:23" ht="24" x14ac:dyDescent="0.3">
      <c r="A7" s="4" t="s">
        <v>14</v>
      </c>
      <c r="C7" t="s">
        <v>14</v>
      </c>
      <c r="D7" s="16">
        <v>0.40479999999999999</v>
      </c>
      <c r="E7" s="16">
        <v>0.38519999999999999</v>
      </c>
      <c r="F7">
        <v>0.6179</v>
      </c>
      <c r="G7">
        <v>0.61250000000000004</v>
      </c>
      <c r="H7">
        <v>0.54500000000000004</v>
      </c>
      <c r="I7">
        <v>0.55989999999999995</v>
      </c>
      <c r="J7">
        <v>0.77569999999999995</v>
      </c>
      <c r="K7">
        <v>0.82079999999999997</v>
      </c>
      <c r="L7">
        <v>0.34489999999999998</v>
      </c>
      <c r="M7">
        <v>0.36840000000000001</v>
      </c>
      <c r="N7">
        <v>0.61839999999999995</v>
      </c>
      <c r="O7">
        <v>0.62360000000000004</v>
      </c>
      <c r="Q7" t="s">
        <v>15</v>
      </c>
      <c r="R7">
        <f>D6</f>
        <v>0.66810000000000003</v>
      </c>
      <c r="S7">
        <f t="shared" si="0"/>
        <v>0.55985000000000007</v>
      </c>
      <c r="T7">
        <f>AVERAGE(S7:S8)</f>
        <v>0.55020000000000002</v>
      </c>
      <c r="U7">
        <v>0.5</v>
      </c>
      <c r="V7">
        <f>STDEV(S7:S8)</f>
        <v>1.3647160876900355E-2</v>
      </c>
      <c r="W7" s="3">
        <f>V7/T7*100</f>
        <v>2.4804000139768001</v>
      </c>
    </row>
    <row r="8" spans="1:23" ht="24" x14ac:dyDescent="0.3">
      <c r="A8" s="4" t="s">
        <v>16</v>
      </c>
      <c r="C8" t="s">
        <v>16</v>
      </c>
      <c r="F8">
        <v>0.40150000000000002</v>
      </c>
      <c r="G8">
        <v>0.4128</v>
      </c>
      <c r="H8">
        <v>0.49309999999999998</v>
      </c>
      <c r="I8">
        <v>0.50460000000000005</v>
      </c>
      <c r="J8">
        <v>0.55630000000000002</v>
      </c>
      <c r="K8">
        <v>0.58140000000000003</v>
      </c>
      <c r="L8">
        <v>0.91320000000000001</v>
      </c>
      <c r="M8">
        <v>0.6946</v>
      </c>
      <c r="N8">
        <v>0.76180000000000003</v>
      </c>
      <c r="O8">
        <v>0.85680000000000001</v>
      </c>
      <c r="R8">
        <f>E6</f>
        <v>0.64880000000000004</v>
      </c>
      <c r="S8">
        <f t="shared" si="0"/>
        <v>0.54055000000000009</v>
      </c>
      <c r="W8" s="3"/>
    </row>
    <row r="9" spans="1:23" ht="24" x14ac:dyDescent="0.3">
      <c r="A9" s="4" t="s">
        <v>17</v>
      </c>
      <c r="C9" t="s">
        <v>17</v>
      </c>
      <c r="D9">
        <v>0.30959999999999999</v>
      </c>
      <c r="E9">
        <v>0.27089999999999997</v>
      </c>
      <c r="F9">
        <v>0.29260000000000003</v>
      </c>
      <c r="G9">
        <v>0.28100000000000003</v>
      </c>
      <c r="H9">
        <v>0.75700000000000001</v>
      </c>
      <c r="I9">
        <v>0.76659999999999995</v>
      </c>
      <c r="J9">
        <v>0.89119999999999999</v>
      </c>
      <c r="K9">
        <v>0.61799999999999999</v>
      </c>
      <c r="L9">
        <v>0.48580000000000001</v>
      </c>
      <c r="M9">
        <v>0.4995</v>
      </c>
      <c r="N9">
        <v>0.6714</v>
      </c>
      <c r="O9">
        <v>0.67279999999999995</v>
      </c>
      <c r="Q9" t="s">
        <v>18</v>
      </c>
      <c r="R9">
        <f>D7</f>
        <v>0.40479999999999999</v>
      </c>
      <c r="S9">
        <f t="shared" si="0"/>
        <v>0.29654999999999998</v>
      </c>
      <c r="T9">
        <f>AVERAGE(S9:S10)</f>
        <v>0.28674999999999995</v>
      </c>
      <c r="U9">
        <v>0.25</v>
      </c>
      <c r="V9">
        <f>STDEV(S9:S10)</f>
        <v>1.3859292911256337E-2</v>
      </c>
      <c r="W9" s="3">
        <f>V9/T9*100</f>
        <v>4.8332320527485058</v>
      </c>
    </row>
    <row r="10" spans="1:23" ht="24" x14ac:dyDescent="0.3">
      <c r="A10" s="4" t="s">
        <v>19</v>
      </c>
      <c r="C10" t="s">
        <v>19</v>
      </c>
      <c r="D10">
        <v>0.38950000000000001</v>
      </c>
      <c r="E10">
        <v>0.37759999999999999</v>
      </c>
      <c r="F10">
        <v>0.4037</v>
      </c>
      <c r="G10">
        <v>0.35670000000000002</v>
      </c>
      <c r="H10">
        <v>0.85360000000000003</v>
      </c>
      <c r="I10">
        <v>0.8397</v>
      </c>
      <c r="J10">
        <v>0.76349999999999996</v>
      </c>
      <c r="K10">
        <v>0.73560000000000003</v>
      </c>
      <c r="L10">
        <v>0.97260000000000002</v>
      </c>
      <c r="M10">
        <v>0.84750000000000003</v>
      </c>
      <c r="N10">
        <v>0.5615</v>
      </c>
      <c r="O10">
        <v>0.57540000000000002</v>
      </c>
      <c r="R10">
        <f>E7</f>
        <v>0.38519999999999999</v>
      </c>
      <c r="S10">
        <f t="shared" si="0"/>
        <v>0.27694999999999997</v>
      </c>
      <c r="W10" s="3"/>
    </row>
    <row r="11" spans="1:23" x14ac:dyDescent="0.2">
      <c r="W11" s="3"/>
    </row>
    <row r="13" spans="1:23" x14ac:dyDescent="0.2">
      <c r="A13" s="2" t="s">
        <v>20</v>
      </c>
      <c r="B13" t="s">
        <v>21</v>
      </c>
      <c r="C13" t="s">
        <v>0</v>
      </c>
      <c r="D13" s="6" t="s">
        <v>22</v>
      </c>
      <c r="E13" t="s">
        <v>23</v>
      </c>
      <c r="F13" t="s">
        <v>24</v>
      </c>
      <c r="G13" s="3" t="s">
        <v>9</v>
      </c>
      <c r="H13" t="s">
        <v>25</v>
      </c>
      <c r="I13" s="7" t="s">
        <v>26</v>
      </c>
      <c r="J13" s="3"/>
      <c r="L13" s="8" t="s">
        <v>27</v>
      </c>
      <c r="N13" s="9" t="s">
        <v>28</v>
      </c>
      <c r="O13" s="9" t="s">
        <v>29</v>
      </c>
    </row>
    <row r="14" spans="1:23" x14ac:dyDescent="0.2">
      <c r="A14" s="2" t="s">
        <v>30</v>
      </c>
      <c r="B14" t="s">
        <v>31</v>
      </c>
      <c r="D14" s="6">
        <f>D3</f>
        <v>0.1099</v>
      </c>
      <c r="I14" s="10"/>
      <c r="L14" s="6">
        <f>AVERAGE(D3:E3)</f>
        <v>0.10825</v>
      </c>
      <c r="N14">
        <v>1.1091</v>
      </c>
      <c r="O14">
        <v>-0.1013</v>
      </c>
    </row>
    <row r="15" spans="1:23" x14ac:dyDescent="0.2">
      <c r="A15" s="2" t="s">
        <v>32</v>
      </c>
      <c r="B15" t="s">
        <v>31</v>
      </c>
      <c r="D15" s="6">
        <f>E3</f>
        <v>0.1066</v>
      </c>
      <c r="I15" s="10"/>
    </row>
    <row r="16" spans="1:23" x14ac:dyDescent="0.2">
      <c r="A16" s="2" t="s">
        <v>33</v>
      </c>
      <c r="B16" t="s">
        <v>10</v>
      </c>
      <c r="D16" s="6">
        <f>D4</f>
        <v>1.9977</v>
      </c>
      <c r="E16">
        <f>D16-L$14</f>
        <v>1.8894500000000001</v>
      </c>
      <c r="F16">
        <f>(E16-O$14)/N$14</f>
        <v>1.7949238120999009</v>
      </c>
      <c r="G16">
        <f>STDEV(E16:E17)/AVERAGE(E16:E17)*100</f>
        <v>1.2877772505053025</v>
      </c>
      <c r="H16">
        <v>1</v>
      </c>
      <c r="I16" s="10">
        <f>AVERAGE(F16:F17)*H16</f>
        <v>1.7795509872869895</v>
      </c>
    </row>
    <row r="17" spans="1:12" x14ac:dyDescent="0.2">
      <c r="A17" s="2" t="s">
        <v>34</v>
      </c>
      <c r="B17" t="s">
        <v>10</v>
      </c>
      <c r="D17" s="6">
        <f>E4</f>
        <v>1.9636</v>
      </c>
      <c r="E17">
        <f t="shared" ref="E17:E80" si="1">D17-L$14</f>
        <v>1.8553500000000001</v>
      </c>
      <c r="F17">
        <f t="shared" ref="F17:F39" si="2">(E17-O$14)/N$14</f>
        <v>1.7641781624740782</v>
      </c>
      <c r="I17" s="10"/>
    </row>
    <row r="18" spans="1:12" x14ac:dyDescent="0.2">
      <c r="A18" s="2" t="s">
        <v>35</v>
      </c>
      <c r="B18" t="s">
        <v>12</v>
      </c>
      <c r="D18" s="6">
        <f>D5</f>
        <v>1.1675</v>
      </c>
      <c r="E18">
        <f t="shared" si="1"/>
        <v>1.05925</v>
      </c>
      <c r="F18">
        <f t="shared" si="2"/>
        <v>1.0463889640248851</v>
      </c>
      <c r="G18">
        <f>STDEV(E18:E19)/AVERAGE(E18:E19)*100</f>
        <v>3.0273893336563042</v>
      </c>
      <c r="H18">
        <v>1</v>
      </c>
      <c r="I18" s="10">
        <f>AVERAGE(F18:F19)*H18</f>
        <v>1.026372734649716</v>
      </c>
    </row>
    <row r="19" spans="1:12" x14ac:dyDescent="0.2">
      <c r="A19" s="2" t="s">
        <v>36</v>
      </c>
      <c r="B19" t="s">
        <v>12</v>
      </c>
      <c r="D19" s="6">
        <f>E5</f>
        <v>1.1231</v>
      </c>
      <c r="E19">
        <f t="shared" si="1"/>
        <v>1.01485</v>
      </c>
      <c r="F19">
        <f t="shared" si="2"/>
        <v>1.0063565052745469</v>
      </c>
      <c r="I19" s="10"/>
    </row>
    <row r="20" spans="1:12" x14ac:dyDescent="0.2">
      <c r="A20" s="2" t="s">
        <v>37</v>
      </c>
      <c r="B20" t="s">
        <v>15</v>
      </c>
      <c r="D20" s="6">
        <f>D6</f>
        <v>0.66810000000000003</v>
      </c>
      <c r="E20">
        <f t="shared" si="1"/>
        <v>0.55985000000000007</v>
      </c>
      <c r="F20">
        <f t="shared" si="2"/>
        <v>0.59611396627896507</v>
      </c>
      <c r="G20">
        <f>STDEV(E20:E21)/AVERAGE(E20:E21)*100</f>
        <v>2.4804000139768001</v>
      </c>
      <c r="H20">
        <v>1</v>
      </c>
      <c r="I20" s="10">
        <f>AVERAGE(F20:F21)*H20</f>
        <v>0.58741321792444334</v>
      </c>
    </row>
    <row r="21" spans="1:12" x14ac:dyDescent="0.2">
      <c r="A21" s="2" t="s">
        <v>38</v>
      </c>
      <c r="B21" t="s">
        <v>15</v>
      </c>
      <c r="D21" s="6">
        <f>E6</f>
        <v>0.64880000000000004</v>
      </c>
      <c r="E21">
        <f t="shared" si="1"/>
        <v>0.54055000000000009</v>
      </c>
      <c r="F21">
        <f t="shared" si="2"/>
        <v>0.57871246956992162</v>
      </c>
      <c r="I21" s="10"/>
    </row>
    <row r="22" spans="1:12" x14ac:dyDescent="0.2">
      <c r="A22" s="2" t="s">
        <v>39</v>
      </c>
      <c r="B22" t="s">
        <v>18</v>
      </c>
      <c r="D22" s="6">
        <f>D7</f>
        <v>0.40479999999999999</v>
      </c>
      <c r="E22">
        <f t="shared" si="1"/>
        <v>0.29654999999999998</v>
      </c>
      <c r="F22">
        <f t="shared" si="2"/>
        <v>0.35871427283382923</v>
      </c>
      <c r="G22">
        <f>STDEV(E22:E23)/AVERAGE(E22:E23)*100</f>
        <v>4.8332320527485058</v>
      </c>
      <c r="H22">
        <v>1</v>
      </c>
      <c r="I22" s="10">
        <f>AVERAGE(F22:F23)*H22</f>
        <v>0.34987827968623209</v>
      </c>
    </row>
    <row r="23" spans="1:12" x14ac:dyDescent="0.2">
      <c r="A23" s="2" t="s">
        <v>40</v>
      </c>
      <c r="B23" t="s">
        <v>18</v>
      </c>
      <c r="D23" s="6">
        <f>E7</f>
        <v>0.38519999999999999</v>
      </c>
      <c r="E23">
        <f t="shared" si="1"/>
        <v>0.27694999999999997</v>
      </c>
      <c r="F23">
        <f t="shared" si="2"/>
        <v>0.34104228653863494</v>
      </c>
      <c r="I23" s="10"/>
    </row>
    <row r="24" spans="1:12" x14ac:dyDescent="0.2">
      <c r="A24" s="2" t="s">
        <v>41</v>
      </c>
      <c r="B24" t="s">
        <v>161</v>
      </c>
      <c r="D24" s="6">
        <f>D8</f>
        <v>0</v>
      </c>
      <c r="E24">
        <f t="shared" si="1"/>
        <v>-0.10825</v>
      </c>
      <c r="F24">
        <f t="shared" si="2"/>
        <v>-6.2663420791632838E-3</v>
      </c>
      <c r="G24">
        <f>STDEV(E24:E25)/AVERAGE(E24:E25)*100</f>
        <v>0</v>
      </c>
      <c r="H24">
        <v>9</v>
      </c>
      <c r="I24" s="10">
        <f>AVERAGE(F24:F25)*H24</f>
        <v>-5.6397078712469552E-2</v>
      </c>
    </row>
    <row r="25" spans="1:12" x14ac:dyDescent="0.2">
      <c r="A25" s="2" t="s">
        <v>42</v>
      </c>
      <c r="C25" s="3"/>
      <c r="D25" s="6">
        <f>E8</f>
        <v>0</v>
      </c>
      <c r="E25">
        <f t="shared" si="1"/>
        <v>-0.10825</v>
      </c>
      <c r="F25">
        <f t="shared" si="2"/>
        <v>-6.2663420791632838E-3</v>
      </c>
      <c r="I25" s="10"/>
      <c r="K25" s="3"/>
      <c r="L25" s="3"/>
    </row>
    <row r="26" spans="1:12" x14ac:dyDescent="0.2">
      <c r="A26" s="2" t="s">
        <v>43</v>
      </c>
      <c r="B26" s="10"/>
      <c r="C26" s="17" t="s">
        <v>319</v>
      </c>
      <c r="D26" s="6" t="s">
        <v>320</v>
      </c>
      <c r="E26" t="s">
        <v>321</v>
      </c>
      <c r="F26" t="s">
        <v>322</v>
      </c>
      <c r="G26" s="14" t="s">
        <v>323</v>
      </c>
      <c r="H26" t="s">
        <v>324</v>
      </c>
      <c r="I26" s="10" t="s">
        <v>325</v>
      </c>
      <c r="J26" s="1"/>
    </row>
    <row r="27" spans="1:12" x14ac:dyDescent="0.2">
      <c r="A27" s="2" t="s">
        <v>44</v>
      </c>
      <c r="B27" s="10"/>
      <c r="C27" s="17" t="s">
        <v>181</v>
      </c>
      <c r="D27" s="6">
        <f>D9</f>
        <v>0.30959999999999999</v>
      </c>
      <c r="E27">
        <f>D27-L$14</f>
        <v>0.20134999999999997</v>
      </c>
      <c r="F27">
        <f>(E27-O$14)/N$14</f>
        <v>0.27287891082859977</v>
      </c>
      <c r="G27" s="14">
        <f>STDEV(E27:E28)/AVERAGE(E27:E28)*100</f>
        <v>15.035732105450194</v>
      </c>
      <c r="H27">
        <v>9</v>
      </c>
      <c r="I27" s="10">
        <f>AVERAGE(F27:F28)*H27</f>
        <v>2.2988909926967813</v>
      </c>
      <c r="J27" s="3"/>
    </row>
    <row r="28" spans="1:12" hidden="1" x14ac:dyDescent="0.2">
      <c r="A28" s="2" t="s">
        <v>45</v>
      </c>
      <c r="C28" s="3"/>
      <c r="D28" s="6">
        <f>E9</f>
        <v>0.27089999999999997</v>
      </c>
      <c r="E28">
        <f>D28-L$14</f>
        <v>0.16264999999999996</v>
      </c>
      <c r="F28">
        <f>(E28-O$14)/N$14</f>
        <v>0.23798575421512935</v>
      </c>
      <c r="I28" s="10"/>
    </row>
    <row r="29" spans="1:12" ht="16" x14ac:dyDescent="0.2">
      <c r="A29" s="2" t="s">
        <v>46</v>
      </c>
      <c r="C29" s="11" t="s">
        <v>182</v>
      </c>
      <c r="D29" s="6">
        <f>D10</f>
        <v>0.38950000000000001</v>
      </c>
      <c r="E29">
        <f>D29-L$14</f>
        <v>0.28125</v>
      </c>
      <c r="F29">
        <f>(E29-O$14)/N$14</f>
        <v>0.34491930394013165</v>
      </c>
      <c r="G29">
        <f>STDEV(E29:E30)/AVERAGE(E29:E30)*100</f>
        <v>3.056509515481268</v>
      </c>
      <c r="H29">
        <v>9</v>
      </c>
      <c r="I29" s="10">
        <f>AVERAGE(F29:F30)*H29</f>
        <v>3.0559913443332434</v>
      </c>
    </row>
    <row r="30" spans="1:12" hidden="1" x14ac:dyDescent="0.2">
      <c r="A30" s="2" t="s">
        <v>47</v>
      </c>
      <c r="C30" s="3"/>
      <c r="D30" s="6">
        <f>E10</f>
        <v>0.37759999999999999</v>
      </c>
      <c r="E30">
        <f>D30-L$14</f>
        <v>0.26934999999999998</v>
      </c>
      <c r="F30">
        <f>(E30-O$14)/N$14</f>
        <v>0.33418988368947794</v>
      </c>
      <c r="I30" s="10"/>
    </row>
    <row r="31" spans="1:12" ht="16" x14ac:dyDescent="0.2">
      <c r="A31" s="2" t="s">
        <v>48</v>
      </c>
      <c r="C31" s="11" t="s">
        <v>183</v>
      </c>
      <c r="D31" s="6">
        <f>F3</f>
        <v>0.54049999999999998</v>
      </c>
      <c r="E31">
        <f>D31-L$14</f>
        <v>0.43224999999999997</v>
      </c>
      <c r="F31">
        <f>(E31-O$14)/N$14</f>
        <v>0.48106572896943467</v>
      </c>
      <c r="G31">
        <f>STDEV(E31:E32)/AVERAGE(E31:E32)*100</f>
        <v>4.2114757664475775</v>
      </c>
      <c r="H31">
        <v>9</v>
      </c>
      <c r="I31" s="10">
        <f>AVERAGE(F31:F32)*H31</f>
        <v>4.2281579659183119</v>
      </c>
      <c r="J31" s="3"/>
    </row>
    <row r="32" spans="1:12" hidden="1" x14ac:dyDescent="0.2">
      <c r="A32" s="2" t="s">
        <v>49</v>
      </c>
      <c r="B32" s="10"/>
      <c r="D32" s="6">
        <f>G3</f>
        <v>0.51549999999999996</v>
      </c>
      <c r="E32">
        <f>D32-L$14</f>
        <v>0.40724999999999995</v>
      </c>
      <c r="F32">
        <f>(E32-O$14)/N$14</f>
        <v>0.45852493012352352</v>
      </c>
      <c r="I32" s="10"/>
    </row>
    <row r="33" spans="1:12" x14ac:dyDescent="0.2">
      <c r="A33" s="2" t="s">
        <v>50</v>
      </c>
      <c r="B33" s="10"/>
      <c r="C33" t="s">
        <v>184</v>
      </c>
      <c r="D33" s="6">
        <f>F4</f>
        <v>0.47560000000000002</v>
      </c>
      <c r="E33">
        <f>D33-L$14</f>
        <v>0.36735000000000001</v>
      </c>
      <c r="F33">
        <f>(E33-O$14)/N$14</f>
        <v>0.42254981516544948</v>
      </c>
      <c r="G33">
        <f>STDEV(E33:E34)/AVERAGE(E33:E34)*100</f>
        <v>5.3332630106442993</v>
      </c>
      <c r="H33">
        <v>9</v>
      </c>
      <c r="I33" s="10">
        <f>AVERAGE(F33:F34)*H33</f>
        <v>3.6946172572355964</v>
      </c>
      <c r="J33" s="3"/>
    </row>
    <row r="34" spans="1:12" hidden="1" x14ac:dyDescent="0.2">
      <c r="A34" s="2" t="s">
        <v>51</v>
      </c>
      <c r="D34" s="6">
        <f>G4</f>
        <v>0.44890000000000002</v>
      </c>
      <c r="E34">
        <f>D34-L$14</f>
        <v>0.34065000000000001</v>
      </c>
      <c r="F34">
        <f>(E34-O$14)/N$14</f>
        <v>0.3984762419980164</v>
      </c>
      <c r="I34" s="10"/>
    </row>
    <row r="35" spans="1:12" ht="16" x14ac:dyDescent="0.2">
      <c r="A35" s="2" t="s">
        <v>52</v>
      </c>
      <c r="C35" s="11" t="s">
        <v>185</v>
      </c>
      <c r="D35" s="6">
        <f>F5</f>
        <v>0.4123</v>
      </c>
      <c r="E35">
        <f>D35-L$14</f>
        <v>0.30404999999999999</v>
      </c>
      <c r="F35">
        <f>(E35-O$14)/N$14</f>
        <v>0.36547651248760255</v>
      </c>
      <c r="G35">
        <f>STDEV(E35:E36)/AVERAGE(E35:E36)*100</f>
        <v>0.99299776587268873</v>
      </c>
      <c r="H35">
        <v>9</v>
      </c>
      <c r="I35" s="10">
        <f>AVERAGE(F35:F36)*H35</f>
        <v>3.3067351906951581</v>
      </c>
    </row>
    <row r="36" spans="1:12" hidden="1" x14ac:dyDescent="0.2">
      <c r="A36" s="2" t="s">
        <v>53</v>
      </c>
      <c r="D36" s="6">
        <f>G5</f>
        <v>0.41660000000000003</v>
      </c>
      <c r="E36">
        <f>D36-L$14</f>
        <v>0.30835000000000001</v>
      </c>
      <c r="F36">
        <f>(E36-O$14)/N$14</f>
        <v>0.36935352988909931</v>
      </c>
      <c r="I36" s="10"/>
    </row>
    <row r="37" spans="1:12" ht="16" x14ac:dyDescent="0.2">
      <c r="A37" s="2" t="s">
        <v>54</v>
      </c>
      <c r="C37" s="12" t="s">
        <v>186</v>
      </c>
      <c r="D37" s="6">
        <f>F6</f>
        <v>0.47470000000000001</v>
      </c>
      <c r="E37">
        <f>D37-L$14</f>
        <v>0.36645</v>
      </c>
      <c r="F37">
        <f>(E37-O$14)/N$14</f>
        <v>0.4217383464069967</v>
      </c>
      <c r="G37">
        <f>STDEV(E37:E38)/AVERAGE(E37:E38)*100</f>
        <v>1.108500729582879</v>
      </c>
      <c r="H37">
        <v>9</v>
      </c>
      <c r="I37" s="10">
        <f>AVERAGE(F37:F38)*H37</f>
        <v>3.7725182580470653</v>
      </c>
      <c r="J37" s="3"/>
      <c r="L37" s="10"/>
    </row>
    <row r="38" spans="1:12" hidden="1" x14ac:dyDescent="0.2">
      <c r="A38" s="2" t="s">
        <v>55</v>
      </c>
      <c r="B38" s="10"/>
      <c r="D38" s="7">
        <f>G6</f>
        <v>0.46899999999999997</v>
      </c>
      <c r="E38">
        <f>D38-L$14</f>
        <v>0.36074999999999996</v>
      </c>
      <c r="F38">
        <f>(E38-O$14)/N$14</f>
        <v>0.41659904427012889</v>
      </c>
      <c r="I38" s="10"/>
    </row>
    <row r="39" spans="1:12" x14ac:dyDescent="0.2">
      <c r="A39" s="2" t="s">
        <v>56</v>
      </c>
      <c r="B39" s="10"/>
      <c r="C39" t="s">
        <v>187</v>
      </c>
      <c r="D39" s="6">
        <f>F7</f>
        <v>0.6179</v>
      </c>
      <c r="E39">
        <f>D39-L$14</f>
        <v>0.50965000000000005</v>
      </c>
      <c r="F39">
        <f>(E39-O$14)/N$14</f>
        <v>0.55085204219637551</v>
      </c>
      <c r="G39">
        <f>STDEV(E39:E40)/AVERAGE(E39:E40)*100</f>
        <v>0.75320576356787228</v>
      </c>
      <c r="H39">
        <v>9</v>
      </c>
      <c r="I39" s="10">
        <f>AVERAGE(F39:F40)*H39</f>
        <v>4.9357587232891538</v>
      </c>
    </row>
    <row r="40" spans="1:12" hidden="1" x14ac:dyDescent="0.2">
      <c r="A40" s="2" t="s">
        <v>57</v>
      </c>
      <c r="D40" s="6">
        <f>G7</f>
        <v>0.61250000000000004</v>
      </c>
      <c r="E40">
        <f>D40-L$14</f>
        <v>0.50425000000000009</v>
      </c>
      <c r="F40">
        <f>(E40-O$14)/N$14</f>
        <v>0.54598322964565871</v>
      </c>
      <c r="G40" s="10"/>
      <c r="I40" s="10"/>
    </row>
    <row r="41" spans="1:12" ht="16" x14ac:dyDescent="0.2">
      <c r="A41" s="2" t="s">
        <v>58</v>
      </c>
      <c r="C41" s="12" t="s">
        <v>188</v>
      </c>
      <c r="D41" s="6">
        <f>F8</f>
        <v>0.40150000000000002</v>
      </c>
      <c r="E41">
        <f>D41-L$14</f>
        <v>0.29325000000000001</v>
      </c>
      <c r="F41">
        <f>(E41-O$14)/N$14</f>
        <v>0.35573888738616899</v>
      </c>
      <c r="G41">
        <f>STDEV(E41:E42)/AVERAGE(E41:E42)*100</f>
        <v>2.6732374129835965</v>
      </c>
      <c r="H41">
        <v>9</v>
      </c>
      <c r="I41" s="10">
        <f>AVERAGE(F41:F42)*H41</f>
        <v>3.2474979713281042</v>
      </c>
      <c r="J41" s="3"/>
    </row>
    <row r="42" spans="1:12" hidden="1" x14ac:dyDescent="0.2">
      <c r="A42" s="2" t="s">
        <v>59</v>
      </c>
      <c r="B42" s="10"/>
      <c r="D42" s="6">
        <f>G8</f>
        <v>0.4128</v>
      </c>
      <c r="E42">
        <f>D42-L$14</f>
        <v>0.30454999999999999</v>
      </c>
      <c r="F42">
        <f>(E42-O$14)/N$14</f>
        <v>0.36592732846452081</v>
      </c>
      <c r="I42" s="10"/>
      <c r="L42" t="s">
        <v>60</v>
      </c>
    </row>
    <row r="43" spans="1:12" ht="16" x14ac:dyDescent="0.2">
      <c r="A43" s="2" t="s">
        <v>61</v>
      </c>
      <c r="B43" s="10"/>
      <c r="C43" s="12" t="s">
        <v>189</v>
      </c>
      <c r="D43" s="6">
        <f>F9</f>
        <v>0.29260000000000003</v>
      </c>
      <c r="E43">
        <f>D43-L$14</f>
        <v>0.18435000000000001</v>
      </c>
      <c r="F43">
        <f>(E43-O$14)/N$14</f>
        <v>0.25755116761338026</v>
      </c>
      <c r="G43">
        <f>STDEV(E43:E44)/AVERAGE(E43:E44)*100</f>
        <v>4.5939169206182857</v>
      </c>
      <c r="H43">
        <v>9</v>
      </c>
      <c r="I43" s="10">
        <f>AVERAGE(F43:F44)*H43</f>
        <v>2.2708953205301601</v>
      </c>
      <c r="J43" s="3"/>
    </row>
    <row r="44" spans="1:12" hidden="1" x14ac:dyDescent="0.2">
      <c r="A44" s="2" t="s">
        <v>62</v>
      </c>
      <c r="D44" s="6">
        <f>G9</f>
        <v>0.28100000000000003</v>
      </c>
      <c r="E44">
        <f>D44-L$14</f>
        <v>0.17275000000000001</v>
      </c>
      <c r="F44">
        <f>(E44-O$14)/N$14</f>
        <v>0.2470922369488775</v>
      </c>
      <c r="I44" s="10"/>
    </row>
    <row r="45" spans="1:12" ht="16" x14ac:dyDescent="0.2">
      <c r="A45" s="2" t="s">
        <v>63</v>
      </c>
      <c r="C45" s="12" t="s">
        <v>190</v>
      </c>
      <c r="D45" s="6">
        <f>F10</f>
        <v>0.4037</v>
      </c>
      <c r="E45">
        <f>D45-L$14</f>
        <v>0.29544999999999999</v>
      </c>
      <c r="F45">
        <f>(E45-O$14)/N$14</f>
        <v>0.35772247768460913</v>
      </c>
      <c r="G45">
        <f>STDEV(E45:E46)/AVERAGE(E45:E46)*100</f>
        <v>12.220635674119405</v>
      </c>
      <c r="H45">
        <v>9</v>
      </c>
      <c r="I45" s="10">
        <f>AVERAGE(F45:F46)*H45</f>
        <v>3.0288071409250743</v>
      </c>
      <c r="J45" s="3"/>
    </row>
    <row r="46" spans="1:12" hidden="1" x14ac:dyDescent="0.2">
      <c r="A46" s="2" t="s">
        <v>64</v>
      </c>
      <c r="B46" s="10"/>
      <c r="D46" s="6">
        <f>G10</f>
        <v>0.35670000000000002</v>
      </c>
      <c r="E46">
        <f>D46-L$14</f>
        <v>0.24845</v>
      </c>
      <c r="F46">
        <f>(E46-O$14)/N$14</f>
        <v>0.3153457758542963</v>
      </c>
      <c r="I46" s="10"/>
      <c r="J46" s="3"/>
    </row>
    <row r="47" spans="1:12" ht="16" x14ac:dyDescent="0.2">
      <c r="A47" s="2" t="s">
        <v>65</v>
      </c>
      <c r="B47" s="10"/>
      <c r="C47" s="12" t="s">
        <v>191</v>
      </c>
      <c r="D47" s="6">
        <f>H3</f>
        <v>0.78749999999999998</v>
      </c>
      <c r="E47">
        <f>D47-L$14</f>
        <v>0.67925000000000002</v>
      </c>
      <c r="F47">
        <f>(E47-O$14)/N$14</f>
        <v>0.70376882156703646</v>
      </c>
      <c r="G47">
        <f>STDEV(E47:E48)/AVERAGE(E47:E48)*100</f>
        <v>1.6563973777249263</v>
      </c>
      <c r="H47">
        <v>9</v>
      </c>
      <c r="I47" s="10">
        <f>AVERAGE(F47:F48)*H47</f>
        <v>6.3992426291587794</v>
      </c>
      <c r="J47" s="3"/>
    </row>
    <row r="48" spans="1:12" hidden="1" x14ac:dyDescent="0.2">
      <c r="A48" s="2" t="s">
        <v>66</v>
      </c>
      <c r="D48" s="6">
        <f>I3</f>
        <v>0.80359999999999998</v>
      </c>
      <c r="E48">
        <f>D48-L$14</f>
        <v>0.69535000000000002</v>
      </c>
      <c r="F48">
        <f>(E48-O$14)/N$14</f>
        <v>0.71828509602380319</v>
      </c>
      <c r="I48" s="10"/>
    </row>
    <row r="49" spans="1:12" x14ac:dyDescent="0.2">
      <c r="A49" s="2" t="s">
        <v>67</v>
      </c>
      <c r="C49" t="s">
        <v>192</v>
      </c>
      <c r="D49" s="6">
        <f>H4</f>
        <v>0.47989999999999999</v>
      </c>
      <c r="E49">
        <f>D49-L$14</f>
        <v>0.37164999999999998</v>
      </c>
      <c r="F49">
        <f>(E49-O$14)/N$14</f>
        <v>0.42642683256694619</v>
      </c>
      <c r="G49">
        <f>STDEV(E49:E50)/AVERAGE(E49:E50)*100</f>
        <v>1.5989379196822715</v>
      </c>
      <c r="H49">
        <v>9</v>
      </c>
      <c r="I49" s="10">
        <f>AVERAGE(F49:F50)*H49</f>
        <v>3.8723289153367597</v>
      </c>
      <c r="J49" s="3"/>
    </row>
    <row r="50" spans="1:12" hidden="1" x14ac:dyDescent="0.2">
      <c r="A50" s="2" t="s">
        <v>68</v>
      </c>
      <c r="B50" s="10"/>
      <c r="C50" s="12"/>
      <c r="D50" s="6">
        <f>I4</f>
        <v>0.4884</v>
      </c>
      <c r="E50">
        <f>D50-L$14</f>
        <v>0.38014999999999999</v>
      </c>
      <c r="F50">
        <f>(E50-O$14)/N$14</f>
        <v>0.43409070417455592</v>
      </c>
      <c r="I50" s="10"/>
      <c r="J50" s="3"/>
    </row>
    <row r="51" spans="1:12" ht="16" x14ac:dyDescent="0.2">
      <c r="A51" s="2" t="s">
        <v>69</v>
      </c>
      <c r="B51" s="10"/>
      <c r="C51" s="12" t="s">
        <v>193</v>
      </c>
      <c r="D51" s="6">
        <f>H5</f>
        <v>0.4667</v>
      </c>
      <c r="E51">
        <f>D51-L$14</f>
        <v>0.35844999999999999</v>
      </c>
      <c r="F51">
        <f>(E51-O$14)/N$14</f>
        <v>0.41452529077630512</v>
      </c>
      <c r="G51">
        <f>STDEV(E51:E52)/AVERAGE(E51:E52)*100</f>
        <v>2.309157710241474</v>
      </c>
      <c r="H51">
        <v>9</v>
      </c>
      <c r="I51" s="10">
        <f>AVERAGE(F51:F52)*H51</f>
        <v>3.779010008114688</v>
      </c>
      <c r="K51" s="3"/>
    </row>
    <row r="52" spans="1:12" hidden="1" x14ac:dyDescent="0.2">
      <c r="A52" s="2" t="s">
        <v>70</v>
      </c>
      <c r="D52" s="6">
        <f>I5</f>
        <v>0.47860000000000003</v>
      </c>
      <c r="E52">
        <f>D52-L$14</f>
        <v>0.37035000000000001</v>
      </c>
      <c r="F52">
        <f>(E52-O$14)/N$14</f>
        <v>0.42525471102695883</v>
      </c>
      <c r="I52" s="10"/>
      <c r="J52" s="3"/>
    </row>
    <row r="53" spans="1:12" ht="16" x14ac:dyDescent="0.2">
      <c r="A53" s="2" t="s">
        <v>71</v>
      </c>
      <c r="C53" s="12" t="s">
        <v>194</v>
      </c>
      <c r="D53" s="6">
        <f>H6</f>
        <v>0.87109999999999999</v>
      </c>
      <c r="E53">
        <f>D53-L$14</f>
        <v>0.76285000000000003</v>
      </c>
      <c r="F53">
        <f>(E53-O$14)/N$14</f>
        <v>0.77914525290776304</v>
      </c>
      <c r="G53">
        <f>STDEV(E53:E54)/AVERAGE(E53:E54)*100</f>
        <v>0.36980154602159804</v>
      </c>
      <c r="H53">
        <v>9</v>
      </c>
      <c r="I53" s="10">
        <f>AVERAGE(F53:F54)*H53</f>
        <v>7.028536651338924</v>
      </c>
    </row>
    <row r="54" spans="1:12" hidden="1" x14ac:dyDescent="0.2">
      <c r="A54" s="2" t="s">
        <v>72</v>
      </c>
      <c r="B54" s="10"/>
      <c r="D54" s="6">
        <f>I6</f>
        <v>0.87509999999999999</v>
      </c>
      <c r="E54">
        <f>D54-L$14</f>
        <v>0.76685000000000003</v>
      </c>
      <c r="F54">
        <f>(E54-O$14)/N$14</f>
        <v>0.7827517807231088</v>
      </c>
      <c r="I54" s="10"/>
      <c r="J54" s="3"/>
    </row>
    <row r="55" spans="1:12" s="10" customFormat="1" ht="16" x14ac:dyDescent="0.2">
      <c r="A55" s="2" t="s">
        <v>73</v>
      </c>
      <c r="C55" s="12" t="s">
        <v>195</v>
      </c>
      <c r="D55" s="6">
        <f>H7</f>
        <v>0.54500000000000004</v>
      </c>
      <c r="E55">
        <f>D55-L$14</f>
        <v>0.43675000000000003</v>
      </c>
      <c r="F55">
        <f>(E55-O$14)/N$14</f>
        <v>0.48512307276169869</v>
      </c>
      <c r="G55">
        <f>STDEV(E55:E56)/AVERAGE(E55:E56)*100</f>
        <v>2.3718800179377526</v>
      </c>
      <c r="H55">
        <v>9</v>
      </c>
      <c r="I55" s="10">
        <f>AVERAGE(F55:F56)*H55</f>
        <v>4.4265620773600212</v>
      </c>
      <c r="J55"/>
      <c r="K55"/>
      <c r="L55"/>
    </row>
    <row r="56" spans="1:12" hidden="1" x14ac:dyDescent="0.2">
      <c r="A56" s="2" t="s">
        <v>74</v>
      </c>
      <c r="D56" s="6">
        <f>I7</f>
        <v>0.55989999999999995</v>
      </c>
      <c r="E56">
        <f>D56-L$14</f>
        <v>0.45164999999999994</v>
      </c>
      <c r="F56">
        <f>(E56-O$14)/N$14</f>
        <v>0.49855738887386164</v>
      </c>
      <c r="I56" s="10"/>
      <c r="J56" s="3"/>
    </row>
    <row r="57" spans="1:12" ht="16" x14ac:dyDescent="0.2">
      <c r="A57" s="2" t="s">
        <v>75</v>
      </c>
      <c r="C57" s="12" t="s">
        <v>196</v>
      </c>
      <c r="D57" s="6">
        <f>H8</f>
        <v>0.49309999999999998</v>
      </c>
      <c r="E57">
        <f>D57-L$14</f>
        <v>0.38484999999999997</v>
      </c>
      <c r="F57">
        <f>(E57-O$14)/N$14</f>
        <v>0.4383283743575872</v>
      </c>
      <c r="G57">
        <f>STDEV(E57:E58)/AVERAGE(E57:E58)*100</f>
        <v>2.081855602571772</v>
      </c>
      <c r="H57">
        <v>9</v>
      </c>
      <c r="I57" s="10">
        <f>AVERAGE(F57:F58)*H57</f>
        <v>3.9916148228293213</v>
      </c>
      <c r="J57" s="3"/>
    </row>
    <row r="58" spans="1:12" hidden="1" x14ac:dyDescent="0.2">
      <c r="A58" s="2" t="s">
        <v>76</v>
      </c>
      <c r="B58" s="10"/>
      <c r="D58" s="6">
        <f>I8</f>
        <v>0.50460000000000005</v>
      </c>
      <c r="E58">
        <f>D58-L$14</f>
        <v>0.39635000000000004</v>
      </c>
      <c r="F58">
        <f>(E58-O$14)/N$14</f>
        <v>0.44869714182670639</v>
      </c>
      <c r="I58" s="10"/>
    </row>
    <row r="59" spans="1:12" ht="16" x14ac:dyDescent="0.2">
      <c r="A59" s="2" t="s">
        <v>77</v>
      </c>
      <c r="B59" s="10"/>
      <c r="C59" s="12" t="s">
        <v>197</v>
      </c>
      <c r="D59" s="6">
        <f>H9</f>
        <v>0.75700000000000001</v>
      </c>
      <c r="E59">
        <f>D59-L$14</f>
        <v>0.64875000000000005</v>
      </c>
      <c r="F59">
        <f>(E59-O$14)/N$14</f>
        <v>0.67626904697502488</v>
      </c>
      <c r="G59">
        <f>STDEV(E59:E60)/AVERAGE(E59:E60)*100</f>
        <v>1.0386695890736461</v>
      </c>
      <c r="H59">
        <v>9</v>
      </c>
      <c r="I59" s="10">
        <f>AVERAGE(F59:F60)*H59</f>
        <v>6.1253719231809569</v>
      </c>
      <c r="J59" s="3"/>
    </row>
    <row r="60" spans="1:12" hidden="1" x14ac:dyDescent="0.2">
      <c r="A60" s="2" t="s">
        <v>78</v>
      </c>
      <c r="D60" s="6">
        <f>I9</f>
        <v>0.76659999999999995</v>
      </c>
      <c r="E60">
        <f>D60-L$14</f>
        <v>0.65834999999999999</v>
      </c>
      <c r="F60">
        <f>(E60-O$14)/N$14</f>
        <v>0.6849247137318546</v>
      </c>
      <c r="I60" s="10"/>
      <c r="J60" s="3"/>
    </row>
    <row r="61" spans="1:12" ht="16" x14ac:dyDescent="0.2">
      <c r="A61" s="2" t="s">
        <v>79</v>
      </c>
      <c r="C61" s="12" t="s">
        <v>198</v>
      </c>
      <c r="D61" s="6">
        <f>H10</f>
        <v>0.85360000000000003</v>
      </c>
      <c r="E61">
        <f>D61-L$14</f>
        <v>0.74535000000000007</v>
      </c>
      <c r="F61">
        <f>(E61-O$14)/N$14</f>
        <v>0.76336669371562538</v>
      </c>
      <c r="G61">
        <f>STDEV(E61:E62)/AVERAGE(E61:E62)*100</f>
        <v>1.3310921260147652</v>
      </c>
      <c r="H61">
        <v>9</v>
      </c>
      <c r="I61" s="10">
        <f>AVERAGE(F61:F62)*H61</f>
        <v>6.813903164728158</v>
      </c>
      <c r="J61" s="3"/>
    </row>
    <row r="62" spans="1:12" hidden="1" x14ac:dyDescent="0.2">
      <c r="A62" s="2" t="s">
        <v>80</v>
      </c>
      <c r="B62" s="10"/>
      <c r="D62" s="6">
        <f>I10</f>
        <v>0.8397</v>
      </c>
      <c r="E62">
        <f>D62-L$14</f>
        <v>0.73145000000000004</v>
      </c>
      <c r="F62">
        <f>(E62-O$14)/N$14</f>
        <v>0.75083400955729884</v>
      </c>
      <c r="I62" s="10"/>
      <c r="J62" s="3"/>
    </row>
    <row r="63" spans="1:12" ht="16" x14ac:dyDescent="0.2">
      <c r="A63" s="2" t="s">
        <v>81</v>
      </c>
      <c r="B63" s="10"/>
      <c r="C63" s="12" t="s">
        <v>199</v>
      </c>
      <c r="D63" s="6">
        <f>J3</f>
        <v>0.48110000000000003</v>
      </c>
      <c r="E63">
        <f>D63-L$14</f>
        <v>0.37285000000000001</v>
      </c>
      <c r="F63">
        <f>(E63-O$14)/N$14</f>
        <v>0.42750879091154992</v>
      </c>
      <c r="G63">
        <f>STDEV(E63:E64)/AVERAGE(E63:E64)*100</f>
        <v>0.2272133183622552</v>
      </c>
      <c r="H63">
        <v>9</v>
      </c>
      <c r="I63" s="10">
        <f>AVERAGE(F63:F64)*H63</f>
        <v>3.8524479307546664</v>
      </c>
    </row>
    <row r="64" spans="1:12" hidden="1" x14ac:dyDescent="0.2">
      <c r="A64" s="2" t="s">
        <v>82</v>
      </c>
      <c r="D64" s="6">
        <f>K3</f>
        <v>0.48230000000000001</v>
      </c>
      <c r="E64">
        <f>D64-L$14</f>
        <v>0.37404999999999999</v>
      </c>
      <c r="F64">
        <f>(E64-O$14)/N$14</f>
        <v>0.42859074925615365</v>
      </c>
      <c r="I64" s="10"/>
      <c r="J64" s="3"/>
    </row>
    <row r="65" spans="1:11" ht="16" x14ac:dyDescent="0.2">
      <c r="A65" s="2" t="s">
        <v>83</v>
      </c>
      <c r="C65" s="12" t="s">
        <v>200</v>
      </c>
      <c r="D65" s="6">
        <f>J4</f>
        <v>0.77249999999999996</v>
      </c>
      <c r="E65">
        <f>D65-L$14</f>
        <v>0.66425000000000001</v>
      </c>
      <c r="F65">
        <f>(E65-O$14)/N$14</f>
        <v>0.69024434225948961</v>
      </c>
      <c r="G65">
        <f>STDEV(E65:E66)/AVERAGE(E65:E66)*100</f>
        <v>2.2625741017153502</v>
      </c>
      <c r="H65">
        <v>9</v>
      </c>
      <c r="I65" s="10">
        <f>AVERAGE(F65:F66)*H65</f>
        <v>6.2998377062483097</v>
      </c>
    </row>
    <row r="66" spans="1:11" hidden="1" x14ac:dyDescent="0.2">
      <c r="A66" s="2" t="s">
        <v>84</v>
      </c>
      <c r="B66" s="10"/>
      <c r="C66" s="10"/>
      <c r="D66" s="6">
        <f>K4</f>
        <v>0.79410000000000003</v>
      </c>
      <c r="E66">
        <f>D66-L$14</f>
        <v>0.68585000000000007</v>
      </c>
      <c r="F66">
        <f>(E66-O$14)/N$14</f>
        <v>0.70971959246235694</v>
      </c>
      <c r="I66" s="10"/>
      <c r="J66" s="3"/>
    </row>
    <row r="67" spans="1:11" ht="16" x14ac:dyDescent="0.2">
      <c r="A67" s="2" t="s">
        <v>85</v>
      </c>
      <c r="B67" s="10"/>
      <c r="C67" s="12" t="s">
        <v>201</v>
      </c>
      <c r="D67" s="6">
        <f>J5</f>
        <v>0.50180000000000002</v>
      </c>
      <c r="E67">
        <f>D67-L$14</f>
        <v>0.39355000000000001</v>
      </c>
      <c r="F67">
        <f>(E67-O$14)/N$14</f>
        <v>0.4461725723559643</v>
      </c>
      <c r="G67">
        <f>STDEV(E67:E68)/AVERAGE(E67:E68)*100</f>
        <v>4.9585028667243431</v>
      </c>
      <c r="H67">
        <v>9</v>
      </c>
      <c r="I67" s="10">
        <f>AVERAGE(F67:F68)*H67</f>
        <v>4.1315931836624289</v>
      </c>
      <c r="J67" s="3"/>
    </row>
    <row r="68" spans="1:11" hidden="1" x14ac:dyDescent="0.2">
      <c r="A68" s="2" t="s">
        <v>86</v>
      </c>
      <c r="D68" s="6">
        <f>K5</f>
        <v>0.53039999999999998</v>
      </c>
      <c r="E68">
        <f>D68-L$14</f>
        <v>0.42214999999999997</v>
      </c>
      <c r="F68">
        <f>(E68-O$14)/N$14</f>
        <v>0.47195924623568658</v>
      </c>
      <c r="I68" s="10"/>
      <c r="J68" s="3"/>
    </row>
    <row r="69" spans="1:11" ht="16" x14ac:dyDescent="0.2">
      <c r="A69" s="2" t="s">
        <v>87</v>
      </c>
      <c r="C69" s="12" t="s">
        <v>202</v>
      </c>
      <c r="D69" s="6">
        <f>J6</f>
        <v>0.54369999999999996</v>
      </c>
      <c r="E69">
        <f>D69-L$14</f>
        <v>0.43544999999999995</v>
      </c>
      <c r="F69">
        <f>(E69-O$14)/N$14</f>
        <v>0.48395095122171128</v>
      </c>
      <c r="G69">
        <f>STDEV(E69:E70)/AVERAGE(E69:E70)*100</f>
        <v>0.19459422942871704</v>
      </c>
      <c r="H69">
        <v>9</v>
      </c>
      <c r="I69" s="10">
        <f>AVERAGE(F69:F70)*H69</f>
        <v>4.3604273735461181</v>
      </c>
      <c r="J69" s="3"/>
      <c r="K69" s="3"/>
    </row>
    <row r="70" spans="1:11" hidden="1" x14ac:dyDescent="0.2">
      <c r="A70" s="2" t="s">
        <v>88</v>
      </c>
      <c r="B70" s="10"/>
      <c r="D70" s="6">
        <f>K6</f>
        <v>0.54490000000000005</v>
      </c>
      <c r="E70">
        <f>D70-L$14</f>
        <v>0.43665000000000004</v>
      </c>
      <c r="F70">
        <f>(E70-O$14)/N$14</f>
        <v>0.48503290956631506</v>
      </c>
      <c r="I70" s="10"/>
      <c r="J70" s="3"/>
    </row>
    <row r="71" spans="1:11" x14ac:dyDescent="0.2">
      <c r="A71" s="2" t="s">
        <v>89</v>
      </c>
      <c r="B71" s="10"/>
      <c r="C71" s="12" t="s">
        <v>203</v>
      </c>
      <c r="D71" s="6">
        <f>J7</f>
        <v>0.77569999999999995</v>
      </c>
      <c r="E71">
        <f>D71-L$14</f>
        <v>0.66744999999999999</v>
      </c>
      <c r="F71">
        <f>(E71-O$14)/N$14</f>
        <v>0.69312956451176633</v>
      </c>
      <c r="G71">
        <f>STDEV(E71:E72)/AVERAGE(E71:E72)*100</f>
        <v>4.6218138886251188</v>
      </c>
      <c r="H71">
        <v>9</v>
      </c>
      <c r="I71" s="10">
        <f>AVERAGE(F71:F72)*H71</f>
        <v>6.4211522856370031</v>
      </c>
      <c r="J71" s="3"/>
      <c r="K71" s="3"/>
    </row>
    <row r="72" spans="1:11" hidden="1" x14ac:dyDescent="0.2">
      <c r="A72" s="2" t="s">
        <v>90</v>
      </c>
      <c r="D72" s="6">
        <f>K7</f>
        <v>0.82079999999999997</v>
      </c>
      <c r="E72">
        <f>D72-L$14</f>
        <v>0.71255000000000002</v>
      </c>
      <c r="F72">
        <f>(E72-O$14)/N$14</f>
        <v>0.73379316562978991</v>
      </c>
      <c r="I72" s="10"/>
    </row>
    <row r="73" spans="1:11" x14ac:dyDescent="0.2">
      <c r="A73" s="2" t="s">
        <v>91</v>
      </c>
      <c r="C73" s="12" t="s">
        <v>204</v>
      </c>
      <c r="D73" s="6">
        <f>J8</f>
        <v>0.55630000000000002</v>
      </c>
      <c r="E73">
        <f>D73-L$14</f>
        <v>0.44805</v>
      </c>
      <c r="F73">
        <f>(E73-O$14)/N$14</f>
        <v>0.49531151384005051</v>
      </c>
      <c r="G73">
        <f>STDEV(E73:E74)/AVERAGE(E73:E74)*100</f>
        <v>3.8533174571824471</v>
      </c>
      <c r="H73">
        <v>9</v>
      </c>
      <c r="I73" s="10">
        <f>AVERAGE(F73:F74)*H73</f>
        <v>4.5596429537462804</v>
      </c>
    </row>
    <row r="74" spans="1:11" hidden="1" x14ac:dyDescent="0.2">
      <c r="A74" s="2" t="s">
        <v>92</v>
      </c>
      <c r="B74" s="10"/>
      <c r="D74" s="6">
        <f>K8</f>
        <v>0.58140000000000003</v>
      </c>
      <c r="E74">
        <f>D74-L$14</f>
        <v>0.47315000000000002</v>
      </c>
      <c r="F74">
        <f>(E74-O$14)/N$14</f>
        <v>0.51794247588134523</v>
      </c>
      <c r="I74" s="10"/>
      <c r="J74" s="3"/>
    </row>
    <row r="75" spans="1:11" x14ac:dyDescent="0.2">
      <c r="A75" s="2" t="s">
        <v>93</v>
      </c>
      <c r="B75" s="10"/>
      <c r="C75" s="18" t="s">
        <v>205</v>
      </c>
      <c r="D75" s="6">
        <f>J9</f>
        <v>0.89119999999999999</v>
      </c>
      <c r="E75">
        <f>D75-L$14</f>
        <v>0.78295000000000003</v>
      </c>
      <c r="F75">
        <f>(E75-O$14)/N$14</f>
        <v>0.79726805517987553</v>
      </c>
      <c r="G75" s="14">
        <f>STDEV(E75:E76)/AVERAGE(E75:E76)*100</f>
        <v>29.888074977978675</v>
      </c>
      <c r="H75">
        <v>9</v>
      </c>
      <c r="I75" s="10">
        <f>AVERAGE(F75:F76)*H75</f>
        <v>6.066946172572357</v>
      </c>
      <c r="J75" s="3"/>
    </row>
    <row r="76" spans="1:11" hidden="1" x14ac:dyDescent="0.2">
      <c r="A76" s="2" t="s">
        <v>94</v>
      </c>
      <c r="D76" s="6">
        <f>K9</f>
        <v>0.61799999999999999</v>
      </c>
      <c r="E76">
        <f>D76-L$14</f>
        <v>0.50975000000000004</v>
      </c>
      <c r="F76">
        <f>(E76-O$14)/N$14</f>
        <v>0.5509422053917592</v>
      </c>
      <c r="I76" s="10"/>
      <c r="J76" s="3"/>
    </row>
    <row r="77" spans="1:11" x14ac:dyDescent="0.2">
      <c r="A77" s="2" t="s">
        <v>95</v>
      </c>
      <c r="C77" s="12" t="s">
        <v>206</v>
      </c>
      <c r="D77" s="6">
        <f>J10</f>
        <v>0.76349999999999996</v>
      </c>
      <c r="E77">
        <f>D77-L$14</f>
        <v>0.65525</v>
      </c>
      <c r="F77">
        <f>(E77-O$14)/N$14</f>
        <v>0.68212965467496178</v>
      </c>
      <c r="G77">
        <f>STDEV(E77:E78)/AVERAGE(E77:E78)*100</f>
        <v>3.0762949002190276</v>
      </c>
      <c r="H77">
        <v>9</v>
      </c>
      <c r="I77" s="10">
        <f>AVERAGE(F77:F78)*H77</f>
        <v>6.0259670002704899</v>
      </c>
    </row>
    <row r="78" spans="1:11" hidden="1" x14ac:dyDescent="0.2">
      <c r="A78" s="2" t="s">
        <v>96</v>
      </c>
      <c r="B78" s="10"/>
      <c r="D78" s="6">
        <f>K10</f>
        <v>0.73560000000000003</v>
      </c>
      <c r="E78">
        <f>D78-L$14</f>
        <v>0.62735000000000007</v>
      </c>
      <c r="F78">
        <f>(E78-O$14)/N$14</f>
        <v>0.65697412316292492</v>
      </c>
      <c r="I78" s="10"/>
      <c r="J78" s="3"/>
    </row>
    <row r="79" spans="1:11" x14ac:dyDescent="0.2">
      <c r="A79" s="2" t="s">
        <v>97</v>
      </c>
      <c r="B79" s="10"/>
      <c r="C79" s="12" t="s">
        <v>207</v>
      </c>
      <c r="D79" s="6">
        <f>L3</f>
        <v>0.84709999999999996</v>
      </c>
      <c r="E79">
        <f>D79-L$14</f>
        <v>0.73885000000000001</v>
      </c>
      <c r="F79">
        <f>(E79-O$14)/N$14</f>
        <v>0.75750608601568836</v>
      </c>
      <c r="G79">
        <f>STDEV(E79:E80)/AVERAGE(E79:E80)*100</f>
        <v>0.66345346616632983</v>
      </c>
      <c r="H79">
        <v>9</v>
      </c>
      <c r="I79" s="10">
        <f>AVERAGE(F79:F80)*H79</f>
        <v>6.7895591019745734</v>
      </c>
    </row>
    <row r="80" spans="1:11" hidden="1" x14ac:dyDescent="0.2">
      <c r="A80" s="2" t="s">
        <v>98</v>
      </c>
      <c r="D80" s="6">
        <f>M3</f>
        <v>0.84019999999999995</v>
      </c>
      <c r="E80">
        <f>D80-L$14</f>
        <v>0.73194999999999999</v>
      </c>
      <c r="F80">
        <f>(E80-O$14)/N$14</f>
        <v>0.75128482553421694</v>
      </c>
      <c r="I80" s="10"/>
      <c r="J80" s="3"/>
    </row>
    <row r="81" spans="1:10" x14ac:dyDescent="0.2">
      <c r="A81" s="2" t="s">
        <v>99</v>
      </c>
      <c r="C81" s="12" t="s">
        <v>208</v>
      </c>
      <c r="D81" s="6">
        <f>L4</f>
        <v>1.0680000000000001</v>
      </c>
      <c r="E81">
        <f>D81-L$14</f>
        <v>0.9597500000000001</v>
      </c>
      <c r="F81">
        <f>(E81-O$14)/N$14</f>
        <v>0.95667658461815896</v>
      </c>
      <c r="G81">
        <f>STDEV(E81:E82)/AVERAGE(E81:E82)*100</f>
        <v>12.144459963129258</v>
      </c>
      <c r="H81">
        <v>9</v>
      </c>
      <c r="I81" s="10">
        <f>AVERAGE(F81:F82)*H81</f>
        <v>7.9941844738977554</v>
      </c>
    </row>
    <row r="82" spans="1:10" hidden="1" x14ac:dyDescent="0.2">
      <c r="A82" s="2" t="s">
        <v>100</v>
      </c>
      <c r="B82" s="10"/>
      <c r="D82" s="6">
        <f>M4</f>
        <v>0.91620000000000001</v>
      </c>
      <c r="E82">
        <f>D82-L$14</f>
        <v>0.80795000000000006</v>
      </c>
      <c r="F82">
        <f>(E82-O$14)/N$14</f>
        <v>0.81980885402578685</v>
      </c>
      <c r="I82" s="10"/>
      <c r="J82" s="3"/>
    </row>
    <row r="83" spans="1:10" x14ac:dyDescent="0.2">
      <c r="A83" s="2" t="s">
        <v>101</v>
      </c>
      <c r="B83" s="10"/>
      <c r="C83" s="12" t="s">
        <v>209</v>
      </c>
      <c r="D83" s="6">
        <f>L5</f>
        <v>0.77510000000000001</v>
      </c>
      <c r="E83">
        <f>D83-L$14</f>
        <v>0.66685000000000005</v>
      </c>
      <c r="F83">
        <f>(E83-O$14)/N$14</f>
        <v>0.69258858533946455</v>
      </c>
      <c r="G83">
        <f>STDEV(E83:E84)/AVERAGE(E83:E84)*100</f>
        <v>1.5935982020958583</v>
      </c>
      <c r="H83">
        <v>9</v>
      </c>
      <c r="I83" s="10">
        <f>AVERAGE(F83:F84)*H83</f>
        <v>6.2949688936975932</v>
      </c>
    </row>
    <row r="84" spans="1:10" hidden="1" x14ac:dyDescent="0.2">
      <c r="A84" s="2" t="s">
        <v>102</v>
      </c>
      <c r="D84" s="6">
        <f>M5</f>
        <v>0.7903</v>
      </c>
      <c r="E84">
        <f>D84-L$14</f>
        <v>0.68205000000000005</v>
      </c>
      <c r="F84">
        <f>(E84-O$14)/N$14</f>
        <v>0.70629339103777844</v>
      </c>
      <c r="I84" s="10"/>
    </row>
    <row r="85" spans="1:10" x14ac:dyDescent="0.2">
      <c r="A85" s="2" t="s">
        <v>103</v>
      </c>
      <c r="C85" s="12" t="s">
        <v>210</v>
      </c>
      <c r="D85" s="6">
        <f>L6</f>
        <v>0.90880000000000005</v>
      </c>
      <c r="E85">
        <f>D85-L$14</f>
        <v>0.80055000000000009</v>
      </c>
      <c r="F85">
        <f>(E85-O$14)/N$14</f>
        <v>0.813136777567397</v>
      </c>
      <c r="G85">
        <f>STDEV(E85:E86)/AVERAGE(E85:E86)*100</f>
        <v>1.3374442617487197</v>
      </c>
      <c r="H85">
        <v>9</v>
      </c>
      <c r="I85" s="10">
        <f>AVERAGE(F85:F86)*H85</f>
        <v>7.2573708412226141</v>
      </c>
    </row>
    <row r="86" spans="1:10" hidden="1" x14ac:dyDescent="0.2">
      <c r="A86" s="2" t="s">
        <v>104</v>
      </c>
      <c r="B86" s="10"/>
      <c r="D86" s="6">
        <f>M6</f>
        <v>0.89380000000000004</v>
      </c>
      <c r="E86">
        <f>D86-L$14</f>
        <v>0.78555000000000008</v>
      </c>
      <c r="F86">
        <f>(E86-O$14)/N$14</f>
        <v>0.79961229825985047</v>
      </c>
      <c r="I86" s="10"/>
    </row>
    <row r="87" spans="1:10" x14ac:dyDescent="0.2">
      <c r="A87" s="2" t="s">
        <v>105</v>
      </c>
      <c r="B87" s="10"/>
      <c r="C87" s="12" t="s">
        <v>211</v>
      </c>
      <c r="D87" s="6">
        <f>L7</f>
        <v>0.34489999999999998</v>
      </c>
      <c r="E87">
        <f>D87-L$14</f>
        <v>0.23664999999999997</v>
      </c>
      <c r="F87">
        <f>(E87-O$14)/N$14</f>
        <v>0.30470651879902622</v>
      </c>
      <c r="G87">
        <f>STDEV(E87:E88)/AVERAGE(E87:E88)*100</f>
        <v>6.6896172938340905</v>
      </c>
      <c r="H87">
        <v>9</v>
      </c>
      <c r="I87" s="10">
        <f>AVERAGE(F87:F88)*H87</f>
        <v>2.83770624830944</v>
      </c>
    </row>
    <row r="88" spans="1:10" hidden="1" x14ac:dyDescent="0.2">
      <c r="A88" s="2" t="s">
        <v>106</v>
      </c>
      <c r="D88" s="6">
        <f>M7</f>
        <v>0.36840000000000001</v>
      </c>
      <c r="E88">
        <f>D88-L$14</f>
        <v>0.26014999999999999</v>
      </c>
      <c r="F88">
        <f>(E88-O$14)/N$14</f>
        <v>0.32589486971418269</v>
      </c>
      <c r="I88" s="10"/>
      <c r="J88" s="3"/>
    </row>
    <row r="89" spans="1:10" x14ac:dyDescent="0.2">
      <c r="A89" s="2" t="s">
        <v>107</v>
      </c>
      <c r="C89" s="18" t="s">
        <v>212</v>
      </c>
      <c r="D89" s="6">
        <f>L8</f>
        <v>0.91320000000000001</v>
      </c>
      <c r="E89">
        <f>D89-L$14</f>
        <v>0.80495000000000005</v>
      </c>
      <c r="F89">
        <f>(E89-O$14)/N$14</f>
        <v>0.81710395816427739</v>
      </c>
      <c r="G89" s="14">
        <f>STDEV(E89:E90)/AVERAGE(E89:E90)*100</f>
        <v>22.220016152861223</v>
      </c>
      <c r="H89">
        <v>9</v>
      </c>
      <c r="I89" s="10">
        <f>AVERAGE(F89:F90)*H89</f>
        <v>6.4670002704895868</v>
      </c>
      <c r="J89" s="3"/>
    </row>
    <row r="90" spans="1:10" hidden="1" x14ac:dyDescent="0.2">
      <c r="A90" s="2" t="s">
        <v>108</v>
      </c>
      <c r="B90" s="10"/>
      <c r="D90" s="6">
        <f>M8</f>
        <v>0.6946</v>
      </c>
      <c r="E90">
        <f>D90-L$14</f>
        <v>0.58635000000000004</v>
      </c>
      <c r="F90">
        <f>(E90-O$14)/N$14</f>
        <v>0.62000721305563078</v>
      </c>
      <c r="I90" s="10"/>
      <c r="J90" s="3"/>
    </row>
    <row r="91" spans="1:10" x14ac:dyDescent="0.2">
      <c r="A91" s="2" t="s">
        <v>109</v>
      </c>
      <c r="B91" s="10"/>
      <c r="C91" s="12" t="s">
        <v>213</v>
      </c>
      <c r="D91" s="6">
        <f>L9</f>
        <v>0.48580000000000001</v>
      </c>
      <c r="E91">
        <f>D91-L$14</f>
        <v>0.37755</v>
      </c>
      <c r="F91">
        <f>(E91-O$14)/N$14</f>
        <v>0.4317464610945812</v>
      </c>
      <c r="G91">
        <f>STDEV(E91:E92)/AVERAGE(E91:E92)*100</f>
        <v>2.520125624936445</v>
      </c>
      <c r="H91">
        <v>9</v>
      </c>
      <c r="I91" s="10">
        <f>AVERAGE(F91:F92)*H91</f>
        <v>3.9413037598052476</v>
      </c>
      <c r="J91" s="3"/>
    </row>
    <row r="92" spans="1:10" hidden="1" x14ac:dyDescent="0.2">
      <c r="A92" s="2" t="s">
        <v>110</v>
      </c>
      <c r="D92" s="6">
        <f>M9</f>
        <v>0.4995</v>
      </c>
      <c r="E92">
        <f>D92-L$14</f>
        <v>0.39124999999999999</v>
      </c>
      <c r="F92">
        <f>(E92-O$14)/N$14</f>
        <v>0.44409881886214048</v>
      </c>
      <c r="I92" s="10"/>
      <c r="J92" s="3"/>
    </row>
    <row r="93" spans="1:10" x14ac:dyDescent="0.2">
      <c r="A93" s="2" t="s">
        <v>111</v>
      </c>
      <c r="C93" s="12" t="s">
        <v>214</v>
      </c>
      <c r="D93" s="6">
        <f>L10</f>
        <v>0.97260000000000002</v>
      </c>
      <c r="E93">
        <f>D93-L$14</f>
        <v>0.86435000000000006</v>
      </c>
      <c r="F93">
        <f>(E93-O$14)/N$14</f>
        <v>0.87066089622216225</v>
      </c>
      <c r="G93">
        <f>STDEV(E93:E94)/AVERAGE(E93:E94)*100</f>
        <v>11.03255903298043</v>
      </c>
      <c r="H93">
        <v>9</v>
      </c>
      <c r="I93" s="10">
        <f>AVERAGE(F93:F94)*H93</f>
        <v>7.3283743575872338</v>
      </c>
    </row>
    <row r="94" spans="1:10" hidden="1" x14ac:dyDescent="0.2">
      <c r="A94" s="2" t="s">
        <v>112</v>
      </c>
      <c r="B94" s="10"/>
      <c r="D94" s="6">
        <f>M10</f>
        <v>0.84750000000000003</v>
      </c>
      <c r="E94">
        <f>D94-L$14</f>
        <v>0.73925000000000007</v>
      </c>
      <c r="F94">
        <f>(E94-O$14)/N$14</f>
        <v>0.75786673879722311</v>
      </c>
      <c r="I94" s="10"/>
      <c r="J94" s="3"/>
    </row>
    <row r="95" spans="1:10" x14ac:dyDescent="0.2">
      <c r="A95" s="2" t="s">
        <v>113</v>
      </c>
      <c r="B95" s="10"/>
      <c r="C95" s="12" t="s">
        <v>215</v>
      </c>
      <c r="D95" s="6">
        <f>N3</f>
        <v>2.2122000000000002</v>
      </c>
      <c r="E95">
        <f>D95-L$14</f>
        <v>2.1039500000000002</v>
      </c>
      <c r="F95">
        <f>(E95-O$14)/N$14</f>
        <v>1.9883238661978184</v>
      </c>
      <c r="G95">
        <f>STDEV(E95:E96)/AVERAGE(E95:E96)*100</f>
        <v>1.1037601724722708</v>
      </c>
      <c r="H95">
        <v>9</v>
      </c>
      <c r="I95" s="10">
        <f>AVERAGE(F95:F96)*H95</f>
        <v>18.029212875304303</v>
      </c>
    </row>
    <row r="96" spans="1:10" hidden="1" x14ac:dyDescent="0.2">
      <c r="A96" s="2" t="s">
        <v>114</v>
      </c>
      <c r="D96" s="6">
        <f>O3</f>
        <v>2.2452999999999999</v>
      </c>
      <c r="E96">
        <f>D96-L$14</f>
        <v>2.1370499999999999</v>
      </c>
      <c r="F96">
        <f>(E96-O$14)/N$14</f>
        <v>2.0181678838698045</v>
      </c>
      <c r="I96" s="10"/>
    </row>
    <row r="97" spans="1:9" x14ac:dyDescent="0.2">
      <c r="A97" s="2" t="s">
        <v>115</v>
      </c>
      <c r="C97" s="12" t="s">
        <v>216</v>
      </c>
      <c r="D97" s="6">
        <f>N4</f>
        <v>1.2513000000000001</v>
      </c>
      <c r="E97">
        <f>D97-L$14</f>
        <v>1.1430500000000001</v>
      </c>
      <c r="F97">
        <f>(E97-O$14)/N$14</f>
        <v>1.1219457217563791</v>
      </c>
      <c r="G97">
        <f>STDEV(E97:E98)/AVERAGE(E97:E98)*100</f>
        <v>5.178894166465315</v>
      </c>
      <c r="H97">
        <v>9</v>
      </c>
      <c r="I97" s="10">
        <f>AVERAGE(F97:F98)*H97</f>
        <v>10.450094671355155</v>
      </c>
    </row>
    <row r="98" spans="1:9" hidden="1" x14ac:dyDescent="0.2">
      <c r="A98" s="2" t="s">
        <v>116</v>
      </c>
      <c r="B98" s="10"/>
      <c r="D98" s="6">
        <f>O4</f>
        <v>1.3382000000000001</v>
      </c>
      <c r="E98">
        <f>D98-L$14</f>
        <v>1.2299500000000001</v>
      </c>
      <c r="F98">
        <f>(E98-O$14)/N$14</f>
        <v>1.2002975385447661</v>
      </c>
      <c r="I98" s="10"/>
    </row>
    <row r="99" spans="1:9" x14ac:dyDescent="0.2">
      <c r="A99" s="2" t="s">
        <v>117</v>
      </c>
      <c r="B99" s="10"/>
      <c r="C99" s="12" t="s">
        <v>217</v>
      </c>
      <c r="D99" s="6">
        <f>N5</f>
        <v>1.1359999999999999</v>
      </c>
      <c r="E99">
        <f>D99-L$14</f>
        <v>1.0277499999999999</v>
      </c>
      <c r="F99">
        <f>(E99-O$14)/N$14</f>
        <v>1.0179875574790369</v>
      </c>
      <c r="G99">
        <f>STDEV(E99:E100)/AVERAGE(E99:E100)*100</f>
        <v>10.832138921141638</v>
      </c>
      <c r="H99">
        <v>9</v>
      </c>
      <c r="I99" s="10">
        <f>AVERAGE(F99:F100)*H99</f>
        <v>9.8536651338923438</v>
      </c>
    </row>
    <row r="100" spans="1:9" hidden="1" x14ac:dyDescent="0.2">
      <c r="A100" s="2" t="s">
        <v>118</v>
      </c>
      <c r="D100" s="6">
        <f>O5</f>
        <v>1.3065</v>
      </c>
      <c r="E100">
        <f>D100-L$14</f>
        <v>1.19825</v>
      </c>
      <c r="F100">
        <f>(E100-O$14)/N$14</f>
        <v>1.1717158056081507</v>
      </c>
      <c r="I100" s="10"/>
    </row>
    <row r="101" spans="1:9" x14ac:dyDescent="0.2">
      <c r="A101" s="2" t="s">
        <v>119</v>
      </c>
      <c r="C101" s="12" t="s">
        <v>218</v>
      </c>
      <c r="D101" s="6">
        <f>N6</f>
        <v>0.58009999999999995</v>
      </c>
      <c r="E101">
        <f>D101-L$14</f>
        <v>0.47184999999999994</v>
      </c>
      <c r="F101">
        <f>(E101-O$14)/N$14</f>
        <v>0.51677035434135776</v>
      </c>
      <c r="G101">
        <f>STDEV(E101:E102)/AVERAGE(E101:E102)*100</f>
        <v>12.375394255923922</v>
      </c>
      <c r="H101">
        <v>9</v>
      </c>
      <c r="I101" s="10">
        <f>AVERAGE(F101:F102)*H101</f>
        <v>5.0181228022721127</v>
      </c>
    </row>
    <row r="102" spans="1:9" hidden="1" x14ac:dyDescent="0.2">
      <c r="A102" s="2" t="s">
        <v>120</v>
      </c>
      <c r="B102" s="10"/>
      <c r="D102" s="6">
        <f>O6</f>
        <v>0.67059999999999997</v>
      </c>
      <c r="E102">
        <f>D102-L$14</f>
        <v>0.56235000000000002</v>
      </c>
      <c r="F102">
        <f>(E102-O$14)/N$14</f>
        <v>0.5983680461635561</v>
      </c>
      <c r="I102" s="10"/>
    </row>
    <row r="103" spans="1:9" x14ac:dyDescent="0.2">
      <c r="A103" s="2" t="s">
        <v>121</v>
      </c>
      <c r="B103" s="10"/>
      <c r="C103" s="12" t="s">
        <v>219</v>
      </c>
      <c r="D103" s="6">
        <f>N7</f>
        <v>0.61839999999999995</v>
      </c>
      <c r="E103">
        <f>D103-L$14</f>
        <v>0.51014999999999999</v>
      </c>
      <c r="F103">
        <f>(E103-O$14)/N$14</f>
        <v>0.55130285817329372</v>
      </c>
      <c r="G103">
        <f>STDEV(E103:E104)/AVERAGE(E103:E104)*100</f>
        <v>0.71710487804390299</v>
      </c>
      <c r="H103">
        <v>9</v>
      </c>
      <c r="I103" s="10">
        <f>AVERAGE(F103:F104)*H103</f>
        <v>4.9828239112794162</v>
      </c>
    </row>
    <row r="104" spans="1:9" hidden="1" x14ac:dyDescent="0.2">
      <c r="A104" s="2" t="s">
        <v>122</v>
      </c>
      <c r="D104" s="6">
        <f>O7</f>
        <v>0.62360000000000004</v>
      </c>
      <c r="E104">
        <f>D104-L$14</f>
        <v>0.51535000000000009</v>
      </c>
      <c r="F104">
        <f>(E104-O$14)/N$14</f>
        <v>0.55599134433324326</v>
      </c>
      <c r="I104" s="10"/>
    </row>
    <row r="105" spans="1:9" x14ac:dyDescent="0.2">
      <c r="A105" s="2" t="s">
        <v>123</v>
      </c>
      <c r="C105" s="12" t="s">
        <v>220</v>
      </c>
      <c r="D105" s="6">
        <f>N8</f>
        <v>0.76180000000000003</v>
      </c>
      <c r="E105">
        <f>D105-L$14</f>
        <v>0.65355000000000008</v>
      </c>
      <c r="F105">
        <f>(E105-O$14)/N$14</f>
        <v>0.68059688035343979</v>
      </c>
      <c r="G105">
        <f>STDEV(E105:E106)/AVERAGE(E105:E106)*100</f>
        <v>9.5820760591572629</v>
      </c>
      <c r="H105">
        <v>9</v>
      </c>
      <c r="I105" s="10">
        <f>AVERAGE(F105:F106)*H105</f>
        <v>6.5108195834460378</v>
      </c>
    </row>
    <row r="106" spans="1:9" hidden="1" x14ac:dyDescent="0.2">
      <c r="A106" s="2" t="s">
        <v>124</v>
      </c>
      <c r="B106" s="10"/>
      <c r="D106" s="6">
        <f>O8</f>
        <v>0.85680000000000001</v>
      </c>
      <c r="E106">
        <f>D106-L$14</f>
        <v>0.74855000000000005</v>
      </c>
      <c r="F106">
        <f>(E106-O$14)/N$14</f>
        <v>0.76625191596790188</v>
      </c>
      <c r="I106" s="10"/>
    </row>
    <row r="107" spans="1:9" x14ac:dyDescent="0.2">
      <c r="A107" s="2" t="s">
        <v>125</v>
      </c>
      <c r="B107" s="10"/>
      <c r="C107" s="12" t="s">
        <v>221</v>
      </c>
      <c r="D107" s="6">
        <f>N9</f>
        <v>0.6714</v>
      </c>
      <c r="E107">
        <f>D107-L$14</f>
        <v>0.56315000000000004</v>
      </c>
      <c r="F107">
        <f>(E107-O$14)/N$14</f>
        <v>0.59908935172662514</v>
      </c>
      <c r="G107">
        <f>STDEV(E107:E108)/AVERAGE(E107:E108)*100</f>
        <v>0.17556965392589094</v>
      </c>
      <c r="H107">
        <v>9</v>
      </c>
      <c r="I107" s="10">
        <f>AVERAGE(F107:F108)*H107</f>
        <v>5.3974844468487966</v>
      </c>
    </row>
    <row r="108" spans="1:9" hidden="1" x14ac:dyDescent="0.2">
      <c r="A108" s="2" t="s">
        <v>126</v>
      </c>
      <c r="D108" s="6">
        <f>O9</f>
        <v>0.67279999999999995</v>
      </c>
      <c r="E108">
        <f>D108-L$14</f>
        <v>0.56455</v>
      </c>
      <c r="F108">
        <f>(E108-O$14)/N$14</f>
        <v>0.6003516364619963</v>
      </c>
      <c r="I108" s="10"/>
    </row>
    <row r="109" spans="1:9" x14ac:dyDescent="0.2">
      <c r="A109" s="2" t="s">
        <v>127</v>
      </c>
      <c r="C109" s="12" t="s">
        <v>222</v>
      </c>
      <c r="D109" s="6">
        <f>N10</f>
        <v>0.5615</v>
      </c>
      <c r="E109">
        <f>D109-L$14</f>
        <v>0.45324999999999999</v>
      </c>
      <c r="F109">
        <f>(E109-O$14)/N$14</f>
        <v>0.5</v>
      </c>
      <c r="G109">
        <f>STDEV(E109:E110)/AVERAGE(E109:E110)*100</f>
        <v>2.1357636372214315</v>
      </c>
      <c r="H109">
        <v>9</v>
      </c>
      <c r="I109" s="10">
        <f>AVERAGE(F109:F110)*H109</f>
        <v>4.5563970787124699</v>
      </c>
    </row>
    <row r="110" spans="1:9" hidden="1" x14ac:dyDescent="0.2">
      <c r="D110" s="6">
        <f>O10</f>
        <v>0.57540000000000002</v>
      </c>
      <c r="E110">
        <f>D110-L$14</f>
        <v>0.46715000000000001</v>
      </c>
      <c r="F110">
        <f>(E110-O$14)/N$14</f>
        <v>0.51253268415832665</v>
      </c>
      <c r="I110" s="10"/>
    </row>
    <row r="111" spans="1:9" hidden="1" x14ac:dyDescent="0.2"/>
  </sheetData>
  <pageMargins left="0.7" right="0.7" top="0.75" bottom="0.75" header="0.3" footer="0.3"/>
  <pageSetup orientation="portrait" verticalDpi="598"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CB765-4197-4F8B-B76A-578D3D883822}">
  <dimension ref="A1:W110"/>
  <sheetViews>
    <sheetView topLeftCell="A6" workbookViewId="0">
      <selection activeCell="I25" sqref="I25:I109"/>
    </sheetView>
  </sheetViews>
  <sheetFormatPr baseColWidth="10" defaultColWidth="8.83203125" defaultRowHeight="15" x14ac:dyDescent="0.2"/>
  <cols>
    <col min="1" max="1" width="8.83203125" style="2"/>
    <col min="2" max="2" width="13.5" bestFit="1" customWidth="1"/>
    <col min="3" max="3" width="13.5" customWidth="1"/>
    <col min="4" max="8" width="10.5" customWidth="1"/>
    <col min="9" max="9" width="10.6640625" style="3" customWidth="1"/>
    <col min="21" max="21" width="13.5" bestFit="1" customWidth="1"/>
    <col min="259" max="259" width="13.5" bestFit="1" customWidth="1"/>
    <col min="515" max="515" width="13.5" bestFit="1" customWidth="1"/>
    <col min="771" max="771" width="13.5" bestFit="1" customWidth="1"/>
    <col min="1027" max="1027" width="13.5" bestFit="1" customWidth="1"/>
    <col min="1283" max="1283" width="13.5" bestFit="1" customWidth="1"/>
    <col min="1539" max="1539" width="13.5" bestFit="1" customWidth="1"/>
    <col min="1795" max="1795" width="13.5" bestFit="1" customWidth="1"/>
    <col min="2051" max="2051" width="13.5" bestFit="1" customWidth="1"/>
    <col min="2307" max="2307" width="13.5" bestFit="1" customWidth="1"/>
    <col min="2563" max="2563" width="13.5" bestFit="1" customWidth="1"/>
    <col min="2819" max="2819" width="13.5" bestFit="1" customWidth="1"/>
    <col min="3075" max="3075" width="13.5" bestFit="1" customWidth="1"/>
    <col min="3331" max="3331" width="13.5" bestFit="1" customWidth="1"/>
    <col min="3587" max="3587" width="13.5" bestFit="1" customWidth="1"/>
    <col min="3843" max="3843" width="13.5" bestFit="1" customWidth="1"/>
    <col min="4099" max="4099" width="13.5" bestFit="1" customWidth="1"/>
    <col min="4355" max="4355" width="13.5" bestFit="1" customWidth="1"/>
    <col min="4611" max="4611" width="13.5" bestFit="1" customWidth="1"/>
    <col min="4867" max="4867" width="13.5" bestFit="1" customWidth="1"/>
    <col min="5123" max="5123" width="13.5" bestFit="1" customWidth="1"/>
    <col min="5379" max="5379" width="13.5" bestFit="1" customWidth="1"/>
    <col min="5635" max="5635" width="13.5" bestFit="1" customWidth="1"/>
    <col min="5891" max="5891" width="13.5" bestFit="1" customWidth="1"/>
    <col min="6147" max="6147" width="13.5" bestFit="1" customWidth="1"/>
    <col min="6403" max="6403" width="13.5" bestFit="1" customWidth="1"/>
    <col min="6659" max="6659" width="13.5" bestFit="1" customWidth="1"/>
    <col min="6915" max="6915" width="13.5" bestFit="1" customWidth="1"/>
    <col min="7171" max="7171" width="13.5" bestFit="1" customWidth="1"/>
    <col min="7427" max="7427" width="13.5" bestFit="1" customWidth="1"/>
    <col min="7683" max="7683" width="13.5" bestFit="1" customWidth="1"/>
    <col min="7939" max="7939" width="13.5" bestFit="1" customWidth="1"/>
    <col min="8195" max="8195" width="13.5" bestFit="1" customWidth="1"/>
    <col min="8451" max="8451" width="13.5" bestFit="1" customWidth="1"/>
    <col min="8707" max="8707" width="13.5" bestFit="1" customWidth="1"/>
    <col min="8963" max="8963" width="13.5" bestFit="1" customWidth="1"/>
    <col min="9219" max="9219" width="13.5" bestFit="1" customWidth="1"/>
    <col min="9475" max="9475" width="13.5" bestFit="1" customWidth="1"/>
    <col min="9731" max="9731" width="13.5" bestFit="1" customWidth="1"/>
    <col min="9987" max="9987" width="13.5" bestFit="1" customWidth="1"/>
    <col min="10243" max="10243" width="13.5" bestFit="1" customWidth="1"/>
    <col min="10499" max="10499" width="13.5" bestFit="1" customWidth="1"/>
    <col min="10755" max="10755" width="13.5" bestFit="1" customWidth="1"/>
    <col min="11011" max="11011" width="13.5" bestFit="1" customWidth="1"/>
    <col min="11267" max="11267" width="13.5" bestFit="1" customWidth="1"/>
    <col min="11523" max="11523" width="13.5" bestFit="1" customWidth="1"/>
    <col min="11779" max="11779" width="13.5" bestFit="1" customWidth="1"/>
    <col min="12035" max="12035" width="13.5" bestFit="1" customWidth="1"/>
    <col min="12291" max="12291" width="13.5" bestFit="1" customWidth="1"/>
    <col min="12547" max="12547" width="13.5" bestFit="1" customWidth="1"/>
    <col min="12803" max="12803" width="13.5" bestFit="1" customWidth="1"/>
    <col min="13059" max="13059" width="13.5" bestFit="1" customWidth="1"/>
    <col min="13315" max="13315" width="13.5" bestFit="1" customWidth="1"/>
    <col min="13571" max="13571" width="13.5" bestFit="1" customWidth="1"/>
    <col min="13827" max="13827" width="13.5" bestFit="1" customWidth="1"/>
    <col min="14083" max="14083" width="13.5" bestFit="1" customWidth="1"/>
    <col min="14339" max="14339" width="13.5" bestFit="1" customWidth="1"/>
    <col min="14595" max="14595" width="13.5" bestFit="1" customWidth="1"/>
    <col min="14851" max="14851" width="13.5" bestFit="1" customWidth="1"/>
    <col min="15107" max="15107" width="13.5" bestFit="1" customWidth="1"/>
    <col min="15363" max="15363" width="13.5" bestFit="1" customWidth="1"/>
    <col min="15619" max="15619" width="13.5" bestFit="1" customWidth="1"/>
    <col min="15875" max="15875" width="13.5" bestFit="1" customWidth="1"/>
    <col min="16131" max="16131" width="13.5" bestFit="1" customWidth="1"/>
  </cols>
  <sheetData>
    <row r="1" spans="1:23" x14ac:dyDescent="0.2">
      <c r="A1" s="2" t="s">
        <v>162</v>
      </c>
      <c r="E1" s="3"/>
      <c r="I1"/>
    </row>
    <row r="2" spans="1:23" ht="24" x14ac:dyDescent="0.3">
      <c r="D2" s="4">
        <v>1</v>
      </c>
      <c r="E2" s="5">
        <v>2</v>
      </c>
      <c r="F2" s="4">
        <v>3</v>
      </c>
      <c r="G2" s="4">
        <v>4</v>
      </c>
      <c r="H2" s="4">
        <v>5</v>
      </c>
      <c r="I2" s="4">
        <v>6</v>
      </c>
      <c r="J2" s="4">
        <v>7</v>
      </c>
      <c r="K2" s="4">
        <v>8</v>
      </c>
      <c r="L2" s="4">
        <v>9</v>
      </c>
      <c r="M2" s="4">
        <v>10</v>
      </c>
      <c r="N2" s="4">
        <v>11</v>
      </c>
      <c r="O2" s="4">
        <v>12</v>
      </c>
      <c r="Q2" t="s">
        <v>3</v>
      </c>
      <c r="R2" t="s">
        <v>4</v>
      </c>
      <c r="S2" t="s">
        <v>5</v>
      </c>
      <c r="T2" t="s">
        <v>6</v>
      </c>
      <c r="U2" t="s">
        <v>7</v>
      </c>
      <c r="V2" t="s">
        <v>8</v>
      </c>
      <c r="W2" s="3" t="s">
        <v>9</v>
      </c>
    </row>
    <row r="3" spans="1:23" ht="24" x14ac:dyDescent="0.3">
      <c r="A3" s="4" t="s">
        <v>1</v>
      </c>
      <c r="C3" t="s">
        <v>1</v>
      </c>
      <c r="D3">
        <v>0.1099</v>
      </c>
      <c r="E3">
        <v>0.1066</v>
      </c>
      <c r="F3">
        <v>0.41930000000000001</v>
      </c>
      <c r="G3">
        <v>0.3982</v>
      </c>
      <c r="H3">
        <v>1.9785999999999999</v>
      </c>
      <c r="I3">
        <v>0.94079999999999997</v>
      </c>
      <c r="J3">
        <v>0.35349999999999998</v>
      </c>
      <c r="K3">
        <v>0.3392</v>
      </c>
      <c r="L3">
        <v>0.48020000000000002</v>
      </c>
      <c r="M3">
        <v>0.52470000000000006</v>
      </c>
      <c r="N3">
        <v>0.43149999999999999</v>
      </c>
      <c r="O3">
        <v>0.56740000000000002</v>
      </c>
      <c r="Q3" t="s">
        <v>10</v>
      </c>
      <c r="R3">
        <f>D4</f>
        <v>1.9977</v>
      </c>
      <c r="S3">
        <f>R3-L$14</f>
        <v>1.8894500000000001</v>
      </c>
      <c r="T3">
        <f>AVERAGE(S3:S4)</f>
        <v>1.8724000000000001</v>
      </c>
      <c r="U3">
        <v>2</v>
      </c>
      <c r="V3">
        <f>STDEV(S3:S4)</f>
        <v>2.4112341238461284E-2</v>
      </c>
      <c r="W3" s="3">
        <f>V3/T3*100</f>
        <v>1.2877772505053025</v>
      </c>
    </row>
    <row r="4" spans="1:23" ht="24" x14ac:dyDescent="0.3">
      <c r="A4" s="4" t="s">
        <v>2</v>
      </c>
      <c r="C4" t="s">
        <v>2</v>
      </c>
      <c r="D4">
        <v>1.9977</v>
      </c>
      <c r="E4">
        <v>1.9636</v>
      </c>
      <c r="F4">
        <v>0.41199999999999998</v>
      </c>
      <c r="G4">
        <v>0.40460000000000002</v>
      </c>
      <c r="H4">
        <v>0.29189999999999999</v>
      </c>
      <c r="I4">
        <v>0.28410000000000002</v>
      </c>
      <c r="J4">
        <v>0.60050000000000003</v>
      </c>
      <c r="K4">
        <v>0.49859999999999999</v>
      </c>
      <c r="L4">
        <v>0.38490000000000002</v>
      </c>
      <c r="M4">
        <v>0.36280000000000001</v>
      </c>
      <c r="N4">
        <v>0.2276</v>
      </c>
      <c r="O4">
        <v>0.23949999999999999</v>
      </c>
      <c r="R4">
        <f>E4</f>
        <v>1.9636</v>
      </c>
      <c r="S4">
        <f t="shared" ref="S4:S10" si="0">R4-L$14</f>
        <v>1.8553500000000001</v>
      </c>
      <c r="W4" s="3"/>
    </row>
    <row r="5" spans="1:23" ht="24" x14ac:dyDescent="0.3">
      <c r="A5" s="4" t="s">
        <v>11</v>
      </c>
      <c r="C5" t="s">
        <v>11</v>
      </c>
      <c r="D5">
        <v>1.1675</v>
      </c>
      <c r="E5">
        <v>1.1231</v>
      </c>
      <c r="F5">
        <v>0.42720000000000002</v>
      </c>
      <c r="G5">
        <v>0.44409999999999999</v>
      </c>
      <c r="H5">
        <v>0.34839999999999999</v>
      </c>
      <c r="I5">
        <v>0.3463</v>
      </c>
      <c r="J5">
        <v>0.39500000000000002</v>
      </c>
      <c r="K5">
        <v>0.4098</v>
      </c>
      <c r="L5">
        <v>0.36199999999999999</v>
      </c>
      <c r="M5">
        <v>0.36530000000000001</v>
      </c>
      <c r="N5">
        <v>0.19989999999999999</v>
      </c>
      <c r="O5">
        <v>0.22409999999999999</v>
      </c>
      <c r="Q5" t="s">
        <v>12</v>
      </c>
      <c r="R5">
        <f>D5</f>
        <v>1.1675</v>
      </c>
      <c r="S5">
        <f t="shared" si="0"/>
        <v>1.05925</v>
      </c>
      <c r="T5">
        <f>AVERAGE(S5:S6)</f>
        <v>1.03705</v>
      </c>
      <c r="U5">
        <v>1</v>
      </c>
      <c r="V5">
        <f>STDEV(S5:S6)</f>
        <v>3.1395541084682704E-2</v>
      </c>
      <c r="W5" s="3">
        <f>V5/T5*100</f>
        <v>3.0273893336563042</v>
      </c>
    </row>
    <row r="6" spans="1:23" ht="24" x14ac:dyDescent="0.3">
      <c r="A6" s="4" t="s">
        <v>13</v>
      </c>
      <c r="C6" t="s">
        <v>13</v>
      </c>
      <c r="D6">
        <v>0.66810000000000003</v>
      </c>
      <c r="E6">
        <v>0.64880000000000004</v>
      </c>
      <c r="F6">
        <v>0.31950000000000001</v>
      </c>
      <c r="G6">
        <v>0.3044</v>
      </c>
      <c r="H6">
        <v>0.30509999999999998</v>
      </c>
      <c r="I6">
        <v>0.30609999999999998</v>
      </c>
      <c r="J6">
        <v>0.2046</v>
      </c>
      <c r="K6">
        <v>0.20330000000000001</v>
      </c>
      <c r="L6">
        <v>0.60840000000000005</v>
      </c>
      <c r="M6">
        <v>0.40350000000000003</v>
      </c>
      <c r="N6">
        <v>0.36149999999999999</v>
      </c>
      <c r="O6">
        <v>0.318</v>
      </c>
      <c r="R6">
        <f>E5</f>
        <v>1.1231</v>
      </c>
      <c r="S6">
        <f t="shared" si="0"/>
        <v>1.01485</v>
      </c>
      <c r="W6" s="3"/>
    </row>
    <row r="7" spans="1:23" ht="24" x14ac:dyDescent="0.3">
      <c r="A7" s="4" t="s">
        <v>14</v>
      </c>
      <c r="C7" t="s">
        <v>14</v>
      </c>
      <c r="D7">
        <v>0.40479999999999999</v>
      </c>
      <c r="E7">
        <v>0.38519999999999999</v>
      </c>
      <c r="F7">
        <v>0.27379999999999999</v>
      </c>
      <c r="G7">
        <v>0.2928</v>
      </c>
      <c r="H7">
        <v>0.2888</v>
      </c>
      <c r="I7">
        <v>0.29110000000000003</v>
      </c>
      <c r="J7">
        <v>0.32050000000000001</v>
      </c>
      <c r="K7">
        <v>0.31929999999999997</v>
      </c>
      <c r="L7">
        <v>0.31979999999999997</v>
      </c>
      <c r="M7">
        <v>0.32640000000000002</v>
      </c>
      <c r="N7">
        <v>0.48409999999999997</v>
      </c>
      <c r="O7">
        <v>0.40989999999999999</v>
      </c>
      <c r="Q7" t="s">
        <v>15</v>
      </c>
      <c r="R7">
        <f>D6</f>
        <v>0.66810000000000003</v>
      </c>
      <c r="S7">
        <f t="shared" si="0"/>
        <v>0.55985000000000007</v>
      </c>
      <c r="T7">
        <f>AVERAGE(S7:S8)</f>
        <v>0.55020000000000002</v>
      </c>
      <c r="U7">
        <v>0.5</v>
      </c>
      <c r="V7">
        <f>STDEV(S7:S8)</f>
        <v>1.3647160876900355E-2</v>
      </c>
      <c r="W7" s="3">
        <f>V7/T7*100</f>
        <v>2.4804000139768001</v>
      </c>
    </row>
    <row r="8" spans="1:23" ht="24" x14ac:dyDescent="0.3">
      <c r="A8" s="4" t="s">
        <v>16</v>
      </c>
      <c r="C8" t="s">
        <v>16</v>
      </c>
      <c r="D8">
        <v>0.36109999999999998</v>
      </c>
      <c r="E8">
        <v>0.34210000000000002</v>
      </c>
      <c r="F8">
        <v>0.31159999999999999</v>
      </c>
      <c r="G8">
        <v>0.29570000000000002</v>
      </c>
      <c r="H8">
        <v>0.38279999999999997</v>
      </c>
      <c r="I8">
        <v>0.35680000000000001</v>
      </c>
      <c r="J8">
        <v>0.24460000000000001</v>
      </c>
      <c r="K8">
        <v>0.245</v>
      </c>
      <c r="L8">
        <v>0.32579999999999998</v>
      </c>
      <c r="M8">
        <v>0.36409999999999998</v>
      </c>
      <c r="N8">
        <v>1.0012000000000001</v>
      </c>
      <c r="O8">
        <v>0.45710000000000001</v>
      </c>
      <c r="R8">
        <f>E6</f>
        <v>0.64880000000000004</v>
      </c>
      <c r="S8">
        <f t="shared" si="0"/>
        <v>0.54055000000000009</v>
      </c>
      <c r="W8" s="3"/>
    </row>
    <row r="9" spans="1:23" ht="24" x14ac:dyDescent="0.3">
      <c r="A9" s="4" t="s">
        <v>17</v>
      </c>
      <c r="C9" t="s">
        <v>17</v>
      </c>
      <c r="D9">
        <v>0.38940000000000002</v>
      </c>
      <c r="E9">
        <v>0.37809999999999999</v>
      </c>
      <c r="F9">
        <v>0.312</v>
      </c>
      <c r="G9">
        <v>0.32319999999999999</v>
      </c>
      <c r="H9">
        <v>0.33169999999999999</v>
      </c>
      <c r="I9">
        <v>0.30669999999999997</v>
      </c>
      <c r="J9">
        <v>0.80120000000000002</v>
      </c>
      <c r="K9">
        <v>0.84240000000000004</v>
      </c>
      <c r="L9">
        <v>0.30559999999999998</v>
      </c>
      <c r="M9">
        <v>0.29509999999999997</v>
      </c>
      <c r="N9">
        <v>0.63349999999999995</v>
      </c>
      <c r="O9">
        <v>0.5696</v>
      </c>
      <c r="Q9" t="s">
        <v>18</v>
      </c>
      <c r="R9">
        <f>D7</f>
        <v>0.40479999999999999</v>
      </c>
      <c r="S9">
        <f t="shared" si="0"/>
        <v>0.29654999999999998</v>
      </c>
      <c r="T9">
        <f>AVERAGE(S9:S10)</f>
        <v>0.28674999999999995</v>
      </c>
      <c r="U9">
        <v>0.25</v>
      </c>
      <c r="V9">
        <f>STDEV(S9:S10)</f>
        <v>1.3859292911256337E-2</v>
      </c>
      <c r="W9" s="3">
        <f>V9/T9*100</f>
        <v>4.8332320527485058</v>
      </c>
    </row>
    <row r="10" spans="1:23" ht="24" x14ac:dyDescent="0.3">
      <c r="A10" s="4" t="s">
        <v>19</v>
      </c>
      <c r="C10" t="s">
        <v>19</v>
      </c>
      <c r="D10">
        <v>0.74309999999999998</v>
      </c>
      <c r="E10">
        <v>0.72870000000000001</v>
      </c>
      <c r="F10">
        <v>0.39300000000000002</v>
      </c>
      <c r="G10">
        <v>0.39169999999999999</v>
      </c>
      <c r="H10">
        <v>0.29709999999999998</v>
      </c>
      <c r="I10">
        <v>0.30559999999999998</v>
      </c>
      <c r="J10">
        <v>0.28149999999999997</v>
      </c>
      <c r="K10">
        <v>0.28120000000000001</v>
      </c>
      <c r="L10">
        <v>0.33650000000000002</v>
      </c>
      <c r="M10">
        <v>0.33560000000000001</v>
      </c>
      <c r="N10">
        <v>1.8263</v>
      </c>
      <c r="O10">
        <v>0.51180000000000003</v>
      </c>
      <c r="R10">
        <f>E7</f>
        <v>0.38519999999999999</v>
      </c>
      <c r="S10">
        <f t="shared" si="0"/>
        <v>0.27694999999999997</v>
      </c>
      <c r="W10" s="3"/>
    </row>
    <row r="11" spans="1:23" x14ac:dyDescent="0.2">
      <c r="W11" s="3"/>
    </row>
    <row r="13" spans="1:23" x14ac:dyDescent="0.2">
      <c r="A13" s="2" t="s">
        <v>20</v>
      </c>
      <c r="B13" t="s">
        <v>21</v>
      </c>
      <c r="C13" t="s">
        <v>0</v>
      </c>
      <c r="D13" s="6" t="s">
        <v>22</v>
      </c>
      <c r="E13" t="s">
        <v>23</v>
      </c>
      <c r="F13" t="s">
        <v>24</v>
      </c>
      <c r="G13" s="3" t="s">
        <v>9</v>
      </c>
      <c r="H13" t="s">
        <v>25</v>
      </c>
      <c r="I13" s="7" t="s">
        <v>26</v>
      </c>
      <c r="J13" s="3"/>
      <c r="L13" s="8" t="s">
        <v>27</v>
      </c>
      <c r="N13" s="9" t="s">
        <v>28</v>
      </c>
      <c r="O13" s="9" t="s">
        <v>29</v>
      </c>
    </row>
    <row r="14" spans="1:23" x14ac:dyDescent="0.2">
      <c r="A14" s="2" t="s">
        <v>30</v>
      </c>
      <c r="B14" t="s">
        <v>31</v>
      </c>
      <c r="D14" s="6">
        <f>D3</f>
        <v>0.1099</v>
      </c>
      <c r="I14" s="10"/>
      <c r="L14" s="9">
        <f>AVERAGE(D3:E3)</f>
        <v>0.10825</v>
      </c>
      <c r="N14">
        <v>1.1091</v>
      </c>
      <c r="O14">
        <v>-0.1013</v>
      </c>
    </row>
    <row r="15" spans="1:23" x14ac:dyDescent="0.2">
      <c r="A15" s="2" t="s">
        <v>32</v>
      </c>
      <c r="B15" t="s">
        <v>31</v>
      </c>
      <c r="D15" s="6">
        <f>E3</f>
        <v>0.1066</v>
      </c>
      <c r="I15" s="10"/>
    </row>
    <row r="16" spans="1:23" x14ac:dyDescent="0.2">
      <c r="A16" s="2" t="s">
        <v>33</v>
      </c>
      <c r="B16" t="s">
        <v>10</v>
      </c>
      <c r="D16" s="6">
        <f>D4</f>
        <v>1.9977</v>
      </c>
      <c r="E16">
        <f>D16-L$14</f>
        <v>1.8894500000000001</v>
      </c>
      <c r="F16">
        <f>(E16-O$14)/N$14</f>
        <v>1.7949238120999009</v>
      </c>
      <c r="G16">
        <f>STDEV(E16:E17)/AVERAGE(E16:E17)*100</f>
        <v>1.2877772505053025</v>
      </c>
      <c r="H16">
        <v>1</v>
      </c>
      <c r="I16" s="10">
        <f>AVERAGE(F16:F17)*H16</f>
        <v>1.7795509872869895</v>
      </c>
    </row>
    <row r="17" spans="1:12" x14ac:dyDescent="0.2">
      <c r="A17" s="2" t="s">
        <v>34</v>
      </c>
      <c r="B17" t="s">
        <v>10</v>
      </c>
      <c r="D17" s="6">
        <f>E4</f>
        <v>1.9636</v>
      </c>
      <c r="E17">
        <f t="shared" ref="E17:E23" si="1">D17-L$14</f>
        <v>1.8553500000000001</v>
      </c>
      <c r="F17">
        <f t="shared" ref="F17:F23" si="2">(E17-O$14)/N$14</f>
        <v>1.7641781624740782</v>
      </c>
      <c r="I17" s="10"/>
    </row>
    <row r="18" spans="1:12" x14ac:dyDescent="0.2">
      <c r="A18" s="2" t="s">
        <v>35</v>
      </c>
      <c r="B18" t="s">
        <v>12</v>
      </c>
      <c r="D18" s="6">
        <f>D5</f>
        <v>1.1675</v>
      </c>
      <c r="E18">
        <f t="shared" si="1"/>
        <v>1.05925</v>
      </c>
      <c r="F18">
        <f t="shared" si="2"/>
        <v>1.0463889640248851</v>
      </c>
      <c r="G18">
        <f>STDEV(E18:E19)/AVERAGE(E18:E19)*100</f>
        <v>3.0273893336563042</v>
      </c>
      <c r="H18">
        <v>1</v>
      </c>
      <c r="I18" s="10">
        <f>AVERAGE(F18:F19)*H18</f>
        <v>1.026372734649716</v>
      </c>
    </row>
    <row r="19" spans="1:12" x14ac:dyDescent="0.2">
      <c r="A19" s="2" t="s">
        <v>36</v>
      </c>
      <c r="B19" t="s">
        <v>12</v>
      </c>
      <c r="D19" s="6">
        <f>E5</f>
        <v>1.1231</v>
      </c>
      <c r="E19">
        <f t="shared" si="1"/>
        <v>1.01485</v>
      </c>
      <c r="F19">
        <f t="shared" si="2"/>
        <v>1.0063565052745469</v>
      </c>
      <c r="I19" s="10"/>
    </row>
    <row r="20" spans="1:12" x14ac:dyDescent="0.2">
      <c r="A20" s="2" t="s">
        <v>37</v>
      </c>
      <c r="B20" t="s">
        <v>15</v>
      </c>
      <c r="D20" s="6">
        <f>D6</f>
        <v>0.66810000000000003</v>
      </c>
      <c r="E20">
        <f t="shared" si="1"/>
        <v>0.55985000000000007</v>
      </c>
      <c r="F20">
        <f t="shared" si="2"/>
        <v>0.59611396627896507</v>
      </c>
      <c r="G20">
        <f>STDEV(E20:E21)/AVERAGE(E20:E21)*100</f>
        <v>2.4804000139768001</v>
      </c>
      <c r="H20">
        <v>1</v>
      </c>
      <c r="I20" s="10">
        <f>AVERAGE(F20:F21)*H20</f>
        <v>0.58741321792444334</v>
      </c>
    </row>
    <row r="21" spans="1:12" x14ac:dyDescent="0.2">
      <c r="A21" s="2" t="s">
        <v>38</v>
      </c>
      <c r="B21" t="s">
        <v>15</v>
      </c>
      <c r="D21" s="6">
        <f>E6</f>
        <v>0.64880000000000004</v>
      </c>
      <c r="E21">
        <f t="shared" si="1"/>
        <v>0.54055000000000009</v>
      </c>
      <c r="F21">
        <f t="shared" si="2"/>
        <v>0.57871246956992162</v>
      </c>
      <c r="I21" s="10"/>
    </row>
    <row r="22" spans="1:12" x14ac:dyDescent="0.2">
      <c r="A22" s="2" t="s">
        <v>39</v>
      </c>
      <c r="B22" t="s">
        <v>18</v>
      </c>
      <c r="D22" s="6">
        <f>D7</f>
        <v>0.40479999999999999</v>
      </c>
      <c r="E22">
        <f t="shared" si="1"/>
        <v>0.29654999999999998</v>
      </c>
      <c r="F22">
        <f t="shared" si="2"/>
        <v>0.35871427283382923</v>
      </c>
      <c r="G22">
        <f>STDEV(E22:E23)/AVERAGE(E22:E23)*100</f>
        <v>4.8332320527485058</v>
      </c>
      <c r="H22">
        <v>1</v>
      </c>
      <c r="I22" s="10">
        <f>AVERAGE(F22:F23)*H22</f>
        <v>0.34987827968623209</v>
      </c>
    </row>
    <row r="23" spans="1:12" x14ac:dyDescent="0.2">
      <c r="A23" s="2" t="s">
        <v>40</v>
      </c>
      <c r="B23" t="s">
        <v>18</v>
      </c>
      <c r="D23" s="6">
        <f>E7</f>
        <v>0.38519999999999999</v>
      </c>
      <c r="E23">
        <f t="shared" si="1"/>
        <v>0.27694999999999997</v>
      </c>
      <c r="F23">
        <f t="shared" si="2"/>
        <v>0.34104228653863494</v>
      </c>
      <c r="I23" s="10"/>
    </row>
    <row r="24" spans="1:12" x14ac:dyDescent="0.2">
      <c r="A24" s="2" t="s">
        <v>41</v>
      </c>
      <c r="B24" t="s">
        <v>161</v>
      </c>
      <c r="C24" s="14" t="s">
        <v>319</v>
      </c>
      <c r="D24" s="6" t="s">
        <v>320</v>
      </c>
      <c r="E24" t="s">
        <v>321</v>
      </c>
      <c r="F24" t="s">
        <v>322</v>
      </c>
      <c r="G24" t="s">
        <v>323</v>
      </c>
      <c r="H24" t="s">
        <v>324</v>
      </c>
      <c r="I24" s="10" t="s">
        <v>325</v>
      </c>
    </row>
    <row r="25" spans="1:12" x14ac:dyDescent="0.2">
      <c r="A25" s="2" t="s">
        <v>42</v>
      </c>
      <c r="C25" s="14" t="s">
        <v>223</v>
      </c>
      <c r="D25" s="6">
        <f>D8</f>
        <v>0.36109999999999998</v>
      </c>
      <c r="E25">
        <f>D25-L$14</f>
        <v>0.25284999999999996</v>
      </c>
      <c r="F25">
        <f>(E25-O$14)/N$14</f>
        <v>0.31931295645117663</v>
      </c>
      <c r="G25">
        <f>STDEV(E25:E26)/AVERAGE(E25:E26)*100</f>
        <v>5.5208665882656156</v>
      </c>
      <c r="H25">
        <v>9</v>
      </c>
      <c r="I25" s="10">
        <f>AVERAGE(F25:F26)*H25</f>
        <v>2.7967270760075733</v>
      </c>
      <c r="K25" s="3"/>
      <c r="L25" s="3"/>
    </row>
    <row r="26" spans="1:12" hidden="1" x14ac:dyDescent="0.2">
      <c r="A26" s="2" t="s">
        <v>43</v>
      </c>
      <c r="B26" s="10"/>
      <c r="C26" s="3"/>
      <c r="D26" s="6">
        <f>E8</f>
        <v>0.34210000000000002</v>
      </c>
      <c r="E26">
        <f>D26-L$14</f>
        <v>0.23385</v>
      </c>
      <c r="F26">
        <f>(E26-O$14)/N$14</f>
        <v>0.30218194932828418</v>
      </c>
      <c r="I26" s="10"/>
      <c r="J26" s="1"/>
    </row>
    <row r="27" spans="1:12" x14ac:dyDescent="0.2">
      <c r="A27" s="2" t="s">
        <v>44</v>
      </c>
      <c r="B27" s="10"/>
      <c r="C27" s="3" t="s">
        <v>224</v>
      </c>
      <c r="D27" s="6">
        <f>D9</f>
        <v>0.38940000000000002</v>
      </c>
      <c r="E27">
        <f>D27-L$14</f>
        <v>0.28115000000000001</v>
      </c>
      <c r="F27">
        <f>(E27-O$14)/N$14</f>
        <v>0.34482914074474802</v>
      </c>
      <c r="G27">
        <f>STDEV(E27:E28)/AVERAGE(E27:E28)*100</f>
        <v>2.9002927867179715</v>
      </c>
      <c r="H27">
        <v>9</v>
      </c>
      <c r="I27" s="10">
        <f>AVERAGE(F27:F28)*H27</f>
        <v>3.0576142818501486</v>
      </c>
      <c r="J27" s="3"/>
    </row>
    <row r="28" spans="1:12" hidden="1" x14ac:dyDescent="0.2">
      <c r="A28" s="2" t="s">
        <v>45</v>
      </c>
      <c r="D28" s="6">
        <f>E9</f>
        <v>0.37809999999999999</v>
      </c>
      <c r="E28">
        <f>D28-L$14</f>
        <v>0.26984999999999998</v>
      </c>
      <c r="F28">
        <f>(E28-O$14)/N$14</f>
        <v>0.33464069966639615</v>
      </c>
      <c r="I28" s="10"/>
    </row>
    <row r="29" spans="1:12" ht="16" x14ac:dyDescent="0.2">
      <c r="A29" s="2" t="s">
        <v>46</v>
      </c>
      <c r="C29" s="11" t="s">
        <v>225</v>
      </c>
      <c r="D29" s="6">
        <f>D10</f>
        <v>0.74309999999999998</v>
      </c>
      <c r="E29">
        <f>D29-L$14</f>
        <v>0.63485000000000003</v>
      </c>
      <c r="F29">
        <f>(E29-O$14)/N$14</f>
        <v>0.66373636281669834</v>
      </c>
      <c r="G29">
        <f>STDEV(E29:E30)/AVERAGE(E29:E30)*100</f>
        <v>1.6222954909720799</v>
      </c>
      <c r="H29">
        <v>9</v>
      </c>
      <c r="I29" s="10">
        <f>AVERAGE(F29:F30)*H29</f>
        <v>5.9152015147416837</v>
      </c>
    </row>
    <row r="30" spans="1:12" hidden="1" x14ac:dyDescent="0.2">
      <c r="A30" s="2" t="s">
        <v>47</v>
      </c>
      <c r="D30" s="6">
        <f>E10</f>
        <v>0.72870000000000001</v>
      </c>
      <c r="E30">
        <f>D30-L$14</f>
        <v>0.62045000000000006</v>
      </c>
      <c r="F30">
        <f>(E30-O$14)/N$14</f>
        <v>0.6507528626814536</v>
      </c>
      <c r="I30" s="10"/>
    </row>
    <row r="31" spans="1:12" ht="16" x14ac:dyDescent="0.2">
      <c r="A31" s="2" t="s">
        <v>48</v>
      </c>
      <c r="C31" s="11" t="s">
        <v>226</v>
      </c>
      <c r="D31" s="6">
        <f>F3</f>
        <v>0.41930000000000001</v>
      </c>
      <c r="E31">
        <f>D31-L$14</f>
        <v>0.31104999999999999</v>
      </c>
      <c r="F31">
        <f>(E31-O$14)/N$14</f>
        <v>0.37178793616445766</v>
      </c>
      <c r="G31">
        <f>STDEV(E31:E32)/AVERAGE(E31:E32)*100</f>
        <v>4.9650426233065419</v>
      </c>
      <c r="H31">
        <v>9</v>
      </c>
      <c r="I31" s="10">
        <f>AVERAGE(F31:F32)*H31</f>
        <v>3.2604814714633483</v>
      </c>
      <c r="J31" s="3"/>
    </row>
    <row r="32" spans="1:12" hidden="1" x14ac:dyDescent="0.2">
      <c r="A32" s="2" t="s">
        <v>49</v>
      </c>
      <c r="B32" s="10"/>
      <c r="D32" s="6">
        <f>G3</f>
        <v>0.3982</v>
      </c>
      <c r="E32">
        <f>D32-L$14</f>
        <v>0.28994999999999999</v>
      </c>
      <c r="F32">
        <f>(E32-O$14)/N$14</f>
        <v>0.35276350193850869</v>
      </c>
      <c r="I32" s="10"/>
    </row>
    <row r="33" spans="1:12" x14ac:dyDescent="0.2">
      <c r="A33" s="2" t="s">
        <v>50</v>
      </c>
      <c r="B33" s="10"/>
      <c r="C33" t="s">
        <v>227</v>
      </c>
      <c r="D33" s="6">
        <f>F4</f>
        <v>0.41199999999999998</v>
      </c>
      <c r="E33">
        <f>D33-L$14</f>
        <v>0.30374999999999996</v>
      </c>
      <c r="F33">
        <f>(E33-O$14)/N$14</f>
        <v>0.3652060229014516</v>
      </c>
      <c r="G33">
        <f>STDEV(E33:E34)/AVERAGE(E33:E34)*100</f>
        <v>1.7439060759141563</v>
      </c>
      <c r="H33">
        <v>9</v>
      </c>
      <c r="I33" s="10">
        <f>AVERAGE(F33:F34)*H33</f>
        <v>3.2568298620503109</v>
      </c>
      <c r="J33" s="3"/>
    </row>
    <row r="34" spans="1:12" hidden="1" x14ac:dyDescent="0.2">
      <c r="A34" s="2" t="s">
        <v>51</v>
      </c>
      <c r="D34" s="6">
        <f>G4</f>
        <v>0.40460000000000002</v>
      </c>
      <c r="E34">
        <f>D34-L$14</f>
        <v>0.29635</v>
      </c>
      <c r="F34">
        <f>(E34-O$14)/N$14</f>
        <v>0.35853394644306197</v>
      </c>
      <c r="I34" s="10"/>
    </row>
    <row r="35" spans="1:12" ht="16" x14ac:dyDescent="0.2">
      <c r="A35" s="2" t="s">
        <v>52</v>
      </c>
      <c r="C35" s="11" t="s">
        <v>228</v>
      </c>
      <c r="D35" s="6">
        <f>F5</f>
        <v>0.42720000000000002</v>
      </c>
      <c r="E35">
        <f>D35-L$14</f>
        <v>0.31895000000000001</v>
      </c>
      <c r="F35">
        <f>(E35-O$14)/N$14</f>
        <v>0.3789108285997656</v>
      </c>
      <c r="G35">
        <f>STDEV(E35:E36)/AVERAGE(E35:E36)*100</f>
        <v>3.6500014056361123</v>
      </c>
      <c r="H35">
        <v>9</v>
      </c>
      <c r="I35" s="10">
        <f>AVERAGE(F35:F36)*H35</f>
        <v>3.4787665674871517</v>
      </c>
    </row>
    <row r="36" spans="1:12" hidden="1" x14ac:dyDescent="0.2">
      <c r="A36" s="2" t="s">
        <v>53</v>
      </c>
      <c r="D36" s="6">
        <f>G5</f>
        <v>0.44409999999999999</v>
      </c>
      <c r="E36">
        <f>D36-L$14</f>
        <v>0.33584999999999998</v>
      </c>
      <c r="F36">
        <f>(E36-O$14)/N$14</f>
        <v>0.39414840861960149</v>
      </c>
      <c r="I36" s="10"/>
    </row>
    <row r="37" spans="1:12" ht="16" x14ac:dyDescent="0.2">
      <c r="A37" s="2" t="s">
        <v>54</v>
      </c>
      <c r="C37" s="12" t="s">
        <v>229</v>
      </c>
      <c r="D37" s="6">
        <f>F6</f>
        <v>0.31950000000000001</v>
      </c>
      <c r="E37">
        <f>D37-L$14</f>
        <v>0.21124999999999999</v>
      </c>
      <c r="F37">
        <f>(E37-O$14)/N$14</f>
        <v>0.28180506717158055</v>
      </c>
      <c r="G37">
        <f>STDEV(E37:E38)/AVERAGE(E37:E38)*100</f>
        <v>5.2416850249960083</v>
      </c>
      <c r="H37">
        <v>9</v>
      </c>
      <c r="I37" s="10">
        <f>AVERAGE(F37:F38)*H37</f>
        <v>2.4749797132810385</v>
      </c>
      <c r="J37" s="3"/>
      <c r="L37" s="10"/>
    </row>
    <row r="38" spans="1:12" hidden="1" x14ac:dyDescent="0.2">
      <c r="A38" s="2" t="s">
        <v>55</v>
      </c>
      <c r="B38" s="10"/>
      <c r="D38" s="7">
        <f>G6</f>
        <v>0.3044</v>
      </c>
      <c r="E38">
        <f>D38-L$14</f>
        <v>0.19614999999999999</v>
      </c>
      <c r="F38">
        <f>(E38-O$14)/N$14</f>
        <v>0.26819042466865023</v>
      </c>
      <c r="I38" s="10"/>
    </row>
    <row r="39" spans="1:12" ht="16" x14ac:dyDescent="0.2">
      <c r="A39" s="2" t="s">
        <v>56</v>
      </c>
      <c r="B39" s="10"/>
      <c r="C39" s="12" t="s">
        <v>230</v>
      </c>
      <c r="D39" s="6">
        <f>F7</f>
        <v>0.27379999999999999</v>
      </c>
      <c r="E39">
        <f>D39-L$14</f>
        <v>0.16554999999999997</v>
      </c>
      <c r="F39">
        <f>(E39-O$14)/N$14</f>
        <v>0.24060048688125504</v>
      </c>
      <c r="G39">
        <f>STDEV(E39:E40)/AVERAGE(E39:E40)*100</f>
        <v>7.674966491027944</v>
      </c>
      <c r="H39">
        <v>9</v>
      </c>
      <c r="I39" s="10">
        <f>AVERAGE(F39:F40)*H39</f>
        <v>2.2424939139843114</v>
      </c>
    </row>
    <row r="40" spans="1:12" hidden="1" x14ac:dyDescent="0.2">
      <c r="A40" s="2" t="s">
        <v>57</v>
      </c>
      <c r="D40" s="6">
        <f>G7</f>
        <v>0.2928</v>
      </c>
      <c r="E40">
        <f>D40-L$14</f>
        <v>0.18454999999999999</v>
      </c>
      <c r="F40">
        <f>(E40-O$14)/N$14</f>
        <v>0.25773149400414752</v>
      </c>
      <c r="G40" s="10"/>
      <c r="I40" s="10"/>
    </row>
    <row r="41" spans="1:12" ht="16" x14ac:dyDescent="0.2">
      <c r="A41" s="2" t="s">
        <v>58</v>
      </c>
      <c r="C41" s="12" t="s">
        <v>231</v>
      </c>
      <c r="D41" s="6">
        <f>F8</f>
        <v>0.31159999999999999</v>
      </c>
      <c r="E41">
        <f>D41-L$14</f>
        <v>0.20334999999999998</v>
      </c>
      <c r="F41">
        <f>(E41-O$14)/N$14</f>
        <v>0.27468217473627266</v>
      </c>
      <c r="G41">
        <f>STDEV(E41:E42)/AVERAGE(E41:E42)*100</f>
        <v>5.7538371652334108</v>
      </c>
      <c r="H41">
        <v>9</v>
      </c>
      <c r="I41" s="10">
        <f>AVERAGE(F41:F42)*H41</f>
        <v>2.4076278063294563</v>
      </c>
      <c r="J41" s="3"/>
    </row>
    <row r="42" spans="1:12" hidden="1" x14ac:dyDescent="0.2">
      <c r="A42" s="2" t="s">
        <v>59</v>
      </c>
      <c r="B42" s="10"/>
      <c r="D42" s="6">
        <f>G8</f>
        <v>0.29570000000000002</v>
      </c>
      <c r="E42">
        <f>D42-L$14</f>
        <v>0.18745000000000001</v>
      </c>
      <c r="F42">
        <f>(E42-O$14)/N$14</f>
        <v>0.26034622667027318</v>
      </c>
      <c r="I42" s="10"/>
      <c r="L42" t="s">
        <v>60</v>
      </c>
    </row>
    <row r="43" spans="1:12" ht="16" x14ac:dyDescent="0.2">
      <c r="A43" s="2" t="s">
        <v>61</v>
      </c>
      <c r="B43" s="10"/>
      <c r="C43" s="12" t="s">
        <v>232</v>
      </c>
      <c r="D43" s="6">
        <f>F9</f>
        <v>0.312</v>
      </c>
      <c r="E43">
        <f>D43-L$14</f>
        <v>0.20374999999999999</v>
      </c>
      <c r="F43">
        <f>(E43-O$14)/N$14</f>
        <v>0.27504282751780723</v>
      </c>
      <c r="G43">
        <f>STDEV(E43:E44)/AVERAGE(E43:E44)*100</f>
        <v>3.7829452826794001</v>
      </c>
      <c r="H43">
        <v>9</v>
      </c>
      <c r="I43" s="10">
        <f>AVERAGE(F43:F44)*H43</f>
        <v>2.5208276981336217</v>
      </c>
      <c r="J43" s="3"/>
    </row>
    <row r="44" spans="1:12" hidden="1" x14ac:dyDescent="0.2">
      <c r="A44" s="2" t="s">
        <v>62</v>
      </c>
      <c r="D44" s="6">
        <f>G9</f>
        <v>0.32319999999999999</v>
      </c>
      <c r="E44">
        <f>D44-L$14</f>
        <v>0.21494999999999997</v>
      </c>
      <c r="F44">
        <f>(E44-O$14)/N$14</f>
        <v>0.28514110540077536</v>
      </c>
      <c r="I44" s="10"/>
    </row>
    <row r="45" spans="1:12" ht="16" x14ac:dyDescent="0.2">
      <c r="A45" s="2" t="s">
        <v>63</v>
      </c>
      <c r="C45" s="12" t="s">
        <v>233</v>
      </c>
      <c r="D45" s="6">
        <f>F10</f>
        <v>0.39300000000000002</v>
      </c>
      <c r="E45">
        <f>D45-L$14</f>
        <v>0.28475</v>
      </c>
      <c r="F45">
        <f>(E45-O$14)/N$14</f>
        <v>0.3480750157785592</v>
      </c>
      <c r="G45">
        <f>STDEV(E45:E46)/AVERAGE(E45:E46)*100</f>
        <v>0.32356170909627885</v>
      </c>
      <c r="H45">
        <v>9</v>
      </c>
      <c r="I45" s="10">
        <f>AVERAGE(F45:F46)*H45</f>
        <v>3.1274005950770891</v>
      </c>
      <c r="J45" s="3"/>
    </row>
    <row r="46" spans="1:12" hidden="1" x14ac:dyDescent="0.2">
      <c r="A46" s="2" t="s">
        <v>64</v>
      </c>
      <c r="B46" s="10"/>
      <c r="D46" s="6">
        <f>G10</f>
        <v>0.39169999999999999</v>
      </c>
      <c r="E46">
        <f>D46-L$14</f>
        <v>0.28344999999999998</v>
      </c>
      <c r="F46">
        <f>(E46-O$14)/N$14</f>
        <v>0.34690289423857179</v>
      </c>
      <c r="I46" s="10"/>
      <c r="J46" s="3"/>
    </row>
    <row r="47" spans="1:12" ht="16" x14ac:dyDescent="0.2">
      <c r="A47" s="2" t="s">
        <v>65</v>
      </c>
      <c r="B47" s="10"/>
      <c r="C47" s="12" t="s">
        <v>234</v>
      </c>
      <c r="D47" s="6">
        <f>H3</f>
        <v>1.9785999999999999</v>
      </c>
      <c r="E47">
        <f>D47-L$14</f>
        <v>1.87035</v>
      </c>
      <c r="F47">
        <f>(E47-O$14)/N$14</f>
        <v>1.7777026417816246</v>
      </c>
      <c r="G47" s="14">
        <f>STDEV(E47:E48)/AVERAGE(E47:E48)*100</f>
        <v>54.299857006578037</v>
      </c>
      <c r="H47">
        <v>9</v>
      </c>
      <c r="I47" s="10">
        <f>AVERAGE(F47:F48)*H47</f>
        <v>11.788612388423047</v>
      </c>
      <c r="J47" s="3"/>
    </row>
    <row r="48" spans="1:12" hidden="1" x14ac:dyDescent="0.2">
      <c r="A48" s="2" t="s">
        <v>66</v>
      </c>
      <c r="D48" s="6">
        <f>I3</f>
        <v>0.94079999999999997</v>
      </c>
      <c r="E48">
        <f>D48-L$14</f>
        <v>0.83255000000000001</v>
      </c>
      <c r="F48">
        <f>(E48-O$14)/N$14</f>
        <v>0.84198900009016331</v>
      </c>
      <c r="I48" s="10"/>
    </row>
    <row r="49" spans="1:12" ht="16" x14ac:dyDescent="0.2">
      <c r="A49" s="2" t="s">
        <v>67</v>
      </c>
      <c r="C49" s="12" t="s">
        <v>235</v>
      </c>
      <c r="D49" s="6">
        <f>H4</f>
        <v>0.29189999999999999</v>
      </c>
      <c r="E49">
        <f>D49-L$14</f>
        <v>0.18364999999999998</v>
      </c>
      <c r="F49">
        <f>(E49-O$14)/N$14</f>
        <v>0.25692002524569468</v>
      </c>
      <c r="G49">
        <f>STDEV(E49:E50)/AVERAGE(E49:E50)*100</f>
        <v>3.0683910393630334</v>
      </c>
      <c r="H49">
        <v>9</v>
      </c>
      <c r="I49" s="10">
        <f>AVERAGE(F49:F50)*H49</f>
        <v>2.2806329456315928</v>
      </c>
      <c r="J49" s="3"/>
    </row>
    <row r="50" spans="1:12" hidden="1" x14ac:dyDescent="0.2">
      <c r="A50" s="2" t="s">
        <v>68</v>
      </c>
      <c r="B50" s="10"/>
      <c r="D50" s="6">
        <f>I4</f>
        <v>0.28410000000000002</v>
      </c>
      <c r="E50">
        <f>D50-L$14</f>
        <v>0.17585000000000001</v>
      </c>
      <c r="F50">
        <f>(E50-O$14)/N$14</f>
        <v>0.24988729600577045</v>
      </c>
      <c r="I50" s="10"/>
      <c r="J50" s="3"/>
    </row>
    <row r="51" spans="1:12" ht="16" x14ac:dyDescent="0.2">
      <c r="A51" s="2" t="s">
        <v>69</v>
      </c>
      <c r="B51" s="10"/>
      <c r="C51" s="12" t="s">
        <v>236</v>
      </c>
      <c r="D51" s="6">
        <f>H5</f>
        <v>0.34839999999999999</v>
      </c>
      <c r="E51">
        <f>D51-L$14</f>
        <v>0.24014999999999997</v>
      </c>
      <c r="F51">
        <f>(E51-O$14)/N$14</f>
        <v>0.30786223063745377</v>
      </c>
      <c r="G51">
        <f>STDEV(E51:E52)/AVERAGE(E51:E52)*100</f>
        <v>0.62104736114251091</v>
      </c>
      <c r="H51">
        <v>9</v>
      </c>
      <c r="I51" s="10">
        <f>AVERAGE(F51:F52)*H51</f>
        <v>2.7622396537733298</v>
      </c>
      <c r="K51" s="3"/>
    </row>
    <row r="52" spans="1:12" hidden="1" x14ac:dyDescent="0.2">
      <c r="A52" s="2" t="s">
        <v>70</v>
      </c>
      <c r="D52" s="6">
        <f>I5</f>
        <v>0.3463</v>
      </c>
      <c r="E52">
        <f>D52-L$14</f>
        <v>0.23804999999999998</v>
      </c>
      <c r="F52">
        <f>(E52-O$14)/N$14</f>
        <v>0.30596880353439726</v>
      </c>
      <c r="I52" s="10"/>
      <c r="J52" s="3"/>
    </row>
    <row r="53" spans="1:12" ht="16" x14ac:dyDescent="0.2">
      <c r="A53" s="2" t="s">
        <v>71</v>
      </c>
      <c r="C53" s="12" t="s">
        <v>237</v>
      </c>
      <c r="D53" s="6">
        <f>H6</f>
        <v>0.30509999999999998</v>
      </c>
      <c r="E53">
        <f>D53-L$14</f>
        <v>0.19684999999999997</v>
      </c>
      <c r="F53">
        <f>(E53-O$14)/N$14</f>
        <v>0.26882156703633575</v>
      </c>
      <c r="G53">
        <f>STDEV(E53:E54)/AVERAGE(E53:E54)*100</f>
        <v>0.35830087721639131</v>
      </c>
      <c r="H53">
        <v>9</v>
      </c>
      <c r="I53" s="10">
        <f>AVERAGE(F53:F54)*H53</f>
        <v>2.4234514471192856</v>
      </c>
    </row>
    <row r="54" spans="1:12" hidden="1" x14ac:dyDescent="0.2">
      <c r="A54" s="2" t="s">
        <v>72</v>
      </c>
      <c r="B54" s="10"/>
      <c r="D54" s="6">
        <f>I6</f>
        <v>0.30609999999999998</v>
      </c>
      <c r="E54">
        <f>D54-L$14</f>
        <v>0.19784999999999997</v>
      </c>
      <c r="F54">
        <f>(E54-O$14)/N$14</f>
        <v>0.26972319899017222</v>
      </c>
      <c r="I54" s="10"/>
      <c r="J54" s="3"/>
    </row>
    <row r="55" spans="1:12" s="10" customFormat="1" ht="16" x14ac:dyDescent="0.2">
      <c r="A55" s="2" t="s">
        <v>73</v>
      </c>
      <c r="C55" s="12" t="s">
        <v>238</v>
      </c>
      <c r="D55" s="6">
        <f>H7</f>
        <v>0.2888</v>
      </c>
      <c r="E55">
        <f>D55-L$14</f>
        <v>0.18054999999999999</v>
      </c>
      <c r="F55">
        <f>(E55-O$14)/N$14</f>
        <v>0.2541249661888017</v>
      </c>
      <c r="G55">
        <f>STDEV(E55:E56)/AVERAGE(E55:E56)*100</f>
        <v>0.89507187491968987</v>
      </c>
      <c r="H55">
        <v>9</v>
      </c>
      <c r="I55" s="10">
        <f>AVERAGE(F55:F56)*H55</f>
        <v>2.2964565864214226</v>
      </c>
      <c r="J55"/>
      <c r="K55"/>
      <c r="L55"/>
    </row>
    <row r="56" spans="1:12" hidden="1" x14ac:dyDescent="0.2">
      <c r="A56" s="2" t="s">
        <v>74</v>
      </c>
      <c r="D56" s="6">
        <f>I7</f>
        <v>0.29110000000000003</v>
      </c>
      <c r="E56">
        <f>D56-L$14</f>
        <v>0.18285000000000001</v>
      </c>
      <c r="F56">
        <f>(E56-O$14)/N$14</f>
        <v>0.25619871968262559</v>
      </c>
      <c r="I56" s="10"/>
      <c r="J56" s="3"/>
    </row>
    <row r="57" spans="1:12" ht="16" x14ac:dyDescent="0.2">
      <c r="A57" s="2" t="s">
        <v>75</v>
      </c>
      <c r="C57" s="18" t="s">
        <v>239</v>
      </c>
      <c r="D57" s="6">
        <f>H8</f>
        <v>0.38279999999999997</v>
      </c>
      <c r="E57">
        <f>D57-L$14</f>
        <v>0.27454999999999996</v>
      </c>
      <c r="F57">
        <f>(E57-O$14)/N$14</f>
        <v>0.33887836984942743</v>
      </c>
      <c r="G57">
        <f>STDEV(E57:E58)/AVERAGE(E57:E58)*100</f>
        <v>7.0291631851845597</v>
      </c>
      <c r="H57">
        <v>9</v>
      </c>
      <c r="I57" s="10">
        <f>AVERAGE(F57:F58)*H57</f>
        <v>2.9444143900459832</v>
      </c>
      <c r="J57" s="3"/>
    </row>
    <row r="58" spans="1:12" hidden="1" x14ac:dyDescent="0.2">
      <c r="A58" s="2" t="s">
        <v>76</v>
      </c>
      <c r="B58" s="10"/>
      <c r="D58" s="6">
        <f>I8</f>
        <v>0.35680000000000001</v>
      </c>
      <c r="E58">
        <f>D58-L$14</f>
        <v>0.24854999999999999</v>
      </c>
      <c r="F58">
        <f>(E58-O$14)/N$14</f>
        <v>0.31543593904967993</v>
      </c>
      <c r="I58" s="10"/>
    </row>
    <row r="59" spans="1:12" ht="16" x14ac:dyDescent="0.2">
      <c r="A59" s="2" t="s">
        <v>77</v>
      </c>
      <c r="B59" s="10"/>
      <c r="C59" s="12" t="s">
        <v>240</v>
      </c>
      <c r="D59" s="6">
        <f>H9</f>
        <v>0.33169999999999999</v>
      </c>
      <c r="E59">
        <f>D59-L$14</f>
        <v>0.22344999999999998</v>
      </c>
      <c r="F59">
        <f>(E59-O$14)/N$14</f>
        <v>0.29280497700838515</v>
      </c>
      <c r="G59">
        <f>STDEV(E59:E60)/AVERAGE(E59:E60)*100</f>
        <v>8.3800282197979179</v>
      </c>
      <c r="H59">
        <v>9</v>
      </c>
      <c r="I59" s="10">
        <f>AVERAGE(F59:F60)*H59</f>
        <v>2.5338111982688662</v>
      </c>
      <c r="J59" s="3"/>
    </row>
    <row r="60" spans="1:12" hidden="1" x14ac:dyDescent="0.2">
      <c r="A60" s="2" t="s">
        <v>78</v>
      </c>
      <c r="D60" s="6">
        <f>I9</f>
        <v>0.30669999999999997</v>
      </c>
      <c r="E60">
        <f>D60-L$14</f>
        <v>0.19844999999999996</v>
      </c>
      <c r="F60">
        <f>(E60-O$14)/N$14</f>
        <v>0.27026417816247406</v>
      </c>
      <c r="I60" s="10"/>
      <c r="J60" s="3"/>
    </row>
    <row r="61" spans="1:12" ht="16" x14ac:dyDescent="0.2">
      <c r="A61" s="2" t="s">
        <v>79</v>
      </c>
      <c r="C61" s="12" t="s">
        <v>241</v>
      </c>
      <c r="D61" s="6">
        <f>H10</f>
        <v>0.29709999999999998</v>
      </c>
      <c r="E61">
        <f>D61-L$14</f>
        <v>0.18884999999999996</v>
      </c>
      <c r="F61">
        <f>(E61-O$14)/N$14</f>
        <v>0.26160851140564417</v>
      </c>
      <c r="G61">
        <f>STDEV(E61:E62)/AVERAGE(E61:E62)*100</f>
        <v>3.1125881098320356</v>
      </c>
      <c r="H61">
        <v>9</v>
      </c>
      <c r="I61" s="10">
        <f>AVERAGE(F61:F62)*H61</f>
        <v>2.3889640248850412</v>
      </c>
      <c r="J61" s="3"/>
    </row>
    <row r="62" spans="1:12" hidden="1" x14ac:dyDescent="0.2">
      <c r="A62" s="2" t="s">
        <v>80</v>
      </c>
      <c r="B62" s="10"/>
      <c r="D62" s="6">
        <f>I10</f>
        <v>0.30559999999999998</v>
      </c>
      <c r="E62">
        <f>D62-L$14</f>
        <v>0.19734999999999997</v>
      </c>
      <c r="F62">
        <f>(E62-O$14)/N$14</f>
        <v>0.26927238301325396</v>
      </c>
      <c r="I62" s="10"/>
      <c r="J62" s="3"/>
    </row>
    <row r="63" spans="1:12" ht="16" x14ac:dyDescent="0.2">
      <c r="A63" s="2" t="s">
        <v>81</v>
      </c>
      <c r="B63" s="10"/>
      <c r="C63" s="12" t="s">
        <v>242</v>
      </c>
      <c r="D63" s="6">
        <f>J3</f>
        <v>0.35349999999999998</v>
      </c>
      <c r="E63">
        <f>D63-L$14</f>
        <v>0.24524999999999997</v>
      </c>
      <c r="F63">
        <f>(E63-O$14)/N$14</f>
        <v>0.31246055360201963</v>
      </c>
      <c r="G63">
        <f>STDEV(E63:E64)/AVERAGE(E63:E64)*100</f>
        <v>4.2467983918385617</v>
      </c>
      <c r="H63">
        <v>9</v>
      </c>
      <c r="I63" s="10">
        <f>AVERAGE(F63:F64)*H63</f>
        <v>2.7541249661888014</v>
      </c>
    </row>
    <row r="64" spans="1:12" hidden="1" x14ac:dyDescent="0.2">
      <c r="A64" s="2" t="s">
        <v>82</v>
      </c>
      <c r="D64" s="6">
        <f>K3</f>
        <v>0.3392</v>
      </c>
      <c r="E64">
        <f>D64-L$14</f>
        <v>0.23094999999999999</v>
      </c>
      <c r="F64">
        <f>(E64-O$14)/N$14</f>
        <v>0.29956721666215852</v>
      </c>
      <c r="I64" s="10"/>
      <c r="J64" s="3"/>
    </row>
    <row r="65" spans="1:11" ht="16" x14ac:dyDescent="0.2">
      <c r="A65" s="2" t="s">
        <v>83</v>
      </c>
      <c r="C65" s="12" t="s">
        <v>243</v>
      </c>
      <c r="D65" s="6">
        <f>J4</f>
        <v>0.60050000000000003</v>
      </c>
      <c r="E65">
        <f>D65-L$14</f>
        <v>0.49225000000000002</v>
      </c>
      <c r="F65">
        <f>(E65-O$14)/N$14</f>
        <v>0.53516364619962131</v>
      </c>
      <c r="G65" s="14">
        <f>STDEV(E65:E66)/AVERAGE(E65:E66)*100</f>
        <v>16.327709268730743</v>
      </c>
      <c r="H65">
        <v>9</v>
      </c>
      <c r="I65" s="10">
        <f>AVERAGE(F65:F66)*H65</f>
        <v>4.4030294833648904</v>
      </c>
    </row>
    <row r="66" spans="1:11" hidden="1" x14ac:dyDescent="0.2">
      <c r="A66" s="2" t="s">
        <v>84</v>
      </c>
      <c r="B66" s="10"/>
      <c r="C66" s="10"/>
      <c r="D66" s="6">
        <f>K4</f>
        <v>0.49859999999999999</v>
      </c>
      <c r="E66">
        <f>D66-L$14</f>
        <v>0.39034999999999997</v>
      </c>
      <c r="F66">
        <f>(E66-O$14)/N$14</f>
        <v>0.44328735010368764</v>
      </c>
      <c r="I66" s="10"/>
      <c r="J66" s="3"/>
    </row>
    <row r="67" spans="1:11" ht="16" x14ac:dyDescent="0.2">
      <c r="A67" s="2" t="s">
        <v>85</v>
      </c>
      <c r="B67" s="10"/>
      <c r="C67" s="12" t="s">
        <v>244</v>
      </c>
      <c r="D67" s="6">
        <f>J5</f>
        <v>0.39500000000000002</v>
      </c>
      <c r="E67">
        <f>D67-L$14</f>
        <v>0.28675</v>
      </c>
      <c r="F67">
        <f>(E67-O$14)/N$14</f>
        <v>0.34987827968623209</v>
      </c>
      <c r="G67">
        <f>STDEV(E67:E68)/AVERAGE(E67:E68)*100</f>
        <v>3.5577699682341959</v>
      </c>
      <c r="H67">
        <v>9</v>
      </c>
      <c r="I67" s="10">
        <f>AVERAGE(F67:F68)*H67</f>
        <v>3.2089532053015959</v>
      </c>
      <c r="J67" s="3"/>
    </row>
    <row r="68" spans="1:11" hidden="1" x14ac:dyDescent="0.2">
      <c r="A68" s="2" t="s">
        <v>86</v>
      </c>
      <c r="D68" s="6">
        <f>K5</f>
        <v>0.4098</v>
      </c>
      <c r="E68">
        <f>D68-L$14</f>
        <v>0.30154999999999998</v>
      </c>
      <c r="F68">
        <f>(E68-O$14)/N$14</f>
        <v>0.36322243260301146</v>
      </c>
      <c r="I68" s="10"/>
      <c r="J68" s="3"/>
    </row>
    <row r="69" spans="1:11" ht="16" x14ac:dyDescent="0.2">
      <c r="A69" s="2" t="s">
        <v>87</v>
      </c>
      <c r="C69" s="12" t="s">
        <v>245</v>
      </c>
      <c r="D69" s="6">
        <f>J6</f>
        <v>0.2046</v>
      </c>
      <c r="E69">
        <f>D69-L$14</f>
        <v>9.6350000000000005E-2</v>
      </c>
      <c r="F69">
        <f>(E69-O$14)/N$14</f>
        <v>0.17820755567577315</v>
      </c>
      <c r="G69">
        <f>STDEV(E69:E70)/AVERAGE(E69:E70)*100</f>
        <v>0.96054212700366626</v>
      </c>
      <c r="H69">
        <v>9</v>
      </c>
      <c r="I69" s="10">
        <f>AVERAGE(F69:F70)*H69</f>
        <v>1.5985934541520153</v>
      </c>
      <c r="J69" s="3"/>
      <c r="K69" s="3"/>
    </row>
    <row r="70" spans="1:11" hidden="1" x14ac:dyDescent="0.2">
      <c r="A70" s="2" t="s">
        <v>88</v>
      </c>
      <c r="B70" s="10"/>
      <c r="D70" s="6">
        <f>K6</f>
        <v>0.20330000000000001</v>
      </c>
      <c r="E70">
        <f>D70-L$14</f>
        <v>9.5050000000000009E-2</v>
      </c>
      <c r="F70">
        <f>(E70-O$14)/N$14</f>
        <v>0.17703543413578579</v>
      </c>
      <c r="I70" s="10"/>
      <c r="J70" s="3"/>
    </row>
    <row r="71" spans="1:11" ht="16" x14ac:dyDescent="0.2">
      <c r="A71" s="2" t="s">
        <v>89</v>
      </c>
      <c r="B71" s="10"/>
      <c r="C71" s="12" t="s">
        <v>246</v>
      </c>
      <c r="D71" s="6">
        <f>J7</f>
        <v>0.32050000000000001</v>
      </c>
      <c r="E71">
        <f>D71-L$14</f>
        <v>0.21224999999999999</v>
      </c>
      <c r="F71">
        <f>(E71-O$14)/N$14</f>
        <v>0.28270669912541702</v>
      </c>
      <c r="G71">
        <f>STDEV(E71:E72)/AVERAGE(E71:E72)*100</f>
        <v>0.40091100279890457</v>
      </c>
      <c r="H71">
        <v>9</v>
      </c>
      <c r="I71" s="10">
        <f>AVERAGE(F71:F72)*H71</f>
        <v>2.5394914795780359</v>
      </c>
      <c r="J71" s="3"/>
      <c r="K71" s="3"/>
    </row>
    <row r="72" spans="1:11" hidden="1" x14ac:dyDescent="0.2">
      <c r="A72" s="2" t="s">
        <v>90</v>
      </c>
      <c r="D72" s="6">
        <f>K7</f>
        <v>0.31929999999999997</v>
      </c>
      <c r="E72">
        <f>D72-L$14</f>
        <v>0.21104999999999996</v>
      </c>
      <c r="F72">
        <f>(E72-O$14)/N$14</f>
        <v>0.28162474078081323</v>
      </c>
      <c r="I72" s="10"/>
    </row>
    <row r="73" spans="1:11" ht="16" x14ac:dyDescent="0.2">
      <c r="A73" s="2" t="s">
        <v>91</v>
      </c>
      <c r="C73" s="12" t="s">
        <v>247</v>
      </c>
      <c r="D73" s="6">
        <f>J8</f>
        <v>0.24460000000000001</v>
      </c>
      <c r="E73">
        <f>D73-L$14</f>
        <v>0.13635000000000003</v>
      </c>
      <c r="F73">
        <f>(E73-O$14)/N$14</f>
        <v>0.21427283382923093</v>
      </c>
      <c r="G73">
        <f>STDEV(E73:E74)/AVERAGE(E73:E74)*100</f>
        <v>0.20713490477816759</v>
      </c>
      <c r="H73">
        <v>9</v>
      </c>
      <c r="I73" s="10">
        <f>AVERAGE(F73:F74)*H73</f>
        <v>1.9300784419799839</v>
      </c>
    </row>
    <row r="74" spans="1:11" hidden="1" x14ac:dyDescent="0.2">
      <c r="A74" s="2" t="s">
        <v>92</v>
      </c>
      <c r="B74" s="10"/>
      <c r="D74" s="6">
        <f>K8</f>
        <v>0.245</v>
      </c>
      <c r="E74">
        <f>D74-L$14</f>
        <v>0.13674999999999998</v>
      </c>
      <c r="F74">
        <f>(E74-O$14)/N$14</f>
        <v>0.21463348661076548</v>
      </c>
      <c r="I74" s="10"/>
      <c r="J74" s="3"/>
    </row>
    <row r="75" spans="1:11" ht="16" x14ac:dyDescent="0.2">
      <c r="A75" s="2" t="s">
        <v>93</v>
      </c>
      <c r="B75" s="10"/>
      <c r="C75" s="18" t="s">
        <v>248</v>
      </c>
      <c r="D75" s="6">
        <f>J9</f>
        <v>0.80120000000000002</v>
      </c>
      <c r="E75">
        <f>D75-L$14</f>
        <v>0.69295000000000007</v>
      </c>
      <c r="F75">
        <f>(E75-O$14)/N$14</f>
        <v>0.71612117933459574</v>
      </c>
      <c r="G75">
        <f>STDEV(E75:E76)/AVERAGE(E75:E76)*100</f>
        <v>4.0827971949948516</v>
      </c>
      <c r="H75">
        <v>9</v>
      </c>
      <c r="I75" s="10">
        <f>AVERAGE(F75:F76)*H75</f>
        <v>6.6122531782526384</v>
      </c>
      <c r="J75" s="3"/>
    </row>
    <row r="76" spans="1:11" hidden="1" x14ac:dyDescent="0.2">
      <c r="A76" s="2" t="s">
        <v>94</v>
      </c>
      <c r="D76" s="6">
        <f>K9</f>
        <v>0.84240000000000004</v>
      </c>
      <c r="E76">
        <f>D76-L$14</f>
        <v>0.73415000000000008</v>
      </c>
      <c r="F76">
        <f>(E76-O$14)/N$14</f>
        <v>0.75326841583265713</v>
      </c>
      <c r="I76" s="10"/>
      <c r="J76" s="3"/>
    </row>
    <row r="77" spans="1:11" ht="16" x14ac:dyDescent="0.2">
      <c r="A77" s="2" t="s">
        <v>95</v>
      </c>
      <c r="C77" s="12" t="s">
        <v>249</v>
      </c>
      <c r="D77" s="6">
        <f>J10</f>
        <v>0.28149999999999997</v>
      </c>
      <c r="E77">
        <f>D77-L$14</f>
        <v>0.17324999999999996</v>
      </c>
      <c r="F77">
        <f>(E77-O$14)/N$14</f>
        <v>0.24754305292579565</v>
      </c>
      <c r="G77">
        <f>STDEV(E77:E78)/AVERAGE(E77:E78)*100</f>
        <v>0.1225488355609133</v>
      </c>
      <c r="H77">
        <v>9</v>
      </c>
      <c r="I77" s="10">
        <f>AVERAGE(F77:F78)*H77</f>
        <v>2.2266702731944816</v>
      </c>
    </row>
    <row r="78" spans="1:11" hidden="1" x14ac:dyDescent="0.2">
      <c r="A78" s="2" t="s">
        <v>96</v>
      </c>
      <c r="B78" s="10"/>
      <c r="D78" s="6">
        <f>K10</f>
        <v>0.28120000000000001</v>
      </c>
      <c r="E78">
        <f>D78-L$14</f>
        <v>0.17294999999999999</v>
      </c>
      <c r="F78">
        <f>(E78-O$14)/N$14</f>
        <v>0.24727256333964476</v>
      </c>
      <c r="I78" s="10"/>
      <c r="J78" s="3"/>
    </row>
    <row r="79" spans="1:11" ht="16" x14ac:dyDescent="0.2">
      <c r="A79" s="2" t="s">
        <v>97</v>
      </c>
      <c r="B79" s="10"/>
      <c r="C79" s="12" t="s">
        <v>250</v>
      </c>
      <c r="D79" s="6">
        <f>L3</f>
        <v>0.48020000000000002</v>
      </c>
      <c r="E79">
        <f>D79-L$14</f>
        <v>0.37195</v>
      </c>
      <c r="F79">
        <f>(E79-O$14)/N$14</f>
        <v>0.42669732215309714</v>
      </c>
      <c r="G79">
        <f>STDEV(E79:E80)/AVERAGE(E79:E80)*100</f>
        <v>7.9823063832575825</v>
      </c>
      <c r="H79">
        <v>9</v>
      </c>
      <c r="I79" s="10">
        <f>AVERAGE(F79:F80)*H79</f>
        <v>4.0208276981336226</v>
      </c>
    </row>
    <row r="80" spans="1:11" hidden="1" x14ac:dyDescent="0.2">
      <c r="A80" s="2" t="s">
        <v>98</v>
      </c>
      <c r="D80" s="6">
        <f>M3</f>
        <v>0.52470000000000006</v>
      </c>
      <c r="E80">
        <f>D80-L$14</f>
        <v>0.41645000000000004</v>
      </c>
      <c r="F80">
        <f>(E80-O$14)/N$14</f>
        <v>0.46681994409881894</v>
      </c>
      <c r="I80" s="10"/>
      <c r="J80" s="3"/>
    </row>
    <row r="81" spans="1:10" ht="16" x14ac:dyDescent="0.2">
      <c r="A81" s="2" t="s">
        <v>99</v>
      </c>
      <c r="C81" s="12" t="s">
        <v>251</v>
      </c>
      <c r="D81" s="6">
        <f>L4</f>
        <v>0.38490000000000002</v>
      </c>
      <c r="E81">
        <f>D81-L$14</f>
        <v>0.27665000000000001</v>
      </c>
      <c r="F81">
        <f>(E81-O$14)/N$14</f>
        <v>0.340771796952484</v>
      </c>
      <c r="G81">
        <f>STDEV(E81:E82)/AVERAGE(E81:E82)*100</f>
        <v>5.883682177794693</v>
      </c>
      <c r="H81">
        <v>9</v>
      </c>
      <c r="I81" s="10">
        <f>AVERAGE(F81:F82)*H81</f>
        <v>2.9772788747633214</v>
      </c>
    </row>
    <row r="82" spans="1:10" hidden="1" x14ac:dyDescent="0.2">
      <c r="A82" s="2" t="s">
        <v>100</v>
      </c>
      <c r="B82" s="10"/>
      <c r="D82" s="6">
        <f>M4</f>
        <v>0.36280000000000001</v>
      </c>
      <c r="E82">
        <f>D82-L$14</f>
        <v>0.25455</v>
      </c>
      <c r="F82">
        <f>(E82-O$14)/N$14</f>
        <v>0.32084573077269857</v>
      </c>
      <c r="I82" s="10"/>
      <c r="J82" s="3"/>
    </row>
    <row r="83" spans="1:10" ht="16" x14ac:dyDescent="0.2">
      <c r="A83" s="2" t="s">
        <v>101</v>
      </c>
      <c r="B83" s="10"/>
      <c r="C83" s="12" t="s">
        <v>252</v>
      </c>
      <c r="D83" s="6">
        <f>L5</f>
        <v>0.36199999999999999</v>
      </c>
      <c r="E83">
        <f>D83-L$14</f>
        <v>0.25374999999999998</v>
      </c>
      <c r="F83">
        <f>(E83-O$14)/N$14</f>
        <v>0.32012442520962942</v>
      </c>
      <c r="G83">
        <f>STDEV(E83:E84)/AVERAGE(E83:E84)*100</f>
        <v>0.91364619338904651</v>
      </c>
      <c r="H83">
        <v>9</v>
      </c>
      <c r="I83" s="10">
        <f>AVERAGE(F83:F84)*H83</f>
        <v>2.894509061401136</v>
      </c>
    </row>
    <row r="84" spans="1:10" hidden="1" x14ac:dyDescent="0.2">
      <c r="A84" s="2" t="s">
        <v>102</v>
      </c>
      <c r="D84" s="6">
        <f>M5</f>
        <v>0.36530000000000001</v>
      </c>
      <c r="E84">
        <f>D84-L$14</f>
        <v>0.25705</v>
      </c>
      <c r="F84">
        <f>(E84-O$14)/N$14</f>
        <v>0.32309981065728971</v>
      </c>
      <c r="I84" s="10"/>
    </row>
    <row r="85" spans="1:10" ht="16" x14ac:dyDescent="0.2">
      <c r="A85" s="2" t="s">
        <v>103</v>
      </c>
      <c r="C85" s="12" t="s">
        <v>253</v>
      </c>
      <c r="D85" s="6">
        <f>L6</f>
        <v>0.60840000000000005</v>
      </c>
      <c r="E85">
        <f>D85-L$14</f>
        <v>0.50015000000000009</v>
      </c>
      <c r="F85">
        <f>(E85-O$14)/N$14</f>
        <v>0.54228653863492926</v>
      </c>
      <c r="G85" s="14">
        <f>STDEV(E85:E86)/AVERAGE(E85:E86)*100</f>
        <v>36.431023249968192</v>
      </c>
      <c r="H85">
        <v>9</v>
      </c>
      <c r="I85" s="10">
        <f>AVERAGE(F85:F86)*H85</f>
        <v>4.0492291046794699</v>
      </c>
    </row>
    <row r="86" spans="1:10" hidden="1" x14ac:dyDescent="0.2">
      <c r="A86" s="2" t="s">
        <v>104</v>
      </c>
      <c r="B86" s="10"/>
      <c r="D86" s="6">
        <f>M6</f>
        <v>0.40350000000000003</v>
      </c>
      <c r="E86">
        <f>D86-L$14</f>
        <v>0.29525000000000001</v>
      </c>
      <c r="F86">
        <f>(E86-O$14)/N$14</f>
        <v>0.35754215129384187</v>
      </c>
      <c r="I86" s="10"/>
    </row>
    <row r="87" spans="1:10" ht="16" x14ac:dyDescent="0.2">
      <c r="A87" s="2" t="s">
        <v>105</v>
      </c>
      <c r="B87" s="10"/>
      <c r="C87" s="12" t="s">
        <v>254</v>
      </c>
      <c r="D87" s="6">
        <f>L7</f>
        <v>0.31979999999999997</v>
      </c>
      <c r="E87">
        <f>D87-L$14</f>
        <v>0.21154999999999996</v>
      </c>
      <c r="F87">
        <f>(E87-O$14)/N$14</f>
        <v>0.28207555675773144</v>
      </c>
      <c r="G87">
        <f>STDEV(E87:E88)/AVERAGE(E87:E88)*100</f>
        <v>2.1721688414387939</v>
      </c>
      <c r="H87">
        <v>9</v>
      </c>
      <c r="I87" s="10">
        <f>AVERAGE(F87:F88)*H87</f>
        <v>2.5654584798485258</v>
      </c>
    </row>
    <row r="88" spans="1:10" hidden="1" x14ac:dyDescent="0.2">
      <c r="A88" s="2" t="s">
        <v>106</v>
      </c>
      <c r="D88" s="6">
        <f>M7</f>
        <v>0.32640000000000002</v>
      </c>
      <c r="E88">
        <f>D88-L$14</f>
        <v>0.21815000000000001</v>
      </c>
      <c r="F88">
        <f>(E88-O$14)/N$14</f>
        <v>0.28802632765305203</v>
      </c>
      <c r="I88" s="10"/>
      <c r="J88" s="3"/>
    </row>
    <row r="89" spans="1:10" ht="16" x14ac:dyDescent="0.2">
      <c r="A89" s="2" t="s">
        <v>107</v>
      </c>
      <c r="C89" s="12" t="s">
        <v>255</v>
      </c>
      <c r="D89" s="6">
        <f>L8</f>
        <v>0.32579999999999998</v>
      </c>
      <c r="E89">
        <f>D89-L$14</f>
        <v>0.21754999999999997</v>
      </c>
      <c r="F89">
        <f>(E89-O$14)/N$14</f>
        <v>0.28748534848075014</v>
      </c>
      <c r="G89">
        <f>STDEV(E89:E90)/AVERAGE(E89:E90)*100</f>
        <v>11.441567266347603</v>
      </c>
      <c r="H89">
        <v>9</v>
      </c>
      <c r="I89" s="10">
        <f>AVERAGE(F89:F90)*H89</f>
        <v>2.7427644035704621</v>
      </c>
      <c r="J89" s="3"/>
    </row>
    <row r="90" spans="1:10" hidden="1" x14ac:dyDescent="0.2">
      <c r="A90" s="2" t="s">
        <v>108</v>
      </c>
      <c r="B90" s="10"/>
      <c r="D90" s="6">
        <f>M8</f>
        <v>0.36409999999999998</v>
      </c>
      <c r="E90">
        <f>D90-L$14</f>
        <v>0.25584999999999997</v>
      </c>
      <c r="F90">
        <f>(E90-O$14)/N$14</f>
        <v>0.32201785231268593</v>
      </c>
      <c r="I90" s="10"/>
      <c r="J90" s="3"/>
    </row>
    <row r="91" spans="1:10" ht="16" x14ac:dyDescent="0.2">
      <c r="A91" s="2" t="s">
        <v>109</v>
      </c>
      <c r="B91" s="10"/>
      <c r="C91" s="12" t="s">
        <v>256</v>
      </c>
      <c r="D91" s="6">
        <f>L9</f>
        <v>0.30559999999999998</v>
      </c>
      <c r="E91">
        <f>D91-L$14</f>
        <v>0.19734999999999997</v>
      </c>
      <c r="F91">
        <f>(E91-O$14)/N$14</f>
        <v>0.26927238301325396</v>
      </c>
      <c r="G91">
        <f>STDEV(E91:E92)/AVERAGE(E91:E92)*100</f>
        <v>3.864977200655261</v>
      </c>
      <c r="H91">
        <v>9</v>
      </c>
      <c r="I91" s="10">
        <f>AVERAGE(F91:F92)*H91</f>
        <v>2.3808493373005137</v>
      </c>
      <c r="J91" s="3"/>
    </row>
    <row r="92" spans="1:10" hidden="1" x14ac:dyDescent="0.2">
      <c r="A92" s="2" t="s">
        <v>110</v>
      </c>
      <c r="D92" s="6">
        <f>M9</f>
        <v>0.29509999999999997</v>
      </c>
      <c r="E92">
        <f>D92-L$14</f>
        <v>0.18684999999999996</v>
      </c>
      <c r="F92">
        <f>(E92-O$14)/N$14</f>
        <v>0.25980524749797129</v>
      </c>
      <c r="I92" s="10"/>
      <c r="J92" s="3"/>
    </row>
    <row r="93" spans="1:10" ht="16" x14ac:dyDescent="0.2">
      <c r="A93" s="2" t="s">
        <v>111</v>
      </c>
      <c r="C93" s="12" t="s">
        <v>257</v>
      </c>
      <c r="D93" s="6">
        <f>L10</f>
        <v>0.33650000000000002</v>
      </c>
      <c r="E93">
        <f>D93-L$14</f>
        <v>0.22825000000000001</v>
      </c>
      <c r="F93">
        <f>(E93-O$14)/N$14</f>
        <v>0.29713281038680012</v>
      </c>
      <c r="G93">
        <f>STDEV(E93:E94)/AVERAGE(E93:E94)*100</f>
        <v>0.27936615586826219</v>
      </c>
      <c r="H93">
        <v>9</v>
      </c>
      <c r="I93" s="10">
        <f>AVERAGE(F93:F94)*H93</f>
        <v>2.6705436840681638</v>
      </c>
    </row>
    <row r="94" spans="1:10" hidden="1" x14ac:dyDescent="0.2">
      <c r="A94" s="2" t="s">
        <v>112</v>
      </c>
      <c r="B94" s="10"/>
      <c r="D94" s="6">
        <f>M10</f>
        <v>0.33560000000000001</v>
      </c>
      <c r="E94">
        <f>D94-L$14</f>
        <v>0.22735</v>
      </c>
      <c r="F94">
        <f>(E94-O$14)/N$14</f>
        <v>0.29632134162834733</v>
      </c>
      <c r="I94" s="10"/>
      <c r="J94" s="3"/>
    </row>
    <row r="95" spans="1:10" ht="16" x14ac:dyDescent="0.2">
      <c r="A95" s="2" t="s">
        <v>113</v>
      </c>
      <c r="B95" s="10"/>
      <c r="C95" s="18" t="s">
        <v>258</v>
      </c>
      <c r="D95" s="6">
        <f>N3</f>
        <v>0.43149999999999999</v>
      </c>
      <c r="E95">
        <f>D95-L$14</f>
        <v>0.32324999999999998</v>
      </c>
      <c r="F95">
        <f>(E95-O$14)/N$14</f>
        <v>0.38278784600126226</v>
      </c>
      <c r="G95" s="14">
        <f>STDEV(E95:E96)/AVERAGE(E95:E96)*100</f>
        <v>24.564369009011202</v>
      </c>
      <c r="H95">
        <v>9</v>
      </c>
      <c r="I95" s="10">
        <f>AVERAGE(F95:F96)*H95</f>
        <v>3.9964836353800379</v>
      </c>
    </row>
    <row r="96" spans="1:10" hidden="1" x14ac:dyDescent="0.2">
      <c r="A96" s="2" t="s">
        <v>114</v>
      </c>
      <c r="D96" s="6">
        <f>O3</f>
        <v>0.56740000000000002</v>
      </c>
      <c r="E96">
        <f>D96-L$14</f>
        <v>0.45915</v>
      </c>
      <c r="F96">
        <f>(E96-O$14)/N$14</f>
        <v>0.50531962852763501</v>
      </c>
      <c r="I96" s="10"/>
    </row>
    <row r="97" spans="1:9" ht="16" x14ac:dyDescent="0.2">
      <c r="A97" s="2" t="s">
        <v>115</v>
      </c>
      <c r="C97" s="12" t="s">
        <v>259</v>
      </c>
      <c r="D97" s="6">
        <f>N4</f>
        <v>0.2276</v>
      </c>
      <c r="E97">
        <f>D97-L$14</f>
        <v>0.11935</v>
      </c>
      <c r="F97">
        <f>(E97-O$14)/N$14</f>
        <v>0.19894509061401139</v>
      </c>
      <c r="G97">
        <f>STDEV(E97:E98)/AVERAGE(E97:E98)*100</f>
        <v>6.7155392626655237</v>
      </c>
      <c r="H97">
        <v>9</v>
      </c>
      <c r="I97" s="10">
        <f>AVERAGE(F97:F98)*H97</f>
        <v>1.838788206654044</v>
      </c>
    </row>
    <row r="98" spans="1:9" hidden="1" x14ac:dyDescent="0.2">
      <c r="A98" s="2" t="s">
        <v>116</v>
      </c>
      <c r="B98" s="10"/>
      <c r="D98" s="6">
        <f>O4</f>
        <v>0.23949999999999999</v>
      </c>
      <c r="E98">
        <f>D98-L$14</f>
        <v>0.13124999999999998</v>
      </c>
      <c r="F98">
        <f>(E98-O$14)/N$14</f>
        <v>0.20967451086466504</v>
      </c>
      <c r="I98" s="10"/>
    </row>
    <row r="99" spans="1:9" ht="16" x14ac:dyDescent="0.2">
      <c r="A99" s="2" t="s">
        <v>117</v>
      </c>
      <c r="B99" s="10"/>
      <c r="C99" s="12" t="s">
        <v>309</v>
      </c>
      <c r="D99" s="6">
        <f>N5</f>
        <v>0.19989999999999999</v>
      </c>
      <c r="E99">
        <f>D99-L$14</f>
        <v>9.1649999999999995E-2</v>
      </c>
      <c r="F99">
        <f>(E99-O$14)/N$14</f>
        <v>0.17396988549274187</v>
      </c>
      <c r="G99">
        <f>STDEV(E99:E100)/AVERAGE(E99:E100)*100</f>
        <v>16.493478655146436</v>
      </c>
      <c r="H99">
        <v>9</v>
      </c>
      <c r="I99" s="10">
        <f>AVERAGE(F99:F100)*H99</f>
        <v>1.6639166892074657</v>
      </c>
    </row>
    <row r="100" spans="1:9" hidden="1" x14ac:dyDescent="0.2">
      <c r="A100" s="2" t="s">
        <v>118</v>
      </c>
      <c r="D100" s="6">
        <f>O5</f>
        <v>0.22409999999999999</v>
      </c>
      <c r="E100">
        <f>D100-L$14</f>
        <v>0.11584999999999999</v>
      </c>
      <c r="F100">
        <f>(E100-O$14)/N$14</f>
        <v>0.19578937877558383</v>
      </c>
      <c r="I100" s="10"/>
    </row>
    <row r="101" spans="1:9" ht="16" x14ac:dyDescent="0.2">
      <c r="A101" s="2" t="s">
        <v>119</v>
      </c>
      <c r="C101" s="12" t="s">
        <v>310</v>
      </c>
      <c r="D101" s="6">
        <f>N6</f>
        <v>0.36149999999999999</v>
      </c>
      <c r="E101">
        <f>D101-L$14</f>
        <v>0.25324999999999998</v>
      </c>
      <c r="F101">
        <f>(E101-O$14)/N$14</f>
        <v>0.31967360923271121</v>
      </c>
      <c r="G101">
        <f>STDEV(E101:E102)/AVERAGE(E101:E102)*100</f>
        <v>13.286887681043114</v>
      </c>
      <c r="H101">
        <v>9</v>
      </c>
      <c r="I101" s="10">
        <f>AVERAGE(F101:F102)*H101</f>
        <v>2.7005680281309172</v>
      </c>
    </row>
    <row r="102" spans="1:9" hidden="1" x14ac:dyDescent="0.2">
      <c r="A102" s="2" t="s">
        <v>120</v>
      </c>
      <c r="B102" s="10"/>
      <c r="D102" s="6">
        <f>O6</f>
        <v>0.318</v>
      </c>
      <c r="E102">
        <f>D102-L$14</f>
        <v>0.20974999999999999</v>
      </c>
      <c r="F102">
        <f>(E102-O$14)/N$14</f>
        <v>0.28045261924082587</v>
      </c>
      <c r="I102" s="10"/>
    </row>
    <row r="103" spans="1:9" ht="16" x14ac:dyDescent="0.2">
      <c r="A103" s="2" t="s">
        <v>121</v>
      </c>
      <c r="B103" s="10"/>
      <c r="C103" s="12" t="s">
        <v>311</v>
      </c>
      <c r="D103" s="6">
        <f>N7</f>
        <v>0.48409999999999997</v>
      </c>
      <c r="E103">
        <f>D103-L$14</f>
        <v>0.37584999999999996</v>
      </c>
      <c r="F103">
        <f>(E103-O$14)/N$14</f>
        <v>0.43021368677305921</v>
      </c>
      <c r="G103">
        <f>STDEV(E103:E104)/AVERAGE(E103:E104)*100</f>
        <v>15.488508683111871</v>
      </c>
      <c r="H103">
        <v>9</v>
      </c>
      <c r="I103" s="10">
        <f>AVERAGE(F103:F104)*H103</f>
        <v>3.5708682715715443</v>
      </c>
    </row>
    <row r="104" spans="1:9" hidden="1" x14ac:dyDescent="0.2">
      <c r="A104" s="2" t="s">
        <v>122</v>
      </c>
      <c r="D104" s="6">
        <f>O7</f>
        <v>0.40989999999999999</v>
      </c>
      <c r="E104">
        <f>D104-L$14</f>
        <v>0.30164999999999997</v>
      </c>
      <c r="F104">
        <f>(E104-O$14)/N$14</f>
        <v>0.36331259579839509</v>
      </c>
      <c r="I104" s="10"/>
    </row>
    <row r="105" spans="1:9" ht="16" x14ac:dyDescent="0.2">
      <c r="A105" s="2" t="s">
        <v>123</v>
      </c>
      <c r="C105" s="18" t="s">
        <v>307</v>
      </c>
      <c r="D105" s="6">
        <f>N8</f>
        <v>1.0012000000000001</v>
      </c>
      <c r="E105">
        <f>D105-L$14</f>
        <v>0.89295000000000013</v>
      </c>
      <c r="F105">
        <f>(E105-O$14)/N$14</f>
        <v>0.89644757010188447</v>
      </c>
      <c r="G105" s="14">
        <f>STDEV(E105:E106)/AVERAGE(E105:E106)*100</f>
        <v>61.964374237977246</v>
      </c>
      <c r="H105">
        <v>9</v>
      </c>
      <c r="I105" s="10">
        <f>AVERAGE(F105:F106)*H105</f>
        <v>5.860427373546119</v>
      </c>
    </row>
    <row r="106" spans="1:9" hidden="1" x14ac:dyDescent="0.2">
      <c r="A106" s="2" t="s">
        <v>124</v>
      </c>
      <c r="B106" s="10"/>
      <c r="D106" s="6">
        <f>O8</f>
        <v>0.45710000000000001</v>
      </c>
      <c r="E106">
        <f>D106-L$14</f>
        <v>0.34884999999999999</v>
      </c>
      <c r="F106">
        <f>(E106-O$14)/N$14</f>
        <v>0.40586962401947524</v>
      </c>
      <c r="I106" s="10"/>
    </row>
    <row r="107" spans="1:9" ht="16" x14ac:dyDescent="0.2">
      <c r="A107" s="2" t="s">
        <v>125</v>
      </c>
      <c r="B107" s="10"/>
      <c r="C107" s="12" t="s">
        <v>312</v>
      </c>
      <c r="D107" s="6">
        <f>N9</f>
        <v>0.63349999999999995</v>
      </c>
      <c r="E107">
        <f>D107-L$14</f>
        <v>0.52524999999999999</v>
      </c>
      <c r="F107">
        <f>(E107-O$14)/N$14</f>
        <v>0.56491750067622393</v>
      </c>
      <c r="G107">
        <f>STDEV(E107:E108)/AVERAGE(E107:E108)*100</f>
        <v>9.1595628051531328</v>
      </c>
      <c r="H107">
        <v>9</v>
      </c>
      <c r="I107" s="10">
        <f>AVERAGE(F107:F108)*H107</f>
        <v>4.8249932377603466</v>
      </c>
    </row>
    <row r="108" spans="1:9" hidden="1" x14ac:dyDescent="0.2">
      <c r="A108" s="2" t="s">
        <v>126</v>
      </c>
      <c r="D108" s="6">
        <f>O9</f>
        <v>0.5696</v>
      </c>
      <c r="E108">
        <f>D108-L$14</f>
        <v>0.46134999999999998</v>
      </c>
      <c r="F108">
        <f>(E108-O$14)/N$14</f>
        <v>0.50730321882607521</v>
      </c>
      <c r="I108" s="10"/>
    </row>
    <row r="109" spans="1:9" ht="16" x14ac:dyDescent="0.2">
      <c r="A109" s="2" t="s">
        <v>127</v>
      </c>
      <c r="C109" s="12" t="s">
        <v>313</v>
      </c>
      <c r="D109" s="6">
        <f>N10</f>
        <v>1.8263</v>
      </c>
      <c r="E109">
        <f>D109-L$14</f>
        <v>1.7180500000000001</v>
      </c>
      <c r="F109">
        <f>(E109-O$14)/N$14</f>
        <v>1.6403840952123343</v>
      </c>
      <c r="G109" s="14">
        <f>STDEV(E109:E110)/AVERAGE(E109:E110)*100</f>
        <v>87.621782039000479</v>
      </c>
      <c r="H109">
        <v>9</v>
      </c>
      <c r="I109" s="10">
        <f>AVERAGE(F109:F110)*H109</f>
        <v>9.4300784419799832</v>
      </c>
    </row>
    <row r="110" spans="1:9" hidden="1" x14ac:dyDescent="0.2">
      <c r="D110" s="6">
        <f>O10</f>
        <v>0.51180000000000003</v>
      </c>
      <c r="E110">
        <f>D110-L$14</f>
        <v>0.40355000000000002</v>
      </c>
      <c r="F110">
        <f>(E110-O$14)/N$14</f>
        <v>0.45518889189432876</v>
      </c>
      <c r="I110" s="10"/>
    </row>
  </sheetData>
  <pageMargins left="0.7" right="0.7" top="0.75" bottom="0.75" header="0.3" footer="0.3"/>
  <drawing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418A0-6477-4C44-A0CC-65CE7A8A9BDE}">
  <dimension ref="A1:W110"/>
  <sheetViews>
    <sheetView topLeftCell="A6" workbookViewId="0">
      <selection activeCell="I25" sqref="I25:I109"/>
    </sheetView>
  </sheetViews>
  <sheetFormatPr baseColWidth="10" defaultColWidth="8.83203125" defaultRowHeight="15" x14ac:dyDescent="0.2"/>
  <cols>
    <col min="1" max="1" width="8.83203125" style="2"/>
    <col min="2" max="2" width="13.5" bestFit="1" customWidth="1"/>
    <col min="3" max="3" width="13.5" customWidth="1"/>
    <col min="4" max="8" width="10.5" customWidth="1"/>
    <col min="9" max="9" width="10.6640625" style="3" customWidth="1"/>
    <col min="21" max="21" width="13.5" bestFit="1" customWidth="1"/>
    <col min="259" max="259" width="13.5" bestFit="1" customWidth="1"/>
    <col min="515" max="515" width="13.5" bestFit="1" customWidth="1"/>
    <col min="771" max="771" width="13.5" bestFit="1" customWidth="1"/>
    <col min="1027" max="1027" width="13.5" bestFit="1" customWidth="1"/>
    <col min="1283" max="1283" width="13.5" bestFit="1" customWidth="1"/>
    <col min="1539" max="1539" width="13.5" bestFit="1" customWidth="1"/>
    <col min="1795" max="1795" width="13.5" bestFit="1" customWidth="1"/>
    <col min="2051" max="2051" width="13.5" bestFit="1" customWidth="1"/>
    <col min="2307" max="2307" width="13.5" bestFit="1" customWidth="1"/>
    <col min="2563" max="2563" width="13.5" bestFit="1" customWidth="1"/>
    <col min="2819" max="2819" width="13.5" bestFit="1" customWidth="1"/>
    <col min="3075" max="3075" width="13.5" bestFit="1" customWidth="1"/>
    <col min="3331" max="3331" width="13.5" bestFit="1" customWidth="1"/>
    <col min="3587" max="3587" width="13.5" bestFit="1" customWidth="1"/>
    <col min="3843" max="3843" width="13.5" bestFit="1" customWidth="1"/>
    <col min="4099" max="4099" width="13.5" bestFit="1" customWidth="1"/>
    <col min="4355" max="4355" width="13.5" bestFit="1" customWidth="1"/>
    <col min="4611" max="4611" width="13.5" bestFit="1" customWidth="1"/>
    <col min="4867" max="4867" width="13.5" bestFit="1" customWidth="1"/>
    <col min="5123" max="5123" width="13.5" bestFit="1" customWidth="1"/>
    <col min="5379" max="5379" width="13.5" bestFit="1" customWidth="1"/>
    <col min="5635" max="5635" width="13.5" bestFit="1" customWidth="1"/>
    <col min="5891" max="5891" width="13.5" bestFit="1" customWidth="1"/>
    <col min="6147" max="6147" width="13.5" bestFit="1" customWidth="1"/>
    <col min="6403" max="6403" width="13.5" bestFit="1" customWidth="1"/>
    <col min="6659" max="6659" width="13.5" bestFit="1" customWidth="1"/>
    <col min="6915" max="6915" width="13.5" bestFit="1" customWidth="1"/>
    <col min="7171" max="7171" width="13.5" bestFit="1" customWidth="1"/>
    <col min="7427" max="7427" width="13.5" bestFit="1" customWidth="1"/>
    <col min="7683" max="7683" width="13.5" bestFit="1" customWidth="1"/>
    <col min="7939" max="7939" width="13.5" bestFit="1" customWidth="1"/>
    <col min="8195" max="8195" width="13.5" bestFit="1" customWidth="1"/>
    <col min="8451" max="8451" width="13.5" bestFit="1" customWidth="1"/>
    <col min="8707" max="8707" width="13.5" bestFit="1" customWidth="1"/>
    <col min="8963" max="8963" width="13.5" bestFit="1" customWidth="1"/>
    <col min="9219" max="9219" width="13.5" bestFit="1" customWidth="1"/>
    <col min="9475" max="9475" width="13.5" bestFit="1" customWidth="1"/>
    <col min="9731" max="9731" width="13.5" bestFit="1" customWidth="1"/>
    <col min="9987" max="9987" width="13.5" bestFit="1" customWidth="1"/>
    <col min="10243" max="10243" width="13.5" bestFit="1" customWidth="1"/>
    <col min="10499" max="10499" width="13.5" bestFit="1" customWidth="1"/>
    <col min="10755" max="10755" width="13.5" bestFit="1" customWidth="1"/>
    <col min="11011" max="11011" width="13.5" bestFit="1" customWidth="1"/>
    <col min="11267" max="11267" width="13.5" bestFit="1" customWidth="1"/>
    <col min="11523" max="11523" width="13.5" bestFit="1" customWidth="1"/>
    <col min="11779" max="11779" width="13.5" bestFit="1" customWidth="1"/>
    <col min="12035" max="12035" width="13.5" bestFit="1" customWidth="1"/>
    <col min="12291" max="12291" width="13.5" bestFit="1" customWidth="1"/>
    <col min="12547" max="12547" width="13.5" bestFit="1" customWidth="1"/>
    <col min="12803" max="12803" width="13.5" bestFit="1" customWidth="1"/>
    <col min="13059" max="13059" width="13.5" bestFit="1" customWidth="1"/>
    <col min="13315" max="13315" width="13.5" bestFit="1" customWidth="1"/>
    <col min="13571" max="13571" width="13.5" bestFit="1" customWidth="1"/>
    <col min="13827" max="13827" width="13.5" bestFit="1" customWidth="1"/>
    <col min="14083" max="14083" width="13.5" bestFit="1" customWidth="1"/>
    <col min="14339" max="14339" width="13.5" bestFit="1" customWidth="1"/>
    <col min="14595" max="14595" width="13.5" bestFit="1" customWidth="1"/>
    <col min="14851" max="14851" width="13.5" bestFit="1" customWidth="1"/>
    <col min="15107" max="15107" width="13.5" bestFit="1" customWidth="1"/>
    <col min="15363" max="15363" width="13.5" bestFit="1" customWidth="1"/>
    <col min="15619" max="15619" width="13.5" bestFit="1" customWidth="1"/>
    <col min="15875" max="15875" width="13.5" bestFit="1" customWidth="1"/>
    <col min="16131" max="16131" width="13.5" bestFit="1" customWidth="1"/>
  </cols>
  <sheetData>
    <row r="1" spans="1:23" x14ac:dyDescent="0.2">
      <c r="A1" s="2" t="s">
        <v>162</v>
      </c>
      <c r="E1" s="3"/>
      <c r="I1"/>
    </row>
    <row r="2" spans="1:23" ht="24" x14ac:dyDescent="0.3">
      <c r="D2" s="4">
        <v>1</v>
      </c>
      <c r="E2" s="5">
        <v>2</v>
      </c>
      <c r="F2" s="4">
        <v>3</v>
      </c>
      <c r="G2" s="4">
        <v>4</v>
      </c>
      <c r="H2" s="4">
        <v>5</v>
      </c>
      <c r="I2" s="4">
        <v>6</v>
      </c>
      <c r="J2" s="4">
        <v>7</v>
      </c>
      <c r="K2" s="4">
        <v>8</v>
      </c>
      <c r="L2" s="4">
        <v>9</v>
      </c>
      <c r="M2" s="4">
        <v>10</v>
      </c>
      <c r="N2" s="4">
        <v>11</v>
      </c>
      <c r="O2" s="4">
        <v>12</v>
      </c>
      <c r="Q2" t="s">
        <v>3</v>
      </c>
      <c r="R2" t="s">
        <v>4</v>
      </c>
      <c r="S2" t="s">
        <v>5</v>
      </c>
      <c r="T2" t="s">
        <v>6</v>
      </c>
      <c r="U2" t="s">
        <v>7</v>
      </c>
      <c r="V2" t="s">
        <v>8</v>
      </c>
      <c r="W2" s="3" t="s">
        <v>9</v>
      </c>
    </row>
    <row r="3" spans="1:23" ht="24" x14ac:dyDescent="0.3">
      <c r="A3" s="4" t="s">
        <v>1</v>
      </c>
      <c r="C3" t="s">
        <v>1</v>
      </c>
      <c r="D3">
        <v>0.1077</v>
      </c>
      <c r="E3">
        <v>0.1065</v>
      </c>
      <c r="F3">
        <v>0.38569999999999999</v>
      </c>
      <c r="G3">
        <v>0.3584</v>
      </c>
      <c r="H3">
        <v>0.40229999999999999</v>
      </c>
      <c r="I3">
        <v>0.41289999999999999</v>
      </c>
      <c r="J3">
        <v>0.36</v>
      </c>
      <c r="K3">
        <v>0.35649999999999998</v>
      </c>
      <c r="L3">
        <v>0.30859999999999999</v>
      </c>
      <c r="M3">
        <v>0.32019999999999998</v>
      </c>
      <c r="N3">
        <v>0.46079999999999999</v>
      </c>
      <c r="O3">
        <v>0.48980000000000001</v>
      </c>
      <c r="Q3" t="s">
        <v>10</v>
      </c>
      <c r="R3">
        <f>D4</f>
        <v>1.8965000000000001</v>
      </c>
      <c r="S3">
        <f>R3-L$14</f>
        <v>1.7894000000000001</v>
      </c>
      <c r="T3">
        <f>AVERAGE(S3:S4)</f>
        <v>1.7956000000000001</v>
      </c>
      <c r="U3">
        <v>2</v>
      </c>
      <c r="V3">
        <f>STDEV(S3:S4)</f>
        <v>8.7681240867131666E-3</v>
      </c>
      <c r="W3" s="3">
        <f>V3/T3*100</f>
        <v>0.48831165553091815</v>
      </c>
    </row>
    <row r="4" spans="1:23" ht="24" x14ac:dyDescent="0.3">
      <c r="A4" s="4" t="s">
        <v>2</v>
      </c>
      <c r="C4" t="s">
        <v>2</v>
      </c>
      <c r="D4">
        <v>1.8965000000000001</v>
      </c>
      <c r="E4">
        <v>1.9089</v>
      </c>
      <c r="F4">
        <v>0.3417</v>
      </c>
      <c r="G4">
        <v>0.33489999999999998</v>
      </c>
      <c r="H4">
        <v>0.1908</v>
      </c>
      <c r="I4">
        <v>0.189</v>
      </c>
      <c r="J4">
        <v>0.38690000000000002</v>
      </c>
      <c r="K4">
        <v>0.40100000000000002</v>
      </c>
      <c r="L4">
        <v>1.9936</v>
      </c>
      <c r="M4">
        <v>1.1689000000000001</v>
      </c>
      <c r="N4">
        <v>0.26529999999999998</v>
      </c>
      <c r="O4">
        <v>0.27739999999999998</v>
      </c>
      <c r="R4">
        <f>E4</f>
        <v>1.9089</v>
      </c>
      <c r="S4">
        <f t="shared" ref="S4:S10" si="0">R4-L$14</f>
        <v>1.8018000000000001</v>
      </c>
      <c r="W4" s="3"/>
    </row>
    <row r="5" spans="1:23" ht="24" x14ac:dyDescent="0.3">
      <c r="A5" s="4" t="s">
        <v>11</v>
      </c>
      <c r="C5" t="s">
        <v>11</v>
      </c>
      <c r="D5">
        <v>1.0483</v>
      </c>
      <c r="E5">
        <v>1.071</v>
      </c>
      <c r="F5">
        <v>0.20849999999999999</v>
      </c>
      <c r="G5">
        <v>0.20300000000000001</v>
      </c>
      <c r="H5">
        <v>0.3125</v>
      </c>
      <c r="I5">
        <v>0.31009999999999999</v>
      </c>
      <c r="J5">
        <v>0.4617</v>
      </c>
      <c r="K5">
        <v>0.43859999999999999</v>
      </c>
      <c r="L5">
        <v>0.371</v>
      </c>
      <c r="M5">
        <v>0.39150000000000001</v>
      </c>
      <c r="N5">
        <v>0.33789999999999998</v>
      </c>
      <c r="O5">
        <v>0.35099999999999998</v>
      </c>
      <c r="Q5" t="s">
        <v>12</v>
      </c>
      <c r="R5">
        <f>D5</f>
        <v>1.0483</v>
      </c>
      <c r="S5">
        <f t="shared" si="0"/>
        <v>0.94120000000000004</v>
      </c>
      <c r="T5">
        <f>AVERAGE(S5:S6)</f>
        <v>0.95255000000000001</v>
      </c>
      <c r="U5">
        <v>1</v>
      </c>
      <c r="V5">
        <f>STDEV(S5:S6)</f>
        <v>1.6051323932934587E-2</v>
      </c>
      <c r="W5" s="3">
        <f>V5/T5*100</f>
        <v>1.6850899094991953</v>
      </c>
    </row>
    <row r="6" spans="1:23" ht="24" x14ac:dyDescent="0.3">
      <c r="A6" s="4" t="s">
        <v>13</v>
      </c>
      <c r="C6" t="s">
        <v>13</v>
      </c>
      <c r="D6">
        <v>0.65090000000000003</v>
      </c>
      <c r="E6">
        <v>0.62749999999999995</v>
      </c>
      <c r="F6">
        <v>0.95540000000000003</v>
      </c>
      <c r="G6">
        <v>0.47560000000000002</v>
      </c>
      <c r="H6">
        <v>0.41549999999999998</v>
      </c>
      <c r="I6">
        <v>0.42370000000000002</v>
      </c>
      <c r="J6">
        <v>0.2732</v>
      </c>
      <c r="K6">
        <v>0.27310000000000001</v>
      </c>
      <c r="L6">
        <v>0.33460000000000001</v>
      </c>
      <c r="M6">
        <v>0.35089999999999999</v>
      </c>
      <c r="N6">
        <v>0.26860000000000001</v>
      </c>
      <c r="O6">
        <v>0.28029999999999999</v>
      </c>
      <c r="R6">
        <f>E5</f>
        <v>1.071</v>
      </c>
      <c r="S6">
        <f t="shared" si="0"/>
        <v>0.96389999999999998</v>
      </c>
      <c r="W6" s="3"/>
    </row>
    <row r="7" spans="1:23" ht="24" x14ac:dyDescent="0.3">
      <c r="A7" s="4" t="s">
        <v>14</v>
      </c>
      <c r="C7" t="s">
        <v>14</v>
      </c>
      <c r="D7">
        <v>0.3826</v>
      </c>
      <c r="E7">
        <v>0.39360000000000001</v>
      </c>
      <c r="F7">
        <v>0.3518</v>
      </c>
      <c r="G7">
        <v>0.34689999999999999</v>
      </c>
      <c r="H7">
        <v>0.40550000000000003</v>
      </c>
      <c r="I7">
        <v>0.4123</v>
      </c>
      <c r="J7">
        <v>0.4214</v>
      </c>
      <c r="K7">
        <v>0.37259999999999999</v>
      </c>
      <c r="L7">
        <v>0.84289999999999998</v>
      </c>
      <c r="M7">
        <v>0.70620000000000005</v>
      </c>
      <c r="N7">
        <v>0.2462</v>
      </c>
      <c r="O7">
        <v>0.2944</v>
      </c>
      <c r="Q7" t="s">
        <v>15</v>
      </c>
      <c r="R7">
        <f>D6</f>
        <v>0.65090000000000003</v>
      </c>
      <c r="S7">
        <f t="shared" si="0"/>
        <v>0.54380000000000006</v>
      </c>
      <c r="T7">
        <f>AVERAGE(S7:S8)</f>
        <v>0.53210000000000002</v>
      </c>
      <c r="U7">
        <v>0.5</v>
      </c>
      <c r="V7">
        <f>STDEV(S7:S8)</f>
        <v>1.6546298679765273E-2</v>
      </c>
      <c r="W7" s="3">
        <f>V7/T7*100</f>
        <v>3.1096220033387092</v>
      </c>
    </row>
    <row r="8" spans="1:23" ht="24" x14ac:dyDescent="0.3">
      <c r="A8" s="4" t="s">
        <v>16</v>
      </c>
      <c r="C8" t="s">
        <v>16</v>
      </c>
      <c r="D8">
        <v>0.4</v>
      </c>
      <c r="E8">
        <v>0.39050000000000001</v>
      </c>
      <c r="F8">
        <v>0.22989999999999999</v>
      </c>
      <c r="G8">
        <v>0.2213</v>
      </c>
      <c r="H8">
        <v>0.2848</v>
      </c>
      <c r="I8">
        <v>0.27710000000000001</v>
      </c>
      <c r="J8">
        <v>0.3947</v>
      </c>
      <c r="K8">
        <v>0.38650000000000001</v>
      </c>
      <c r="L8">
        <v>0.37040000000000001</v>
      </c>
      <c r="M8">
        <v>0.37730000000000002</v>
      </c>
      <c r="N8">
        <v>0.2571</v>
      </c>
      <c r="O8">
        <v>0.26819999999999999</v>
      </c>
      <c r="R8">
        <f>E6</f>
        <v>0.62749999999999995</v>
      </c>
      <c r="S8">
        <f t="shared" si="0"/>
        <v>0.52039999999999997</v>
      </c>
      <c r="W8" s="3"/>
    </row>
    <row r="9" spans="1:23" ht="24" x14ac:dyDescent="0.3">
      <c r="A9" s="4" t="s">
        <v>17</v>
      </c>
      <c r="C9" t="s">
        <v>17</v>
      </c>
      <c r="D9">
        <v>0.54190000000000005</v>
      </c>
      <c r="E9">
        <v>0.55100000000000005</v>
      </c>
      <c r="F9">
        <v>0.371</v>
      </c>
      <c r="G9">
        <v>0.37190000000000001</v>
      </c>
      <c r="H9">
        <v>0.36670000000000003</v>
      </c>
      <c r="I9">
        <v>0.39629999999999999</v>
      </c>
      <c r="J9">
        <v>0.7883</v>
      </c>
      <c r="K9">
        <v>0.47989999999999999</v>
      </c>
      <c r="L9">
        <v>0.3014</v>
      </c>
      <c r="M9">
        <v>0.29570000000000002</v>
      </c>
      <c r="N9">
        <v>0.57289999999999996</v>
      </c>
      <c r="O9">
        <v>0.66510000000000002</v>
      </c>
      <c r="Q9" t="s">
        <v>18</v>
      </c>
      <c r="R9">
        <f>D7</f>
        <v>0.3826</v>
      </c>
      <c r="S9">
        <f t="shared" si="0"/>
        <v>0.27549999999999997</v>
      </c>
      <c r="T9">
        <f>AVERAGE(S9:S10)</f>
        <v>0.28099999999999997</v>
      </c>
      <c r="U9">
        <v>0.25</v>
      </c>
      <c r="V9">
        <f>STDEV(S9:S10)</f>
        <v>7.7781745930520299E-3</v>
      </c>
      <c r="W9" s="3">
        <f>V9/T9*100</f>
        <v>2.7680336630078402</v>
      </c>
    </row>
    <row r="10" spans="1:23" ht="24" x14ac:dyDescent="0.3">
      <c r="A10" s="4" t="s">
        <v>19</v>
      </c>
      <c r="C10" t="s">
        <v>19</v>
      </c>
      <c r="D10">
        <v>0.25269999999999998</v>
      </c>
      <c r="E10">
        <v>0.2427</v>
      </c>
      <c r="F10">
        <v>0.49690000000000001</v>
      </c>
      <c r="G10">
        <v>0.48080000000000001</v>
      </c>
      <c r="H10">
        <v>0.34029999999999999</v>
      </c>
      <c r="I10">
        <v>0.34060000000000001</v>
      </c>
      <c r="J10">
        <v>0.37490000000000001</v>
      </c>
      <c r="K10">
        <v>0.36499999999999999</v>
      </c>
      <c r="L10">
        <v>0.39340000000000003</v>
      </c>
      <c r="M10">
        <v>0.39750000000000002</v>
      </c>
      <c r="N10">
        <v>0.52649999999999997</v>
      </c>
      <c r="O10">
        <v>0.55520000000000003</v>
      </c>
      <c r="R10">
        <f>E7</f>
        <v>0.39360000000000001</v>
      </c>
      <c r="S10">
        <f t="shared" si="0"/>
        <v>0.28649999999999998</v>
      </c>
      <c r="W10" s="3"/>
    </row>
    <row r="11" spans="1:23" x14ac:dyDescent="0.2">
      <c r="W11" s="3"/>
    </row>
    <row r="13" spans="1:23" x14ac:dyDescent="0.2">
      <c r="A13" s="2" t="s">
        <v>20</v>
      </c>
      <c r="B13" t="s">
        <v>21</v>
      </c>
      <c r="C13" t="s">
        <v>0</v>
      </c>
      <c r="D13" s="6" t="s">
        <v>22</v>
      </c>
      <c r="E13" t="s">
        <v>23</v>
      </c>
      <c r="F13" t="s">
        <v>24</v>
      </c>
      <c r="G13" s="3" t="s">
        <v>9</v>
      </c>
      <c r="H13" t="s">
        <v>25</v>
      </c>
      <c r="I13" s="7" t="s">
        <v>26</v>
      </c>
      <c r="J13" s="3"/>
      <c r="L13" s="8" t="s">
        <v>27</v>
      </c>
      <c r="N13" s="9" t="s">
        <v>28</v>
      </c>
      <c r="O13" s="9" t="s">
        <v>29</v>
      </c>
    </row>
    <row r="14" spans="1:23" x14ac:dyDescent="0.2">
      <c r="A14" s="2" t="s">
        <v>30</v>
      </c>
      <c r="B14" t="s">
        <v>31</v>
      </c>
      <c r="D14" s="6">
        <f>D3</f>
        <v>0.1077</v>
      </c>
      <c r="I14" s="10"/>
      <c r="L14" s="9">
        <f>AVERAGE(D3:E3)</f>
        <v>0.1071</v>
      </c>
      <c r="N14">
        <v>1.1651</v>
      </c>
      <c r="O14">
        <v>-9.98E-2</v>
      </c>
    </row>
    <row r="15" spans="1:23" x14ac:dyDescent="0.2">
      <c r="A15" s="2" t="s">
        <v>32</v>
      </c>
      <c r="B15" t="s">
        <v>31</v>
      </c>
      <c r="D15" s="6">
        <f>E3</f>
        <v>0.1065</v>
      </c>
      <c r="I15" s="10"/>
    </row>
    <row r="16" spans="1:23" x14ac:dyDescent="0.2">
      <c r="A16" s="2" t="s">
        <v>33</v>
      </c>
      <c r="B16" t="s">
        <v>10</v>
      </c>
      <c r="D16" s="6">
        <f>D4</f>
        <v>1.8965000000000001</v>
      </c>
      <c r="E16">
        <f>D16-L$14</f>
        <v>1.7894000000000001</v>
      </c>
      <c r="F16">
        <f>(E16-O$14)/N$14</f>
        <v>1.6214917174491461</v>
      </c>
      <c r="G16">
        <f>STDEV(E16:E17)/AVERAGE(E16:E17)*100</f>
        <v>0.48831165553091815</v>
      </c>
      <c r="H16">
        <v>1</v>
      </c>
      <c r="I16" s="10">
        <f>AVERAGE(F16:F17)*H16</f>
        <v>1.6268131490859155</v>
      </c>
    </row>
    <row r="17" spans="1:12" x14ac:dyDescent="0.2">
      <c r="A17" s="2" t="s">
        <v>34</v>
      </c>
      <c r="B17" t="s">
        <v>10</v>
      </c>
      <c r="D17" s="6">
        <f>E4</f>
        <v>1.9089</v>
      </c>
      <c r="E17">
        <f t="shared" ref="E17:E80" si="1">D17-L$14</f>
        <v>1.8018000000000001</v>
      </c>
      <c r="F17">
        <f t="shared" ref="F17:F39" si="2">(E17-O$14)/N$14</f>
        <v>1.6321345807226848</v>
      </c>
      <c r="I17" s="10"/>
    </row>
    <row r="18" spans="1:12" x14ac:dyDescent="0.2">
      <c r="A18" s="2" t="s">
        <v>35</v>
      </c>
      <c r="B18" t="s">
        <v>12</v>
      </c>
      <c r="D18" s="6">
        <f>D5</f>
        <v>1.0483</v>
      </c>
      <c r="E18">
        <f t="shared" si="1"/>
        <v>0.94120000000000004</v>
      </c>
      <c r="F18">
        <f t="shared" si="2"/>
        <v>0.89348553772208383</v>
      </c>
      <c r="G18">
        <f>STDEV(E18:E19)/AVERAGE(E18:E19)*100</f>
        <v>1.6850899094991953</v>
      </c>
      <c r="H18">
        <v>1</v>
      </c>
      <c r="I18" s="10">
        <f>AVERAGE(F18:F19)*H18</f>
        <v>0.90322719079907299</v>
      </c>
    </row>
    <row r="19" spans="1:12" x14ac:dyDescent="0.2">
      <c r="A19" s="2" t="s">
        <v>36</v>
      </c>
      <c r="B19" t="s">
        <v>12</v>
      </c>
      <c r="D19" s="6">
        <f>E5</f>
        <v>1.071</v>
      </c>
      <c r="E19">
        <f t="shared" si="1"/>
        <v>0.96389999999999998</v>
      </c>
      <c r="F19">
        <f t="shared" si="2"/>
        <v>0.91296884387606203</v>
      </c>
      <c r="I19" s="10"/>
    </row>
    <row r="20" spans="1:12" x14ac:dyDescent="0.2">
      <c r="A20" s="2" t="s">
        <v>37</v>
      </c>
      <c r="B20" t="s">
        <v>15</v>
      </c>
      <c r="D20" s="6">
        <f>D6</f>
        <v>0.65090000000000003</v>
      </c>
      <c r="E20">
        <f t="shared" si="1"/>
        <v>0.54380000000000006</v>
      </c>
      <c r="F20">
        <f t="shared" si="2"/>
        <v>0.55239893571367271</v>
      </c>
      <c r="G20">
        <f>STDEV(E20:E21)/AVERAGE(E20:E21)*100</f>
        <v>3.1096220033387092</v>
      </c>
      <c r="H20">
        <v>1</v>
      </c>
      <c r="I20" s="10">
        <f>AVERAGE(F20:F21)*H20</f>
        <v>0.54235687923783371</v>
      </c>
    </row>
    <row r="21" spans="1:12" x14ac:dyDescent="0.2">
      <c r="A21" s="2" t="s">
        <v>38</v>
      </c>
      <c r="B21" t="s">
        <v>15</v>
      </c>
      <c r="D21" s="6">
        <f>E6</f>
        <v>0.62749999999999995</v>
      </c>
      <c r="E21">
        <f t="shared" si="1"/>
        <v>0.52039999999999997</v>
      </c>
      <c r="F21">
        <f t="shared" si="2"/>
        <v>0.5323148227619946</v>
      </c>
      <c r="I21" s="10"/>
    </row>
    <row r="22" spans="1:12" x14ac:dyDescent="0.2">
      <c r="A22" s="2" t="s">
        <v>39</v>
      </c>
      <c r="B22" t="s">
        <v>18</v>
      </c>
      <c r="D22" s="6">
        <f>D7</f>
        <v>0.3826</v>
      </c>
      <c r="E22">
        <f t="shared" si="1"/>
        <v>0.27549999999999997</v>
      </c>
      <c r="F22">
        <f t="shared" si="2"/>
        <v>0.32211827310960428</v>
      </c>
      <c r="G22">
        <f>STDEV(E22:E23)/AVERAGE(E22:E23)*100</f>
        <v>2.7680336630078402</v>
      </c>
      <c r="H22">
        <v>1</v>
      </c>
      <c r="I22" s="10">
        <f>AVERAGE(F22:F23)*H22</f>
        <v>0.32683889794867393</v>
      </c>
    </row>
    <row r="23" spans="1:12" x14ac:dyDescent="0.2">
      <c r="A23" s="2" t="s">
        <v>40</v>
      </c>
      <c r="B23" t="s">
        <v>18</v>
      </c>
      <c r="D23" s="6">
        <f>E7</f>
        <v>0.39360000000000001</v>
      </c>
      <c r="E23">
        <f t="shared" si="1"/>
        <v>0.28649999999999998</v>
      </c>
      <c r="F23">
        <f t="shared" si="2"/>
        <v>0.33155952278774353</v>
      </c>
      <c r="I23" s="10"/>
    </row>
    <row r="24" spans="1:12" x14ac:dyDescent="0.2">
      <c r="A24" s="2" t="s">
        <v>41</v>
      </c>
      <c r="B24" t="s">
        <v>161</v>
      </c>
      <c r="C24" t="s">
        <v>319</v>
      </c>
      <c r="D24" s="6" t="s">
        <v>320</v>
      </c>
      <c r="E24" t="s">
        <v>321</v>
      </c>
      <c r="F24" t="s">
        <v>322</v>
      </c>
      <c r="G24" t="s">
        <v>323</v>
      </c>
      <c r="H24" t="s">
        <v>324</v>
      </c>
      <c r="I24" s="10" t="s">
        <v>325</v>
      </c>
    </row>
    <row r="25" spans="1:12" x14ac:dyDescent="0.2">
      <c r="A25" s="2" t="s">
        <v>42</v>
      </c>
      <c r="C25" t="s">
        <v>261</v>
      </c>
      <c r="D25" s="6">
        <f>D8</f>
        <v>0.4</v>
      </c>
      <c r="E25">
        <f>D25-L$14</f>
        <v>0.29290000000000005</v>
      </c>
      <c r="F25">
        <f>(E25-O$14)/N$14</f>
        <v>0.33705261350957005</v>
      </c>
      <c r="G25">
        <f>STDEV(E25:E26)/AVERAGE(E25:E26)*100</f>
        <v>2.331256089284139</v>
      </c>
      <c r="H25">
        <v>9</v>
      </c>
      <c r="I25" s="10">
        <f>AVERAGE(F25:F26)*H25</f>
        <v>2.9967813921551802</v>
      </c>
      <c r="K25" s="3"/>
      <c r="L25" s="3"/>
    </row>
    <row r="26" spans="1:12" hidden="1" x14ac:dyDescent="0.2">
      <c r="A26" s="2" t="s">
        <v>43</v>
      </c>
      <c r="B26" s="10"/>
      <c r="C26" s="3"/>
      <c r="D26" s="6">
        <f>E8</f>
        <v>0.39050000000000001</v>
      </c>
      <c r="E26">
        <f>D26-L$14</f>
        <v>0.28339999999999999</v>
      </c>
      <c r="F26">
        <f>(E26-O$14)/N$14</f>
        <v>0.32889880696935886</v>
      </c>
      <c r="I26" s="10"/>
      <c r="J26" s="1"/>
    </row>
    <row r="27" spans="1:12" x14ac:dyDescent="0.2">
      <c r="A27" s="2" t="s">
        <v>44</v>
      </c>
      <c r="B27" s="10"/>
      <c r="C27" s="3" t="s">
        <v>262</v>
      </c>
      <c r="D27" s="6">
        <f>D9</f>
        <v>0.54190000000000005</v>
      </c>
      <c r="E27">
        <f>D27-L$14</f>
        <v>0.43480000000000008</v>
      </c>
      <c r="F27">
        <f>(E27-O$14)/N$14</f>
        <v>0.45884473435756595</v>
      </c>
      <c r="G27">
        <f>STDEV(E27:E28)/AVERAGE(E27:E28)*100</f>
        <v>1.4645889857283667</v>
      </c>
      <c r="H27">
        <v>9</v>
      </c>
      <c r="I27" s="10">
        <f>AVERAGE(F27:F28)*H27</f>
        <v>4.1647498068835302</v>
      </c>
      <c r="J27" s="3"/>
    </row>
    <row r="28" spans="1:12" hidden="1" x14ac:dyDescent="0.2">
      <c r="A28" s="2" t="s">
        <v>45</v>
      </c>
      <c r="C28" s="3"/>
      <c r="D28" s="6">
        <f>E9</f>
        <v>0.55100000000000005</v>
      </c>
      <c r="E28">
        <f>D28-L$14</f>
        <v>0.44390000000000007</v>
      </c>
      <c r="F28">
        <f>(E28-O$14)/N$14</f>
        <v>0.46665522272766291</v>
      </c>
      <c r="I28" s="10"/>
    </row>
    <row r="29" spans="1:12" ht="16" x14ac:dyDescent="0.2">
      <c r="A29" s="2" t="s">
        <v>46</v>
      </c>
      <c r="C29" s="11" t="s">
        <v>263</v>
      </c>
      <c r="D29" s="6">
        <f>D10</f>
        <v>0.25269999999999998</v>
      </c>
      <c r="E29">
        <f>D29-L$14</f>
        <v>0.14559999999999998</v>
      </c>
      <c r="F29">
        <f>(E29-O$14)/N$14</f>
        <v>0.21062569736503303</v>
      </c>
      <c r="G29">
        <f>STDEV(E29:E30)/AVERAGE(E29:E30)*100</f>
        <v>5.029208970032335</v>
      </c>
      <c r="H29">
        <v>9</v>
      </c>
      <c r="I29" s="10">
        <f>AVERAGE(F29:F30)*H29</f>
        <v>1.857007982147455</v>
      </c>
    </row>
    <row r="30" spans="1:12" hidden="1" x14ac:dyDescent="0.2">
      <c r="A30" s="2" t="s">
        <v>47</v>
      </c>
      <c r="D30" s="6">
        <f>E10</f>
        <v>0.2427</v>
      </c>
      <c r="E30">
        <f>D30-L$14</f>
        <v>0.1356</v>
      </c>
      <c r="F30">
        <f>(E30-O$14)/N$14</f>
        <v>0.20204274311217921</v>
      </c>
      <c r="I30" s="10"/>
    </row>
    <row r="31" spans="1:12" ht="16" x14ac:dyDescent="0.2">
      <c r="A31" s="2" t="s">
        <v>48</v>
      </c>
      <c r="C31" s="11" t="s">
        <v>301</v>
      </c>
      <c r="D31" s="6">
        <f>F3</f>
        <v>0.38569999999999999</v>
      </c>
      <c r="E31">
        <f>D31-L$14</f>
        <v>0.27859999999999996</v>
      </c>
      <c r="F31">
        <f>(E31-O$14)/N$14</f>
        <v>0.32477898892798895</v>
      </c>
      <c r="G31">
        <f>STDEV(E31:E32)/AVERAGE(E31:E32)*100</f>
        <v>7.2859087097160753</v>
      </c>
      <c r="H31">
        <v>9</v>
      </c>
      <c r="I31" s="10">
        <f>AVERAGE(F31:F32)*H31</f>
        <v>2.8175693073555914</v>
      </c>
      <c r="J31" s="3"/>
    </row>
    <row r="32" spans="1:12" hidden="1" x14ac:dyDescent="0.2">
      <c r="A32" s="2" t="s">
        <v>49</v>
      </c>
      <c r="B32" s="10"/>
      <c r="D32" s="6">
        <f>G3</f>
        <v>0.3584</v>
      </c>
      <c r="E32">
        <f>D32-L$14</f>
        <v>0.25129999999999997</v>
      </c>
      <c r="F32">
        <f>(E32-O$14)/N$14</f>
        <v>0.30134752381769803</v>
      </c>
      <c r="I32" s="10"/>
    </row>
    <row r="33" spans="1:12" x14ac:dyDescent="0.2">
      <c r="A33" s="2" t="s">
        <v>50</v>
      </c>
      <c r="B33" s="10"/>
      <c r="C33" t="s">
        <v>264</v>
      </c>
      <c r="D33" s="6">
        <f>F4</f>
        <v>0.3417</v>
      </c>
      <c r="E33">
        <f>D33-L$14</f>
        <v>0.2346</v>
      </c>
      <c r="F33">
        <f>(E33-O$14)/N$14</f>
        <v>0.28701399021543217</v>
      </c>
      <c r="G33">
        <f>STDEV(E33:E34)/AVERAGE(E33:E34)*100</f>
        <v>2.0797258270192658</v>
      </c>
      <c r="H33">
        <v>9</v>
      </c>
      <c r="I33" s="10">
        <f>AVERAGE(F33:F34)*H33</f>
        <v>2.5568620719251562</v>
      </c>
      <c r="J33" s="3"/>
    </row>
    <row r="34" spans="1:12" hidden="1" x14ac:dyDescent="0.2">
      <c r="A34" s="2" t="s">
        <v>51</v>
      </c>
      <c r="D34" s="6">
        <f>G4</f>
        <v>0.33489999999999998</v>
      </c>
      <c r="E34">
        <f>D34-L$14</f>
        <v>0.22779999999999997</v>
      </c>
      <c r="F34">
        <f>(E34-O$14)/N$14</f>
        <v>0.28117758132349152</v>
      </c>
      <c r="I34" s="10"/>
    </row>
    <row r="35" spans="1:12" ht="16" x14ac:dyDescent="0.2">
      <c r="A35" s="2" t="s">
        <v>52</v>
      </c>
      <c r="C35" s="11" t="s">
        <v>265</v>
      </c>
      <c r="D35" s="6">
        <f>F5</f>
        <v>0.20849999999999999</v>
      </c>
      <c r="E35">
        <f>D35-L$14</f>
        <v>0.10139999999999999</v>
      </c>
      <c r="F35">
        <f>(E35-O$14)/N$14</f>
        <v>0.1726890395674191</v>
      </c>
      <c r="G35">
        <f>STDEV(E35:E36)/AVERAGE(E35:E36)*100</f>
        <v>3.9423084607460677</v>
      </c>
      <c r="H35">
        <v>9</v>
      </c>
      <c r="I35" s="10">
        <f>AVERAGE(F35:F36)*H35</f>
        <v>1.5329585443309588</v>
      </c>
    </row>
    <row r="36" spans="1:12" hidden="1" x14ac:dyDescent="0.2">
      <c r="A36" s="2" t="s">
        <v>53</v>
      </c>
      <c r="D36" s="6">
        <f>G5</f>
        <v>0.20300000000000001</v>
      </c>
      <c r="E36">
        <f>D36-L$14</f>
        <v>9.5900000000000013E-2</v>
      </c>
      <c r="F36">
        <f>(E36-O$14)/N$14</f>
        <v>0.1679684147283495</v>
      </c>
      <c r="I36" s="10"/>
    </row>
    <row r="37" spans="1:12" ht="16" x14ac:dyDescent="0.2">
      <c r="A37" s="2" t="s">
        <v>54</v>
      </c>
      <c r="C37" s="12" t="s">
        <v>266</v>
      </c>
      <c r="D37" s="6">
        <f>F6</f>
        <v>0.95540000000000003</v>
      </c>
      <c r="E37">
        <f>D37-L$14</f>
        <v>0.84830000000000005</v>
      </c>
      <c r="F37">
        <f>(E37-O$14)/N$14</f>
        <v>0.81374989271307185</v>
      </c>
      <c r="G37" s="14">
        <f>STDEV(E37:E38)/AVERAGE(E37:E38)*100</f>
        <v>55.764272454520949</v>
      </c>
      <c r="H37">
        <v>9</v>
      </c>
      <c r="I37" s="10">
        <f>AVERAGE(F37:F38)*H37</f>
        <v>5.4706033816839756</v>
      </c>
      <c r="J37" s="3"/>
      <c r="L37" s="10"/>
    </row>
    <row r="38" spans="1:12" hidden="1" x14ac:dyDescent="0.2">
      <c r="A38" s="2" t="s">
        <v>55</v>
      </c>
      <c r="B38" s="10"/>
      <c r="D38" s="7">
        <f>G6</f>
        <v>0.47560000000000002</v>
      </c>
      <c r="E38">
        <f>D38-L$14</f>
        <v>0.36850000000000005</v>
      </c>
      <c r="F38">
        <f>(E38-O$14)/N$14</f>
        <v>0.40193974766114499</v>
      </c>
      <c r="I38" s="10"/>
    </row>
    <row r="39" spans="1:12" ht="16" x14ac:dyDescent="0.2">
      <c r="A39" s="2" t="s">
        <v>56</v>
      </c>
      <c r="B39" s="10"/>
      <c r="C39" s="12" t="s">
        <v>267</v>
      </c>
      <c r="D39" s="6">
        <f>F7</f>
        <v>0.3518</v>
      </c>
      <c r="E39">
        <f>D39-L$14</f>
        <v>0.2447</v>
      </c>
      <c r="F39">
        <f>(E39-O$14)/N$14</f>
        <v>0.29568277401081455</v>
      </c>
      <c r="G39">
        <f>STDEV(E39:E40)/AVERAGE(E39:E40)*100</f>
        <v>1.4302675863009675</v>
      </c>
      <c r="H39">
        <v>9</v>
      </c>
      <c r="I39" s="10">
        <f>AVERAGE(F39:F40)*H39</f>
        <v>2.642219551969788</v>
      </c>
    </row>
    <row r="40" spans="1:12" hidden="1" x14ac:dyDescent="0.2">
      <c r="A40" s="2" t="s">
        <v>57</v>
      </c>
      <c r="D40" s="6">
        <f>G7</f>
        <v>0.34689999999999999</v>
      </c>
      <c r="E40">
        <f>D40-L$14</f>
        <v>0.23979999999999999</v>
      </c>
      <c r="F40">
        <f>(E40-O$14)/N$14</f>
        <v>0.29147712642691614</v>
      </c>
      <c r="G40" s="10"/>
      <c r="I40" s="10"/>
    </row>
    <row r="41" spans="1:12" ht="16" x14ac:dyDescent="0.2">
      <c r="A41" s="2" t="s">
        <v>58</v>
      </c>
      <c r="C41" s="12" t="s">
        <v>268</v>
      </c>
      <c r="D41" s="6">
        <f>F8</f>
        <v>0.22989999999999999</v>
      </c>
      <c r="E41">
        <f>D41-L$14</f>
        <v>0.12279999999999999</v>
      </c>
      <c r="F41">
        <f>(E41-O$14)/N$14</f>
        <v>0.1910565616685263</v>
      </c>
      <c r="G41">
        <f>STDEV(E41:E42)/AVERAGE(E41:E42)*100</f>
        <v>5.1317454162061651</v>
      </c>
      <c r="H41">
        <v>9</v>
      </c>
      <c r="I41" s="10">
        <f>AVERAGE(F41:F42)*H41</f>
        <v>1.6862930220581922</v>
      </c>
      <c r="J41" s="3"/>
    </row>
    <row r="42" spans="1:12" hidden="1" x14ac:dyDescent="0.2">
      <c r="A42" s="2" t="s">
        <v>59</v>
      </c>
      <c r="B42" s="10"/>
      <c r="D42" s="6">
        <f>G8</f>
        <v>0.2213</v>
      </c>
      <c r="E42">
        <f>D42-L$14</f>
        <v>0.1142</v>
      </c>
      <c r="F42">
        <f>(E42-O$14)/N$14</f>
        <v>0.183675221011072</v>
      </c>
      <c r="I42" s="10"/>
      <c r="L42" t="s">
        <v>60</v>
      </c>
    </row>
    <row r="43" spans="1:12" ht="16" x14ac:dyDescent="0.2">
      <c r="A43" s="2" t="s">
        <v>61</v>
      </c>
      <c r="B43" s="10"/>
      <c r="C43" s="12" t="s">
        <v>269</v>
      </c>
      <c r="D43" s="6">
        <f>F9</f>
        <v>0.371</v>
      </c>
      <c r="E43">
        <f>D43-L$14</f>
        <v>0.26390000000000002</v>
      </c>
      <c r="F43">
        <f>(E43-O$14)/N$14</f>
        <v>0.31216204617629389</v>
      </c>
      <c r="G43">
        <f>STDEV(E43:E44)/AVERAGE(E43:E44)*100</f>
        <v>0.24073996711477252</v>
      </c>
      <c r="H43">
        <v>9</v>
      </c>
      <c r="I43" s="10">
        <f>AVERAGE(F43:F44)*H43</f>
        <v>2.8129345120590514</v>
      </c>
      <c r="J43" s="3"/>
    </row>
    <row r="44" spans="1:12" hidden="1" x14ac:dyDescent="0.2">
      <c r="A44" s="2" t="s">
        <v>62</v>
      </c>
      <c r="D44" s="6">
        <f>G9</f>
        <v>0.37190000000000001</v>
      </c>
      <c r="E44">
        <f>D44-L$14</f>
        <v>0.26480000000000004</v>
      </c>
      <c r="F44">
        <f>(E44-O$14)/N$14</f>
        <v>0.31293451205905076</v>
      </c>
      <c r="I44" s="10"/>
    </row>
    <row r="45" spans="1:12" ht="16" x14ac:dyDescent="0.2">
      <c r="A45" s="2" t="s">
        <v>63</v>
      </c>
      <c r="C45" s="12" t="s">
        <v>270</v>
      </c>
      <c r="D45" s="6">
        <f>F10</f>
        <v>0.49690000000000001</v>
      </c>
      <c r="E45">
        <f>D45-L$14</f>
        <v>0.38980000000000004</v>
      </c>
      <c r="F45">
        <f>(E45-O$14)/N$14</f>
        <v>0.42022144021972363</v>
      </c>
      <c r="G45">
        <f>STDEV(E45:E46)/AVERAGE(E45:E46)*100</f>
        <v>2.9821661236682164</v>
      </c>
      <c r="H45">
        <v>9</v>
      </c>
      <c r="I45" s="10">
        <f>AVERAGE(F45:F46)*H45</f>
        <v>3.7198094584155865</v>
      </c>
      <c r="J45" s="3"/>
    </row>
    <row r="46" spans="1:12" hidden="1" x14ac:dyDescent="0.2">
      <c r="A46" s="2" t="s">
        <v>64</v>
      </c>
      <c r="B46" s="10"/>
      <c r="D46" s="6">
        <f>G10</f>
        <v>0.48080000000000001</v>
      </c>
      <c r="E46">
        <f>D46-L$14</f>
        <v>0.37370000000000003</v>
      </c>
      <c r="F46">
        <f>(E46-O$14)/N$14</f>
        <v>0.40640288387262896</v>
      </c>
      <c r="I46" s="10"/>
      <c r="J46" s="3"/>
    </row>
    <row r="47" spans="1:12" ht="16" x14ac:dyDescent="0.2">
      <c r="A47" s="2" t="s">
        <v>65</v>
      </c>
      <c r="B47" s="10"/>
      <c r="C47" s="12" t="s">
        <v>271</v>
      </c>
      <c r="D47" s="6">
        <f>H3</f>
        <v>0.40229999999999999</v>
      </c>
      <c r="E47">
        <f>D47-L$14</f>
        <v>0.29520000000000002</v>
      </c>
      <c r="F47">
        <f>(E47-O$14)/N$14</f>
        <v>0.33902669298772636</v>
      </c>
      <c r="G47">
        <f>STDEV(E47:E48)/AVERAGE(E47:E48)*100</f>
        <v>2.4942868154999545</v>
      </c>
      <c r="H47">
        <v>9</v>
      </c>
      <c r="I47" s="10">
        <f>AVERAGE(F47:F48)*H47</f>
        <v>3.0921809286756501</v>
      </c>
      <c r="J47" s="3"/>
    </row>
    <row r="48" spans="1:12" hidden="1" x14ac:dyDescent="0.2">
      <c r="A48" s="2" t="s">
        <v>66</v>
      </c>
      <c r="D48" s="6">
        <f>I3</f>
        <v>0.41289999999999999</v>
      </c>
      <c r="E48">
        <f>D48-L$14</f>
        <v>0.30579999999999996</v>
      </c>
      <c r="F48">
        <f>(E48-O$14)/N$14</f>
        <v>0.34812462449575138</v>
      </c>
      <c r="I48" s="10"/>
    </row>
    <row r="49" spans="1:12" ht="16" x14ac:dyDescent="0.2">
      <c r="A49" s="2" t="s">
        <v>67</v>
      </c>
      <c r="C49" s="12" t="s">
        <v>272</v>
      </c>
      <c r="D49" s="6">
        <f>H4</f>
        <v>0.1908</v>
      </c>
      <c r="E49">
        <f>D49-L$14</f>
        <v>8.3699999999999997E-2</v>
      </c>
      <c r="F49">
        <f>(E49-O$14)/N$14</f>
        <v>0.15749721053986782</v>
      </c>
      <c r="G49">
        <f>STDEV(E49:E50)/AVERAGE(E49:E50)*100</f>
        <v>1.5371886547533609</v>
      </c>
      <c r="H49">
        <v>9</v>
      </c>
      <c r="I49" s="10">
        <f>AVERAGE(F49:F50)*H49</f>
        <v>1.4105227019139988</v>
      </c>
      <c r="J49" s="3"/>
    </row>
    <row r="50" spans="1:12" hidden="1" x14ac:dyDescent="0.2">
      <c r="A50" s="2" t="s">
        <v>68</v>
      </c>
      <c r="B50" s="10"/>
      <c r="D50" s="6">
        <f>I4</f>
        <v>0.189</v>
      </c>
      <c r="E50">
        <f>D50-L$14</f>
        <v>8.1900000000000001E-2</v>
      </c>
      <c r="F50">
        <f>(E50-O$14)/N$14</f>
        <v>0.15595227877435414</v>
      </c>
      <c r="I50" s="10"/>
      <c r="J50" s="3"/>
    </row>
    <row r="51" spans="1:12" ht="16" x14ac:dyDescent="0.2">
      <c r="A51" s="2" t="s">
        <v>69</v>
      </c>
      <c r="B51" s="10"/>
      <c r="C51" s="12" t="s">
        <v>273</v>
      </c>
      <c r="D51" s="6">
        <f>H5</f>
        <v>0.3125</v>
      </c>
      <c r="E51">
        <f>D51-L$14</f>
        <v>0.2054</v>
      </c>
      <c r="F51">
        <f>(E51-O$14)/N$14</f>
        <v>0.261951763797099</v>
      </c>
      <c r="G51">
        <f>STDEV(E51:E52)/AVERAGE(E51:E52)*100</f>
        <v>0.83107555085588802</v>
      </c>
      <c r="H51">
        <v>9</v>
      </c>
      <c r="I51" s="10">
        <f>AVERAGE(F51:F52)*H51</f>
        <v>2.3482962835808086</v>
      </c>
      <c r="K51" s="3"/>
    </row>
    <row r="52" spans="1:12" hidden="1" x14ac:dyDescent="0.2">
      <c r="A52" s="2" t="s">
        <v>70</v>
      </c>
      <c r="D52" s="6">
        <f>I5</f>
        <v>0.31009999999999999</v>
      </c>
      <c r="E52">
        <f>D52-L$14</f>
        <v>0.20299999999999999</v>
      </c>
      <c r="F52">
        <f>(E52-O$14)/N$14</f>
        <v>0.25989185477641402</v>
      </c>
      <c r="I52" s="10"/>
      <c r="J52" s="3"/>
    </row>
    <row r="53" spans="1:12" ht="16" x14ac:dyDescent="0.2">
      <c r="A53" s="2" t="s">
        <v>71</v>
      </c>
      <c r="C53" s="12" t="s">
        <v>274</v>
      </c>
      <c r="D53" s="6">
        <f>H6</f>
        <v>0.41549999999999998</v>
      </c>
      <c r="E53">
        <f>D53-L$14</f>
        <v>0.30840000000000001</v>
      </c>
      <c r="F53">
        <f>(E53-O$14)/N$14</f>
        <v>0.35035619260149342</v>
      </c>
      <c r="G53">
        <f>STDEV(E53:E54)/AVERAGE(E53:E54)*100</f>
        <v>1.8554481938334972</v>
      </c>
      <c r="H53">
        <v>9</v>
      </c>
      <c r="I53" s="10">
        <f>AVERAGE(F53:F54)*H53</f>
        <v>3.1848768346064711</v>
      </c>
    </row>
    <row r="54" spans="1:12" hidden="1" x14ac:dyDescent="0.2">
      <c r="A54" s="2" t="s">
        <v>72</v>
      </c>
      <c r="B54" s="10"/>
      <c r="D54" s="6">
        <f>I6</f>
        <v>0.42370000000000002</v>
      </c>
      <c r="E54">
        <f>D54-L$14</f>
        <v>0.31659999999999999</v>
      </c>
      <c r="F54">
        <f>(E54-O$14)/N$14</f>
        <v>0.35739421508883357</v>
      </c>
      <c r="I54" s="10"/>
      <c r="J54" s="3"/>
    </row>
    <row r="55" spans="1:12" s="10" customFormat="1" ht="16" x14ac:dyDescent="0.2">
      <c r="A55" s="2" t="s">
        <v>73</v>
      </c>
      <c r="C55" s="12" t="s">
        <v>275</v>
      </c>
      <c r="D55" s="6">
        <f>H7</f>
        <v>0.40550000000000003</v>
      </c>
      <c r="E55">
        <f>D55-L$14</f>
        <v>0.2984</v>
      </c>
      <c r="F55">
        <f>(E55-O$14)/N$14</f>
        <v>0.3417732383486396</v>
      </c>
      <c r="G55">
        <f>STDEV(E55:E56)/AVERAGE(E55:E56)*100</f>
        <v>1.59321607424405</v>
      </c>
      <c r="H55">
        <v>9</v>
      </c>
      <c r="I55" s="10">
        <f>AVERAGE(F55:F56)*H55</f>
        <v>3.1022229851514895</v>
      </c>
      <c r="J55"/>
      <c r="K55"/>
      <c r="L55"/>
    </row>
    <row r="56" spans="1:12" hidden="1" x14ac:dyDescent="0.2">
      <c r="A56" s="2" t="s">
        <v>74</v>
      </c>
      <c r="D56" s="6">
        <f>I7</f>
        <v>0.4123</v>
      </c>
      <c r="E56">
        <f>D56-L$14</f>
        <v>0.30520000000000003</v>
      </c>
      <c r="F56">
        <f>(E56-O$14)/N$14</f>
        <v>0.34760964724058024</v>
      </c>
      <c r="I56" s="10"/>
      <c r="J56" s="3"/>
    </row>
    <row r="57" spans="1:12" ht="16" x14ac:dyDescent="0.2">
      <c r="A57" s="2" t="s">
        <v>75</v>
      </c>
      <c r="C57" s="12" t="s">
        <v>276</v>
      </c>
      <c r="D57" s="6">
        <f>H8</f>
        <v>0.2848</v>
      </c>
      <c r="E57">
        <f>D57-L$14</f>
        <v>0.1777</v>
      </c>
      <c r="F57">
        <f>(E57-O$14)/N$14</f>
        <v>0.23817698051669381</v>
      </c>
      <c r="G57">
        <f>STDEV(E57:E58)/AVERAGE(E57:E58)*100</f>
        <v>3.1318505695348895</v>
      </c>
      <c r="H57">
        <v>9</v>
      </c>
      <c r="I57" s="10">
        <f>AVERAGE(F57:F58)*H57</f>
        <v>2.1138528881641063</v>
      </c>
      <c r="J57" s="3"/>
    </row>
    <row r="58" spans="1:12" hidden="1" x14ac:dyDescent="0.2">
      <c r="A58" s="2" t="s">
        <v>76</v>
      </c>
      <c r="B58" s="10"/>
      <c r="D58" s="6">
        <f>I8</f>
        <v>0.27710000000000001</v>
      </c>
      <c r="E58">
        <f>D58-L$14</f>
        <v>0.17</v>
      </c>
      <c r="F58">
        <f>(E58-O$14)/N$14</f>
        <v>0.23156810574199643</v>
      </c>
      <c r="I58" s="10"/>
    </row>
    <row r="59" spans="1:12" ht="16" x14ac:dyDescent="0.2">
      <c r="A59" s="2" t="s">
        <v>77</v>
      </c>
      <c r="B59" s="10"/>
      <c r="C59" s="12" t="s">
        <v>277</v>
      </c>
      <c r="D59" s="6">
        <f>H9</f>
        <v>0.36670000000000003</v>
      </c>
      <c r="E59">
        <f>D59-L$14</f>
        <v>0.25960000000000005</v>
      </c>
      <c r="F59">
        <f>(E59-O$14)/N$14</f>
        <v>0.30847137584756679</v>
      </c>
      <c r="G59">
        <f>STDEV(E59:E60)/AVERAGE(E59:E60)*100</f>
        <v>7.6276824792717832</v>
      </c>
      <c r="H59">
        <v>9</v>
      </c>
      <c r="I59" s="10">
        <f>AVERAGE(F59:F60)*H59</f>
        <v>2.8905673332761141</v>
      </c>
      <c r="J59" s="3"/>
    </row>
    <row r="60" spans="1:12" hidden="1" x14ac:dyDescent="0.2">
      <c r="A60" s="2" t="s">
        <v>78</v>
      </c>
      <c r="D60" s="6">
        <f>I9</f>
        <v>0.39629999999999999</v>
      </c>
      <c r="E60">
        <f>D60-L$14</f>
        <v>0.28920000000000001</v>
      </c>
      <c r="F60">
        <f>(E60-O$14)/N$14</f>
        <v>0.33387692043601408</v>
      </c>
      <c r="I60" s="10"/>
      <c r="J60" s="3"/>
    </row>
    <row r="61" spans="1:12" ht="16" x14ac:dyDescent="0.2">
      <c r="A61" s="2" t="s">
        <v>79</v>
      </c>
      <c r="C61" s="12" t="s">
        <v>278</v>
      </c>
      <c r="D61" s="6">
        <f>H10</f>
        <v>0.34029999999999999</v>
      </c>
      <c r="E61">
        <f>D61-L$14</f>
        <v>0.23319999999999999</v>
      </c>
      <c r="F61">
        <f>(E61-O$14)/N$14</f>
        <v>0.28581237662003256</v>
      </c>
      <c r="G61">
        <f>STDEV(E61:E62)/AVERAGE(E61:E62)*100</f>
        <v>9.0907235635731803E-2</v>
      </c>
      <c r="H61">
        <v>9</v>
      </c>
      <c r="I61" s="10">
        <f>AVERAGE(F61:F62)*H61</f>
        <v>2.5734700884044286</v>
      </c>
      <c r="J61" s="3"/>
    </row>
    <row r="62" spans="1:12" hidden="1" x14ac:dyDescent="0.2">
      <c r="A62" s="2" t="s">
        <v>80</v>
      </c>
      <c r="B62" s="10"/>
      <c r="D62" s="6">
        <f>I10</f>
        <v>0.34060000000000001</v>
      </c>
      <c r="E62">
        <f>D62-L$14</f>
        <v>0.23350000000000001</v>
      </c>
      <c r="F62">
        <f>(E62-O$14)/N$14</f>
        <v>0.28606986524761824</v>
      </c>
      <c r="I62" s="10"/>
      <c r="J62" s="3"/>
    </row>
    <row r="63" spans="1:12" ht="16" x14ac:dyDescent="0.2">
      <c r="A63" s="2" t="s">
        <v>81</v>
      </c>
      <c r="B63" s="10"/>
      <c r="C63" s="12" t="s">
        <v>279</v>
      </c>
      <c r="D63" s="6">
        <f>J3</f>
        <v>0.36</v>
      </c>
      <c r="E63">
        <f>D63-L$14</f>
        <v>0.25290000000000001</v>
      </c>
      <c r="F63">
        <f>(E63-O$14)/N$14</f>
        <v>0.30272079649815464</v>
      </c>
      <c r="G63">
        <f>STDEV(E63:E64)/AVERAGE(E63:E64)*100</f>
        <v>0.98541657740511179</v>
      </c>
      <c r="H63">
        <v>9</v>
      </c>
      <c r="I63" s="10">
        <f>AVERAGE(F63:F64)*H63</f>
        <v>2.7109690155351469</v>
      </c>
    </row>
    <row r="64" spans="1:12" hidden="1" x14ac:dyDescent="0.2">
      <c r="A64" s="2" t="s">
        <v>82</v>
      </c>
      <c r="D64" s="6">
        <f>K3</f>
        <v>0.35649999999999998</v>
      </c>
      <c r="E64">
        <f>D64-L$14</f>
        <v>0.24939999999999998</v>
      </c>
      <c r="F64">
        <f>(E64-O$14)/N$14</f>
        <v>0.29971676250965579</v>
      </c>
      <c r="I64" s="10"/>
      <c r="J64" s="3"/>
    </row>
    <row r="65" spans="1:11" ht="16" x14ac:dyDescent="0.2">
      <c r="A65" s="2" t="s">
        <v>83</v>
      </c>
      <c r="C65" s="12" t="s">
        <v>280</v>
      </c>
      <c r="D65" s="6">
        <f>J4</f>
        <v>0.38690000000000002</v>
      </c>
      <c r="E65">
        <f>D65-L$14</f>
        <v>0.27980000000000005</v>
      </c>
      <c r="F65">
        <f>(E65-O$14)/N$14</f>
        <v>0.3258089434383315</v>
      </c>
      <c r="G65">
        <f>STDEV(E65:E66)/AVERAGE(E65:E66)*100</f>
        <v>3.4757558357086702</v>
      </c>
      <c r="H65">
        <v>9</v>
      </c>
      <c r="I65" s="10">
        <f>AVERAGE(F65:F66)*H65</f>
        <v>2.9867393356793408</v>
      </c>
    </row>
    <row r="66" spans="1:11" hidden="1" x14ac:dyDescent="0.2">
      <c r="A66" s="2" t="s">
        <v>84</v>
      </c>
      <c r="B66" s="10"/>
      <c r="C66" s="10"/>
      <c r="D66" s="6">
        <f>K4</f>
        <v>0.40100000000000002</v>
      </c>
      <c r="E66">
        <f>D66-L$14</f>
        <v>0.29390000000000005</v>
      </c>
      <c r="F66">
        <f>(E66-O$14)/N$14</f>
        <v>0.33791090893485543</v>
      </c>
      <c r="I66" s="10"/>
      <c r="J66" s="3"/>
    </row>
    <row r="67" spans="1:11" ht="16" x14ac:dyDescent="0.2">
      <c r="A67" s="2" t="s">
        <v>85</v>
      </c>
      <c r="B67" s="10"/>
      <c r="C67" s="12" t="s">
        <v>281</v>
      </c>
      <c r="D67" s="6">
        <f>J5</f>
        <v>0.4617</v>
      </c>
      <c r="E67">
        <f>D67-L$14</f>
        <v>0.35460000000000003</v>
      </c>
      <c r="F67">
        <f>(E67-O$14)/N$14</f>
        <v>0.39000944124967818</v>
      </c>
      <c r="G67">
        <f>STDEV(E67:E68)/AVERAGE(E67:E68)*100</f>
        <v>4.7614536205827873</v>
      </c>
      <c r="H67">
        <v>9</v>
      </c>
      <c r="I67" s="10">
        <f>AVERAGE(F67:F68)*H67</f>
        <v>3.4208651617886883</v>
      </c>
      <c r="J67" s="3"/>
    </row>
    <row r="68" spans="1:11" hidden="1" x14ac:dyDescent="0.2">
      <c r="A68" s="2" t="s">
        <v>86</v>
      </c>
      <c r="D68" s="6">
        <f>K5</f>
        <v>0.43859999999999999</v>
      </c>
      <c r="E68">
        <f>D68-L$14</f>
        <v>0.33150000000000002</v>
      </c>
      <c r="F68">
        <f>(E68-O$14)/N$14</f>
        <v>0.3701828169255858</v>
      </c>
      <c r="I68" s="10"/>
      <c r="J68" s="3"/>
    </row>
    <row r="69" spans="1:11" ht="16" x14ac:dyDescent="0.2">
      <c r="A69" s="2" t="s">
        <v>87</v>
      </c>
      <c r="C69" s="12" t="s">
        <v>282</v>
      </c>
      <c r="D69" s="6">
        <f>J6</f>
        <v>0.2732</v>
      </c>
      <c r="E69">
        <f>D69-L$14</f>
        <v>0.1661</v>
      </c>
      <c r="F69">
        <f>(E69-O$14)/N$14</f>
        <v>0.22822075358338342</v>
      </c>
      <c r="G69">
        <f>STDEV(E69:E70)/AVERAGE(E69:E70)*100</f>
        <v>4.2583967551127345E-2</v>
      </c>
      <c r="H69">
        <v>9</v>
      </c>
      <c r="I69" s="10">
        <f>AVERAGE(F69:F70)*H69</f>
        <v>2.0536005493090723</v>
      </c>
      <c r="J69" s="3"/>
      <c r="K69" s="3"/>
    </row>
    <row r="70" spans="1:11" hidden="1" x14ac:dyDescent="0.2">
      <c r="A70" s="2" t="s">
        <v>88</v>
      </c>
      <c r="B70" s="10"/>
      <c r="D70" s="6">
        <f>K6</f>
        <v>0.27310000000000001</v>
      </c>
      <c r="E70">
        <f>D70-L$14</f>
        <v>0.16600000000000001</v>
      </c>
      <c r="F70">
        <f>(E70-O$14)/N$14</f>
        <v>0.22813492404085489</v>
      </c>
      <c r="I70" s="10"/>
      <c r="J70" s="3"/>
    </row>
    <row r="71" spans="1:11" ht="16" x14ac:dyDescent="0.2">
      <c r="A71" s="2" t="s">
        <v>89</v>
      </c>
      <c r="B71" s="10"/>
      <c r="C71" s="12" t="s">
        <v>283</v>
      </c>
      <c r="D71" s="6">
        <f>J7</f>
        <v>0.4214</v>
      </c>
      <c r="E71">
        <f>D71-L$14</f>
        <v>0.31430000000000002</v>
      </c>
      <c r="F71">
        <f>(E71-O$14)/N$14</f>
        <v>0.3554201356106772</v>
      </c>
      <c r="G71">
        <f>STDEV(E71:E72)/AVERAGE(E71:E72)*100</f>
        <v>11.903004802312372</v>
      </c>
      <c r="H71">
        <v>9</v>
      </c>
      <c r="I71" s="10">
        <f>AVERAGE(F71:F72)*H71</f>
        <v>3.0102995451034245</v>
      </c>
      <c r="J71" s="3"/>
      <c r="K71" s="3"/>
    </row>
    <row r="72" spans="1:11" hidden="1" x14ac:dyDescent="0.2">
      <c r="A72" s="2" t="s">
        <v>90</v>
      </c>
      <c r="D72" s="6">
        <f>K7</f>
        <v>0.37259999999999999</v>
      </c>
      <c r="E72">
        <f>D72-L$14</f>
        <v>0.26549999999999996</v>
      </c>
      <c r="F72">
        <f>(E72-O$14)/N$14</f>
        <v>0.31353531885675046</v>
      </c>
      <c r="I72" s="10"/>
    </row>
    <row r="73" spans="1:11" ht="16" x14ac:dyDescent="0.2">
      <c r="A73" s="2" t="s">
        <v>91</v>
      </c>
      <c r="C73" s="12" t="s">
        <v>284</v>
      </c>
      <c r="D73" s="6">
        <f>J8</f>
        <v>0.3947</v>
      </c>
      <c r="E73">
        <f>D73-L$14</f>
        <v>0.28759999999999997</v>
      </c>
      <c r="F73">
        <f>(E73-O$14)/N$14</f>
        <v>0.33250364775555741</v>
      </c>
      <c r="G73">
        <f>STDEV(E73:E74)/AVERAGE(E73:E74)*100</f>
        <v>2.0452471272415096</v>
      </c>
      <c r="H73">
        <v>9</v>
      </c>
      <c r="I73" s="10">
        <f>AVERAGE(F73:F74)*H73</f>
        <v>2.9608617286069863</v>
      </c>
    </row>
    <row r="74" spans="1:11" hidden="1" x14ac:dyDescent="0.2">
      <c r="A74" s="2" t="s">
        <v>92</v>
      </c>
      <c r="B74" s="10"/>
      <c r="D74" s="6">
        <f>K8</f>
        <v>0.38650000000000001</v>
      </c>
      <c r="E74">
        <f>D74-L$14</f>
        <v>0.27939999999999998</v>
      </c>
      <c r="F74">
        <f>(E74-O$14)/N$14</f>
        <v>0.32546562526821732</v>
      </c>
      <c r="I74" s="10"/>
      <c r="J74" s="3"/>
    </row>
    <row r="75" spans="1:11" ht="16" x14ac:dyDescent="0.2">
      <c r="A75" s="2" t="s">
        <v>93</v>
      </c>
      <c r="B75" s="10"/>
      <c r="C75" s="12" t="s">
        <v>285</v>
      </c>
      <c r="D75" s="6">
        <f>J9</f>
        <v>0.7883</v>
      </c>
      <c r="E75">
        <f>D75-L$14</f>
        <v>0.68120000000000003</v>
      </c>
      <c r="F75">
        <f>(E75-O$14)/N$14</f>
        <v>0.67032872714788427</v>
      </c>
      <c r="G75" s="14">
        <f>STDEV(E75:E76)/AVERAGE(E75:E76)*100</f>
        <v>41.379835164692871</v>
      </c>
      <c r="H75">
        <v>9</v>
      </c>
      <c r="I75" s="10">
        <f>AVERAGE(F75:F76)*H75</f>
        <v>4.841816153119904</v>
      </c>
      <c r="J75" s="3"/>
    </row>
    <row r="76" spans="1:11" hidden="1" x14ac:dyDescent="0.2">
      <c r="A76" s="2" t="s">
        <v>94</v>
      </c>
      <c r="D76" s="6">
        <f>K9</f>
        <v>0.47989999999999999</v>
      </c>
      <c r="E76">
        <f>D76-L$14</f>
        <v>0.37280000000000002</v>
      </c>
      <c r="F76">
        <f>(E76-O$14)/N$14</f>
        <v>0.40563041798987215</v>
      </c>
      <c r="I76" s="10"/>
      <c r="J76" s="3"/>
    </row>
    <row r="77" spans="1:11" ht="16" x14ac:dyDescent="0.2">
      <c r="A77" s="2" t="s">
        <v>95</v>
      </c>
      <c r="C77" s="12" t="s">
        <v>286</v>
      </c>
      <c r="D77" s="6">
        <f>J10</f>
        <v>0.37490000000000001</v>
      </c>
      <c r="E77">
        <f>D77-L$14</f>
        <v>0.26780000000000004</v>
      </c>
      <c r="F77">
        <f>(E77-O$14)/N$14</f>
        <v>0.31550939833490688</v>
      </c>
      <c r="G77">
        <f>STDEV(E77:E78)/AVERAGE(E77:E78)*100</f>
        <v>2.6632517153307336</v>
      </c>
      <c r="H77">
        <v>9</v>
      </c>
      <c r="I77" s="10">
        <f>AVERAGE(F77:F78)*H77</f>
        <v>2.8013475238176984</v>
      </c>
    </row>
    <row r="78" spans="1:11" hidden="1" x14ac:dyDescent="0.2">
      <c r="A78" s="2" t="s">
        <v>96</v>
      </c>
      <c r="B78" s="10"/>
      <c r="D78" s="6">
        <f>K10</f>
        <v>0.36499999999999999</v>
      </c>
      <c r="E78">
        <f>D78-L$14</f>
        <v>0.25790000000000002</v>
      </c>
      <c r="F78">
        <f>(E78-O$14)/N$14</f>
        <v>0.30701227362458161</v>
      </c>
      <c r="I78" s="10"/>
      <c r="J78" s="3"/>
    </row>
    <row r="79" spans="1:11" ht="16" x14ac:dyDescent="0.2">
      <c r="A79" s="2" t="s">
        <v>97</v>
      </c>
      <c r="B79" s="10"/>
      <c r="C79" s="12" t="s">
        <v>287</v>
      </c>
      <c r="D79" s="6">
        <f>L3</f>
        <v>0.30859999999999999</v>
      </c>
      <c r="E79">
        <f>D79-L$14</f>
        <v>0.20149999999999998</v>
      </c>
      <c r="F79">
        <f>(E79-O$14)/N$14</f>
        <v>0.25860441163848596</v>
      </c>
      <c r="G79">
        <f>STDEV(E79:E80)/AVERAGE(E79:E80)*100</f>
        <v>3.9567962671316694</v>
      </c>
      <c r="H79">
        <v>9</v>
      </c>
      <c r="I79" s="10">
        <f>AVERAGE(F79:F80)*H79</f>
        <v>2.3722427259462702</v>
      </c>
    </row>
    <row r="80" spans="1:11" hidden="1" x14ac:dyDescent="0.2">
      <c r="A80" s="2" t="s">
        <v>98</v>
      </c>
      <c r="D80" s="6">
        <f>M3</f>
        <v>0.32019999999999998</v>
      </c>
      <c r="E80">
        <f>D80-L$14</f>
        <v>0.21309999999999998</v>
      </c>
      <c r="F80">
        <f>(E80-O$14)/N$14</f>
        <v>0.26856063857179635</v>
      </c>
      <c r="I80" s="10"/>
      <c r="J80" s="3"/>
    </row>
    <row r="81" spans="1:10" ht="16" x14ac:dyDescent="0.2">
      <c r="A81" s="2" t="s">
        <v>99</v>
      </c>
      <c r="C81" s="12" t="s">
        <v>288</v>
      </c>
      <c r="D81" s="6">
        <f>L4</f>
        <v>1.9936</v>
      </c>
      <c r="E81">
        <f>D81-L$14</f>
        <v>1.8865000000000001</v>
      </c>
      <c r="F81">
        <f>(E81-O$14)/N$14</f>
        <v>1.7048322032443566</v>
      </c>
      <c r="G81" s="14">
        <f>STDEV(E81:E82)/AVERAGE(E81:E82)*100</f>
        <v>39.558454868537524</v>
      </c>
      <c r="H81">
        <v>9</v>
      </c>
      <c r="I81" s="10">
        <f>AVERAGE(F81:F82)*H81</f>
        <v>12.15822676165136</v>
      </c>
    </row>
    <row r="82" spans="1:10" hidden="1" x14ac:dyDescent="0.2">
      <c r="A82" s="2" t="s">
        <v>100</v>
      </c>
      <c r="B82" s="10"/>
      <c r="D82" s="6">
        <f>M4</f>
        <v>1.1689000000000001</v>
      </c>
      <c r="E82">
        <f>D82-L$14</f>
        <v>1.0618000000000001</v>
      </c>
      <c r="F82">
        <f>(E82-O$14)/N$14</f>
        <v>0.99699596601150109</v>
      </c>
      <c r="I82" s="10"/>
      <c r="J82" s="3"/>
    </row>
    <row r="83" spans="1:10" ht="16" x14ac:dyDescent="0.2">
      <c r="A83" s="2" t="s">
        <v>101</v>
      </c>
      <c r="B83" s="10"/>
      <c r="C83" s="12" t="s">
        <v>289</v>
      </c>
      <c r="D83" s="6">
        <f>L5</f>
        <v>0.371</v>
      </c>
      <c r="E83">
        <f>D83-L$14</f>
        <v>0.26390000000000002</v>
      </c>
      <c r="F83">
        <f>(E83-O$14)/N$14</f>
        <v>0.31216204617629389</v>
      </c>
      <c r="G83">
        <f>STDEV(E83:E84)/AVERAGE(E83:E84)*100</f>
        <v>5.2875028321445177</v>
      </c>
      <c r="H83">
        <v>9</v>
      </c>
      <c r="I83" s="10">
        <f>AVERAGE(F83:F84)*H83</f>
        <v>2.8886361685692217</v>
      </c>
    </row>
    <row r="84" spans="1:10" hidden="1" x14ac:dyDescent="0.2">
      <c r="A84" s="2" t="s">
        <v>102</v>
      </c>
      <c r="D84" s="6">
        <f>M5</f>
        <v>0.39150000000000001</v>
      </c>
      <c r="E84">
        <f>D84-L$14</f>
        <v>0.28439999999999999</v>
      </c>
      <c r="F84">
        <f>(E84-O$14)/N$14</f>
        <v>0.32975710239464423</v>
      </c>
      <c r="I84" s="10"/>
    </row>
    <row r="85" spans="1:10" ht="16" x14ac:dyDescent="0.2">
      <c r="A85" s="2" t="s">
        <v>103</v>
      </c>
      <c r="C85" s="12" t="s">
        <v>290</v>
      </c>
      <c r="D85" s="6">
        <f>L6</f>
        <v>0.33460000000000001</v>
      </c>
      <c r="E85">
        <f>D85-L$14</f>
        <v>0.22750000000000001</v>
      </c>
      <c r="F85">
        <f>(E85-O$14)/N$14</f>
        <v>0.28092009269590595</v>
      </c>
      <c r="G85">
        <f>STDEV(E85:E86)/AVERAGE(E85:E86)*100</f>
        <v>4.8910844614219018</v>
      </c>
      <c r="H85">
        <v>9</v>
      </c>
      <c r="I85" s="10">
        <f>AVERAGE(F85:F86)*H85</f>
        <v>2.5912368037078366</v>
      </c>
    </row>
    <row r="86" spans="1:10" hidden="1" x14ac:dyDescent="0.2">
      <c r="A86" s="2" t="s">
        <v>104</v>
      </c>
      <c r="B86" s="10"/>
      <c r="D86" s="6">
        <f>M6</f>
        <v>0.35089999999999999</v>
      </c>
      <c r="E86">
        <f>D86-L$14</f>
        <v>0.24379999999999999</v>
      </c>
      <c r="F86">
        <f>(E86-O$14)/N$14</f>
        <v>0.29491030812805769</v>
      </c>
      <c r="I86" s="10"/>
    </row>
    <row r="87" spans="1:10" ht="16" x14ac:dyDescent="0.2">
      <c r="A87" s="2" t="s">
        <v>105</v>
      </c>
      <c r="B87" s="10"/>
      <c r="C87" s="12" t="s">
        <v>291</v>
      </c>
      <c r="D87" s="6">
        <f>L7</f>
        <v>0.84289999999999998</v>
      </c>
      <c r="E87">
        <f>D87-L$14</f>
        <v>0.73580000000000001</v>
      </c>
      <c r="F87">
        <f>(E87-O$14)/N$14</f>
        <v>0.71719165736846624</v>
      </c>
      <c r="G87">
        <f>STDEV(E87:E88)/AVERAGE(E87:E88)*100</f>
        <v>14.482207953884215</v>
      </c>
      <c r="H87">
        <v>9</v>
      </c>
      <c r="I87" s="10">
        <f>AVERAGE(F87:F88)*H87</f>
        <v>5.9267444854518923</v>
      </c>
    </row>
    <row r="88" spans="1:10" hidden="1" x14ac:dyDescent="0.2">
      <c r="A88" s="2" t="s">
        <v>106</v>
      </c>
      <c r="D88" s="6">
        <f>M7</f>
        <v>0.70620000000000005</v>
      </c>
      <c r="E88">
        <f>D88-L$14</f>
        <v>0.59910000000000008</v>
      </c>
      <c r="F88">
        <f>(E88-O$14)/N$14</f>
        <v>0.59986267273195437</v>
      </c>
      <c r="I88" s="10"/>
      <c r="J88" s="3"/>
    </row>
    <row r="89" spans="1:10" ht="16" x14ac:dyDescent="0.2">
      <c r="A89" s="2" t="s">
        <v>107</v>
      </c>
      <c r="C89" s="12" t="s">
        <v>292</v>
      </c>
      <c r="D89" s="6">
        <f>L8</f>
        <v>0.37040000000000001</v>
      </c>
      <c r="E89">
        <f>D89-L$14</f>
        <v>0.26329999999999998</v>
      </c>
      <c r="F89">
        <f>(E89-O$14)/N$14</f>
        <v>0.31164706892112265</v>
      </c>
      <c r="G89">
        <f>STDEV(E89:E90)/AVERAGE(E89:E90)*100</f>
        <v>1.8290672128161913</v>
      </c>
      <c r="H89">
        <v>9</v>
      </c>
      <c r="I89" s="10">
        <f>AVERAGE(F89:F90)*H89</f>
        <v>2.8314736932452149</v>
      </c>
      <c r="J89" s="3"/>
    </row>
    <row r="90" spans="1:10" hidden="1" x14ac:dyDescent="0.2">
      <c r="A90" s="2" t="s">
        <v>108</v>
      </c>
      <c r="B90" s="10"/>
      <c r="D90" s="6">
        <f>M8</f>
        <v>0.37730000000000002</v>
      </c>
      <c r="E90">
        <f>D90-L$14</f>
        <v>0.2702</v>
      </c>
      <c r="F90">
        <f>(E90-O$14)/N$14</f>
        <v>0.3175693073555918</v>
      </c>
      <c r="I90" s="10"/>
      <c r="J90" s="3"/>
    </row>
    <row r="91" spans="1:10" ht="16" x14ac:dyDescent="0.2">
      <c r="A91" s="2" t="s">
        <v>109</v>
      </c>
      <c r="B91" s="10"/>
      <c r="C91" s="12" t="s">
        <v>293</v>
      </c>
      <c r="D91" s="6">
        <f>L9</f>
        <v>0.3014</v>
      </c>
      <c r="E91">
        <f>D91-L$14</f>
        <v>0.1943</v>
      </c>
      <c r="F91">
        <f>(E91-O$14)/N$14</f>
        <v>0.25242468457643125</v>
      </c>
      <c r="G91">
        <f>STDEV(E91:E92)/AVERAGE(E91:E92)*100</f>
        <v>2.1052539319735226</v>
      </c>
      <c r="H91">
        <v>9</v>
      </c>
      <c r="I91" s="10">
        <f>AVERAGE(F91:F92)*H91</f>
        <v>2.2498068835293106</v>
      </c>
      <c r="J91" s="3"/>
    </row>
    <row r="92" spans="1:10" hidden="1" x14ac:dyDescent="0.2">
      <c r="A92" s="2" t="s">
        <v>110</v>
      </c>
      <c r="D92" s="6">
        <f>M9</f>
        <v>0.29570000000000002</v>
      </c>
      <c r="E92">
        <f>D92-L$14</f>
        <v>0.18860000000000002</v>
      </c>
      <c r="F92">
        <f>(E92-O$14)/N$14</f>
        <v>0.2475324006523045</v>
      </c>
      <c r="I92" s="10"/>
      <c r="J92" s="3"/>
    </row>
    <row r="93" spans="1:10" ht="16" x14ac:dyDescent="0.2">
      <c r="A93" s="2" t="s">
        <v>111</v>
      </c>
      <c r="C93" s="12" t="s">
        <v>294</v>
      </c>
      <c r="D93" s="6">
        <f>L10</f>
        <v>0.39340000000000003</v>
      </c>
      <c r="E93">
        <f>D93-L$14</f>
        <v>0.2863</v>
      </c>
      <c r="F93">
        <f>(E93-O$14)/N$14</f>
        <v>0.33138786370268647</v>
      </c>
      <c r="G93">
        <f>STDEV(E93:E94)/AVERAGE(E93:E94)*100</f>
        <v>1.0054232019645706</v>
      </c>
      <c r="H93">
        <v>9</v>
      </c>
      <c r="I93" s="10">
        <f>AVERAGE(F93:F94)*H93</f>
        <v>2.9983263239206934</v>
      </c>
    </row>
    <row r="94" spans="1:10" hidden="1" x14ac:dyDescent="0.2">
      <c r="A94" s="2" t="s">
        <v>112</v>
      </c>
      <c r="B94" s="10"/>
      <c r="D94" s="6">
        <f>M10</f>
        <v>0.39750000000000002</v>
      </c>
      <c r="E94">
        <f>D94-L$14</f>
        <v>0.29039999999999999</v>
      </c>
      <c r="F94">
        <f>(E94-O$14)/N$14</f>
        <v>0.33490687494635651</v>
      </c>
      <c r="I94" s="10"/>
      <c r="J94" s="3"/>
    </row>
    <row r="95" spans="1:10" ht="16" x14ac:dyDescent="0.2">
      <c r="A95" s="2" t="s">
        <v>113</v>
      </c>
      <c r="B95" s="10"/>
      <c r="C95" s="12" t="s">
        <v>295</v>
      </c>
      <c r="D95" s="6">
        <f>N3</f>
        <v>0.46079999999999999</v>
      </c>
      <c r="E95">
        <f>D95-L$14</f>
        <v>0.35370000000000001</v>
      </c>
      <c r="F95">
        <f>(E95-O$14)/N$14</f>
        <v>0.38923697536692131</v>
      </c>
      <c r="G95">
        <f>STDEV(E95:E96)/AVERAGE(E95:E96)*100</f>
        <v>5.5692820897365278</v>
      </c>
      <c r="H95">
        <v>9</v>
      </c>
      <c r="I95" s="10">
        <f>AVERAGE(F95:F96)*H95</f>
        <v>3.615140331302034</v>
      </c>
    </row>
    <row r="96" spans="1:10" hidden="1" x14ac:dyDescent="0.2">
      <c r="A96" s="2" t="s">
        <v>114</v>
      </c>
      <c r="D96" s="6">
        <f>O3</f>
        <v>0.48980000000000001</v>
      </c>
      <c r="E96">
        <f>D96-L$14</f>
        <v>0.38270000000000004</v>
      </c>
      <c r="F96">
        <f>(E96-O$14)/N$14</f>
        <v>0.41412754270019742</v>
      </c>
      <c r="I96" s="10"/>
    </row>
    <row r="97" spans="1:9" ht="16" x14ac:dyDescent="0.2">
      <c r="A97" s="2" t="s">
        <v>115</v>
      </c>
      <c r="C97" s="12" t="s">
        <v>296</v>
      </c>
      <c r="D97" s="6">
        <f>N4</f>
        <v>0.26529999999999998</v>
      </c>
      <c r="E97">
        <f>D97-L$14</f>
        <v>0.15819999999999998</v>
      </c>
      <c r="F97">
        <f>(E97-O$14)/N$14</f>
        <v>0.22144021972362887</v>
      </c>
      <c r="G97">
        <f>STDEV(E97:E98)/AVERAGE(E97:E98)*100</f>
        <v>5.2091275813438207</v>
      </c>
      <c r="H97">
        <v>9</v>
      </c>
      <c r="I97" s="10">
        <f>AVERAGE(F97:F98)*H97</f>
        <v>2.0396961634194488</v>
      </c>
    </row>
    <row r="98" spans="1:9" hidden="1" x14ac:dyDescent="0.2">
      <c r="A98" s="2" t="s">
        <v>116</v>
      </c>
      <c r="B98" s="10"/>
      <c r="D98" s="6">
        <f>O4</f>
        <v>0.27739999999999998</v>
      </c>
      <c r="E98">
        <f>D98-L$14</f>
        <v>0.17029999999999998</v>
      </c>
      <c r="F98">
        <f>(E98-O$14)/N$14</f>
        <v>0.231825594369582</v>
      </c>
      <c r="I98" s="10"/>
    </row>
    <row r="99" spans="1:9" ht="16" x14ac:dyDescent="0.2">
      <c r="A99" s="2" t="s">
        <v>117</v>
      </c>
      <c r="B99" s="10"/>
      <c r="C99" s="12" t="s">
        <v>297</v>
      </c>
      <c r="D99" s="6">
        <f>N5</f>
        <v>0.33789999999999998</v>
      </c>
      <c r="E99">
        <f>D99-L$14</f>
        <v>0.23079999999999998</v>
      </c>
      <c r="F99">
        <f>(E99-O$14)/N$14</f>
        <v>0.28375246759934769</v>
      </c>
      <c r="G99">
        <f>STDEV(E99:E100)/AVERAGE(E99:E100)*100</f>
        <v>3.9027170143432794</v>
      </c>
      <c r="H99">
        <v>9</v>
      </c>
      <c r="I99" s="10">
        <f>AVERAGE(F99:F100)*H99</f>
        <v>2.6043687237147024</v>
      </c>
    </row>
    <row r="100" spans="1:9" hidden="1" x14ac:dyDescent="0.2">
      <c r="A100" s="2" t="s">
        <v>118</v>
      </c>
      <c r="D100" s="6">
        <f>O5</f>
        <v>0.35099999999999998</v>
      </c>
      <c r="E100">
        <f>D100-L$14</f>
        <v>0.24389999999999998</v>
      </c>
      <c r="F100">
        <f>(E100-O$14)/N$14</f>
        <v>0.29499613767058619</v>
      </c>
      <c r="I100" s="10"/>
    </row>
    <row r="101" spans="1:9" ht="16" x14ac:dyDescent="0.2">
      <c r="A101" s="2" t="s">
        <v>119</v>
      </c>
      <c r="C101" s="12" t="s">
        <v>298</v>
      </c>
      <c r="D101" s="6">
        <f>N6</f>
        <v>0.26860000000000001</v>
      </c>
      <c r="E101">
        <f>D101-L$14</f>
        <v>0.1615</v>
      </c>
      <c r="F101">
        <f>(E101-O$14)/N$14</f>
        <v>0.22427259462707061</v>
      </c>
      <c r="G101">
        <f>STDEV(E101:E102)/AVERAGE(E101:E102)*100</f>
        <v>4.9436207588184029</v>
      </c>
      <c r="H101">
        <v>9</v>
      </c>
      <c r="I101" s="10">
        <f>AVERAGE(F101:F102)*H101</f>
        <v>2.0636426057849109</v>
      </c>
    </row>
    <row r="102" spans="1:9" hidden="1" x14ac:dyDescent="0.2">
      <c r="A102" s="2" t="s">
        <v>120</v>
      </c>
      <c r="B102" s="10"/>
      <c r="D102" s="6">
        <f>O6</f>
        <v>0.28029999999999999</v>
      </c>
      <c r="E102">
        <f>D102-L$14</f>
        <v>0.17319999999999999</v>
      </c>
      <c r="F102">
        <f>(E102-O$14)/N$14</f>
        <v>0.23431465110290964</v>
      </c>
      <c r="I102" s="10"/>
    </row>
    <row r="103" spans="1:9" ht="16" x14ac:dyDescent="0.2">
      <c r="A103" s="2" t="s">
        <v>121</v>
      </c>
      <c r="B103" s="10"/>
      <c r="C103" s="12" t="s">
        <v>299</v>
      </c>
      <c r="D103" s="6">
        <f>N7</f>
        <v>0.2462</v>
      </c>
      <c r="E103">
        <f>D103-L$14</f>
        <v>0.1391</v>
      </c>
      <c r="F103">
        <f>(E103-O$14)/N$14</f>
        <v>0.20504677710067806</v>
      </c>
      <c r="G103">
        <f>STDEV(E103:E104)/AVERAGE(E103:E104)*100</f>
        <v>20.883913512985</v>
      </c>
      <c r="H103">
        <v>9</v>
      </c>
      <c r="I103" s="10">
        <f>AVERAGE(F103:F104)*H103</f>
        <v>2.0315852716505018</v>
      </c>
    </row>
    <row r="104" spans="1:9" hidden="1" x14ac:dyDescent="0.2">
      <c r="A104" s="2" t="s">
        <v>122</v>
      </c>
      <c r="D104" s="6">
        <f>O7</f>
        <v>0.2944</v>
      </c>
      <c r="E104">
        <f>D104-L$14</f>
        <v>0.18729999999999999</v>
      </c>
      <c r="F104">
        <f>(E104-O$14)/N$14</f>
        <v>0.24641661659943354</v>
      </c>
      <c r="I104" s="10"/>
    </row>
    <row r="105" spans="1:9" ht="16" x14ac:dyDescent="0.2">
      <c r="A105" s="2" t="s">
        <v>123</v>
      </c>
      <c r="C105" s="12" t="s">
        <v>300</v>
      </c>
      <c r="D105" s="6">
        <f>N8</f>
        <v>0.2571</v>
      </c>
      <c r="E105">
        <f>D105-L$14</f>
        <v>0.15</v>
      </c>
      <c r="F105">
        <f>(E105-O$14)/N$14</f>
        <v>0.21440219723628873</v>
      </c>
      <c r="G105">
        <f>STDEV(E105:E106)/AVERAGE(E105:E106)*100</f>
        <v>5.0458921704729516</v>
      </c>
      <c r="H105">
        <v>9</v>
      </c>
      <c r="I105" s="10">
        <f>AVERAGE(F105:F106)*H105</f>
        <v>1.9724916316196035</v>
      </c>
    </row>
    <row r="106" spans="1:9" hidden="1" x14ac:dyDescent="0.2">
      <c r="A106" s="2" t="s">
        <v>124</v>
      </c>
      <c r="B106" s="10"/>
      <c r="D106" s="6">
        <f>O8</f>
        <v>0.26819999999999999</v>
      </c>
      <c r="E106">
        <f>D106-L$14</f>
        <v>0.16109999999999999</v>
      </c>
      <c r="F106">
        <f>(E106-O$14)/N$14</f>
        <v>0.22392927645695651</v>
      </c>
      <c r="I106" s="10"/>
    </row>
    <row r="107" spans="1:9" ht="16" x14ac:dyDescent="0.2">
      <c r="A107" s="2" t="s">
        <v>125</v>
      </c>
      <c r="B107" s="10"/>
      <c r="C107" s="12" t="s">
        <v>302</v>
      </c>
      <c r="D107" s="6">
        <f>N9</f>
        <v>0.57289999999999996</v>
      </c>
      <c r="E107">
        <f>D107-L$14</f>
        <v>0.46579999999999999</v>
      </c>
      <c r="F107">
        <f>(E107-O$14)/N$14</f>
        <v>0.48545189254141274</v>
      </c>
      <c r="G107">
        <f>STDEV(E107:E108)/AVERAGE(E107:E108)*100</f>
        <v>12.735933820160133</v>
      </c>
      <c r="H107">
        <v>9</v>
      </c>
      <c r="I107" s="10">
        <f>AVERAGE(F107:F108)*H107</f>
        <v>4.7251738048236209</v>
      </c>
    </row>
    <row r="108" spans="1:9" hidden="1" x14ac:dyDescent="0.2">
      <c r="A108" s="2" t="s">
        <v>126</v>
      </c>
      <c r="D108" s="6">
        <f>O9</f>
        <v>0.66510000000000002</v>
      </c>
      <c r="E108">
        <f>D108-L$14</f>
        <v>0.55800000000000005</v>
      </c>
      <c r="F108">
        <f>(E108-O$14)/N$14</f>
        <v>0.56458673075272514</v>
      </c>
      <c r="I108" s="10"/>
    </row>
    <row r="109" spans="1:9" ht="16" x14ac:dyDescent="0.2">
      <c r="A109" s="2" t="s">
        <v>127</v>
      </c>
      <c r="C109" s="12" t="s">
        <v>303</v>
      </c>
      <c r="D109" s="6">
        <f>N10</f>
        <v>0.52649999999999997</v>
      </c>
      <c r="E109">
        <f>D109-L$14</f>
        <v>0.4194</v>
      </c>
      <c r="F109">
        <f>(E109-O$14)/N$14</f>
        <v>0.44562698480817098</v>
      </c>
      <c r="G109">
        <f>STDEV(E109:E110)/AVERAGE(E109:E110)*100</f>
        <v>4.6787238317127269</v>
      </c>
      <c r="H109">
        <v>9</v>
      </c>
      <c r="I109" s="10">
        <f>AVERAGE(F109:F110)*H109</f>
        <v>4.1214917174491461</v>
      </c>
    </row>
    <row r="110" spans="1:9" hidden="1" x14ac:dyDescent="0.2">
      <c r="D110" s="6">
        <f>O10</f>
        <v>0.55520000000000003</v>
      </c>
      <c r="E110">
        <f>D110-L$14</f>
        <v>0.44810000000000005</v>
      </c>
      <c r="F110">
        <f>(E110-O$14)/N$14</f>
        <v>0.47026006351386151</v>
      </c>
      <c r="I110" s="10"/>
    </row>
  </sheetData>
  <pageMargins left="0.7" right="0.7" top="0.75" bottom="0.75" header="0.3" footer="0.3"/>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4D1B-A9AA-4E77-9E62-B4E6E2632D07}">
  <dimension ref="A1:W109"/>
  <sheetViews>
    <sheetView topLeftCell="A7" workbookViewId="0">
      <selection activeCell="I48" sqref="I48"/>
    </sheetView>
  </sheetViews>
  <sheetFormatPr baseColWidth="10" defaultColWidth="8.83203125" defaultRowHeight="15" x14ac:dyDescent="0.2"/>
  <cols>
    <col min="1" max="1" width="8.83203125" style="2"/>
    <col min="2" max="2" width="13.5" bestFit="1" customWidth="1"/>
    <col min="3" max="3" width="13.5" customWidth="1"/>
    <col min="7" max="7" width="9.33203125" customWidth="1"/>
    <col min="9" max="9" width="8.83203125" style="3"/>
    <col min="21" max="21" width="13.5" bestFit="1" customWidth="1"/>
    <col min="259" max="259" width="13.5" bestFit="1" customWidth="1"/>
    <col min="515" max="515" width="13.5" bestFit="1" customWidth="1"/>
    <col min="771" max="771" width="13.5" bestFit="1" customWidth="1"/>
    <col min="1027" max="1027" width="13.5" bestFit="1" customWidth="1"/>
    <col min="1283" max="1283" width="13.5" bestFit="1" customWidth="1"/>
    <col min="1539" max="1539" width="13.5" bestFit="1" customWidth="1"/>
    <col min="1795" max="1795" width="13.5" bestFit="1" customWidth="1"/>
    <col min="2051" max="2051" width="13.5" bestFit="1" customWidth="1"/>
    <col min="2307" max="2307" width="13.5" bestFit="1" customWidth="1"/>
    <col min="2563" max="2563" width="13.5" bestFit="1" customWidth="1"/>
    <col min="2819" max="2819" width="13.5" bestFit="1" customWidth="1"/>
    <col min="3075" max="3075" width="13.5" bestFit="1" customWidth="1"/>
    <col min="3331" max="3331" width="13.5" bestFit="1" customWidth="1"/>
    <col min="3587" max="3587" width="13.5" bestFit="1" customWidth="1"/>
    <col min="3843" max="3843" width="13.5" bestFit="1" customWidth="1"/>
    <col min="4099" max="4099" width="13.5" bestFit="1" customWidth="1"/>
    <col min="4355" max="4355" width="13.5" bestFit="1" customWidth="1"/>
    <col min="4611" max="4611" width="13.5" bestFit="1" customWidth="1"/>
    <col min="4867" max="4867" width="13.5" bestFit="1" customWidth="1"/>
    <col min="5123" max="5123" width="13.5" bestFit="1" customWidth="1"/>
    <col min="5379" max="5379" width="13.5" bestFit="1" customWidth="1"/>
    <col min="5635" max="5635" width="13.5" bestFit="1" customWidth="1"/>
    <col min="5891" max="5891" width="13.5" bestFit="1" customWidth="1"/>
    <col min="6147" max="6147" width="13.5" bestFit="1" customWidth="1"/>
    <col min="6403" max="6403" width="13.5" bestFit="1" customWidth="1"/>
    <col min="6659" max="6659" width="13.5" bestFit="1" customWidth="1"/>
    <col min="6915" max="6915" width="13.5" bestFit="1" customWidth="1"/>
    <col min="7171" max="7171" width="13.5" bestFit="1" customWidth="1"/>
    <col min="7427" max="7427" width="13.5" bestFit="1" customWidth="1"/>
    <col min="7683" max="7683" width="13.5" bestFit="1" customWidth="1"/>
    <col min="7939" max="7939" width="13.5" bestFit="1" customWidth="1"/>
    <col min="8195" max="8195" width="13.5" bestFit="1" customWidth="1"/>
    <col min="8451" max="8451" width="13.5" bestFit="1" customWidth="1"/>
    <col min="8707" max="8707" width="13.5" bestFit="1" customWidth="1"/>
    <col min="8963" max="8963" width="13.5" bestFit="1" customWidth="1"/>
    <col min="9219" max="9219" width="13.5" bestFit="1" customWidth="1"/>
    <col min="9475" max="9475" width="13.5" bestFit="1" customWidth="1"/>
    <col min="9731" max="9731" width="13.5" bestFit="1" customWidth="1"/>
    <col min="9987" max="9987" width="13.5" bestFit="1" customWidth="1"/>
    <col min="10243" max="10243" width="13.5" bestFit="1" customWidth="1"/>
    <col min="10499" max="10499" width="13.5" bestFit="1" customWidth="1"/>
    <col min="10755" max="10755" width="13.5" bestFit="1" customWidth="1"/>
    <col min="11011" max="11011" width="13.5" bestFit="1" customWidth="1"/>
    <col min="11267" max="11267" width="13.5" bestFit="1" customWidth="1"/>
    <col min="11523" max="11523" width="13.5" bestFit="1" customWidth="1"/>
    <col min="11779" max="11779" width="13.5" bestFit="1" customWidth="1"/>
    <col min="12035" max="12035" width="13.5" bestFit="1" customWidth="1"/>
    <col min="12291" max="12291" width="13.5" bestFit="1" customWidth="1"/>
    <col min="12547" max="12547" width="13.5" bestFit="1" customWidth="1"/>
    <col min="12803" max="12803" width="13.5" bestFit="1" customWidth="1"/>
    <col min="13059" max="13059" width="13.5" bestFit="1" customWidth="1"/>
    <col min="13315" max="13315" width="13.5" bestFit="1" customWidth="1"/>
    <col min="13571" max="13571" width="13.5" bestFit="1" customWidth="1"/>
    <col min="13827" max="13827" width="13.5" bestFit="1" customWidth="1"/>
    <col min="14083" max="14083" width="13.5" bestFit="1" customWidth="1"/>
    <col min="14339" max="14339" width="13.5" bestFit="1" customWidth="1"/>
    <col min="14595" max="14595" width="13.5" bestFit="1" customWidth="1"/>
    <col min="14851" max="14851" width="13.5" bestFit="1" customWidth="1"/>
    <col min="15107" max="15107" width="13.5" bestFit="1" customWidth="1"/>
    <col min="15363" max="15363" width="13.5" bestFit="1" customWidth="1"/>
    <col min="15619" max="15619" width="13.5" bestFit="1" customWidth="1"/>
    <col min="15875" max="15875" width="13.5" bestFit="1" customWidth="1"/>
    <col min="16131" max="16131" width="13.5" bestFit="1" customWidth="1"/>
  </cols>
  <sheetData>
    <row r="1" spans="1:23" x14ac:dyDescent="0.2">
      <c r="A1" s="2" t="s">
        <v>162</v>
      </c>
      <c r="E1" s="3"/>
      <c r="I1"/>
    </row>
    <row r="2" spans="1:23" ht="24" x14ac:dyDescent="0.3">
      <c r="D2" s="4">
        <v>1</v>
      </c>
      <c r="E2" s="5">
        <v>2</v>
      </c>
      <c r="F2" s="4">
        <v>3</v>
      </c>
      <c r="G2" s="4">
        <v>4</v>
      </c>
      <c r="H2" s="4">
        <v>5</v>
      </c>
      <c r="I2" s="4">
        <v>6</v>
      </c>
      <c r="J2" s="4">
        <v>7</v>
      </c>
      <c r="K2" s="4">
        <v>8</v>
      </c>
      <c r="L2" s="4">
        <v>9</v>
      </c>
      <c r="M2" s="4">
        <v>10</v>
      </c>
      <c r="N2" s="4">
        <v>11</v>
      </c>
      <c r="O2" s="4">
        <v>12</v>
      </c>
      <c r="Q2" t="s">
        <v>3</v>
      </c>
      <c r="R2" t="s">
        <v>4</v>
      </c>
      <c r="S2" t="s">
        <v>5</v>
      </c>
      <c r="T2" t="s">
        <v>6</v>
      </c>
      <c r="U2" t="s">
        <v>7</v>
      </c>
      <c r="V2" t="s">
        <v>8</v>
      </c>
      <c r="W2" s="3" t="s">
        <v>9</v>
      </c>
    </row>
    <row r="3" spans="1:23" ht="24" x14ac:dyDescent="0.3">
      <c r="A3" s="4" t="s">
        <v>1</v>
      </c>
      <c r="C3" t="s">
        <v>1</v>
      </c>
      <c r="D3">
        <v>0.1009</v>
      </c>
      <c r="E3">
        <v>0.1014</v>
      </c>
      <c r="F3">
        <v>0.25819999999999999</v>
      </c>
      <c r="G3">
        <v>0.25840000000000002</v>
      </c>
      <c r="H3">
        <v>0.90390000000000004</v>
      </c>
      <c r="I3">
        <v>0.96879999999999999</v>
      </c>
      <c r="Q3" t="s">
        <v>10</v>
      </c>
      <c r="R3">
        <f>D4</f>
        <v>1.9037999999999999</v>
      </c>
      <c r="S3">
        <f>R3-L$14</f>
        <v>1.8026499999999999</v>
      </c>
      <c r="T3">
        <f>AVERAGE(S3:S4)</f>
        <v>1.8085999999999998</v>
      </c>
      <c r="U3">
        <v>2</v>
      </c>
      <c r="V3">
        <f>STDEV(S3:S4)</f>
        <v>8.4145706961199305E-3</v>
      </c>
      <c r="W3" s="3">
        <f>V3/T3*100</f>
        <v>0.4652532730354933</v>
      </c>
    </row>
    <row r="4" spans="1:23" ht="24" x14ac:dyDescent="0.3">
      <c r="A4" s="4" t="s">
        <v>2</v>
      </c>
      <c r="C4" t="s">
        <v>2</v>
      </c>
      <c r="D4">
        <v>1.9037999999999999</v>
      </c>
      <c r="E4">
        <v>1.9157</v>
      </c>
      <c r="F4">
        <v>0.34089999999999998</v>
      </c>
      <c r="G4">
        <v>0.34129999999999999</v>
      </c>
      <c r="H4">
        <v>0.3705</v>
      </c>
      <c r="I4">
        <v>0.376</v>
      </c>
      <c r="R4">
        <f>E4</f>
        <v>1.9157</v>
      </c>
      <c r="S4">
        <f t="shared" ref="S4:S10" si="0">R4-L$14</f>
        <v>1.8145499999999999</v>
      </c>
      <c r="W4" s="3"/>
    </row>
    <row r="5" spans="1:23" ht="24" x14ac:dyDescent="0.3">
      <c r="A5" s="4" t="s">
        <v>11</v>
      </c>
      <c r="C5" t="s">
        <v>11</v>
      </c>
      <c r="D5">
        <v>1.0522</v>
      </c>
      <c r="E5">
        <v>1.0906</v>
      </c>
      <c r="F5">
        <v>0.32129999999999997</v>
      </c>
      <c r="G5">
        <v>0.32240000000000002</v>
      </c>
      <c r="I5"/>
      <c r="Q5" t="s">
        <v>12</v>
      </c>
      <c r="R5">
        <f>D5</f>
        <v>1.0522</v>
      </c>
      <c r="S5">
        <f t="shared" si="0"/>
        <v>0.95105000000000006</v>
      </c>
      <c r="T5">
        <f>AVERAGE(S5:S6)</f>
        <v>0.97025000000000006</v>
      </c>
      <c r="U5">
        <v>1</v>
      </c>
      <c r="V5">
        <f>STDEV(S5:S6)</f>
        <v>2.7152900397563417E-2</v>
      </c>
      <c r="W5" s="3">
        <f>V5/T5*100</f>
        <v>2.7985468072727047</v>
      </c>
    </row>
    <row r="6" spans="1:23" ht="24" x14ac:dyDescent="0.3">
      <c r="A6" s="4" t="s">
        <v>13</v>
      </c>
      <c r="C6" t="s">
        <v>13</v>
      </c>
      <c r="D6">
        <v>0.63570000000000004</v>
      </c>
      <c r="E6">
        <v>0.61280000000000001</v>
      </c>
      <c r="F6">
        <v>0.37340000000000001</v>
      </c>
      <c r="G6">
        <v>0.37380000000000002</v>
      </c>
      <c r="I6"/>
      <c r="R6">
        <f>E5</f>
        <v>1.0906</v>
      </c>
      <c r="S6">
        <f t="shared" si="0"/>
        <v>0.98945000000000005</v>
      </c>
      <c r="W6" s="3"/>
    </row>
    <row r="7" spans="1:23" ht="24" x14ac:dyDescent="0.3">
      <c r="A7" s="4" t="s">
        <v>14</v>
      </c>
      <c r="C7" t="s">
        <v>14</v>
      </c>
      <c r="D7">
        <v>0.38379999999999997</v>
      </c>
      <c r="E7">
        <v>0.3755</v>
      </c>
      <c r="F7">
        <v>0.41420000000000001</v>
      </c>
      <c r="G7">
        <v>0.41120000000000001</v>
      </c>
      <c r="I7"/>
      <c r="Q7" t="s">
        <v>15</v>
      </c>
      <c r="R7">
        <f>D6</f>
        <v>0.63570000000000004</v>
      </c>
      <c r="S7">
        <f t="shared" si="0"/>
        <v>0.53455000000000008</v>
      </c>
      <c r="T7">
        <f>AVERAGE(S7:S8)</f>
        <v>0.52310000000000012</v>
      </c>
      <c r="U7">
        <v>0.5</v>
      </c>
      <c r="V7">
        <f>STDEV(S7:S8)</f>
        <v>1.6192745289171959E-2</v>
      </c>
      <c r="W7" s="3">
        <f>V7/T7*100</f>
        <v>3.095535325783207</v>
      </c>
    </row>
    <row r="8" spans="1:23" ht="24" x14ac:dyDescent="0.3">
      <c r="A8" s="4" t="s">
        <v>16</v>
      </c>
      <c r="C8" t="s">
        <v>16</v>
      </c>
      <c r="D8">
        <v>0.54369999999999996</v>
      </c>
      <c r="E8">
        <v>0.58179999999999998</v>
      </c>
      <c r="F8">
        <v>0.32729999999999998</v>
      </c>
      <c r="G8">
        <v>0.34210000000000002</v>
      </c>
      <c r="I8"/>
      <c r="R8">
        <f>E6</f>
        <v>0.61280000000000001</v>
      </c>
      <c r="S8">
        <f t="shared" si="0"/>
        <v>0.51165000000000005</v>
      </c>
      <c r="W8" s="3"/>
    </row>
    <row r="9" spans="1:23" ht="24" x14ac:dyDescent="0.3">
      <c r="A9" s="4" t="s">
        <v>17</v>
      </c>
      <c r="C9" t="s">
        <v>17</v>
      </c>
      <c r="D9">
        <v>0.34410000000000002</v>
      </c>
      <c r="E9">
        <v>0.33210000000000001</v>
      </c>
      <c r="F9">
        <v>0.32300000000000001</v>
      </c>
      <c r="G9">
        <v>0.31059999999999999</v>
      </c>
      <c r="I9"/>
      <c r="Q9" t="s">
        <v>18</v>
      </c>
      <c r="R9">
        <f>D7</f>
        <v>0.38379999999999997</v>
      </c>
      <c r="S9">
        <f t="shared" si="0"/>
        <v>0.28264999999999996</v>
      </c>
      <c r="T9">
        <f>AVERAGE(S9:S10)</f>
        <v>0.27849999999999997</v>
      </c>
      <c r="U9">
        <v>0.25</v>
      </c>
      <c r="V9">
        <f>STDEV(S9:S10)</f>
        <v>5.8689862838483256E-3</v>
      </c>
      <c r="W9" s="3">
        <f>V9/T9*100</f>
        <v>2.107355936749848</v>
      </c>
    </row>
    <row r="10" spans="1:23" ht="24" x14ac:dyDescent="0.3">
      <c r="A10" s="4" t="s">
        <v>19</v>
      </c>
      <c r="C10" t="s">
        <v>19</v>
      </c>
      <c r="D10">
        <v>0.3332</v>
      </c>
      <c r="E10">
        <v>0.32290000000000002</v>
      </c>
      <c r="F10">
        <v>0.2833</v>
      </c>
      <c r="G10">
        <v>0.27860000000000001</v>
      </c>
      <c r="I10"/>
      <c r="R10">
        <f>E7</f>
        <v>0.3755</v>
      </c>
      <c r="S10">
        <f t="shared" si="0"/>
        <v>0.27434999999999998</v>
      </c>
      <c r="W10" s="3"/>
    </row>
    <row r="11" spans="1:23" x14ac:dyDescent="0.2">
      <c r="W11" s="3"/>
    </row>
    <row r="13" spans="1:23" x14ac:dyDescent="0.2">
      <c r="A13" s="2" t="s">
        <v>20</v>
      </c>
      <c r="B13" t="s">
        <v>21</v>
      </c>
      <c r="C13" t="s">
        <v>0</v>
      </c>
      <c r="D13" s="6" t="s">
        <v>22</v>
      </c>
      <c r="E13" t="s">
        <v>23</v>
      </c>
      <c r="F13" t="s">
        <v>24</v>
      </c>
      <c r="G13" s="3" t="s">
        <v>9</v>
      </c>
      <c r="H13" t="s">
        <v>25</v>
      </c>
      <c r="I13" s="7" t="s">
        <v>26</v>
      </c>
      <c r="J13" s="3"/>
      <c r="L13" s="8" t="s">
        <v>27</v>
      </c>
      <c r="N13" s="9" t="s">
        <v>28</v>
      </c>
      <c r="O13" s="9" t="s">
        <v>29</v>
      </c>
    </row>
    <row r="14" spans="1:23" x14ac:dyDescent="0.2">
      <c r="A14" s="2" t="s">
        <v>30</v>
      </c>
      <c r="B14" t="s">
        <v>31</v>
      </c>
      <c r="D14" s="6">
        <f>D3</f>
        <v>0.1009</v>
      </c>
      <c r="I14" s="10"/>
      <c r="L14" s="9">
        <f>AVERAGE(D3:E3)</f>
        <v>0.10115</v>
      </c>
      <c r="N14">
        <v>1.1496</v>
      </c>
      <c r="O14">
        <v>-9.1499999999999998E-2</v>
      </c>
    </row>
    <row r="15" spans="1:23" x14ac:dyDescent="0.2">
      <c r="A15" s="2" t="s">
        <v>32</v>
      </c>
      <c r="B15" t="s">
        <v>31</v>
      </c>
      <c r="D15" s="6">
        <f>E3</f>
        <v>0.1014</v>
      </c>
      <c r="I15" s="10"/>
    </row>
    <row r="16" spans="1:23" x14ac:dyDescent="0.2">
      <c r="A16" s="2" t="s">
        <v>33</v>
      </c>
      <c r="B16" t="s">
        <v>10</v>
      </c>
      <c r="D16" s="6">
        <f>D4</f>
        <v>1.9037999999999999</v>
      </c>
      <c r="E16">
        <f>D16-L$14</f>
        <v>1.8026499999999999</v>
      </c>
      <c r="F16">
        <f>(E16-O$14)/N$14</f>
        <v>1.6476600556715377</v>
      </c>
      <c r="G16">
        <f>STDEV(E16:E17)/AVERAGE(E16:E17)*100</f>
        <v>0.4652532730354933</v>
      </c>
      <c r="H16">
        <v>1</v>
      </c>
      <c r="I16" s="10">
        <f>AVERAGE(F16:F17)*H16</f>
        <v>1.6528357689631175</v>
      </c>
    </row>
    <row r="17" spans="1:12" x14ac:dyDescent="0.2">
      <c r="A17" s="2" t="s">
        <v>34</v>
      </c>
      <c r="B17" t="s">
        <v>10</v>
      </c>
      <c r="D17" s="6">
        <f>E4</f>
        <v>1.9157</v>
      </c>
      <c r="E17">
        <f t="shared" ref="E17:E49" si="1">D17-L$14</f>
        <v>1.8145499999999999</v>
      </c>
      <c r="F17">
        <f t="shared" ref="F17:F39" si="2">(E17-O$14)/N$14</f>
        <v>1.6580114822546972</v>
      </c>
      <c r="I17" s="10"/>
    </row>
    <row r="18" spans="1:12" x14ac:dyDescent="0.2">
      <c r="A18" s="2" t="s">
        <v>35</v>
      </c>
      <c r="B18" t="s">
        <v>12</v>
      </c>
      <c r="D18" s="6">
        <f>D5</f>
        <v>1.0522</v>
      </c>
      <c r="E18">
        <f t="shared" si="1"/>
        <v>0.95105000000000006</v>
      </c>
      <c r="F18">
        <f t="shared" si="2"/>
        <v>0.90688065414057073</v>
      </c>
      <c r="G18">
        <f>STDEV(E18:E19)/AVERAGE(E18:E19)*100</f>
        <v>2.7985468072727047</v>
      </c>
      <c r="H18">
        <v>1</v>
      </c>
      <c r="I18" s="10">
        <f>AVERAGE(F18:F19)*H18</f>
        <v>0.92358211551844127</v>
      </c>
    </row>
    <row r="19" spans="1:12" x14ac:dyDescent="0.2">
      <c r="A19" s="2" t="s">
        <v>36</v>
      </c>
      <c r="B19" t="s">
        <v>12</v>
      </c>
      <c r="D19" s="6">
        <f>E5</f>
        <v>1.0906</v>
      </c>
      <c r="E19">
        <f t="shared" si="1"/>
        <v>0.98945000000000005</v>
      </c>
      <c r="F19">
        <f t="shared" si="2"/>
        <v>0.94028357689631181</v>
      </c>
      <c r="I19" s="10"/>
    </row>
    <row r="20" spans="1:12" x14ac:dyDescent="0.2">
      <c r="A20" s="2" t="s">
        <v>37</v>
      </c>
      <c r="B20" t="s">
        <v>15</v>
      </c>
      <c r="D20" s="6">
        <f>D6</f>
        <v>0.63570000000000004</v>
      </c>
      <c r="E20">
        <f t="shared" si="1"/>
        <v>0.53455000000000008</v>
      </c>
      <c r="F20">
        <f t="shared" si="2"/>
        <v>0.54458072372999311</v>
      </c>
      <c r="G20">
        <f>STDEV(E20:E21)/AVERAGE(E20:E21)*100</f>
        <v>3.095535325783207</v>
      </c>
      <c r="H20">
        <v>1</v>
      </c>
      <c r="I20" s="10">
        <f>AVERAGE(F20:F21)*H20</f>
        <v>0.53462073764787754</v>
      </c>
    </row>
    <row r="21" spans="1:12" x14ac:dyDescent="0.2">
      <c r="A21" s="2" t="s">
        <v>38</v>
      </c>
      <c r="B21" t="s">
        <v>15</v>
      </c>
      <c r="D21" s="6">
        <f>E6</f>
        <v>0.61280000000000001</v>
      </c>
      <c r="E21">
        <f t="shared" si="1"/>
        <v>0.51165000000000005</v>
      </c>
      <c r="F21">
        <f t="shared" si="2"/>
        <v>0.52466075156576208</v>
      </c>
      <c r="I21" s="10"/>
    </row>
    <row r="22" spans="1:12" x14ac:dyDescent="0.2">
      <c r="A22" s="2" t="s">
        <v>39</v>
      </c>
      <c r="B22" t="s">
        <v>18</v>
      </c>
      <c r="D22" s="6">
        <f>D7</f>
        <v>0.38379999999999997</v>
      </c>
      <c r="E22">
        <f t="shared" si="1"/>
        <v>0.28264999999999996</v>
      </c>
      <c r="F22">
        <f t="shared" si="2"/>
        <v>0.32546102992345161</v>
      </c>
      <c r="G22">
        <f>STDEV(E22:E23)/AVERAGE(E22:E23)*100</f>
        <v>2.107355936749848</v>
      </c>
      <c r="H22">
        <v>1</v>
      </c>
      <c r="I22" s="10">
        <f>AVERAGE(F22:F23)*H22</f>
        <v>0.32185107863604734</v>
      </c>
    </row>
    <row r="23" spans="1:12" x14ac:dyDescent="0.2">
      <c r="A23" s="2" t="s">
        <v>40</v>
      </c>
      <c r="B23" t="s">
        <v>18</v>
      </c>
      <c r="D23" s="6">
        <f>E7</f>
        <v>0.3755</v>
      </c>
      <c r="E23">
        <f t="shared" si="1"/>
        <v>0.27434999999999998</v>
      </c>
      <c r="F23">
        <f t="shared" si="2"/>
        <v>0.31824112734864302</v>
      </c>
      <c r="I23" s="10"/>
    </row>
    <row r="24" spans="1:12" x14ac:dyDescent="0.2">
      <c r="A24" s="2" t="s">
        <v>41</v>
      </c>
      <c r="B24" t="s">
        <v>161</v>
      </c>
      <c r="C24" t="s">
        <v>304</v>
      </c>
      <c r="D24" s="6">
        <f>D8</f>
        <v>0.54369999999999996</v>
      </c>
      <c r="E24">
        <f t="shared" si="1"/>
        <v>0.44254999999999994</v>
      </c>
      <c r="F24">
        <f t="shared" si="2"/>
        <v>0.46455288796102989</v>
      </c>
      <c r="G24">
        <f>STDEV(E24:E25)/AVERAGE(E24:E25)*100</f>
        <v>5.8363882935891427</v>
      </c>
      <c r="H24">
        <v>9</v>
      </c>
      <c r="I24" s="10">
        <f>AVERAGE(F24:F25)*H24</f>
        <v>4.3301148225469728</v>
      </c>
    </row>
    <row r="25" spans="1:12" x14ac:dyDescent="0.2">
      <c r="A25" s="2" t="s">
        <v>42</v>
      </c>
      <c r="C25" s="3"/>
      <c r="D25" s="6">
        <f>E8</f>
        <v>0.58179999999999998</v>
      </c>
      <c r="E25">
        <f t="shared" si="1"/>
        <v>0.48064999999999997</v>
      </c>
      <c r="F25">
        <f t="shared" si="2"/>
        <v>0.4976948503827418</v>
      </c>
      <c r="I25" s="10"/>
      <c r="K25" s="3"/>
      <c r="L25" s="3"/>
    </row>
    <row r="26" spans="1:12" x14ac:dyDescent="0.2">
      <c r="A26" s="2" t="s">
        <v>43</v>
      </c>
      <c r="B26" s="10"/>
      <c r="C26" s="3" t="s">
        <v>305</v>
      </c>
      <c r="D26" s="6">
        <f>D9</f>
        <v>0.34410000000000002</v>
      </c>
      <c r="E26">
        <f t="shared" si="1"/>
        <v>0.24295</v>
      </c>
      <c r="F26">
        <f t="shared" si="2"/>
        <v>0.2909272790535839</v>
      </c>
      <c r="G26">
        <f>STDEV(E26:E27)/AVERAGE(E26:E27)*100</f>
        <v>3.5810429939812529</v>
      </c>
      <c r="H26">
        <v>9</v>
      </c>
      <c r="I26" s="10">
        <f>AVERAGE(F26:F27)*H26</f>
        <v>2.5713726513569939</v>
      </c>
      <c r="J26" s="1"/>
    </row>
    <row r="27" spans="1:12" x14ac:dyDescent="0.2">
      <c r="A27" s="2" t="s">
        <v>44</v>
      </c>
      <c r="B27" s="10"/>
      <c r="C27" s="3"/>
      <c r="D27" s="6">
        <f>E9</f>
        <v>0.33210000000000001</v>
      </c>
      <c r="E27">
        <f t="shared" si="1"/>
        <v>0.23094999999999999</v>
      </c>
      <c r="F27">
        <f t="shared" si="2"/>
        <v>0.28048886569241477</v>
      </c>
      <c r="I27" s="10"/>
      <c r="J27" s="3"/>
    </row>
    <row r="28" spans="1:12" ht="16" x14ac:dyDescent="0.2">
      <c r="A28" s="2" t="s">
        <v>45</v>
      </c>
      <c r="C28" s="11" t="s">
        <v>306</v>
      </c>
      <c r="D28" s="6">
        <f>D10</f>
        <v>0.3332</v>
      </c>
      <c r="E28">
        <f t="shared" si="1"/>
        <v>0.23204999999999998</v>
      </c>
      <c r="F28">
        <f t="shared" si="2"/>
        <v>0.28144572025052195</v>
      </c>
      <c r="G28">
        <f>STDEV(E28:E29)/AVERAGE(E28:E29)*100</f>
        <v>3.2098721226185205</v>
      </c>
      <c r="H28">
        <v>9</v>
      </c>
      <c r="I28" s="10">
        <f>AVERAGE(F28:F29)*H28</f>
        <v>2.4926931106471821</v>
      </c>
    </row>
    <row r="29" spans="1:12" x14ac:dyDescent="0.2">
      <c r="A29" s="2" t="s">
        <v>46</v>
      </c>
      <c r="D29" s="6">
        <f>E10</f>
        <v>0.32290000000000002</v>
      </c>
      <c r="E29">
        <f t="shared" si="1"/>
        <v>0.22175</v>
      </c>
      <c r="F29">
        <f t="shared" si="2"/>
        <v>0.2724860821155185</v>
      </c>
      <c r="I29" s="10"/>
    </row>
    <row r="30" spans="1:12" ht="16" x14ac:dyDescent="0.2">
      <c r="A30" s="2" t="s">
        <v>47</v>
      </c>
      <c r="C30" s="11" t="s">
        <v>181</v>
      </c>
      <c r="D30" s="6">
        <f>F3</f>
        <v>0.25819999999999999</v>
      </c>
      <c r="E30">
        <f t="shared" si="1"/>
        <v>0.15704999999999997</v>
      </c>
      <c r="F30">
        <f t="shared" si="2"/>
        <v>0.216205636743215</v>
      </c>
      <c r="G30">
        <f>STDEV(E30:E31)/AVERAGE(E30:E31)*100</f>
        <v>8.9991318000212026E-2</v>
      </c>
      <c r="H30">
        <v>9</v>
      </c>
      <c r="I30" s="10">
        <f>AVERAGE(F30:F31)*H30</f>
        <v>1.9466336116910228</v>
      </c>
    </row>
    <row r="31" spans="1:12" x14ac:dyDescent="0.2">
      <c r="A31" s="2" t="s">
        <v>48</v>
      </c>
      <c r="D31" s="6">
        <f>G3</f>
        <v>0.25840000000000002</v>
      </c>
      <c r="E31">
        <f t="shared" si="1"/>
        <v>0.15725</v>
      </c>
      <c r="F31">
        <f t="shared" si="2"/>
        <v>0.21637961029923453</v>
      </c>
      <c r="I31" s="10"/>
      <c r="J31" s="3"/>
    </row>
    <row r="32" spans="1:12" x14ac:dyDescent="0.2">
      <c r="A32" s="2" t="s">
        <v>49</v>
      </c>
      <c r="B32" s="10"/>
      <c r="C32" t="s">
        <v>205</v>
      </c>
      <c r="D32" s="6">
        <f>F4</f>
        <v>0.34089999999999998</v>
      </c>
      <c r="E32">
        <f t="shared" si="1"/>
        <v>0.23974999999999996</v>
      </c>
      <c r="F32">
        <f t="shared" si="2"/>
        <v>0.28814370215727203</v>
      </c>
      <c r="G32">
        <f>STDEV(E32:E33)/AVERAGE(E32:E33)*100</f>
        <v>0.11787568763268479</v>
      </c>
      <c r="H32">
        <v>9</v>
      </c>
      <c r="I32" s="10">
        <f>AVERAGE(F32:F33)*H32</f>
        <v>2.5948590814196244</v>
      </c>
    </row>
    <row r="33" spans="1:12" x14ac:dyDescent="0.2">
      <c r="A33" s="2" t="s">
        <v>50</v>
      </c>
      <c r="B33" s="10"/>
      <c r="D33" s="6">
        <f>G4</f>
        <v>0.34129999999999999</v>
      </c>
      <c r="E33">
        <f t="shared" si="1"/>
        <v>0.24014999999999997</v>
      </c>
      <c r="F33">
        <f t="shared" si="2"/>
        <v>0.28849164926931109</v>
      </c>
      <c r="I33" s="10"/>
      <c r="J33" s="3"/>
    </row>
    <row r="34" spans="1:12" ht="16" x14ac:dyDescent="0.2">
      <c r="A34" s="2" t="s">
        <v>51</v>
      </c>
      <c r="C34" s="11" t="s">
        <v>212</v>
      </c>
      <c r="D34" s="6">
        <f>F5</f>
        <v>0.32129999999999997</v>
      </c>
      <c r="E34">
        <f t="shared" si="1"/>
        <v>0.22014999999999996</v>
      </c>
      <c r="F34">
        <f t="shared" si="2"/>
        <v>0.27109429366736254</v>
      </c>
      <c r="G34">
        <f>STDEV(E34:E35)/AVERAGE(E34:E35)*100</f>
        <v>0.35243201599693447</v>
      </c>
      <c r="H34">
        <v>9</v>
      </c>
      <c r="I34" s="10">
        <f>AVERAGE(F34:F35)*H34</f>
        <v>2.4441544885177455</v>
      </c>
    </row>
    <row r="35" spans="1:12" x14ac:dyDescent="0.2">
      <c r="A35" s="2" t="s">
        <v>52</v>
      </c>
      <c r="D35" s="6">
        <f>G5</f>
        <v>0.32240000000000002</v>
      </c>
      <c r="E35">
        <f t="shared" si="1"/>
        <v>0.22125</v>
      </c>
      <c r="F35">
        <f t="shared" si="2"/>
        <v>0.27205114822546972</v>
      </c>
      <c r="I35" s="10"/>
    </row>
    <row r="36" spans="1:12" ht="16" x14ac:dyDescent="0.2">
      <c r="A36" s="2" t="s">
        <v>53</v>
      </c>
      <c r="C36" s="12" t="s">
        <v>239</v>
      </c>
      <c r="D36" s="6">
        <f>F6</f>
        <v>0.37340000000000001</v>
      </c>
      <c r="E36">
        <f t="shared" si="1"/>
        <v>0.27224999999999999</v>
      </c>
      <c r="F36">
        <f t="shared" si="2"/>
        <v>0.31641440501043844</v>
      </c>
      <c r="G36">
        <f>STDEV(E36:E37)/AVERAGE(E36:E37)*100</f>
        <v>0.10381453935570824</v>
      </c>
      <c r="H36">
        <v>9</v>
      </c>
      <c r="I36" s="10">
        <f>AVERAGE(F36:F37)*H36</f>
        <v>2.8492954070981216</v>
      </c>
    </row>
    <row r="37" spans="1:12" x14ac:dyDescent="0.2">
      <c r="A37" s="2" t="s">
        <v>54</v>
      </c>
      <c r="D37" s="7">
        <f>G6</f>
        <v>0.37380000000000002</v>
      </c>
      <c r="E37">
        <f t="shared" si="1"/>
        <v>0.27265</v>
      </c>
      <c r="F37">
        <f t="shared" si="2"/>
        <v>0.31676235212247739</v>
      </c>
      <c r="I37" s="10"/>
      <c r="J37" s="3"/>
      <c r="L37" s="10"/>
    </row>
    <row r="38" spans="1:12" ht="16" x14ac:dyDescent="0.2">
      <c r="A38" s="2" t="s">
        <v>55</v>
      </c>
      <c r="B38" s="10"/>
      <c r="C38" s="12" t="s">
        <v>248</v>
      </c>
      <c r="D38" s="6">
        <f>F7</f>
        <v>0.41420000000000001</v>
      </c>
      <c r="E38">
        <f t="shared" si="1"/>
        <v>0.31304999999999999</v>
      </c>
      <c r="F38">
        <f t="shared" si="2"/>
        <v>0.35190501043841332</v>
      </c>
      <c r="G38">
        <f>STDEV(E38:E39)/AVERAGE(E38:E39)*100</f>
        <v>0.68089242290471663</v>
      </c>
      <c r="H38">
        <v>9</v>
      </c>
      <c r="I38" s="10">
        <f>AVERAGE(F38:F39)*H38</f>
        <v>3.1554018789144047</v>
      </c>
    </row>
    <row r="39" spans="1:12" x14ac:dyDescent="0.2">
      <c r="A39" s="2" t="s">
        <v>56</v>
      </c>
      <c r="B39" s="10"/>
      <c r="D39" s="6">
        <f>G7</f>
        <v>0.41120000000000001</v>
      </c>
      <c r="E39">
        <f t="shared" si="1"/>
        <v>0.31004999999999999</v>
      </c>
      <c r="F39">
        <f t="shared" si="2"/>
        <v>0.34929540709812107</v>
      </c>
      <c r="G39" s="10"/>
      <c r="I39" s="10"/>
    </row>
    <row r="40" spans="1:12" ht="16" x14ac:dyDescent="0.2">
      <c r="A40" s="2" t="s">
        <v>57</v>
      </c>
      <c r="C40" s="12" t="s">
        <v>258</v>
      </c>
      <c r="D40" s="6">
        <f>F8</f>
        <v>0.32729999999999998</v>
      </c>
      <c r="E40">
        <f t="shared" si="1"/>
        <v>0.22614999999999996</v>
      </c>
      <c r="F40">
        <f>(E40-O$14)/N$14</f>
        <v>0.27631350034794711</v>
      </c>
      <c r="G40">
        <f>STDEV(E40:E41)/AVERAGE(E40:E41)*100</f>
        <v>4.4809164468254883</v>
      </c>
      <c r="H40">
        <v>9</v>
      </c>
      <c r="I40" s="10">
        <f>AVERAGE(F40:F41)*H40</f>
        <v>2.5447546972860127</v>
      </c>
    </row>
    <row r="41" spans="1:12" x14ac:dyDescent="0.2">
      <c r="A41" s="2" t="s">
        <v>58</v>
      </c>
      <c r="D41" s="6">
        <f>G8</f>
        <v>0.34210000000000002</v>
      </c>
      <c r="E41">
        <f t="shared" si="1"/>
        <v>0.24095</v>
      </c>
      <c r="F41">
        <f>(E41-O$14)/N$14</f>
        <v>0.28918754349338904</v>
      </c>
      <c r="I41" s="10"/>
      <c r="J41" s="3"/>
    </row>
    <row r="42" spans="1:12" ht="16" x14ac:dyDescent="0.2">
      <c r="A42" s="2" t="s">
        <v>59</v>
      </c>
      <c r="B42" s="10"/>
      <c r="C42" s="12" t="s">
        <v>307</v>
      </c>
      <c r="D42" s="6">
        <f>F9</f>
        <v>0.32300000000000001</v>
      </c>
      <c r="E42">
        <f t="shared" si="1"/>
        <v>0.22184999999999999</v>
      </c>
      <c r="F42">
        <f t="shared" ref="F42:F49" si="3">(E42-O$14)/N$14</f>
        <v>0.27257306889352823</v>
      </c>
      <c r="G42">
        <f>STDEV(E42:E43)/AVERAGE(E42:E43)*100</f>
        <v>4.0659049787680059</v>
      </c>
      <c r="H42">
        <v>9</v>
      </c>
      <c r="I42" s="10">
        <f>AVERAGE(F42:F43)*H42</f>
        <v>2.4046189979123174</v>
      </c>
      <c r="L42" t="s">
        <v>60</v>
      </c>
    </row>
    <row r="43" spans="1:12" x14ac:dyDescent="0.2">
      <c r="A43" s="2" t="s">
        <v>61</v>
      </c>
      <c r="B43" s="10"/>
      <c r="D43" s="6">
        <f>G9</f>
        <v>0.31059999999999999</v>
      </c>
      <c r="E43">
        <f t="shared" si="1"/>
        <v>0.20944999999999997</v>
      </c>
      <c r="F43">
        <f t="shared" si="3"/>
        <v>0.26178670842032009</v>
      </c>
      <c r="I43" s="10"/>
      <c r="J43" s="3"/>
    </row>
    <row r="44" spans="1:12" ht="16" x14ac:dyDescent="0.2">
      <c r="A44" s="2" t="s">
        <v>62</v>
      </c>
      <c r="C44" s="12" t="s">
        <v>308</v>
      </c>
      <c r="D44" s="6">
        <f>F10</f>
        <v>0.2833</v>
      </c>
      <c r="E44">
        <f t="shared" si="1"/>
        <v>0.18214999999999998</v>
      </c>
      <c r="F44">
        <f t="shared" si="3"/>
        <v>0.23803931802366038</v>
      </c>
      <c r="G44">
        <f>STDEV(E44:E45)/AVERAGE(E44:E45)*100</f>
        <v>1.8483881376956401</v>
      </c>
      <c r="H44">
        <v>9</v>
      </c>
      <c r="I44" s="10">
        <f>AVERAGE(F44:F45)*H44</f>
        <v>2.1239561586638831</v>
      </c>
    </row>
    <row r="45" spans="1:12" x14ac:dyDescent="0.2">
      <c r="A45" s="2" t="s">
        <v>63</v>
      </c>
      <c r="D45" s="6">
        <f>G10</f>
        <v>0.27860000000000001</v>
      </c>
      <c r="E45">
        <f t="shared" si="1"/>
        <v>0.17745</v>
      </c>
      <c r="F45">
        <f t="shared" si="3"/>
        <v>0.23395093945720252</v>
      </c>
      <c r="I45" s="10"/>
      <c r="J45" s="3"/>
    </row>
    <row r="46" spans="1:12" ht="16" x14ac:dyDescent="0.2">
      <c r="A46" s="2" t="s">
        <v>64</v>
      </c>
      <c r="B46" s="10"/>
      <c r="C46" s="12" t="s">
        <v>260</v>
      </c>
      <c r="D46" s="6">
        <f>H3</f>
        <v>0.90390000000000004</v>
      </c>
      <c r="E46">
        <f t="shared" si="1"/>
        <v>0.80275000000000007</v>
      </c>
      <c r="F46">
        <f t="shared" si="3"/>
        <v>0.77787926235212257</v>
      </c>
      <c r="G46">
        <f>STDEV(E46:E47)/AVERAGE(E46:E47)*100</f>
        <v>5.4946396191339684</v>
      </c>
      <c r="H46">
        <v>9</v>
      </c>
      <c r="I46" s="10">
        <f>AVERAGE(F46:F47)*H46</f>
        <v>7.2549582463465558</v>
      </c>
      <c r="J46" s="3"/>
    </row>
    <row r="47" spans="1:12" x14ac:dyDescent="0.2">
      <c r="A47" s="2" t="s">
        <v>65</v>
      </c>
      <c r="B47" s="10"/>
      <c r="D47" s="6">
        <f>I3</f>
        <v>0.96879999999999999</v>
      </c>
      <c r="E47">
        <f t="shared" si="1"/>
        <v>0.86765000000000003</v>
      </c>
      <c r="F47">
        <f t="shared" si="3"/>
        <v>0.83433368128044549</v>
      </c>
      <c r="I47" s="10"/>
      <c r="J47" s="3"/>
    </row>
    <row r="48" spans="1:12" ht="16" x14ac:dyDescent="0.2">
      <c r="A48" s="2" t="s">
        <v>66</v>
      </c>
      <c r="C48" s="12" t="s">
        <v>223</v>
      </c>
      <c r="D48" s="6">
        <f>H4</f>
        <v>0.3705</v>
      </c>
      <c r="E48">
        <f t="shared" si="1"/>
        <v>0.26934999999999998</v>
      </c>
      <c r="F48">
        <f t="shared" si="3"/>
        <v>0.31389178844815591</v>
      </c>
      <c r="G48">
        <f>STDEV(E48:E49)/AVERAGE(E48:E49)*100</f>
        <v>1.4292860332693917</v>
      </c>
      <c r="H48">
        <v>9</v>
      </c>
      <c r="I48" s="10">
        <f>AVERAGE(F48:F49)*H48</f>
        <v>2.8465553235908145</v>
      </c>
    </row>
    <row r="49" spans="1:12" x14ac:dyDescent="0.2">
      <c r="A49" s="2" t="s">
        <v>67</v>
      </c>
      <c r="D49" s="6">
        <f>I4</f>
        <v>0.376</v>
      </c>
      <c r="E49">
        <f t="shared" si="1"/>
        <v>0.27484999999999998</v>
      </c>
      <c r="F49">
        <f t="shared" si="3"/>
        <v>0.31867606123869169</v>
      </c>
      <c r="I49" s="10"/>
      <c r="J49" s="3"/>
    </row>
    <row r="50" spans="1:12" x14ac:dyDescent="0.2">
      <c r="B50" s="10"/>
      <c r="C50" s="12"/>
      <c r="D50" s="6"/>
      <c r="I50" s="10"/>
      <c r="J50" s="3"/>
    </row>
    <row r="51" spans="1:12" x14ac:dyDescent="0.2">
      <c r="B51" s="10"/>
      <c r="D51" s="6"/>
      <c r="I51" s="10"/>
      <c r="K51" s="3"/>
    </row>
    <row r="52" spans="1:12" x14ac:dyDescent="0.2">
      <c r="C52" s="12"/>
      <c r="D52" s="6"/>
      <c r="I52" s="10"/>
      <c r="J52" s="3"/>
    </row>
    <row r="53" spans="1:12" x14ac:dyDescent="0.2">
      <c r="D53" s="6"/>
      <c r="I53" s="10"/>
    </row>
    <row r="54" spans="1:12" x14ac:dyDescent="0.2">
      <c r="B54" s="10"/>
      <c r="C54" s="12"/>
      <c r="D54" s="6"/>
      <c r="I54" s="10"/>
      <c r="J54" s="3"/>
    </row>
    <row r="55" spans="1:12" s="10" customFormat="1" x14ac:dyDescent="0.2">
      <c r="A55" s="2"/>
      <c r="C55"/>
      <c r="D55" s="6"/>
      <c r="E55"/>
      <c r="F55"/>
      <c r="G55"/>
      <c r="H55"/>
      <c r="J55"/>
      <c r="K55"/>
      <c r="L55"/>
    </row>
    <row r="56" spans="1:12" x14ac:dyDescent="0.2">
      <c r="C56" s="12"/>
      <c r="D56" s="6"/>
      <c r="I56" s="10"/>
      <c r="J56" s="3"/>
    </row>
    <row r="57" spans="1:12" x14ac:dyDescent="0.2">
      <c r="D57" s="6"/>
      <c r="I57" s="10"/>
      <c r="J57" s="3"/>
    </row>
    <row r="58" spans="1:12" x14ac:dyDescent="0.2">
      <c r="B58" s="10"/>
      <c r="C58" s="12"/>
      <c r="D58" s="6"/>
      <c r="I58" s="10"/>
    </row>
    <row r="59" spans="1:12" x14ac:dyDescent="0.2">
      <c r="B59" s="10"/>
      <c r="D59" s="6"/>
      <c r="I59" s="10"/>
      <c r="J59" s="3"/>
    </row>
    <row r="60" spans="1:12" x14ac:dyDescent="0.2">
      <c r="C60" s="12"/>
      <c r="D60" s="6"/>
      <c r="I60" s="10"/>
      <c r="J60" s="3"/>
    </row>
    <row r="61" spans="1:12" x14ac:dyDescent="0.2">
      <c r="D61" s="6"/>
      <c r="I61" s="10"/>
      <c r="J61" s="3"/>
    </row>
    <row r="62" spans="1:12" x14ac:dyDescent="0.2">
      <c r="B62" s="10"/>
      <c r="C62" s="12"/>
      <c r="D62" s="6"/>
      <c r="I62" s="10"/>
      <c r="J62" s="3"/>
    </row>
    <row r="63" spans="1:12" x14ac:dyDescent="0.2">
      <c r="B63" s="10"/>
      <c r="D63" s="6"/>
      <c r="I63" s="10"/>
    </row>
    <row r="64" spans="1:12" x14ac:dyDescent="0.2">
      <c r="C64" s="12"/>
      <c r="D64" s="6"/>
      <c r="I64" s="10"/>
      <c r="J64" s="3"/>
    </row>
    <row r="65" spans="2:11" x14ac:dyDescent="0.2">
      <c r="C65" s="10"/>
      <c r="D65" s="6"/>
      <c r="I65" s="10"/>
    </row>
    <row r="66" spans="2:11" x14ac:dyDescent="0.2">
      <c r="B66" s="10"/>
      <c r="C66" s="12"/>
      <c r="D66" s="6"/>
      <c r="I66" s="10"/>
      <c r="J66" s="3"/>
    </row>
    <row r="67" spans="2:11" x14ac:dyDescent="0.2">
      <c r="B67" s="10"/>
      <c r="D67" s="6"/>
      <c r="I67" s="10"/>
      <c r="J67" s="3"/>
    </row>
    <row r="68" spans="2:11" x14ac:dyDescent="0.2">
      <c r="C68" s="12"/>
      <c r="D68" s="6"/>
      <c r="I68" s="10"/>
      <c r="J68" s="3"/>
    </row>
    <row r="69" spans="2:11" x14ac:dyDescent="0.2">
      <c r="D69" s="6"/>
      <c r="I69" s="10"/>
      <c r="J69" s="3"/>
      <c r="K69" s="3"/>
    </row>
    <row r="70" spans="2:11" x14ac:dyDescent="0.2">
      <c r="B70" s="10"/>
      <c r="C70" s="12"/>
      <c r="D70" s="6"/>
      <c r="I70" s="10"/>
      <c r="J70" s="3"/>
    </row>
    <row r="71" spans="2:11" x14ac:dyDescent="0.2">
      <c r="B71" s="10"/>
      <c r="D71" s="6"/>
      <c r="I71" s="10"/>
      <c r="J71" s="3"/>
      <c r="K71" s="3"/>
    </row>
    <row r="72" spans="2:11" x14ac:dyDescent="0.2">
      <c r="C72" s="12"/>
      <c r="D72" s="6"/>
      <c r="I72" s="10"/>
    </row>
    <row r="73" spans="2:11" x14ac:dyDescent="0.2">
      <c r="D73" s="6"/>
      <c r="I73" s="10"/>
    </row>
    <row r="74" spans="2:11" x14ac:dyDescent="0.2">
      <c r="B74" s="10"/>
      <c r="C74" s="12"/>
      <c r="D74" s="6"/>
      <c r="G74" s="14"/>
      <c r="I74" s="10"/>
      <c r="J74" s="3"/>
    </row>
    <row r="75" spans="2:11" x14ac:dyDescent="0.2">
      <c r="B75" s="10"/>
      <c r="D75" s="6"/>
      <c r="I75" s="10"/>
      <c r="J75" s="3"/>
    </row>
    <row r="76" spans="2:11" x14ac:dyDescent="0.2">
      <c r="C76" s="12"/>
      <c r="D76" s="6"/>
      <c r="I76" s="10"/>
      <c r="J76" s="3"/>
    </row>
    <row r="77" spans="2:11" x14ac:dyDescent="0.2">
      <c r="D77" s="6"/>
      <c r="I77" s="10"/>
    </row>
    <row r="78" spans="2:11" x14ac:dyDescent="0.2">
      <c r="B78" s="10"/>
      <c r="C78" s="12"/>
      <c r="D78" s="6"/>
      <c r="I78" s="10"/>
      <c r="J78" s="3"/>
    </row>
    <row r="79" spans="2:11" x14ac:dyDescent="0.2">
      <c r="B79" s="10"/>
      <c r="D79" s="6"/>
      <c r="I79" s="10"/>
    </row>
    <row r="80" spans="2:11" x14ac:dyDescent="0.2">
      <c r="C80" s="12"/>
      <c r="D80" s="6"/>
      <c r="G80" s="14"/>
      <c r="I80" s="10"/>
      <c r="J80" s="3"/>
    </row>
    <row r="81" spans="2:10" x14ac:dyDescent="0.2">
      <c r="D81" s="6"/>
      <c r="I81" s="10"/>
    </row>
    <row r="82" spans="2:10" x14ac:dyDescent="0.2">
      <c r="B82" s="10"/>
      <c r="C82" s="12"/>
      <c r="D82" s="6"/>
      <c r="I82" s="10"/>
      <c r="J82" s="3"/>
    </row>
    <row r="83" spans="2:10" x14ac:dyDescent="0.2">
      <c r="B83" s="10"/>
      <c r="D83" s="6"/>
      <c r="I83" s="10"/>
    </row>
    <row r="84" spans="2:10" x14ac:dyDescent="0.2">
      <c r="C84" s="12"/>
      <c r="D84" s="6"/>
      <c r="I84" s="10"/>
    </row>
    <row r="85" spans="2:10" x14ac:dyDescent="0.2">
      <c r="D85" s="6"/>
      <c r="I85" s="10"/>
    </row>
    <row r="86" spans="2:10" x14ac:dyDescent="0.2">
      <c r="B86" s="10"/>
      <c r="C86" s="12"/>
      <c r="D86" s="6"/>
      <c r="I86" s="10"/>
    </row>
    <row r="87" spans="2:10" x14ac:dyDescent="0.2">
      <c r="B87" s="10"/>
      <c r="D87" s="6"/>
      <c r="I87" s="10"/>
    </row>
    <row r="88" spans="2:10" x14ac:dyDescent="0.2">
      <c r="C88" s="12"/>
      <c r="D88" s="6"/>
      <c r="I88" s="10"/>
      <c r="J88" s="3"/>
    </row>
    <row r="89" spans="2:10" x14ac:dyDescent="0.2">
      <c r="D89" s="6"/>
      <c r="I89" s="10"/>
      <c r="J89" s="3"/>
    </row>
    <row r="90" spans="2:10" x14ac:dyDescent="0.2">
      <c r="B90" s="10"/>
      <c r="C90" s="12"/>
      <c r="D90" s="6"/>
      <c r="I90" s="10"/>
      <c r="J90" s="3"/>
    </row>
    <row r="91" spans="2:10" x14ac:dyDescent="0.2">
      <c r="B91" s="10"/>
      <c r="D91" s="6"/>
      <c r="I91" s="10"/>
      <c r="J91" s="3"/>
    </row>
    <row r="92" spans="2:10" x14ac:dyDescent="0.2">
      <c r="C92" s="12"/>
      <c r="D92" s="6"/>
      <c r="I92" s="10"/>
      <c r="J92" s="3"/>
    </row>
    <row r="93" spans="2:10" x14ac:dyDescent="0.2">
      <c r="D93" s="6"/>
      <c r="I93" s="10"/>
    </row>
    <row r="94" spans="2:10" x14ac:dyDescent="0.2">
      <c r="B94" s="10"/>
      <c r="C94" s="12"/>
      <c r="D94" s="6"/>
      <c r="I94" s="10"/>
      <c r="J94" s="3"/>
    </row>
    <row r="95" spans="2:10" x14ac:dyDescent="0.2">
      <c r="B95" s="10"/>
      <c r="D95" s="6"/>
      <c r="I95" s="10"/>
    </row>
    <row r="96" spans="2:10" x14ac:dyDescent="0.2">
      <c r="C96" s="12"/>
      <c r="D96" s="6"/>
      <c r="I96" s="10"/>
    </row>
    <row r="97" spans="2:9" x14ac:dyDescent="0.2">
      <c r="D97" s="6"/>
      <c r="I97" s="10"/>
    </row>
    <row r="98" spans="2:9" x14ac:dyDescent="0.2">
      <c r="B98" s="10"/>
      <c r="C98" s="12"/>
      <c r="D98" s="6"/>
      <c r="I98" s="10"/>
    </row>
    <row r="99" spans="2:9" x14ac:dyDescent="0.2">
      <c r="B99" s="10"/>
      <c r="D99" s="6"/>
      <c r="I99" s="10"/>
    </row>
    <row r="100" spans="2:9" x14ac:dyDescent="0.2">
      <c r="C100" s="12"/>
      <c r="D100" s="6"/>
      <c r="I100" s="10"/>
    </row>
    <row r="101" spans="2:9" x14ac:dyDescent="0.2">
      <c r="D101" s="6"/>
      <c r="I101" s="10"/>
    </row>
    <row r="102" spans="2:9" x14ac:dyDescent="0.2">
      <c r="B102" s="10"/>
      <c r="C102" s="12"/>
      <c r="D102" s="6"/>
      <c r="I102" s="10"/>
    </row>
    <row r="103" spans="2:9" x14ac:dyDescent="0.2">
      <c r="B103" s="10"/>
      <c r="D103" s="6"/>
      <c r="I103" s="10"/>
    </row>
    <row r="104" spans="2:9" x14ac:dyDescent="0.2">
      <c r="C104" s="12"/>
      <c r="D104" s="6"/>
      <c r="I104" s="10"/>
    </row>
    <row r="105" spans="2:9" x14ac:dyDescent="0.2">
      <c r="D105" s="6"/>
      <c r="I105" s="10"/>
    </row>
    <row r="106" spans="2:9" x14ac:dyDescent="0.2">
      <c r="B106" s="10"/>
      <c r="C106" s="12"/>
      <c r="D106" s="6"/>
      <c r="I106" s="10"/>
    </row>
    <row r="107" spans="2:9" x14ac:dyDescent="0.2">
      <c r="B107" s="10"/>
      <c r="D107" s="6"/>
      <c r="I107" s="10"/>
    </row>
    <row r="108" spans="2:9" x14ac:dyDescent="0.2">
      <c r="C108" s="12"/>
      <c r="D108" s="6"/>
      <c r="I108" s="10"/>
    </row>
    <row r="109" spans="2:9" x14ac:dyDescent="0.2">
      <c r="D109" s="6"/>
      <c r="I109"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6D4F-09C9-4B60-9418-196623FAA77B}">
  <dimension ref="A1:W109"/>
  <sheetViews>
    <sheetView workbookViewId="0">
      <selection activeCell="I25" sqref="I25:I33"/>
    </sheetView>
  </sheetViews>
  <sheetFormatPr baseColWidth="10" defaultColWidth="8.83203125" defaultRowHeight="15" x14ac:dyDescent="0.2"/>
  <cols>
    <col min="1" max="1" width="8.83203125" style="2"/>
    <col min="2" max="2" width="13.5" bestFit="1" customWidth="1"/>
    <col min="3" max="3" width="13.5" customWidth="1"/>
    <col min="4" max="8" width="10.5" customWidth="1"/>
    <col min="9" max="9" width="10.6640625" style="3" customWidth="1"/>
    <col min="21" max="21" width="13.5" bestFit="1" customWidth="1"/>
    <col min="259" max="259" width="13.5" bestFit="1" customWidth="1"/>
    <col min="515" max="515" width="13.5" bestFit="1" customWidth="1"/>
    <col min="771" max="771" width="13.5" bestFit="1" customWidth="1"/>
    <col min="1027" max="1027" width="13.5" bestFit="1" customWidth="1"/>
    <col min="1283" max="1283" width="13.5" bestFit="1" customWidth="1"/>
    <col min="1539" max="1539" width="13.5" bestFit="1" customWidth="1"/>
    <col min="1795" max="1795" width="13.5" bestFit="1" customWidth="1"/>
    <col min="2051" max="2051" width="13.5" bestFit="1" customWidth="1"/>
    <col min="2307" max="2307" width="13.5" bestFit="1" customWidth="1"/>
    <col min="2563" max="2563" width="13.5" bestFit="1" customWidth="1"/>
    <col min="2819" max="2819" width="13.5" bestFit="1" customWidth="1"/>
    <col min="3075" max="3075" width="13.5" bestFit="1" customWidth="1"/>
    <col min="3331" max="3331" width="13.5" bestFit="1" customWidth="1"/>
    <col min="3587" max="3587" width="13.5" bestFit="1" customWidth="1"/>
    <col min="3843" max="3843" width="13.5" bestFit="1" customWidth="1"/>
    <col min="4099" max="4099" width="13.5" bestFit="1" customWidth="1"/>
    <col min="4355" max="4355" width="13.5" bestFit="1" customWidth="1"/>
    <col min="4611" max="4611" width="13.5" bestFit="1" customWidth="1"/>
    <col min="4867" max="4867" width="13.5" bestFit="1" customWidth="1"/>
    <col min="5123" max="5123" width="13.5" bestFit="1" customWidth="1"/>
    <col min="5379" max="5379" width="13.5" bestFit="1" customWidth="1"/>
    <col min="5635" max="5635" width="13.5" bestFit="1" customWidth="1"/>
    <col min="5891" max="5891" width="13.5" bestFit="1" customWidth="1"/>
    <col min="6147" max="6147" width="13.5" bestFit="1" customWidth="1"/>
    <col min="6403" max="6403" width="13.5" bestFit="1" customWidth="1"/>
    <col min="6659" max="6659" width="13.5" bestFit="1" customWidth="1"/>
    <col min="6915" max="6915" width="13.5" bestFit="1" customWidth="1"/>
    <col min="7171" max="7171" width="13.5" bestFit="1" customWidth="1"/>
    <col min="7427" max="7427" width="13.5" bestFit="1" customWidth="1"/>
    <col min="7683" max="7683" width="13.5" bestFit="1" customWidth="1"/>
    <col min="7939" max="7939" width="13.5" bestFit="1" customWidth="1"/>
    <col min="8195" max="8195" width="13.5" bestFit="1" customWidth="1"/>
    <col min="8451" max="8451" width="13.5" bestFit="1" customWidth="1"/>
    <col min="8707" max="8707" width="13.5" bestFit="1" customWidth="1"/>
    <col min="8963" max="8963" width="13.5" bestFit="1" customWidth="1"/>
    <col min="9219" max="9219" width="13.5" bestFit="1" customWidth="1"/>
    <col min="9475" max="9475" width="13.5" bestFit="1" customWidth="1"/>
    <col min="9731" max="9731" width="13.5" bestFit="1" customWidth="1"/>
    <col min="9987" max="9987" width="13.5" bestFit="1" customWidth="1"/>
    <col min="10243" max="10243" width="13.5" bestFit="1" customWidth="1"/>
    <col min="10499" max="10499" width="13.5" bestFit="1" customWidth="1"/>
    <col min="10755" max="10755" width="13.5" bestFit="1" customWidth="1"/>
    <col min="11011" max="11011" width="13.5" bestFit="1" customWidth="1"/>
    <col min="11267" max="11267" width="13.5" bestFit="1" customWidth="1"/>
    <col min="11523" max="11523" width="13.5" bestFit="1" customWidth="1"/>
    <col min="11779" max="11779" width="13.5" bestFit="1" customWidth="1"/>
    <col min="12035" max="12035" width="13.5" bestFit="1" customWidth="1"/>
    <col min="12291" max="12291" width="13.5" bestFit="1" customWidth="1"/>
    <col min="12547" max="12547" width="13.5" bestFit="1" customWidth="1"/>
    <col min="12803" max="12803" width="13.5" bestFit="1" customWidth="1"/>
    <col min="13059" max="13059" width="13.5" bestFit="1" customWidth="1"/>
    <col min="13315" max="13315" width="13.5" bestFit="1" customWidth="1"/>
    <col min="13571" max="13571" width="13.5" bestFit="1" customWidth="1"/>
    <col min="13827" max="13827" width="13.5" bestFit="1" customWidth="1"/>
    <col min="14083" max="14083" width="13.5" bestFit="1" customWidth="1"/>
    <col min="14339" max="14339" width="13.5" bestFit="1" customWidth="1"/>
    <col min="14595" max="14595" width="13.5" bestFit="1" customWidth="1"/>
    <col min="14851" max="14851" width="13.5" bestFit="1" customWidth="1"/>
    <col min="15107" max="15107" width="13.5" bestFit="1" customWidth="1"/>
    <col min="15363" max="15363" width="13.5" bestFit="1" customWidth="1"/>
    <col min="15619" max="15619" width="13.5" bestFit="1" customWidth="1"/>
    <col min="15875" max="15875" width="13.5" bestFit="1" customWidth="1"/>
    <col min="16131" max="16131" width="13.5" bestFit="1" customWidth="1"/>
  </cols>
  <sheetData>
    <row r="1" spans="1:23" x14ac:dyDescent="0.2">
      <c r="A1" s="2" t="s">
        <v>162</v>
      </c>
      <c r="E1" s="3"/>
      <c r="I1"/>
    </row>
    <row r="2" spans="1:23" ht="24" x14ac:dyDescent="0.3">
      <c r="D2" s="4">
        <v>1</v>
      </c>
      <c r="E2" s="5">
        <v>2</v>
      </c>
      <c r="F2" s="4">
        <v>3</v>
      </c>
      <c r="G2" s="4">
        <v>4</v>
      </c>
      <c r="H2" s="4">
        <v>5</v>
      </c>
      <c r="I2" s="4">
        <v>6</v>
      </c>
      <c r="J2" s="4">
        <v>7</v>
      </c>
      <c r="K2" s="4">
        <v>8</v>
      </c>
      <c r="L2" s="4">
        <v>9</v>
      </c>
      <c r="M2" s="4">
        <v>10</v>
      </c>
      <c r="N2" s="4">
        <v>11</v>
      </c>
      <c r="O2" s="4">
        <v>12</v>
      </c>
      <c r="Q2" t="s">
        <v>3</v>
      </c>
      <c r="R2" t="s">
        <v>4</v>
      </c>
      <c r="S2" t="s">
        <v>5</v>
      </c>
      <c r="T2" t="s">
        <v>6</v>
      </c>
      <c r="U2" t="s">
        <v>7</v>
      </c>
      <c r="V2" t="s">
        <v>8</v>
      </c>
      <c r="W2" s="3" t="s">
        <v>9</v>
      </c>
    </row>
    <row r="3" spans="1:23" ht="24" x14ac:dyDescent="0.3">
      <c r="A3" s="4" t="s">
        <v>1</v>
      </c>
      <c r="C3" t="s">
        <v>1</v>
      </c>
      <c r="D3">
        <v>0.1099</v>
      </c>
      <c r="E3">
        <v>0.1066</v>
      </c>
      <c r="F3" s="15">
        <v>0.40250000000000002</v>
      </c>
      <c r="G3" s="15">
        <v>0.39379999999999998</v>
      </c>
      <c r="I3"/>
      <c r="Q3" t="s">
        <v>10</v>
      </c>
      <c r="R3">
        <f>D4</f>
        <v>1.9977</v>
      </c>
      <c r="S3">
        <f>R3-L$14</f>
        <v>1.8894500000000001</v>
      </c>
      <c r="T3">
        <f>AVERAGE(S3:S4)</f>
        <v>1.8724000000000001</v>
      </c>
      <c r="U3">
        <v>2</v>
      </c>
      <c r="V3">
        <f>STDEV(S3:S4)</f>
        <v>2.4112341238461284E-2</v>
      </c>
      <c r="W3" s="3">
        <f>V3/T3*100</f>
        <v>1.2877772505053025</v>
      </c>
    </row>
    <row r="4" spans="1:23" ht="24" x14ac:dyDescent="0.3">
      <c r="A4" s="4" t="s">
        <v>2</v>
      </c>
      <c r="C4" t="s">
        <v>2</v>
      </c>
      <c r="D4">
        <v>1.9977</v>
      </c>
      <c r="E4">
        <v>1.9636</v>
      </c>
      <c r="F4" s="15">
        <v>0.42470000000000002</v>
      </c>
      <c r="G4" s="15">
        <v>0.41289999999999999</v>
      </c>
      <c r="I4"/>
      <c r="R4">
        <f>E4</f>
        <v>1.9636</v>
      </c>
      <c r="S4">
        <f t="shared" ref="S4:S10" si="0">R4-L$14</f>
        <v>1.8553500000000001</v>
      </c>
      <c r="W4" s="3"/>
    </row>
    <row r="5" spans="1:23" ht="24" x14ac:dyDescent="0.3">
      <c r="A5" s="4" t="s">
        <v>11</v>
      </c>
      <c r="C5" t="s">
        <v>11</v>
      </c>
      <c r="D5">
        <v>1.1675</v>
      </c>
      <c r="E5">
        <v>1.1231</v>
      </c>
      <c r="I5"/>
      <c r="Q5" t="s">
        <v>12</v>
      </c>
      <c r="R5">
        <f>D5</f>
        <v>1.1675</v>
      </c>
      <c r="S5">
        <f t="shared" si="0"/>
        <v>1.05925</v>
      </c>
      <c r="T5">
        <f>AVERAGE(S5:S6)</f>
        <v>1.03705</v>
      </c>
      <c r="U5">
        <v>1</v>
      </c>
      <c r="V5">
        <f>STDEV(S5:S6)</f>
        <v>3.1395541084682704E-2</v>
      </c>
      <c r="W5" s="3">
        <f>V5/T5*100</f>
        <v>3.0273893336563042</v>
      </c>
    </row>
    <row r="6" spans="1:23" ht="24" x14ac:dyDescent="0.3">
      <c r="A6" s="4" t="s">
        <v>13</v>
      </c>
      <c r="C6" t="s">
        <v>13</v>
      </c>
      <c r="D6">
        <v>0.66810000000000003</v>
      </c>
      <c r="E6">
        <v>0.64880000000000004</v>
      </c>
      <c r="I6"/>
      <c r="R6">
        <f>E5</f>
        <v>1.1231</v>
      </c>
      <c r="S6">
        <f t="shared" si="0"/>
        <v>1.01485</v>
      </c>
      <c r="W6" s="3"/>
    </row>
    <row r="7" spans="1:23" ht="24" x14ac:dyDescent="0.3">
      <c r="A7" s="4" t="s">
        <v>14</v>
      </c>
      <c r="C7" t="s">
        <v>14</v>
      </c>
      <c r="D7">
        <v>0.40479999999999999</v>
      </c>
      <c r="E7">
        <v>0.38519999999999999</v>
      </c>
      <c r="I7"/>
      <c r="Q7" t="s">
        <v>15</v>
      </c>
      <c r="R7">
        <f>D6</f>
        <v>0.66810000000000003</v>
      </c>
      <c r="S7">
        <f t="shared" si="0"/>
        <v>0.55985000000000007</v>
      </c>
      <c r="T7">
        <f>AVERAGE(S7:S8)</f>
        <v>0.55020000000000002</v>
      </c>
      <c r="U7">
        <v>0.5</v>
      </c>
      <c r="V7">
        <f>STDEV(S7:S8)</f>
        <v>1.3647160876900355E-2</v>
      </c>
      <c r="W7" s="3">
        <f>V7/T7*100</f>
        <v>2.4804000139768001</v>
      </c>
    </row>
    <row r="8" spans="1:23" ht="24" x14ac:dyDescent="0.3">
      <c r="A8" s="4" t="s">
        <v>16</v>
      </c>
      <c r="C8" t="s">
        <v>16</v>
      </c>
      <c r="D8" s="15">
        <v>0.42909999999999998</v>
      </c>
      <c r="E8" s="15">
        <v>0.40870000000000001</v>
      </c>
      <c r="I8"/>
      <c r="R8">
        <f>E6</f>
        <v>0.64880000000000004</v>
      </c>
      <c r="S8">
        <f t="shared" si="0"/>
        <v>0.54055000000000009</v>
      </c>
      <c r="W8" s="3"/>
    </row>
    <row r="9" spans="1:23" ht="24" x14ac:dyDescent="0.3">
      <c r="A9" s="4" t="s">
        <v>17</v>
      </c>
      <c r="C9" t="s">
        <v>17</v>
      </c>
      <c r="D9" s="15">
        <v>0.37890000000000001</v>
      </c>
      <c r="E9" s="15">
        <v>0.62160000000000004</v>
      </c>
      <c r="I9"/>
      <c r="Q9" t="s">
        <v>18</v>
      </c>
      <c r="R9">
        <f>D7</f>
        <v>0.40479999999999999</v>
      </c>
      <c r="S9">
        <f t="shared" si="0"/>
        <v>0.29654999999999998</v>
      </c>
      <c r="T9">
        <f>AVERAGE(S9:S10)</f>
        <v>0.28674999999999995</v>
      </c>
      <c r="U9">
        <v>0.25</v>
      </c>
      <c r="V9">
        <f>STDEV(S9:S10)</f>
        <v>1.3859292911256337E-2</v>
      </c>
      <c r="W9" s="3">
        <f>V9/T9*100</f>
        <v>4.8332320527485058</v>
      </c>
    </row>
    <row r="10" spans="1:23" ht="24" x14ac:dyDescent="0.3">
      <c r="A10" s="4" t="s">
        <v>19</v>
      </c>
      <c r="C10" t="s">
        <v>19</v>
      </c>
      <c r="D10" s="15">
        <v>0.46139999999999998</v>
      </c>
      <c r="E10" s="15">
        <v>0.4451</v>
      </c>
      <c r="I10"/>
      <c r="R10">
        <f>E7</f>
        <v>0.38519999999999999</v>
      </c>
      <c r="S10">
        <f t="shared" si="0"/>
        <v>0.27694999999999997</v>
      </c>
      <c r="W10" s="3"/>
    </row>
    <row r="11" spans="1:23" x14ac:dyDescent="0.2">
      <c r="W11" s="3"/>
    </row>
    <row r="13" spans="1:23" x14ac:dyDescent="0.2">
      <c r="A13" s="2" t="s">
        <v>20</v>
      </c>
      <c r="B13" t="s">
        <v>21</v>
      </c>
      <c r="C13" t="s">
        <v>0</v>
      </c>
      <c r="D13" s="6" t="s">
        <v>22</v>
      </c>
      <c r="E13" t="s">
        <v>23</v>
      </c>
      <c r="F13" t="s">
        <v>24</v>
      </c>
      <c r="G13" s="3" t="s">
        <v>9</v>
      </c>
      <c r="H13" t="s">
        <v>25</v>
      </c>
      <c r="I13" s="7" t="s">
        <v>26</v>
      </c>
      <c r="J13" s="3"/>
      <c r="L13" s="8" t="s">
        <v>27</v>
      </c>
      <c r="N13" s="9" t="s">
        <v>28</v>
      </c>
      <c r="O13" s="9" t="s">
        <v>29</v>
      </c>
    </row>
    <row r="14" spans="1:23" x14ac:dyDescent="0.2">
      <c r="A14" s="2" t="s">
        <v>30</v>
      </c>
      <c r="B14" t="s">
        <v>31</v>
      </c>
      <c r="D14" s="6">
        <f>D3</f>
        <v>0.1099</v>
      </c>
      <c r="I14" s="10"/>
      <c r="L14" s="9">
        <f>AVERAGE(D3:E3)</f>
        <v>0.10825</v>
      </c>
      <c r="N14">
        <v>1.1091</v>
      </c>
      <c r="O14">
        <v>-0.1013</v>
      </c>
    </row>
    <row r="15" spans="1:23" x14ac:dyDescent="0.2">
      <c r="A15" s="2" t="s">
        <v>32</v>
      </c>
      <c r="B15" t="s">
        <v>31</v>
      </c>
      <c r="D15" s="6">
        <f>E3</f>
        <v>0.1066</v>
      </c>
      <c r="I15" s="10"/>
    </row>
    <row r="16" spans="1:23" x14ac:dyDescent="0.2">
      <c r="A16" s="2" t="s">
        <v>33</v>
      </c>
      <c r="B16" t="s">
        <v>10</v>
      </c>
      <c r="D16" s="6">
        <f>D4</f>
        <v>1.9977</v>
      </c>
      <c r="E16">
        <f>D16-L$14</f>
        <v>1.8894500000000001</v>
      </c>
      <c r="F16">
        <f>(E16-O$14)/N$14</f>
        <v>1.7949238120999009</v>
      </c>
      <c r="G16">
        <f>STDEV(E16:E17)/AVERAGE(E16:E17)*100</f>
        <v>1.2877772505053025</v>
      </c>
      <c r="H16">
        <v>1</v>
      </c>
      <c r="I16" s="10">
        <f>AVERAGE(F16:F17)*H16</f>
        <v>1.7795509872869895</v>
      </c>
    </row>
    <row r="17" spans="1:12" x14ac:dyDescent="0.2">
      <c r="A17" s="2" t="s">
        <v>34</v>
      </c>
      <c r="B17" t="s">
        <v>10</v>
      </c>
      <c r="D17" s="6">
        <f>E4</f>
        <v>1.9636</v>
      </c>
      <c r="E17">
        <f t="shared" ref="E17:E33" si="1">D17-L$14</f>
        <v>1.8553500000000001</v>
      </c>
      <c r="F17">
        <f t="shared" ref="F17:F33" si="2">(E17-O$14)/N$14</f>
        <v>1.7641781624740782</v>
      </c>
      <c r="I17" s="10"/>
    </row>
    <row r="18" spans="1:12" x14ac:dyDescent="0.2">
      <c r="A18" s="2" t="s">
        <v>35</v>
      </c>
      <c r="B18" t="s">
        <v>12</v>
      </c>
      <c r="D18" s="6">
        <f>D5</f>
        <v>1.1675</v>
      </c>
      <c r="E18">
        <f t="shared" si="1"/>
        <v>1.05925</v>
      </c>
      <c r="F18">
        <f t="shared" si="2"/>
        <v>1.0463889640248851</v>
      </c>
      <c r="G18">
        <f>STDEV(E18:E19)/AVERAGE(E18:E19)*100</f>
        <v>3.0273893336563042</v>
      </c>
      <c r="H18">
        <v>1</v>
      </c>
      <c r="I18" s="10">
        <f>AVERAGE(F18:F19)*H18</f>
        <v>1.026372734649716</v>
      </c>
    </row>
    <row r="19" spans="1:12" x14ac:dyDescent="0.2">
      <c r="A19" s="2" t="s">
        <v>36</v>
      </c>
      <c r="B19" t="s">
        <v>12</v>
      </c>
      <c r="D19" s="6">
        <f>E5</f>
        <v>1.1231</v>
      </c>
      <c r="E19">
        <f t="shared" si="1"/>
        <v>1.01485</v>
      </c>
      <c r="F19">
        <f t="shared" si="2"/>
        <v>1.0063565052745469</v>
      </c>
      <c r="I19" s="10"/>
    </row>
    <row r="20" spans="1:12" x14ac:dyDescent="0.2">
      <c r="A20" s="2" t="s">
        <v>37</v>
      </c>
      <c r="B20" t="s">
        <v>15</v>
      </c>
      <c r="D20" s="6">
        <f>D6</f>
        <v>0.66810000000000003</v>
      </c>
      <c r="E20">
        <f t="shared" si="1"/>
        <v>0.55985000000000007</v>
      </c>
      <c r="F20">
        <f t="shared" si="2"/>
        <v>0.59611396627896507</v>
      </c>
      <c r="G20">
        <f>STDEV(E20:E21)/AVERAGE(E20:E21)*100</f>
        <v>2.4804000139768001</v>
      </c>
      <c r="H20">
        <v>1</v>
      </c>
      <c r="I20" s="10">
        <f>AVERAGE(F20:F21)*H20</f>
        <v>0.58741321792444334</v>
      </c>
    </row>
    <row r="21" spans="1:12" x14ac:dyDescent="0.2">
      <c r="A21" s="2" t="s">
        <v>38</v>
      </c>
      <c r="B21" t="s">
        <v>15</v>
      </c>
      <c r="D21" s="6">
        <f>E6</f>
        <v>0.64880000000000004</v>
      </c>
      <c r="E21">
        <f t="shared" si="1"/>
        <v>0.54055000000000009</v>
      </c>
      <c r="F21">
        <f t="shared" si="2"/>
        <v>0.57871246956992162</v>
      </c>
      <c r="I21" s="10"/>
    </row>
    <row r="22" spans="1:12" x14ac:dyDescent="0.2">
      <c r="A22" s="2" t="s">
        <v>39</v>
      </c>
      <c r="B22" t="s">
        <v>18</v>
      </c>
      <c r="D22" s="6">
        <f>D7</f>
        <v>0.40479999999999999</v>
      </c>
      <c r="E22">
        <f t="shared" si="1"/>
        <v>0.29654999999999998</v>
      </c>
      <c r="F22">
        <f t="shared" si="2"/>
        <v>0.35871427283382923</v>
      </c>
      <c r="G22">
        <f>STDEV(E22:E23)/AVERAGE(E22:E23)*100</f>
        <v>4.8332320527485058</v>
      </c>
      <c r="H22">
        <v>1</v>
      </c>
      <c r="I22" s="10">
        <f>AVERAGE(F22:F23)*H22</f>
        <v>0.34987827968623209</v>
      </c>
    </row>
    <row r="23" spans="1:12" x14ac:dyDescent="0.2">
      <c r="A23" s="2" t="s">
        <v>40</v>
      </c>
      <c r="B23" t="s">
        <v>18</v>
      </c>
      <c r="D23" s="6">
        <f>E7</f>
        <v>0.38519999999999999</v>
      </c>
      <c r="E23">
        <f t="shared" si="1"/>
        <v>0.27694999999999997</v>
      </c>
      <c r="F23">
        <f t="shared" si="2"/>
        <v>0.34104228653863494</v>
      </c>
      <c r="I23" s="10"/>
    </row>
    <row r="24" spans="1:12" x14ac:dyDescent="0.2">
      <c r="A24" s="2" t="s">
        <v>41</v>
      </c>
      <c r="B24" t="s">
        <v>161</v>
      </c>
      <c r="C24" t="s">
        <v>319</v>
      </c>
      <c r="D24" s="6" t="s">
        <v>320</v>
      </c>
      <c r="E24" t="s">
        <v>321</v>
      </c>
      <c r="F24" t="s">
        <v>322</v>
      </c>
      <c r="G24" t="s">
        <v>323</v>
      </c>
      <c r="H24" t="s">
        <v>324</v>
      </c>
      <c r="I24" s="10" t="s">
        <v>325</v>
      </c>
    </row>
    <row r="25" spans="1:12" x14ac:dyDescent="0.2">
      <c r="A25" s="2" t="s">
        <v>42</v>
      </c>
      <c r="C25" t="s">
        <v>314</v>
      </c>
      <c r="D25" s="6">
        <f>D8</f>
        <v>0.42909999999999998</v>
      </c>
      <c r="E25">
        <f>D25-L$14</f>
        <v>0.32084999999999997</v>
      </c>
      <c r="F25">
        <f>(E25-O$14)/N$14</f>
        <v>0.3806239293120548</v>
      </c>
      <c r="G25">
        <f>STDEV(E25:E26)/AVERAGE(E25:E26)*100</f>
        <v>4.6434824838904074</v>
      </c>
      <c r="H25">
        <v>9</v>
      </c>
      <c r="I25" s="10">
        <f>AVERAGE(F25:F26)*H25</f>
        <v>3.3428455504463077</v>
      </c>
      <c r="K25" s="3"/>
      <c r="L25" s="3"/>
    </row>
    <row r="26" spans="1:12" hidden="1" x14ac:dyDescent="0.2">
      <c r="A26" s="2" t="s">
        <v>43</v>
      </c>
      <c r="B26" s="10"/>
      <c r="C26" s="3"/>
      <c r="D26" s="6">
        <f>E8</f>
        <v>0.40870000000000001</v>
      </c>
      <c r="E26">
        <f>D26-L$14</f>
        <v>0.30044999999999999</v>
      </c>
      <c r="F26">
        <f>(E26-O$14)/N$14</f>
        <v>0.36223063745379136</v>
      </c>
      <c r="I26" s="10"/>
      <c r="J26" s="1"/>
    </row>
    <row r="27" spans="1:12" x14ac:dyDescent="0.2">
      <c r="A27" s="2" t="s">
        <v>44</v>
      </c>
      <c r="B27" s="10"/>
      <c r="C27" s="3" t="s">
        <v>315</v>
      </c>
      <c r="D27" s="6">
        <f>D9</f>
        <v>0.37890000000000001</v>
      </c>
      <c r="E27">
        <f>D27-L$14</f>
        <v>0.27065</v>
      </c>
      <c r="F27">
        <f>(E27-O$14)/N$14</f>
        <v>0.33536200522946535</v>
      </c>
      <c r="G27" s="14">
        <f>STDEV(E27:E28)/AVERAGE(E27:E28)*100</f>
        <v>43.779289743361012</v>
      </c>
      <c r="H27">
        <v>9</v>
      </c>
      <c r="I27" s="10">
        <f>AVERAGE(F27:F28)*H27</f>
        <v>4.0029753854476606</v>
      </c>
      <c r="J27" s="3"/>
    </row>
    <row r="28" spans="1:12" hidden="1" x14ac:dyDescent="0.2">
      <c r="A28" s="2" t="s">
        <v>45</v>
      </c>
      <c r="C28" s="3"/>
      <c r="D28" s="6">
        <f>E9</f>
        <v>0.62160000000000004</v>
      </c>
      <c r="E28">
        <f>D28-L$14</f>
        <v>0.51335000000000008</v>
      </c>
      <c r="F28">
        <f>(E28-O$14)/N$14</f>
        <v>0.55418808042557044</v>
      </c>
      <c r="I28" s="10"/>
    </row>
    <row r="29" spans="1:12" ht="16" x14ac:dyDescent="0.2">
      <c r="A29" s="2" t="s">
        <v>46</v>
      </c>
      <c r="C29" s="19" t="s">
        <v>308</v>
      </c>
      <c r="D29" s="6">
        <f>D10</f>
        <v>0.46139999999999998</v>
      </c>
      <c r="E29">
        <f>D29-L$14</f>
        <v>0.35314999999999996</v>
      </c>
      <c r="F29">
        <f>(E29-O$14)/N$14</f>
        <v>0.40974664142097195</v>
      </c>
      <c r="G29">
        <f>STDEV(E29:E30)/AVERAGE(E29:E30)*100</f>
        <v>3.3408233429973082</v>
      </c>
      <c r="H29">
        <v>9</v>
      </c>
      <c r="I29" s="10">
        <f>AVERAGE(F29:F30)*H29</f>
        <v>3.6215850689748446</v>
      </c>
    </row>
    <row r="30" spans="1:12" hidden="1" x14ac:dyDescent="0.2">
      <c r="A30" s="2" t="s">
        <v>47</v>
      </c>
      <c r="D30" s="6">
        <f>E10</f>
        <v>0.4451</v>
      </c>
      <c r="E30">
        <f>D30-L$14</f>
        <v>0.33684999999999998</v>
      </c>
      <c r="F30">
        <f>(E30-O$14)/N$14</f>
        <v>0.3950500405734379</v>
      </c>
      <c r="I30" s="10"/>
    </row>
    <row r="31" spans="1:12" ht="16" x14ac:dyDescent="0.2">
      <c r="A31" s="2" t="s">
        <v>48</v>
      </c>
      <c r="C31" s="11" t="s">
        <v>316</v>
      </c>
      <c r="D31" s="6">
        <f>F3</f>
        <v>0.40250000000000002</v>
      </c>
      <c r="E31">
        <f>D31-L$14</f>
        <v>0.29425000000000001</v>
      </c>
      <c r="F31">
        <f>(E31-O$14)/N$14</f>
        <v>0.3566405193400054</v>
      </c>
      <c r="G31">
        <f>STDEV(E31:E32)/AVERAGE(E31:E32)*100</f>
        <v>2.1220520856581557</v>
      </c>
      <c r="H31">
        <v>9</v>
      </c>
      <c r="I31" s="10">
        <f>AVERAGE(F31:F32)*H31</f>
        <v>3.1744657830673519</v>
      </c>
      <c r="J31" s="3"/>
    </row>
    <row r="32" spans="1:12" hidden="1" x14ac:dyDescent="0.2">
      <c r="A32" s="2" t="s">
        <v>49</v>
      </c>
      <c r="B32" s="10"/>
      <c r="D32" s="6">
        <f>G3</f>
        <v>0.39379999999999998</v>
      </c>
      <c r="E32">
        <f>D32-L$14</f>
        <v>0.28554999999999997</v>
      </c>
      <c r="F32">
        <f>(E32-O$14)/N$14</f>
        <v>0.34879632134162836</v>
      </c>
      <c r="I32" s="10"/>
    </row>
    <row r="33" spans="1:12" x14ac:dyDescent="0.2">
      <c r="A33" s="2" t="s">
        <v>50</v>
      </c>
      <c r="B33" s="10"/>
      <c r="C33" s="14" t="s">
        <v>260</v>
      </c>
      <c r="D33" s="6">
        <f>F4</f>
        <v>0.42470000000000002</v>
      </c>
      <c r="E33">
        <f>D33-L$14</f>
        <v>0.31645000000000001</v>
      </c>
      <c r="F33">
        <f>(E33-O$14)/N$14</f>
        <v>0.37665674871517446</v>
      </c>
      <c r="G33">
        <f>STDEV(E33:E34)/AVERAGE(E33:E34)*100</f>
        <v>2.686800843020861</v>
      </c>
      <c r="H33">
        <v>9</v>
      </c>
      <c r="I33" s="10">
        <f>AVERAGE(F33:F34)*H33</f>
        <v>3.3420340816878551</v>
      </c>
      <c r="J33" s="3"/>
    </row>
    <row r="34" spans="1:12" hidden="1" x14ac:dyDescent="0.2">
      <c r="D34" s="6">
        <f>G4</f>
        <v>0.41289999999999999</v>
      </c>
      <c r="E34">
        <f>D34-L$14</f>
        <v>0.30464999999999998</v>
      </c>
      <c r="F34">
        <f>(E34-O$14)/N$14</f>
        <v>0.36601749165990444</v>
      </c>
      <c r="I34" s="10"/>
    </row>
    <row r="35" spans="1:12" x14ac:dyDescent="0.2">
      <c r="D35" s="6"/>
      <c r="I35" s="10"/>
    </row>
    <row r="36" spans="1:12" x14ac:dyDescent="0.2">
      <c r="C36" s="12"/>
      <c r="D36" s="6"/>
      <c r="I36" s="10"/>
    </row>
    <row r="37" spans="1:12" x14ac:dyDescent="0.2">
      <c r="D37" s="7"/>
      <c r="I37" s="10"/>
      <c r="J37" s="3"/>
      <c r="L37" s="10"/>
    </row>
    <row r="38" spans="1:12" x14ac:dyDescent="0.2">
      <c r="B38" s="10"/>
      <c r="C38" s="12"/>
      <c r="D38" s="6"/>
      <c r="I38" s="10"/>
    </row>
    <row r="39" spans="1:12" x14ac:dyDescent="0.2">
      <c r="B39" s="10"/>
      <c r="D39" s="6"/>
      <c r="G39" s="10"/>
      <c r="I39" s="10"/>
    </row>
    <row r="40" spans="1:12" x14ac:dyDescent="0.2">
      <c r="C40" s="12"/>
      <c r="D40" s="6"/>
      <c r="I40" s="10"/>
    </row>
    <row r="41" spans="1:12" x14ac:dyDescent="0.2">
      <c r="D41" s="6"/>
      <c r="I41" s="10"/>
      <c r="J41" s="3"/>
    </row>
    <row r="42" spans="1:12" x14ac:dyDescent="0.2">
      <c r="B42" s="10"/>
      <c r="C42" s="12"/>
      <c r="D42" s="6"/>
      <c r="I42" s="10"/>
    </row>
    <row r="43" spans="1:12" x14ac:dyDescent="0.2">
      <c r="B43" s="10"/>
      <c r="D43" s="6"/>
      <c r="I43" s="10"/>
      <c r="J43" s="3"/>
    </row>
    <row r="44" spans="1:12" x14ac:dyDescent="0.2">
      <c r="C44" s="12"/>
      <c r="D44" s="6"/>
      <c r="I44" s="10"/>
    </row>
    <row r="45" spans="1:12" x14ac:dyDescent="0.2">
      <c r="D45" s="6"/>
      <c r="I45" s="10"/>
      <c r="J45" s="3"/>
    </row>
    <row r="46" spans="1:12" x14ac:dyDescent="0.2">
      <c r="B46" s="10"/>
      <c r="C46" s="12"/>
      <c r="D46" s="6"/>
      <c r="I46" s="10"/>
      <c r="J46" s="3"/>
    </row>
    <row r="47" spans="1:12" x14ac:dyDescent="0.2">
      <c r="B47" s="10"/>
      <c r="D47" s="6"/>
      <c r="I47" s="10"/>
      <c r="J47" s="3"/>
    </row>
    <row r="48" spans="1:12" x14ac:dyDescent="0.2">
      <c r="C48" s="12"/>
      <c r="D48" s="6"/>
      <c r="I48" s="10"/>
    </row>
    <row r="49" spans="1:12" x14ac:dyDescent="0.2">
      <c r="D49" s="6"/>
      <c r="I49" s="10"/>
      <c r="J49" s="3"/>
    </row>
    <row r="50" spans="1:12" x14ac:dyDescent="0.2">
      <c r="B50" s="10"/>
      <c r="C50" s="12"/>
      <c r="D50" s="6"/>
      <c r="I50" s="10"/>
      <c r="J50" s="3"/>
    </row>
    <row r="51" spans="1:12" x14ac:dyDescent="0.2">
      <c r="B51" s="10"/>
      <c r="D51" s="6"/>
      <c r="I51" s="10"/>
      <c r="K51" s="3"/>
    </row>
    <row r="52" spans="1:12" x14ac:dyDescent="0.2">
      <c r="C52" s="12"/>
      <c r="D52" s="6"/>
      <c r="I52" s="10"/>
      <c r="J52" s="3"/>
    </row>
    <row r="53" spans="1:12" x14ac:dyDescent="0.2">
      <c r="D53" s="6"/>
      <c r="I53" s="10"/>
    </row>
    <row r="54" spans="1:12" x14ac:dyDescent="0.2">
      <c r="B54" s="10"/>
      <c r="C54" s="12"/>
      <c r="D54" s="6"/>
      <c r="I54" s="10"/>
      <c r="J54" s="3"/>
    </row>
    <row r="55" spans="1:12" s="10" customFormat="1" x14ac:dyDescent="0.2">
      <c r="A55" s="2"/>
      <c r="C55"/>
      <c r="D55" s="6"/>
      <c r="E55"/>
      <c r="F55"/>
      <c r="G55"/>
      <c r="H55"/>
      <c r="J55"/>
      <c r="K55"/>
      <c r="L55"/>
    </row>
    <row r="56" spans="1:12" x14ac:dyDescent="0.2">
      <c r="C56" s="12"/>
      <c r="D56" s="6"/>
      <c r="I56" s="10"/>
      <c r="J56" s="3"/>
    </row>
    <row r="57" spans="1:12" x14ac:dyDescent="0.2">
      <c r="D57" s="6"/>
      <c r="I57" s="10"/>
      <c r="J57" s="3"/>
    </row>
    <row r="58" spans="1:12" x14ac:dyDescent="0.2">
      <c r="B58" s="10"/>
      <c r="C58" s="12"/>
      <c r="D58" s="6"/>
      <c r="I58" s="10"/>
    </row>
    <row r="59" spans="1:12" x14ac:dyDescent="0.2">
      <c r="B59" s="10"/>
      <c r="D59" s="6"/>
      <c r="I59" s="10"/>
      <c r="J59" s="3"/>
    </row>
    <row r="60" spans="1:12" x14ac:dyDescent="0.2">
      <c r="C60" s="12"/>
      <c r="D60" s="6"/>
      <c r="I60" s="10"/>
      <c r="J60" s="3"/>
    </row>
    <row r="61" spans="1:12" x14ac:dyDescent="0.2">
      <c r="D61" s="6"/>
      <c r="I61" s="10"/>
      <c r="J61" s="3"/>
    </row>
    <row r="62" spans="1:12" x14ac:dyDescent="0.2">
      <c r="B62" s="10"/>
      <c r="C62" s="12"/>
      <c r="D62" s="6"/>
      <c r="I62" s="10"/>
      <c r="J62" s="3"/>
    </row>
    <row r="63" spans="1:12" x14ac:dyDescent="0.2">
      <c r="B63" s="10"/>
      <c r="D63" s="6"/>
      <c r="I63" s="10"/>
    </row>
    <row r="64" spans="1:12" x14ac:dyDescent="0.2">
      <c r="C64" s="12"/>
      <c r="D64" s="6"/>
      <c r="I64" s="10"/>
      <c r="J64" s="3"/>
    </row>
    <row r="65" spans="2:11" x14ac:dyDescent="0.2">
      <c r="C65" s="10"/>
      <c r="D65" s="6"/>
      <c r="I65" s="10"/>
    </row>
    <row r="66" spans="2:11" x14ac:dyDescent="0.2">
      <c r="B66" s="10"/>
      <c r="C66" s="12"/>
      <c r="D66" s="6"/>
      <c r="I66" s="10"/>
      <c r="J66" s="3"/>
    </row>
    <row r="67" spans="2:11" x14ac:dyDescent="0.2">
      <c r="B67" s="10"/>
      <c r="D67" s="6"/>
      <c r="I67" s="10"/>
      <c r="J67" s="3"/>
    </row>
    <row r="68" spans="2:11" x14ac:dyDescent="0.2">
      <c r="C68" s="12"/>
      <c r="D68" s="6"/>
      <c r="I68" s="10"/>
      <c r="J68" s="3"/>
    </row>
    <row r="69" spans="2:11" x14ac:dyDescent="0.2">
      <c r="D69" s="6"/>
      <c r="I69" s="10"/>
      <c r="J69" s="3"/>
      <c r="K69" s="3"/>
    </row>
    <row r="70" spans="2:11" x14ac:dyDescent="0.2">
      <c r="B70" s="10"/>
      <c r="C70" s="12"/>
      <c r="D70" s="6"/>
      <c r="I70" s="10"/>
      <c r="J70" s="3"/>
    </row>
    <row r="71" spans="2:11" x14ac:dyDescent="0.2">
      <c r="B71" s="10"/>
      <c r="D71" s="6"/>
      <c r="I71" s="10"/>
      <c r="J71" s="3"/>
      <c r="K71" s="3"/>
    </row>
    <row r="72" spans="2:11" x14ac:dyDescent="0.2">
      <c r="C72" s="12"/>
      <c r="D72" s="6"/>
      <c r="I72" s="10"/>
    </row>
    <row r="73" spans="2:11" x14ac:dyDescent="0.2">
      <c r="D73" s="6"/>
      <c r="I73" s="10"/>
    </row>
    <row r="74" spans="2:11" x14ac:dyDescent="0.2">
      <c r="B74" s="10"/>
      <c r="C74" s="12"/>
      <c r="D74" s="6"/>
      <c r="I74" s="10"/>
      <c r="J74" s="3"/>
    </row>
    <row r="75" spans="2:11" x14ac:dyDescent="0.2">
      <c r="B75" s="10"/>
      <c r="D75" s="6"/>
      <c r="I75" s="10"/>
      <c r="J75" s="3"/>
    </row>
    <row r="76" spans="2:11" x14ac:dyDescent="0.2">
      <c r="C76" s="12"/>
      <c r="D76" s="6"/>
      <c r="I76" s="10"/>
      <c r="J76" s="3"/>
    </row>
    <row r="77" spans="2:11" x14ac:dyDescent="0.2">
      <c r="D77" s="6"/>
      <c r="I77" s="10"/>
    </row>
    <row r="78" spans="2:11" x14ac:dyDescent="0.2">
      <c r="B78" s="10"/>
      <c r="C78" s="12"/>
      <c r="D78" s="6"/>
      <c r="I78" s="10"/>
      <c r="J78" s="3"/>
    </row>
    <row r="79" spans="2:11" x14ac:dyDescent="0.2">
      <c r="B79" s="10"/>
      <c r="D79" s="6"/>
      <c r="I79" s="10"/>
    </row>
    <row r="80" spans="2:11" x14ac:dyDescent="0.2">
      <c r="C80" s="12"/>
      <c r="D80" s="6"/>
      <c r="I80" s="10"/>
      <c r="J80" s="3"/>
    </row>
    <row r="81" spans="2:10" x14ac:dyDescent="0.2">
      <c r="D81" s="6"/>
      <c r="I81" s="10"/>
    </row>
    <row r="82" spans="2:10" x14ac:dyDescent="0.2">
      <c r="B82" s="10"/>
      <c r="C82" s="12"/>
      <c r="D82" s="6"/>
      <c r="I82" s="10"/>
      <c r="J82" s="3"/>
    </row>
    <row r="83" spans="2:10" x14ac:dyDescent="0.2">
      <c r="B83" s="10"/>
      <c r="D83" s="6"/>
      <c r="I83" s="10"/>
    </row>
    <row r="84" spans="2:10" x14ac:dyDescent="0.2">
      <c r="C84" s="12"/>
      <c r="D84" s="6"/>
      <c r="I84" s="10"/>
    </row>
    <row r="85" spans="2:10" x14ac:dyDescent="0.2">
      <c r="D85" s="6"/>
      <c r="I85" s="10"/>
    </row>
    <row r="86" spans="2:10" x14ac:dyDescent="0.2">
      <c r="B86" s="10"/>
      <c r="C86" s="12"/>
      <c r="D86" s="6"/>
      <c r="I86" s="10"/>
    </row>
    <row r="87" spans="2:10" x14ac:dyDescent="0.2">
      <c r="B87" s="10"/>
      <c r="D87" s="6"/>
      <c r="I87" s="10"/>
    </row>
    <row r="88" spans="2:10" x14ac:dyDescent="0.2">
      <c r="C88" s="12"/>
      <c r="D88" s="6"/>
      <c r="I88" s="10"/>
      <c r="J88" s="3"/>
    </row>
    <row r="89" spans="2:10" x14ac:dyDescent="0.2">
      <c r="D89" s="6"/>
      <c r="I89" s="10"/>
      <c r="J89" s="3"/>
    </row>
    <row r="90" spans="2:10" x14ac:dyDescent="0.2">
      <c r="B90" s="10"/>
      <c r="C90" s="12"/>
      <c r="D90" s="6"/>
      <c r="I90" s="10"/>
      <c r="J90" s="3"/>
    </row>
    <row r="91" spans="2:10" x14ac:dyDescent="0.2">
      <c r="B91" s="10"/>
      <c r="D91" s="6"/>
      <c r="I91" s="10"/>
      <c r="J91" s="3"/>
    </row>
    <row r="92" spans="2:10" x14ac:dyDescent="0.2">
      <c r="C92" s="12"/>
      <c r="D92" s="6"/>
      <c r="I92" s="10"/>
      <c r="J92" s="3"/>
    </row>
    <row r="93" spans="2:10" x14ac:dyDescent="0.2">
      <c r="D93" s="6"/>
      <c r="I93" s="10"/>
    </row>
    <row r="94" spans="2:10" x14ac:dyDescent="0.2">
      <c r="B94" s="10"/>
      <c r="C94" s="12"/>
      <c r="D94" s="6"/>
      <c r="I94" s="10"/>
      <c r="J94" s="3"/>
    </row>
    <row r="95" spans="2:10" x14ac:dyDescent="0.2">
      <c r="B95" s="10"/>
      <c r="D95" s="6"/>
      <c r="I95" s="10"/>
    </row>
    <row r="96" spans="2:10" x14ac:dyDescent="0.2">
      <c r="C96" s="12"/>
      <c r="D96" s="6"/>
      <c r="I96" s="10"/>
    </row>
    <row r="97" spans="2:9" x14ac:dyDescent="0.2">
      <c r="D97" s="6"/>
      <c r="I97" s="10"/>
    </row>
    <row r="98" spans="2:9" x14ac:dyDescent="0.2">
      <c r="B98" s="10"/>
      <c r="C98" s="12"/>
      <c r="D98" s="6"/>
      <c r="I98" s="10"/>
    </row>
    <row r="99" spans="2:9" x14ac:dyDescent="0.2">
      <c r="B99" s="10"/>
      <c r="D99" s="6"/>
      <c r="I99" s="10"/>
    </row>
    <row r="100" spans="2:9" x14ac:dyDescent="0.2">
      <c r="C100" s="12"/>
      <c r="D100" s="6"/>
      <c r="I100" s="10"/>
    </row>
    <row r="101" spans="2:9" x14ac:dyDescent="0.2">
      <c r="D101" s="6"/>
      <c r="I101" s="10"/>
    </row>
    <row r="102" spans="2:9" x14ac:dyDescent="0.2">
      <c r="B102" s="10"/>
      <c r="C102" s="12"/>
      <c r="D102" s="6"/>
      <c r="I102" s="10"/>
    </row>
    <row r="103" spans="2:9" x14ac:dyDescent="0.2">
      <c r="B103" s="10"/>
      <c r="D103" s="6"/>
      <c r="I103" s="10"/>
    </row>
    <row r="104" spans="2:9" x14ac:dyDescent="0.2">
      <c r="C104" s="12"/>
      <c r="D104" s="6"/>
      <c r="I104" s="10"/>
    </row>
    <row r="105" spans="2:9" x14ac:dyDescent="0.2">
      <c r="D105" s="6"/>
      <c r="I105" s="10"/>
    </row>
    <row r="106" spans="2:9" x14ac:dyDescent="0.2">
      <c r="B106" s="10"/>
      <c r="C106" s="12"/>
      <c r="D106" s="6"/>
      <c r="I106" s="10"/>
    </row>
    <row r="107" spans="2:9" x14ac:dyDescent="0.2">
      <c r="B107" s="10"/>
      <c r="D107" s="6"/>
      <c r="I107" s="10"/>
    </row>
    <row r="108" spans="2:9" x14ac:dyDescent="0.2">
      <c r="C108" s="12"/>
      <c r="D108" s="6"/>
      <c r="I108" s="10"/>
    </row>
    <row r="109" spans="2:9" x14ac:dyDescent="0.2">
      <c r="D109" s="6"/>
      <c r="I109" s="10"/>
    </row>
  </sheetData>
  <pageMargins left="0.7" right="0.7" top="0.75" bottom="0.75" header="0.3" footer="0.3"/>
  <drawing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9F192-B445-F140-BF6F-ACEBA48E72E0}">
  <dimension ref="A1:B137"/>
  <sheetViews>
    <sheetView zoomScaleNormal="249" workbookViewId="0">
      <selection activeCell="A2" sqref="A2:A137"/>
    </sheetView>
  </sheetViews>
  <sheetFormatPr baseColWidth="10" defaultRowHeight="15" x14ac:dyDescent="0.2"/>
  <cols>
    <col min="1" max="1" width="18.83203125" customWidth="1"/>
    <col min="2" max="2" width="26.33203125" customWidth="1"/>
    <col min="3" max="3" width="21.5" customWidth="1"/>
    <col min="4" max="4" width="28.33203125" customWidth="1"/>
  </cols>
  <sheetData>
    <row r="1" spans="1:2" x14ac:dyDescent="0.2">
      <c r="A1" t="s">
        <v>317</v>
      </c>
      <c r="B1" t="s">
        <v>318</v>
      </c>
    </row>
    <row r="2" spans="1:2" x14ac:dyDescent="0.2">
      <c r="A2" t="s">
        <v>181</v>
      </c>
      <c r="B2">
        <v>1.9466336116910228</v>
      </c>
    </row>
    <row r="3" spans="1:2" x14ac:dyDescent="0.2">
      <c r="A3" t="s">
        <v>182</v>
      </c>
      <c r="B3">
        <v>3.0559913443332434</v>
      </c>
    </row>
    <row r="4" spans="1:2" x14ac:dyDescent="0.2">
      <c r="A4" t="s">
        <v>183</v>
      </c>
      <c r="B4">
        <v>4.2281579659183119</v>
      </c>
    </row>
    <row r="5" spans="1:2" x14ac:dyDescent="0.2">
      <c r="A5" t="s">
        <v>184</v>
      </c>
      <c r="B5">
        <v>3.6946172572355964</v>
      </c>
    </row>
    <row r="6" spans="1:2" x14ac:dyDescent="0.2">
      <c r="A6" t="s">
        <v>185</v>
      </c>
      <c r="B6">
        <v>3.3067351906951581</v>
      </c>
    </row>
    <row r="7" spans="1:2" x14ac:dyDescent="0.2">
      <c r="A7" t="s">
        <v>186</v>
      </c>
      <c r="B7">
        <v>3.7725182580470653</v>
      </c>
    </row>
    <row r="8" spans="1:2" x14ac:dyDescent="0.2">
      <c r="A8" t="s">
        <v>187</v>
      </c>
      <c r="B8">
        <v>4.9357587232891538</v>
      </c>
    </row>
    <row r="9" spans="1:2" x14ac:dyDescent="0.2">
      <c r="A9" t="s">
        <v>188</v>
      </c>
      <c r="B9">
        <v>3.2474979713281042</v>
      </c>
    </row>
    <row r="10" spans="1:2" x14ac:dyDescent="0.2">
      <c r="A10" t="s">
        <v>189</v>
      </c>
      <c r="B10">
        <v>2.2708953205301601</v>
      </c>
    </row>
    <row r="11" spans="1:2" x14ac:dyDescent="0.2">
      <c r="A11" t="s">
        <v>190</v>
      </c>
      <c r="B11">
        <v>3.0288071409250743</v>
      </c>
    </row>
    <row r="12" spans="1:2" x14ac:dyDescent="0.2">
      <c r="A12" t="s">
        <v>191</v>
      </c>
      <c r="B12">
        <v>6.3992426291587794</v>
      </c>
    </row>
    <row r="13" spans="1:2" x14ac:dyDescent="0.2">
      <c r="A13" t="s">
        <v>192</v>
      </c>
      <c r="B13">
        <v>3.8723289153367597</v>
      </c>
    </row>
    <row r="14" spans="1:2" x14ac:dyDescent="0.2">
      <c r="A14" t="s">
        <v>193</v>
      </c>
      <c r="B14">
        <v>3.779010008114688</v>
      </c>
    </row>
    <row r="15" spans="1:2" x14ac:dyDescent="0.2">
      <c r="A15" t="s">
        <v>194</v>
      </c>
      <c r="B15">
        <v>7.028536651338924</v>
      </c>
    </row>
    <row r="16" spans="1:2" x14ac:dyDescent="0.2">
      <c r="A16" t="s">
        <v>195</v>
      </c>
      <c r="B16">
        <v>4.4265620773600212</v>
      </c>
    </row>
    <row r="17" spans="1:2" x14ac:dyDescent="0.2">
      <c r="A17" t="s">
        <v>196</v>
      </c>
      <c r="B17">
        <v>3.9916148228293213</v>
      </c>
    </row>
    <row r="18" spans="1:2" x14ac:dyDescent="0.2">
      <c r="A18" t="s">
        <v>197</v>
      </c>
      <c r="B18">
        <v>6.1253719231809569</v>
      </c>
    </row>
    <row r="19" spans="1:2" x14ac:dyDescent="0.2">
      <c r="A19" t="s">
        <v>198</v>
      </c>
      <c r="B19">
        <v>6.813903164728158</v>
      </c>
    </row>
    <row r="20" spans="1:2" x14ac:dyDescent="0.2">
      <c r="A20" t="s">
        <v>199</v>
      </c>
      <c r="B20">
        <v>3.8524479307546664</v>
      </c>
    </row>
    <row r="21" spans="1:2" x14ac:dyDescent="0.2">
      <c r="A21" t="s">
        <v>200</v>
      </c>
      <c r="B21">
        <v>6.2998377062483097</v>
      </c>
    </row>
    <row r="22" spans="1:2" x14ac:dyDescent="0.2">
      <c r="A22" t="s">
        <v>201</v>
      </c>
      <c r="B22">
        <v>4.1315931836624289</v>
      </c>
    </row>
    <row r="23" spans="1:2" x14ac:dyDescent="0.2">
      <c r="A23" t="s">
        <v>202</v>
      </c>
      <c r="B23">
        <v>4.3604273735461181</v>
      </c>
    </row>
    <row r="24" spans="1:2" x14ac:dyDescent="0.2">
      <c r="A24" t="s">
        <v>203</v>
      </c>
      <c r="B24">
        <v>6.4211522856370031</v>
      </c>
    </row>
    <row r="25" spans="1:2" x14ac:dyDescent="0.2">
      <c r="A25" t="s">
        <v>204</v>
      </c>
      <c r="B25">
        <v>4.5596429537462804</v>
      </c>
    </row>
    <row r="26" spans="1:2" x14ac:dyDescent="0.2">
      <c r="A26" t="s">
        <v>205</v>
      </c>
      <c r="B26">
        <v>2.5948590814196244</v>
      </c>
    </row>
    <row r="27" spans="1:2" x14ac:dyDescent="0.2">
      <c r="A27" t="s">
        <v>206</v>
      </c>
      <c r="B27">
        <v>6.0259670002704899</v>
      </c>
    </row>
    <row r="28" spans="1:2" x14ac:dyDescent="0.2">
      <c r="A28" t="s">
        <v>207</v>
      </c>
      <c r="B28">
        <v>6.7895591019745734</v>
      </c>
    </row>
    <row r="29" spans="1:2" x14ac:dyDescent="0.2">
      <c r="A29" t="s">
        <v>208</v>
      </c>
      <c r="B29">
        <v>7.9941844738977554</v>
      </c>
    </row>
    <row r="30" spans="1:2" x14ac:dyDescent="0.2">
      <c r="A30" t="s">
        <v>209</v>
      </c>
      <c r="B30">
        <v>6.2949688936975932</v>
      </c>
    </row>
    <row r="31" spans="1:2" x14ac:dyDescent="0.2">
      <c r="A31" t="s">
        <v>210</v>
      </c>
      <c r="B31">
        <v>7.2573708412226141</v>
      </c>
    </row>
    <row r="32" spans="1:2" x14ac:dyDescent="0.2">
      <c r="A32" t="s">
        <v>211</v>
      </c>
      <c r="B32">
        <v>2.83770624830944</v>
      </c>
    </row>
    <row r="33" spans="1:2" x14ac:dyDescent="0.2">
      <c r="A33" t="s">
        <v>212</v>
      </c>
      <c r="B33">
        <v>2.4441544885177455</v>
      </c>
    </row>
    <row r="34" spans="1:2" x14ac:dyDescent="0.2">
      <c r="A34" t="s">
        <v>213</v>
      </c>
      <c r="B34">
        <v>3.9413037598052476</v>
      </c>
    </row>
    <row r="35" spans="1:2" x14ac:dyDescent="0.2">
      <c r="A35" t="s">
        <v>214</v>
      </c>
      <c r="B35">
        <v>7.3283743575872338</v>
      </c>
    </row>
    <row r="36" spans="1:2" x14ac:dyDescent="0.2">
      <c r="A36" t="s">
        <v>215</v>
      </c>
      <c r="B36">
        <v>18.029212875304303</v>
      </c>
    </row>
    <row r="37" spans="1:2" x14ac:dyDescent="0.2">
      <c r="A37" t="s">
        <v>216</v>
      </c>
      <c r="B37">
        <v>10.450094671355155</v>
      </c>
    </row>
    <row r="38" spans="1:2" x14ac:dyDescent="0.2">
      <c r="A38" t="s">
        <v>217</v>
      </c>
      <c r="B38">
        <v>9.8536651338923438</v>
      </c>
    </row>
    <row r="39" spans="1:2" x14ac:dyDescent="0.2">
      <c r="A39" t="s">
        <v>218</v>
      </c>
      <c r="B39">
        <v>5.0181228022721127</v>
      </c>
    </row>
    <row r="40" spans="1:2" x14ac:dyDescent="0.2">
      <c r="A40" t="s">
        <v>219</v>
      </c>
      <c r="B40">
        <v>4.9828239112794162</v>
      </c>
    </row>
    <row r="41" spans="1:2" x14ac:dyDescent="0.2">
      <c r="A41" t="s">
        <v>220</v>
      </c>
      <c r="B41">
        <v>6.5108195834460378</v>
      </c>
    </row>
    <row r="42" spans="1:2" x14ac:dyDescent="0.2">
      <c r="A42" t="s">
        <v>221</v>
      </c>
      <c r="B42">
        <v>5.3974844468487966</v>
      </c>
    </row>
    <row r="43" spans="1:2" x14ac:dyDescent="0.2">
      <c r="A43" t="s">
        <v>222</v>
      </c>
      <c r="B43">
        <v>4.5563970787124699</v>
      </c>
    </row>
    <row r="44" spans="1:2" x14ac:dyDescent="0.2">
      <c r="A44" t="s">
        <v>223</v>
      </c>
      <c r="B44">
        <v>2.8465553235908145</v>
      </c>
    </row>
    <row r="45" spans="1:2" x14ac:dyDescent="0.2">
      <c r="A45" t="s">
        <v>224</v>
      </c>
      <c r="B45">
        <v>3.0576142818501486</v>
      </c>
    </row>
    <row r="46" spans="1:2" x14ac:dyDescent="0.2">
      <c r="A46" t="s">
        <v>225</v>
      </c>
      <c r="B46">
        <v>5.9152015147416837</v>
      </c>
    </row>
    <row r="47" spans="1:2" x14ac:dyDescent="0.2">
      <c r="A47" t="s">
        <v>226</v>
      </c>
      <c r="B47">
        <v>3.2604814714633483</v>
      </c>
    </row>
    <row r="48" spans="1:2" x14ac:dyDescent="0.2">
      <c r="A48" t="s">
        <v>227</v>
      </c>
      <c r="B48">
        <v>3.2568298620503109</v>
      </c>
    </row>
    <row r="49" spans="1:2" x14ac:dyDescent="0.2">
      <c r="A49" t="s">
        <v>228</v>
      </c>
      <c r="B49">
        <v>3.4787665674871517</v>
      </c>
    </row>
    <row r="50" spans="1:2" x14ac:dyDescent="0.2">
      <c r="A50" t="s">
        <v>229</v>
      </c>
      <c r="B50">
        <v>2.4749797132810385</v>
      </c>
    </row>
    <row r="51" spans="1:2" x14ac:dyDescent="0.2">
      <c r="A51" t="s">
        <v>230</v>
      </c>
      <c r="B51">
        <v>2.2424939139843114</v>
      </c>
    </row>
    <row r="52" spans="1:2" x14ac:dyDescent="0.2">
      <c r="A52" t="s">
        <v>231</v>
      </c>
      <c r="B52">
        <v>2.4076278063294563</v>
      </c>
    </row>
    <row r="53" spans="1:2" x14ac:dyDescent="0.2">
      <c r="A53" t="s">
        <v>232</v>
      </c>
      <c r="B53">
        <v>2.5208276981336217</v>
      </c>
    </row>
    <row r="54" spans="1:2" x14ac:dyDescent="0.2">
      <c r="A54" t="s">
        <v>233</v>
      </c>
      <c r="B54">
        <v>3.1274005950770891</v>
      </c>
    </row>
    <row r="55" spans="1:2" x14ac:dyDescent="0.2">
      <c r="A55" t="s">
        <v>234</v>
      </c>
      <c r="B55">
        <v>11.788612388423047</v>
      </c>
    </row>
    <row r="56" spans="1:2" x14ac:dyDescent="0.2">
      <c r="A56" t="s">
        <v>235</v>
      </c>
      <c r="B56">
        <v>2.2806329456315928</v>
      </c>
    </row>
    <row r="57" spans="1:2" x14ac:dyDescent="0.2">
      <c r="A57" t="s">
        <v>236</v>
      </c>
      <c r="B57">
        <v>2.7622396537733298</v>
      </c>
    </row>
    <row r="58" spans="1:2" x14ac:dyDescent="0.2">
      <c r="A58" t="s">
        <v>237</v>
      </c>
      <c r="B58">
        <v>2.4234514471192856</v>
      </c>
    </row>
    <row r="59" spans="1:2" x14ac:dyDescent="0.2">
      <c r="A59" t="s">
        <v>238</v>
      </c>
      <c r="B59">
        <v>2.2964565864214226</v>
      </c>
    </row>
    <row r="60" spans="1:2" x14ac:dyDescent="0.2">
      <c r="A60" t="s">
        <v>239</v>
      </c>
      <c r="B60">
        <v>2.8492954070981216</v>
      </c>
    </row>
    <row r="61" spans="1:2" x14ac:dyDescent="0.2">
      <c r="A61" t="s">
        <v>240</v>
      </c>
      <c r="B61">
        <v>2.5338111982688662</v>
      </c>
    </row>
    <row r="62" spans="1:2" x14ac:dyDescent="0.2">
      <c r="A62" t="s">
        <v>241</v>
      </c>
      <c r="B62">
        <v>2.3889640248850412</v>
      </c>
    </row>
    <row r="63" spans="1:2" x14ac:dyDescent="0.2">
      <c r="A63" t="s">
        <v>242</v>
      </c>
      <c r="B63">
        <v>2.7541249661888014</v>
      </c>
    </row>
    <row r="64" spans="1:2" x14ac:dyDescent="0.2">
      <c r="A64" t="s">
        <v>243</v>
      </c>
      <c r="B64">
        <v>4.4030294833648904</v>
      </c>
    </row>
    <row r="65" spans="1:2" x14ac:dyDescent="0.2">
      <c r="A65" t="s">
        <v>244</v>
      </c>
      <c r="B65">
        <v>3.2089532053015959</v>
      </c>
    </row>
    <row r="66" spans="1:2" x14ac:dyDescent="0.2">
      <c r="A66" t="s">
        <v>245</v>
      </c>
      <c r="B66">
        <v>1.5985934541520153</v>
      </c>
    </row>
    <row r="67" spans="1:2" x14ac:dyDescent="0.2">
      <c r="A67" t="s">
        <v>246</v>
      </c>
      <c r="B67">
        <v>2.5394914795780359</v>
      </c>
    </row>
    <row r="68" spans="1:2" x14ac:dyDescent="0.2">
      <c r="A68" t="s">
        <v>247</v>
      </c>
      <c r="B68">
        <v>1.9300784419799839</v>
      </c>
    </row>
    <row r="69" spans="1:2" x14ac:dyDescent="0.2">
      <c r="A69" t="s">
        <v>248</v>
      </c>
      <c r="B69">
        <v>3.1554018789144047</v>
      </c>
    </row>
    <row r="70" spans="1:2" x14ac:dyDescent="0.2">
      <c r="A70" t="s">
        <v>249</v>
      </c>
      <c r="B70">
        <v>2.2266702731944816</v>
      </c>
    </row>
    <row r="71" spans="1:2" x14ac:dyDescent="0.2">
      <c r="A71" t="s">
        <v>250</v>
      </c>
      <c r="B71">
        <v>4.0208276981336226</v>
      </c>
    </row>
    <row r="72" spans="1:2" x14ac:dyDescent="0.2">
      <c r="A72" t="s">
        <v>251</v>
      </c>
      <c r="B72">
        <v>2.9772788747633214</v>
      </c>
    </row>
    <row r="73" spans="1:2" x14ac:dyDescent="0.2">
      <c r="A73" t="s">
        <v>252</v>
      </c>
      <c r="B73">
        <v>2.894509061401136</v>
      </c>
    </row>
    <row r="74" spans="1:2" x14ac:dyDescent="0.2">
      <c r="A74" t="s">
        <v>253</v>
      </c>
      <c r="B74">
        <v>4.0492291046794699</v>
      </c>
    </row>
    <row r="75" spans="1:2" x14ac:dyDescent="0.2">
      <c r="A75" t="s">
        <v>254</v>
      </c>
      <c r="B75">
        <v>2.5654584798485258</v>
      </c>
    </row>
    <row r="76" spans="1:2" x14ac:dyDescent="0.2">
      <c r="A76" t="s">
        <v>255</v>
      </c>
      <c r="B76">
        <v>2.7427644035704621</v>
      </c>
    </row>
    <row r="77" spans="1:2" x14ac:dyDescent="0.2">
      <c r="A77" t="s">
        <v>256</v>
      </c>
      <c r="B77">
        <v>2.3808493373005137</v>
      </c>
    </row>
    <row r="78" spans="1:2" x14ac:dyDescent="0.2">
      <c r="A78" t="s">
        <v>257</v>
      </c>
      <c r="B78">
        <v>2.6705436840681638</v>
      </c>
    </row>
    <row r="79" spans="1:2" x14ac:dyDescent="0.2">
      <c r="A79" t="s">
        <v>258</v>
      </c>
      <c r="B79">
        <v>2.5447546972860127</v>
      </c>
    </row>
    <row r="80" spans="1:2" x14ac:dyDescent="0.2">
      <c r="A80" t="s">
        <v>259</v>
      </c>
      <c r="B80">
        <v>1.838788206654044</v>
      </c>
    </row>
    <row r="81" spans="1:2" x14ac:dyDescent="0.2">
      <c r="A81" t="s">
        <v>309</v>
      </c>
      <c r="B81">
        <v>1.6639166892074657</v>
      </c>
    </row>
    <row r="82" spans="1:2" x14ac:dyDescent="0.2">
      <c r="A82" t="s">
        <v>310</v>
      </c>
      <c r="B82">
        <v>2.7005680281309172</v>
      </c>
    </row>
    <row r="83" spans="1:2" x14ac:dyDescent="0.2">
      <c r="A83" t="s">
        <v>311</v>
      </c>
      <c r="B83">
        <v>3.5708682715715443</v>
      </c>
    </row>
    <row r="84" spans="1:2" x14ac:dyDescent="0.2">
      <c r="A84" t="s">
        <v>307</v>
      </c>
      <c r="B84">
        <v>2.4046189979123174</v>
      </c>
    </row>
    <row r="85" spans="1:2" x14ac:dyDescent="0.2">
      <c r="A85" t="s">
        <v>312</v>
      </c>
      <c r="B85">
        <v>4.8249932377603466</v>
      </c>
    </row>
    <row r="86" spans="1:2" x14ac:dyDescent="0.2">
      <c r="A86" t="s">
        <v>313</v>
      </c>
      <c r="B86">
        <v>9.4300784419799832</v>
      </c>
    </row>
    <row r="87" spans="1:2" x14ac:dyDescent="0.2">
      <c r="A87" t="s">
        <v>261</v>
      </c>
      <c r="B87">
        <v>2.9967813921551802</v>
      </c>
    </row>
    <row r="88" spans="1:2" x14ac:dyDescent="0.2">
      <c r="A88" t="s">
        <v>262</v>
      </c>
      <c r="B88">
        <v>4.1647498068835302</v>
      </c>
    </row>
    <row r="89" spans="1:2" x14ac:dyDescent="0.2">
      <c r="A89" t="s">
        <v>263</v>
      </c>
      <c r="B89">
        <v>1.857007982147455</v>
      </c>
    </row>
    <row r="90" spans="1:2" x14ac:dyDescent="0.2">
      <c r="A90" t="s">
        <v>301</v>
      </c>
      <c r="B90">
        <v>2.8175693073555914</v>
      </c>
    </row>
    <row r="91" spans="1:2" x14ac:dyDescent="0.2">
      <c r="A91" t="s">
        <v>264</v>
      </c>
      <c r="B91">
        <v>2.5568620719251562</v>
      </c>
    </row>
    <row r="92" spans="1:2" x14ac:dyDescent="0.2">
      <c r="A92" t="s">
        <v>265</v>
      </c>
      <c r="B92">
        <v>1.5329585443309588</v>
      </c>
    </row>
    <row r="93" spans="1:2" x14ac:dyDescent="0.2">
      <c r="A93" t="s">
        <v>266</v>
      </c>
      <c r="B93">
        <v>5.4706033816839756</v>
      </c>
    </row>
    <row r="94" spans="1:2" x14ac:dyDescent="0.2">
      <c r="A94" t="s">
        <v>267</v>
      </c>
      <c r="B94">
        <v>2.642219551969788</v>
      </c>
    </row>
    <row r="95" spans="1:2" x14ac:dyDescent="0.2">
      <c r="A95" t="s">
        <v>268</v>
      </c>
      <c r="B95">
        <v>1.6862930220581922</v>
      </c>
    </row>
    <row r="96" spans="1:2" x14ac:dyDescent="0.2">
      <c r="A96" t="s">
        <v>269</v>
      </c>
      <c r="B96">
        <v>2.8129345120590514</v>
      </c>
    </row>
    <row r="97" spans="1:2" x14ac:dyDescent="0.2">
      <c r="A97" t="s">
        <v>270</v>
      </c>
      <c r="B97">
        <v>3.7198094584155865</v>
      </c>
    </row>
    <row r="98" spans="1:2" x14ac:dyDescent="0.2">
      <c r="A98" t="s">
        <v>271</v>
      </c>
      <c r="B98">
        <v>3.0921809286756501</v>
      </c>
    </row>
    <row r="99" spans="1:2" x14ac:dyDescent="0.2">
      <c r="A99" t="s">
        <v>272</v>
      </c>
      <c r="B99">
        <v>1.4105227019139988</v>
      </c>
    </row>
    <row r="100" spans="1:2" x14ac:dyDescent="0.2">
      <c r="A100" t="s">
        <v>273</v>
      </c>
      <c r="B100">
        <v>2.3482962835808086</v>
      </c>
    </row>
    <row r="101" spans="1:2" x14ac:dyDescent="0.2">
      <c r="A101" t="s">
        <v>274</v>
      </c>
      <c r="B101">
        <v>3.1848768346064711</v>
      </c>
    </row>
    <row r="102" spans="1:2" x14ac:dyDescent="0.2">
      <c r="A102" t="s">
        <v>275</v>
      </c>
      <c r="B102">
        <v>3.1022229851514895</v>
      </c>
    </row>
    <row r="103" spans="1:2" x14ac:dyDescent="0.2">
      <c r="A103" t="s">
        <v>276</v>
      </c>
      <c r="B103">
        <v>2.1138528881641063</v>
      </c>
    </row>
    <row r="104" spans="1:2" x14ac:dyDescent="0.2">
      <c r="A104" t="s">
        <v>277</v>
      </c>
      <c r="B104">
        <v>2.8905673332761141</v>
      </c>
    </row>
    <row r="105" spans="1:2" x14ac:dyDescent="0.2">
      <c r="A105" t="s">
        <v>278</v>
      </c>
      <c r="B105">
        <v>2.5734700884044286</v>
      </c>
    </row>
    <row r="106" spans="1:2" x14ac:dyDescent="0.2">
      <c r="A106" t="s">
        <v>279</v>
      </c>
      <c r="B106">
        <v>2.7109690155351469</v>
      </c>
    </row>
    <row r="107" spans="1:2" x14ac:dyDescent="0.2">
      <c r="A107" t="s">
        <v>280</v>
      </c>
      <c r="B107">
        <v>2.9867393356793408</v>
      </c>
    </row>
    <row r="108" spans="1:2" x14ac:dyDescent="0.2">
      <c r="A108" t="s">
        <v>281</v>
      </c>
      <c r="B108">
        <v>3.4208651617886883</v>
      </c>
    </row>
    <row r="109" spans="1:2" x14ac:dyDescent="0.2">
      <c r="A109" t="s">
        <v>282</v>
      </c>
      <c r="B109">
        <v>2.0536005493090723</v>
      </c>
    </row>
    <row r="110" spans="1:2" x14ac:dyDescent="0.2">
      <c r="A110" t="s">
        <v>283</v>
      </c>
      <c r="B110">
        <v>3.0102995451034245</v>
      </c>
    </row>
    <row r="111" spans="1:2" x14ac:dyDescent="0.2">
      <c r="A111" t="s">
        <v>284</v>
      </c>
      <c r="B111">
        <v>2.9608617286069863</v>
      </c>
    </row>
    <row r="112" spans="1:2" x14ac:dyDescent="0.2">
      <c r="A112" t="s">
        <v>285</v>
      </c>
      <c r="B112">
        <v>4.841816153119904</v>
      </c>
    </row>
    <row r="113" spans="1:2" x14ac:dyDescent="0.2">
      <c r="A113" t="s">
        <v>286</v>
      </c>
      <c r="B113">
        <v>2.8013475238176984</v>
      </c>
    </row>
    <row r="114" spans="1:2" x14ac:dyDescent="0.2">
      <c r="A114" t="s">
        <v>287</v>
      </c>
      <c r="B114">
        <v>2.3722427259462702</v>
      </c>
    </row>
    <row r="115" spans="1:2" x14ac:dyDescent="0.2">
      <c r="A115" t="s">
        <v>288</v>
      </c>
      <c r="B115">
        <v>12.15822676165136</v>
      </c>
    </row>
    <row r="116" spans="1:2" x14ac:dyDescent="0.2">
      <c r="A116" t="s">
        <v>289</v>
      </c>
      <c r="B116">
        <v>2.8886361685692217</v>
      </c>
    </row>
    <row r="117" spans="1:2" x14ac:dyDescent="0.2">
      <c r="A117" t="s">
        <v>290</v>
      </c>
      <c r="B117">
        <v>2.5912368037078366</v>
      </c>
    </row>
    <row r="118" spans="1:2" x14ac:dyDescent="0.2">
      <c r="A118" t="s">
        <v>291</v>
      </c>
      <c r="B118">
        <v>5.9267444854518923</v>
      </c>
    </row>
    <row r="119" spans="1:2" x14ac:dyDescent="0.2">
      <c r="A119" t="s">
        <v>292</v>
      </c>
      <c r="B119">
        <v>2.8314736932452149</v>
      </c>
    </row>
    <row r="120" spans="1:2" x14ac:dyDescent="0.2">
      <c r="A120" t="s">
        <v>293</v>
      </c>
      <c r="B120">
        <v>2.2498068835293106</v>
      </c>
    </row>
    <row r="121" spans="1:2" x14ac:dyDescent="0.2">
      <c r="A121" t="s">
        <v>294</v>
      </c>
      <c r="B121">
        <v>2.9983263239206934</v>
      </c>
    </row>
    <row r="122" spans="1:2" x14ac:dyDescent="0.2">
      <c r="A122" t="s">
        <v>295</v>
      </c>
      <c r="B122">
        <v>3.615140331302034</v>
      </c>
    </row>
    <row r="123" spans="1:2" x14ac:dyDescent="0.2">
      <c r="A123" t="s">
        <v>296</v>
      </c>
      <c r="B123">
        <v>2.0396961634194488</v>
      </c>
    </row>
    <row r="124" spans="1:2" x14ac:dyDescent="0.2">
      <c r="A124" t="s">
        <v>297</v>
      </c>
      <c r="B124">
        <v>2.6043687237147024</v>
      </c>
    </row>
    <row r="125" spans="1:2" x14ac:dyDescent="0.2">
      <c r="A125" t="s">
        <v>298</v>
      </c>
      <c r="B125">
        <v>2.0636426057849109</v>
      </c>
    </row>
    <row r="126" spans="1:2" x14ac:dyDescent="0.2">
      <c r="A126" t="s">
        <v>299</v>
      </c>
      <c r="B126">
        <v>2.0315852716505018</v>
      </c>
    </row>
    <row r="127" spans="1:2" x14ac:dyDescent="0.2">
      <c r="A127" t="s">
        <v>300</v>
      </c>
      <c r="B127">
        <v>1.9724916316196035</v>
      </c>
    </row>
    <row r="128" spans="1:2" x14ac:dyDescent="0.2">
      <c r="A128" t="s">
        <v>302</v>
      </c>
      <c r="B128">
        <v>4.7251738048236209</v>
      </c>
    </row>
    <row r="129" spans="1:2" x14ac:dyDescent="0.2">
      <c r="A129" t="s">
        <v>303</v>
      </c>
      <c r="B129">
        <v>4.1214917174491461</v>
      </c>
    </row>
    <row r="130" spans="1:2" x14ac:dyDescent="0.2">
      <c r="A130" t="s">
        <v>314</v>
      </c>
      <c r="B130">
        <v>3.3428455504463077</v>
      </c>
    </row>
    <row r="131" spans="1:2" x14ac:dyDescent="0.2">
      <c r="A131" t="s">
        <v>315</v>
      </c>
      <c r="B131">
        <v>4.0029753854476606</v>
      </c>
    </row>
    <row r="132" spans="1:2" x14ac:dyDescent="0.2">
      <c r="A132" t="s">
        <v>308</v>
      </c>
      <c r="B132">
        <v>2.1239561586638831</v>
      </c>
    </row>
    <row r="133" spans="1:2" x14ac:dyDescent="0.2">
      <c r="A133" t="s">
        <v>316</v>
      </c>
      <c r="B133">
        <v>3.1744657830673519</v>
      </c>
    </row>
    <row r="134" spans="1:2" x14ac:dyDescent="0.2">
      <c r="A134" t="s">
        <v>260</v>
      </c>
      <c r="B134">
        <v>7.2549582463465558</v>
      </c>
    </row>
    <row r="135" spans="1:2" x14ac:dyDescent="0.2">
      <c r="A135" t="s">
        <v>304</v>
      </c>
      <c r="B135" s="10">
        <v>4.3301148225469728</v>
      </c>
    </row>
    <row r="136" spans="1:2" x14ac:dyDescent="0.2">
      <c r="A136" t="s">
        <v>305</v>
      </c>
      <c r="B136">
        <v>2.5713726513569939</v>
      </c>
    </row>
    <row r="137" spans="1:2" x14ac:dyDescent="0.2">
      <c r="A137" t="s">
        <v>332</v>
      </c>
      <c r="B137">
        <v>2.4926931106471821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48048-5794-C247-9D6C-3AECFC2C14A1}">
  <dimension ref="A1:B263"/>
  <sheetViews>
    <sheetView topLeftCell="A104" zoomScale="244" workbookViewId="0">
      <selection activeCell="B1" sqref="B1:B247"/>
    </sheetView>
  </sheetViews>
  <sheetFormatPr baseColWidth="10" defaultRowHeight="15" x14ac:dyDescent="0.2"/>
  <sheetData>
    <row r="1" spans="1:2" x14ac:dyDescent="0.2">
      <c r="B1" t="e">
        <f>VLOOKUP(A1,Sheet4!C1:D120,2,FALSE)</f>
        <v>#N/A</v>
      </c>
    </row>
    <row r="2" spans="1:2" x14ac:dyDescent="0.2">
      <c r="A2" t="s">
        <v>181</v>
      </c>
      <c r="B2">
        <f>VLOOKUP(A2,Sheet4!C2:D121,2,FALSE)</f>
        <v>7.53</v>
      </c>
    </row>
    <row r="3" spans="1:2" x14ac:dyDescent="0.2">
      <c r="A3" t="s">
        <v>182</v>
      </c>
      <c r="B3">
        <f>VLOOKUP(A3,Sheet4!C3:D122,2,FALSE)</f>
        <v>7.6499999999998618</v>
      </c>
    </row>
    <row r="4" spans="1:2" x14ac:dyDescent="0.2">
      <c r="A4" t="s">
        <v>183</v>
      </c>
      <c r="B4" t="e">
        <f>VLOOKUP(A4,Sheet4!C4:D123,2,FALSE)</f>
        <v>#N/A</v>
      </c>
    </row>
    <row r="5" spans="1:2" x14ac:dyDescent="0.2">
      <c r="A5" t="s">
        <v>184</v>
      </c>
      <c r="B5">
        <f>VLOOKUP(A5,Sheet4!C5:D124,2,FALSE)</f>
        <v>11.93</v>
      </c>
    </row>
    <row r="6" spans="1:2" x14ac:dyDescent="0.2">
      <c r="A6" t="s">
        <v>185</v>
      </c>
      <c r="B6">
        <f>VLOOKUP(A6,Sheet4!C6:D125,2,FALSE)</f>
        <v>7.0200000000001479</v>
      </c>
    </row>
    <row r="7" spans="1:2" x14ac:dyDescent="0.2">
      <c r="A7" t="s">
        <v>186</v>
      </c>
      <c r="B7" t="e">
        <f>VLOOKUP(A7,Sheet4!C7:D126,2,FALSE)</f>
        <v>#N/A</v>
      </c>
    </row>
    <row r="8" spans="1:2" x14ac:dyDescent="0.2">
      <c r="A8" t="s">
        <v>187</v>
      </c>
      <c r="B8">
        <f>VLOOKUP(A8,Sheet4!C8:D127,2,FALSE)</f>
        <v>13.77</v>
      </c>
    </row>
    <row r="9" spans="1:2" x14ac:dyDescent="0.2">
      <c r="A9" t="s">
        <v>188</v>
      </c>
      <c r="B9">
        <f>VLOOKUP(A9,Sheet4!C9:D128,2,FALSE)</f>
        <v>8.3700000000000703</v>
      </c>
    </row>
    <row r="10" spans="1:2" x14ac:dyDescent="0.2">
      <c r="A10" t="s">
        <v>189</v>
      </c>
      <c r="B10">
        <f>VLOOKUP(A10,Sheet4!C10:D129,2,FALSE)</f>
        <v>8.1199999999999015</v>
      </c>
    </row>
    <row r="11" spans="1:2" x14ac:dyDescent="0.2">
      <c r="A11" t="s">
        <v>190</v>
      </c>
      <c r="B11">
        <f>VLOOKUP(A11,Sheet4!C11:D130,2,FALSE)</f>
        <v>7.6699999999999937</v>
      </c>
    </row>
    <row r="12" spans="1:2" x14ac:dyDescent="0.2">
      <c r="A12" t="s">
        <v>191</v>
      </c>
      <c r="B12">
        <f>VLOOKUP(A12,Sheet4!C12:D131,2,FALSE)</f>
        <v>14.890000000000022</v>
      </c>
    </row>
    <row r="13" spans="1:2" x14ac:dyDescent="0.2">
      <c r="A13" t="s">
        <v>192</v>
      </c>
      <c r="B13">
        <f>VLOOKUP(A13,Sheet4!C13:D132,2,FALSE)</f>
        <v>7.26</v>
      </c>
    </row>
    <row r="14" spans="1:2" x14ac:dyDescent="0.2">
      <c r="A14" t="s">
        <v>193</v>
      </c>
      <c r="B14" t="e">
        <f>VLOOKUP(A14,Sheet4!C14:D133,2,FALSE)</f>
        <v>#N/A</v>
      </c>
    </row>
    <row r="15" spans="1:2" x14ac:dyDescent="0.2">
      <c r="A15" t="s">
        <v>194</v>
      </c>
      <c r="B15">
        <f>VLOOKUP(A15,Sheet4!C15:D134,2,FALSE)</f>
        <v>26.510000000000105</v>
      </c>
    </row>
    <row r="16" spans="1:2" x14ac:dyDescent="0.2">
      <c r="A16" t="s">
        <v>195</v>
      </c>
      <c r="B16">
        <f>VLOOKUP(A16,Sheet4!C16:D135,2,FALSE)</f>
        <v>21.01</v>
      </c>
    </row>
    <row r="17" spans="1:2" x14ac:dyDescent="0.2">
      <c r="A17" t="s">
        <v>196</v>
      </c>
      <c r="B17">
        <f>VLOOKUP(A17,Sheet4!C17:D136,2,FALSE)</f>
        <v>8.4700000000000006</v>
      </c>
    </row>
    <row r="18" spans="1:2" x14ac:dyDescent="0.2">
      <c r="A18" t="s">
        <v>197</v>
      </c>
      <c r="B18">
        <f>VLOOKUP(A18,Sheet4!C18:D137,2,FALSE)</f>
        <v>19.87</v>
      </c>
    </row>
    <row r="19" spans="1:2" x14ac:dyDescent="0.2">
      <c r="A19" t="s">
        <v>198</v>
      </c>
      <c r="B19">
        <f>VLOOKUP(A19,Sheet4!C19:D138,2,FALSE)</f>
        <v>26.38</v>
      </c>
    </row>
    <row r="20" spans="1:2" x14ac:dyDescent="0.2">
      <c r="A20" t="s">
        <v>199</v>
      </c>
      <c r="B20">
        <f>VLOOKUP(A20,Sheet4!C20:D139,2,FALSE)</f>
        <v>9.0099999999999412</v>
      </c>
    </row>
    <row r="21" spans="1:2" x14ac:dyDescent="0.2">
      <c r="A21" t="s">
        <v>200</v>
      </c>
      <c r="B21">
        <f>VLOOKUP(A21,Sheet4!C21:D140,2,FALSE)</f>
        <v>11.66</v>
      </c>
    </row>
    <row r="22" spans="1:2" x14ac:dyDescent="0.2">
      <c r="A22" t="s">
        <v>201</v>
      </c>
      <c r="B22">
        <f>VLOOKUP(A22,Sheet4!C22:D141,2,FALSE)</f>
        <v>4.1199999999999903</v>
      </c>
    </row>
    <row r="23" spans="1:2" x14ac:dyDescent="0.2">
      <c r="A23" t="s">
        <v>202</v>
      </c>
      <c r="B23">
        <f>VLOOKUP(A23,Sheet4!C23:D142,2,FALSE)</f>
        <v>12.30000000000004</v>
      </c>
    </row>
    <row r="24" spans="1:2" x14ac:dyDescent="0.2">
      <c r="A24" t="s">
        <v>203</v>
      </c>
      <c r="B24">
        <f>VLOOKUP(A24,Sheet4!C24:D143,2,FALSE)</f>
        <v>15.41</v>
      </c>
    </row>
    <row r="25" spans="1:2" x14ac:dyDescent="0.2">
      <c r="A25" t="s">
        <v>204</v>
      </c>
      <c r="B25">
        <f>VLOOKUP(A25,Sheet4!C25:D144,2,FALSE)</f>
        <v>7.18</v>
      </c>
    </row>
    <row r="26" spans="1:2" x14ac:dyDescent="0.2">
      <c r="A26" t="s">
        <v>205</v>
      </c>
      <c r="B26">
        <f>VLOOKUP(A26,Sheet4!C26:D145,2,FALSE)</f>
        <v>9.92</v>
      </c>
    </row>
    <row r="27" spans="1:2" x14ac:dyDescent="0.2">
      <c r="A27" t="s">
        <v>206</v>
      </c>
      <c r="B27" t="e">
        <f>VLOOKUP(A27,Sheet4!C27:D146,2,FALSE)</f>
        <v>#N/A</v>
      </c>
    </row>
    <row r="28" spans="1:2" x14ac:dyDescent="0.2">
      <c r="A28" t="s">
        <v>207</v>
      </c>
      <c r="B28">
        <f>VLOOKUP(A28,Sheet4!C28:D147,2,FALSE)</f>
        <v>13.08</v>
      </c>
    </row>
    <row r="29" spans="1:2" x14ac:dyDescent="0.2">
      <c r="A29" t="s">
        <v>208</v>
      </c>
      <c r="B29">
        <f>VLOOKUP(A29,Sheet4!C29:D148,2,FALSE)</f>
        <v>10.91</v>
      </c>
    </row>
    <row r="30" spans="1:2" x14ac:dyDescent="0.2">
      <c r="A30" t="s">
        <v>209</v>
      </c>
      <c r="B30">
        <f>VLOOKUP(A30,Sheet4!C30:D149,2,FALSE)</f>
        <v>10.120000000000115</v>
      </c>
    </row>
    <row r="31" spans="1:2" x14ac:dyDescent="0.2">
      <c r="A31" t="s">
        <v>210</v>
      </c>
      <c r="B31">
        <f>VLOOKUP(A31,Sheet4!C31:D150,2,FALSE)</f>
        <v>8.86</v>
      </c>
    </row>
    <row r="32" spans="1:2" x14ac:dyDescent="0.2">
      <c r="A32" t="s">
        <v>211</v>
      </c>
      <c r="B32" t="e">
        <f>VLOOKUP(A32,Sheet4!C32:D151,2,FALSE)</f>
        <v>#N/A</v>
      </c>
    </row>
    <row r="33" spans="1:2" x14ac:dyDescent="0.2">
      <c r="A33" t="s">
        <v>212</v>
      </c>
      <c r="B33">
        <f>VLOOKUP(A33,Sheet4!C33:D152,2,FALSE)</f>
        <v>10.649999999999915</v>
      </c>
    </row>
    <row r="34" spans="1:2" x14ac:dyDescent="0.2">
      <c r="A34" t="s">
        <v>213</v>
      </c>
      <c r="B34">
        <f>VLOOKUP(A34,Sheet4!C34:D153,2,FALSE)</f>
        <v>7.8900000000000281</v>
      </c>
    </row>
    <row r="35" spans="1:2" x14ac:dyDescent="0.2">
      <c r="A35" t="s">
        <v>214</v>
      </c>
      <c r="B35">
        <f>VLOOKUP(A35,Sheet4!C35:D154,2,FALSE)</f>
        <v>10.520000000000008</v>
      </c>
    </row>
    <row r="36" spans="1:2" x14ac:dyDescent="0.2">
      <c r="A36" t="s">
        <v>215</v>
      </c>
      <c r="B36" t="e">
        <f>VLOOKUP(A36,Sheet4!C36:D155,2,FALSE)</f>
        <v>#N/A</v>
      </c>
    </row>
    <row r="37" spans="1:2" x14ac:dyDescent="0.2">
      <c r="A37" t="s">
        <v>216</v>
      </c>
      <c r="B37">
        <f>VLOOKUP(A37,Sheet4!C37:D156,2,FALSE)</f>
        <v>22.620000000000164</v>
      </c>
    </row>
    <row r="38" spans="1:2" x14ac:dyDescent="0.2">
      <c r="A38" t="s">
        <v>217</v>
      </c>
      <c r="B38">
        <f>VLOOKUP(A38,Sheet4!C38:D157,2,FALSE)</f>
        <v>25.439999999999955</v>
      </c>
    </row>
    <row r="39" spans="1:2" x14ac:dyDescent="0.2">
      <c r="A39" t="s">
        <v>218</v>
      </c>
      <c r="B39">
        <f>VLOOKUP(A39,Sheet4!C39:D158,2,FALSE)</f>
        <v>9.3499999999998806</v>
      </c>
    </row>
    <row r="40" spans="1:2" x14ac:dyDescent="0.2">
      <c r="A40" t="s">
        <v>219</v>
      </c>
      <c r="B40" t="e">
        <f>VLOOKUP(A40,Sheet4!C40:D159,2,FALSE)</f>
        <v>#N/A</v>
      </c>
    </row>
    <row r="41" spans="1:2" x14ac:dyDescent="0.2">
      <c r="A41" t="s">
        <v>220</v>
      </c>
      <c r="B41">
        <f>VLOOKUP(A41,Sheet4!C41:D160,2,FALSE)</f>
        <v>17.269999999999914</v>
      </c>
    </row>
    <row r="42" spans="1:2" x14ac:dyDescent="0.2">
      <c r="A42" t="s">
        <v>221</v>
      </c>
      <c r="B42">
        <f>VLOOKUP(A42,Sheet4!C42:D161,2,FALSE)</f>
        <v>11.270000000000156</v>
      </c>
    </row>
    <row r="43" spans="1:2" x14ac:dyDescent="0.2">
      <c r="A43" t="s">
        <v>222</v>
      </c>
      <c r="B43">
        <f>VLOOKUP(A43,Sheet4!C43:D162,2,FALSE)</f>
        <v>13.22</v>
      </c>
    </row>
    <row r="44" spans="1:2" x14ac:dyDescent="0.2">
      <c r="A44" t="s">
        <v>223</v>
      </c>
      <c r="B44">
        <f>VLOOKUP(A44,Sheet4!C44:D163,2,FALSE)</f>
        <v>12.84</v>
      </c>
    </row>
    <row r="45" spans="1:2" x14ac:dyDescent="0.2">
      <c r="A45" t="s">
        <v>224</v>
      </c>
      <c r="B45">
        <f>VLOOKUP(A45,Sheet4!C45:D164,2,FALSE)</f>
        <v>16.560000000000059</v>
      </c>
    </row>
    <row r="46" spans="1:2" x14ac:dyDescent="0.2">
      <c r="A46" t="s">
        <v>225</v>
      </c>
      <c r="B46" t="e">
        <f>VLOOKUP(A46,Sheet4!C46:D165,2,FALSE)</f>
        <v>#N/A</v>
      </c>
    </row>
    <row r="47" spans="1:2" x14ac:dyDescent="0.2">
      <c r="A47" t="s">
        <v>226</v>
      </c>
      <c r="B47">
        <f>VLOOKUP(A47,Sheet4!C47:D166,2,FALSE)</f>
        <v>19.619999999999962</v>
      </c>
    </row>
    <row r="48" spans="1:2" x14ac:dyDescent="0.2">
      <c r="A48" t="s">
        <v>227</v>
      </c>
      <c r="B48">
        <f>VLOOKUP(A48,Sheet4!C48:D167,2,FALSE)</f>
        <v>18.239999999999966</v>
      </c>
    </row>
    <row r="49" spans="1:2" x14ac:dyDescent="0.2">
      <c r="A49" t="s">
        <v>228</v>
      </c>
      <c r="B49">
        <f>VLOOKUP(A49,Sheet4!C49:D168,2,FALSE)</f>
        <v>7.82</v>
      </c>
    </row>
    <row r="50" spans="1:2" x14ac:dyDescent="0.2">
      <c r="A50" t="s">
        <v>229</v>
      </c>
      <c r="B50">
        <f>VLOOKUP(A50,Sheet4!C50:D169,2,FALSE)</f>
        <v>12.59600000000016</v>
      </c>
    </row>
    <row r="51" spans="1:2" x14ac:dyDescent="0.2">
      <c r="A51" t="s">
        <v>230</v>
      </c>
      <c r="B51" t="e">
        <f>VLOOKUP(A51,Sheet4!C51:D170,2,FALSE)</f>
        <v>#N/A</v>
      </c>
    </row>
    <row r="52" spans="1:2" x14ac:dyDescent="0.2">
      <c r="A52" t="s">
        <v>231</v>
      </c>
      <c r="B52">
        <f>VLOOKUP(A52,Sheet4!C52:D171,2,FALSE)</f>
        <v>14.820000000000086</v>
      </c>
    </row>
    <row r="53" spans="1:2" x14ac:dyDescent="0.2">
      <c r="A53" t="s">
        <v>232</v>
      </c>
      <c r="B53">
        <f>VLOOKUP(A53,Sheet4!C53:D172,2,FALSE)</f>
        <v>9.0599999999999437</v>
      </c>
    </row>
    <row r="54" spans="1:2" x14ac:dyDescent="0.2">
      <c r="A54" t="s">
        <v>233</v>
      </c>
      <c r="B54">
        <f>VLOOKUP(A54,Sheet4!C54:D173,2,FALSE)</f>
        <v>17.50999999999997</v>
      </c>
    </row>
    <row r="55" spans="1:2" x14ac:dyDescent="0.2">
      <c r="A55" t="s">
        <v>234</v>
      </c>
      <c r="B55">
        <f>VLOOKUP(A55,Sheet4!C55:D174,2,FALSE)</f>
        <v>17.869999999999969</v>
      </c>
    </row>
    <row r="56" spans="1:2" x14ac:dyDescent="0.2">
      <c r="A56" t="s">
        <v>235</v>
      </c>
      <c r="B56">
        <f>VLOOKUP(A56,Sheet4!C56:D175,2,FALSE)</f>
        <v>10.999999999999972</v>
      </c>
    </row>
    <row r="57" spans="1:2" x14ac:dyDescent="0.2">
      <c r="A57" t="s">
        <v>236</v>
      </c>
      <c r="B57">
        <f>VLOOKUP(A57,Sheet4!C57:D176,2,FALSE)</f>
        <v>9.8599999999999071</v>
      </c>
    </row>
    <row r="58" spans="1:2" x14ac:dyDescent="0.2">
      <c r="A58" t="s">
        <v>237</v>
      </c>
      <c r="B58">
        <f>VLOOKUP(A58,Sheet4!C58:D177,2,FALSE)</f>
        <v>7.7700000000001035</v>
      </c>
    </row>
    <row r="59" spans="1:2" x14ac:dyDescent="0.2">
      <c r="A59" t="s">
        <v>238</v>
      </c>
      <c r="B59">
        <f>VLOOKUP(A59,Sheet4!C59:D178,2,FALSE)</f>
        <v>11.199999999999974</v>
      </c>
    </row>
    <row r="60" spans="1:2" x14ac:dyDescent="0.2">
      <c r="A60" t="s">
        <v>239</v>
      </c>
      <c r="B60">
        <f>VLOOKUP(A60,Sheet4!C60:D179,2,FALSE)</f>
        <v>14.900000000000125</v>
      </c>
    </row>
    <row r="61" spans="1:2" x14ac:dyDescent="0.2">
      <c r="A61" t="s">
        <v>240</v>
      </c>
      <c r="B61">
        <f>VLOOKUP(A61,Sheet4!C61:D180,2,FALSE)</f>
        <v>8.7900000000000809</v>
      </c>
    </row>
    <row r="62" spans="1:2" x14ac:dyDescent="0.2">
      <c r="A62" t="s">
        <v>241</v>
      </c>
      <c r="B62">
        <f>VLOOKUP(A62,Sheet4!C62:D181,2,FALSE)</f>
        <v>17.13999999999993</v>
      </c>
    </row>
    <row r="63" spans="1:2" x14ac:dyDescent="0.2">
      <c r="A63" t="s">
        <v>242</v>
      </c>
      <c r="B63">
        <f>VLOOKUP(A63,Sheet4!C63:D182,2,FALSE)</f>
        <v>10.040000000000136</v>
      </c>
    </row>
    <row r="64" spans="1:2" x14ac:dyDescent="0.2">
      <c r="A64" t="s">
        <v>243</v>
      </c>
      <c r="B64">
        <f>VLOOKUP(A64,Sheet4!C64:D183,2,FALSE)</f>
        <v>7.13</v>
      </c>
    </row>
    <row r="65" spans="1:2" x14ac:dyDescent="0.2">
      <c r="A65" t="s">
        <v>244</v>
      </c>
      <c r="B65">
        <f>VLOOKUP(A65,Sheet4!C65:D184,2,FALSE)</f>
        <v>19.779999999999802</v>
      </c>
    </row>
    <row r="66" spans="1:2" x14ac:dyDescent="0.2">
      <c r="A66" t="s">
        <v>245</v>
      </c>
      <c r="B66">
        <f>VLOOKUP(A66,Sheet4!C66:D185,2,FALSE)</f>
        <v>13.5</v>
      </c>
    </row>
    <row r="67" spans="1:2" x14ac:dyDescent="0.2">
      <c r="A67" t="s">
        <v>246</v>
      </c>
      <c r="B67">
        <f>VLOOKUP(A67,Sheet4!C67:D186,2,FALSE)</f>
        <v>5.17</v>
      </c>
    </row>
    <row r="68" spans="1:2" x14ac:dyDescent="0.2">
      <c r="A68" t="s">
        <v>247</v>
      </c>
      <c r="B68">
        <f>VLOOKUP(A68,Sheet4!C68:D187,2,FALSE)</f>
        <v>15.154999999999877</v>
      </c>
    </row>
    <row r="69" spans="1:2" x14ac:dyDescent="0.2">
      <c r="A69" t="s">
        <v>248</v>
      </c>
      <c r="B69">
        <f>VLOOKUP(A69,Sheet4!C69:D188,2,FALSE)</f>
        <v>15.882999999999983</v>
      </c>
    </row>
    <row r="70" spans="1:2" x14ac:dyDescent="0.2">
      <c r="A70" t="s">
        <v>249</v>
      </c>
      <c r="B70">
        <f>VLOOKUP(A70,Sheet4!C70:D189,2,FALSE)</f>
        <v>17.069999999999954</v>
      </c>
    </row>
    <row r="71" spans="1:2" x14ac:dyDescent="0.2">
      <c r="A71" t="s">
        <v>250</v>
      </c>
      <c r="B71">
        <f>VLOOKUP(A71,Sheet4!C71:D190,2,FALSE)</f>
        <v>5.9399999999999444</v>
      </c>
    </row>
    <row r="72" spans="1:2" x14ac:dyDescent="0.2">
      <c r="A72" t="s">
        <v>251</v>
      </c>
      <c r="B72" t="e">
        <f>VLOOKUP(A72,Sheet4!C72:D191,2,FALSE)</f>
        <v>#N/A</v>
      </c>
    </row>
    <row r="73" spans="1:2" x14ac:dyDescent="0.2">
      <c r="A73" t="s">
        <v>252</v>
      </c>
      <c r="B73">
        <f>VLOOKUP(A73,Sheet4!C73:D192,2,FALSE)</f>
        <v>5.4000000000000297</v>
      </c>
    </row>
    <row r="74" spans="1:2" x14ac:dyDescent="0.2">
      <c r="A74" t="s">
        <v>253</v>
      </c>
      <c r="B74" t="e">
        <f>VLOOKUP(A74,Sheet4!C74:D193,2,FALSE)</f>
        <v>#N/A</v>
      </c>
    </row>
    <row r="75" spans="1:2" x14ac:dyDescent="0.2">
      <c r="A75" t="s">
        <v>254</v>
      </c>
      <c r="B75" t="e">
        <f>VLOOKUP(A75,Sheet4!C75:D194,2,FALSE)</f>
        <v>#N/A</v>
      </c>
    </row>
    <row r="76" spans="1:2" x14ac:dyDescent="0.2">
      <c r="A76" t="s">
        <v>255</v>
      </c>
      <c r="B76">
        <f>VLOOKUP(A76,Sheet4!C76:D195,2,FALSE)</f>
        <v>14.47</v>
      </c>
    </row>
    <row r="77" spans="1:2" x14ac:dyDescent="0.2">
      <c r="A77" t="s">
        <v>256</v>
      </c>
      <c r="B77" t="e">
        <f>VLOOKUP(A77,Sheet4!C77:D196,2,FALSE)</f>
        <v>#N/A</v>
      </c>
    </row>
    <row r="78" spans="1:2" x14ac:dyDescent="0.2">
      <c r="A78" t="s">
        <v>257</v>
      </c>
      <c r="B78">
        <f>VLOOKUP(A78,Sheet4!C78:D197,2,FALSE)</f>
        <v>14.589999999999874</v>
      </c>
    </row>
    <row r="79" spans="1:2" x14ac:dyDescent="0.2">
      <c r="A79" t="s">
        <v>258</v>
      </c>
      <c r="B79">
        <f>VLOOKUP(A79,Sheet4!C79:D198,2,FALSE)</f>
        <v>9.41</v>
      </c>
    </row>
    <row r="80" spans="1:2" x14ac:dyDescent="0.2">
      <c r="A80" t="s">
        <v>259</v>
      </c>
      <c r="B80" t="e">
        <f>VLOOKUP(A80,Sheet4!C80:D199,2,FALSE)</f>
        <v>#N/A</v>
      </c>
    </row>
    <row r="81" spans="1:2" x14ac:dyDescent="0.2">
      <c r="A81" t="s">
        <v>309</v>
      </c>
      <c r="B81">
        <f>VLOOKUP(A81,Sheet4!C81:D200,2,FALSE)</f>
        <v>10.329999999999984</v>
      </c>
    </row>
    <row r="82" spans="1:2" x14ac:dyDescent="0.2">
      <c r="A82" t="s">
        <v>310</v>
      </c>
      <c r="B82" t="e">
        <f>VLOOKUP(A82,Sheet4!C82:D201,2,FALSE)</f>
        <v>#N/A</v>
      </c>
    </row>
    <row r="83" spans="1:2" x14ac:dyDescent="0.2">
      <c r="A83" t="s">
        <v>311</v>
      </c>
      <c r="B83">
        <f>VLOOKUP(A83,Sheet4!C83:D202,2,FALSE)</f>
        <v>15.299999999999986</v>
      </c>
    </row>
    <row r="84" spans="1:2" x14ac:dyDescent="0.2">
      <c r="A84" t="s">
        <v>307</v>
      </c>
      <c r="B84" t="e">
        <f>VLOOKUP(A84,Sheet4!C84:D203,2,FALSE)</f>
        <v>#N/A</v>
      </c>
    </row>
    <row r="85" spans="1:2" x14ac:dyDescent="0.2">
      <c r="A85" t="s">
        <v>312</v>
      </c>
      <c r="B85">
        <f>VLOOKUP(A85,Sheet4!C85:D204,2,FALSE)</f>
        <v>4.8099999999999419</v>
      </c>
    </row>
    <row r="86" spans="1:2" x14ac:dyDescent="0.2">
      <c r="A86" t="s">
        <v>313</v>
      </c>
      <c r="B86" t="e">
        <f>VLOOKUP(A86,Sheet4!C86:D205,2,FALSE)</f>
        <v>#N/A</v>
      </c>
    </row>
    <row r="87" spans="1:2" x14ac:dyDescent="0.2">
      <c r="A87" t="s">
        <v>261</v>
      </c>
      <c r="B87" t="e">
        <f>VLOOKUP(A87,Sheet4!C87:D206,2,FALSE)</f>
        <v>#N/A</v>
      </c>
    </row>
    <row r="88" spans="1:2" x14ac:dyDescent="0.2">
      <c r="A88" t="s">
        <v>262</v>
      </c>
      <c r="B88" t="e">
        <f>VLOOKUP(A88,Sheet4!C88:D207,2,FALSE)</f>
        <v>#N/A</v>
      </c>
    </row>
    <row r="89" spans="1:2" x14ac:dyDescent="0.2">
      <c r="A89" t="s">
        <v>263</v>
      </c>
      <c r="B89" t="e">
        <f>VLOOKUP(A89,Sheet4!C89:D208,2,FALSE)</f>
        <v>#N/A</v>
      </c>
    </row>
    <row r="90" spans="1:2" x14ac:dyDescent="0.2">
      <c r="A90" t="s">
        <v>301</v>
      </c>
      <c r="B90" t="e">
        <f>VLOOKUP(A90,Sheet4!C90:D209,2,FALSE)</f>
        <v>#N/A</v>
      </c>
    </row>
    <row r="91" spans="1:2" x14ac:dyDescent="0.2">
      <c r="A91" t="s">
        <v>264</v>
      </c>
      <c r="B91" t="e">
        <f>VLOOKUP(A91,Sheet4!C91:D210,2,FALSE)</f>
        <v>#N/A</v>
      </c>
    </row>
    <row r="92" spans="1:2" x14ac:dyDescent="0.2">
      <c r="A92" t="s">
        <v>265</v>
      </c>
      <c r="B92" t="e">
        <f>VLOOKUP(A92,Sheet4!C92:D211,2,FALSE)</f>
        <v>#N/A</v>
      </c>
    </row>
    <row r="93" spans="1:2" x14ac:dyDescent="0.2">
      <c r="A93" t="s">
        <v>266</v>
      </c>
      <c r="B93" t="e">
        <f>VLOOKUP(A93,Sheet4!C93:D212,2,FALSE)</f>
        <v>#N/A</v>
      </c>
    </row>
    <row r="94" spans="1:2" x14ac:dyDescent="0.2">
      <c r="A94" t="s">
        <v>267</v>
      </c>
      <c r="B94" t="e">
        <f>VLOOKUP(A94,Sheet4!C94:D213,2,FALSE)</f>
        <v>#N/A</v>
      </c>
    </row>
    <row r="95" spans="1:2" x14ac:dyDescent="0.2">
      <c r="A95" t="s">
        <v>268</v>
      </c>
      <c r="B95" t="e">
        <f>VLOOKUP(A95,Sheet4!C95:D214,2,FALSE)</f>
        <v>#N/A</v>
      </c>
    </row>
    <row r="96" spans="1:2" x14ac:dyDescent="0.2">
      <c r="A96" t="s">
        <v>269</v>
      </c>
      <c r="B96" t="e">
        <f>VLOOKUP(A96,Sheet4!C96:D215,2,FALSE)</f>
        <v>#N/A</v>
      </c>
    </row>
    <row r="97" spans="1:2" x14ac:dyDescent="0.2">
      <c r="A97" t="s">
        <v>270</v>
      </c>
      <c r="B97" t="e">
        <f>VLOOKUP(A97,Sheet4!C97:D216,2,FALSE)</f>
        <v>#N/A</v>
      </c>
    </row>
    <row r="98" spans="1:2" x14ac:dyDescent="0.2">
      <c r="A98" t="s">
        <v>271</v>
      </c>
      <c r="B98" t="e">
        <f>VLOOKUP(A98,Sheet4!C98:D217,2,FALSE)</f>
        <v>#N/A</v>
      </c>
    </row>
    <row r="99" spans="1:2" x14ac:dyDescent="0.2">
      <c r="A99" t="s">
        <v>272</v>
      </c>
      <c r="B99" t="e">
        <f>VLOOKUP(A99,Sheet4!C99:D218,2,FALSE)</f>
        <v>#N/A</v>
      </c>
    </row>
    <row r="100" spans="1:2" x14ac:dyDescent="0.2">
      <c r="A100" t="s">
        <v>273</v>
      </c>
      <c r="B100" t="e">
        <f>VLOOKUP(A100,Sheet4!C100:D219,2,FALSE)</f>
        <v>#N/A</v>
      </c>
    </row>
    <row r="101" spans="1:2" x14ac:dyDescent="0.2">
      <c r="A101" t="s">
        <v>274</v>
      </c>
      <c r="B101" t="e">
        <f>VLOOKUP(A101,Sheet4!C101:D220,2,FALSE)</f>
        <v>#N/A</v>
      </c>
    </row>
    <row r="102" spans="1:2" x14ac:dyDescent="0.2">
      <c r="A102" t="s">
        <v>275</v>
      </c>
      <c r="B102" t="e">
        <f>VLOOKUP(A102,Sheet4!C102:D221,2,FALSE)</f>
        <v>#N/A</v>
      </c>
    </row>
    <row r="103" spans="1:2" x14ac:dyDescent="0.2">
      <c r="A103" t="s">
        <v>276</v>
      </c>
      <c r="B103" t="e">
        <f>VLOOKUP(A103,Sheet4!C103:D222,2,FALSE)</f>
        <v>#N/A</v>
      </c>
    </row>
    <row r="104" spans="1:2" x14ac:dyDescent="0.2">
      <c r="A104" t="s">
        <v>277</v>
      </c>
      <c r="B104" t="e">
        <f>VLOOKUP(A104,Sheet4!C104:D223,2,FALSE)</f>
        <v>#N/A</v>
      </c>
    </row>
    <row r="105" spans="1:2" x14ac:dyDescent="0.2">
      <c r="A105" t="s">
        <v>278</v>
      </c>
      <c r="B105" t="e">
        <f>VLOOKUP(A105,Sheet4!C105:D224,2,FALSE)</f>
        <v>#N/A</v>
      </c>
    </row>
    <row r="106" spans="1:2" x14ac:dyDescent="0.2">
      <c r="A106" t="s">
        <v>279</v>
      </c>
      <c r="B106" t="e">
        <f>VLOOKUP(A106,Sheet4!C106:D225,2,FALSE)</f>
        <v>#N/A</v>
      </c>
    </row>
    <row r="107" spans="1:2" x14ac:dyDescent="0.2">
      <c r="A107" t="s">
        <v>280</v>
      </c>
      <c r="B107" t="e">
        <f>VLOOKUP(A107,Sheet4!C107:D226,2,FALSE)</f>
        <v>#N/A</v>
      </c>
    </row>
    <row r="108" spans="1:2" x14ac:dyDescent="0.2">
      <c r="A108" t="s">
        <v>281</v>
      </c>
      <c r="B108" t="e">
        <f>VLOOKUP(A108,Sheet4!C108:D227,2,FALSE)</f>
        <v>#N/A</v>
      </c>
    </row>
    <row r="109" spans="1:2" x14ac:dyDescent="0.2">
      <c r="A109" t="s">
        <v>282</v>
      </c>
      <c r="B109" t="e">
        <f>VLOOKUP(A109,Sheet4!C109:D228,2,FALSE)</f>
        <v>#N/A</v>
      </c>
    </row>
    <row r="110" spans="1:2" x14ac:dyDescent="0.2">
      <c r="A110" t="s">
        <v>283</v>
      </c>
      <c r="B110" t="e">
        <f>VLOOKUP(A110,Sheet4!C110:D229,2,FALSE)</f>
        <v>#N/A</v>
      </c>
    </row>
    <row r="111" spans="1:2" x14ac:dyDescent="0.2">
      <c r="A111" t="s">
        <v>284</v>
      </c>
      <c r="B111" t="e">
        <f>VLOOKUP(A111,Sheet4!C111:D230,2,FALSE)</f>
        <v>#N/A</v>
      </c>
    </row>
    <row r="112" spans="1:2" x14ac:dyDescent="0.2">
      <c r="A112" t="s">
        <v>285</v>
      </c>
      <c r="B112" t="e">
        <f>VLOOKUP(A112,Sheet4!C112:D231,2,FALSE)</f>
        <v>#N/A</v>
      </c>
    </row>
    <row r="113" spans="1:2" x14ac:dyDescent="0.2">
      <c r="A113" t="s">
        <v>286</v>
      </c>
      <c r="B113" t="e">
        <f>VLOOKUP(A113,Sheet4!C113:D232,2,FALSE)</f>
        <v>#N/A</v>
      </c>
    </row>
    <row r="114" spans="1:2" x14ac:dyDescent="0.2">
      <c r="A114" t="s">
        <v>287</v>
      </c>
      <c r="B114" t="e">
        <f>VLOOKUP(A114,Sheet4!C114:D233,2,FALSE)</f>
        <v>#N/A</v>
      </c>
    </row>
    <row r="115" spans="1:2" x14ac:dyDescent="0.2">
      <c r="A115" t="s">
        <v>288</v>
      </c>
      <c r="B115" t="e">
        <f>VLOOKUP(A115,Sheet4!C115:D234,2,FALSE)</f>
        <v>#N/A</v>
      </c>
    </row>
    <row r="116" spans="1:2" x14ac:dyDescent="0.2">
      <c r="A116" t="s">
        <v>289</v>
      </c>
      <c r="B116" t="e">
        <f>VLOOKUP(A116,Sheet4!C116:D235,2,FALSE)</f>
        <v>#N/A</v>
      </c>
    </row>
    <row r="117" spans="1:2" x14ac:dyDescent="0.2">
      <c r="A117" t="s">
        <v>290</v>
      </c>
      <c r="B117" t="e">
        <f>VLOOKUP(A117,Sheet4!C117:D236,2,FALSE)</f>
        <v>#N/A</v>
      </c>
    </row>
    <row r="118" spans="1:2" x14ac:dyDescent="0.2">
      <c r="A118" t="s">
        <v>291</v>
      </c>
      <c r="B118" t="e">
        <f>VLOOKUP(A118,Sheet4!C118:D237,2,FALSE)</f>
        <v>#N/A</v>
      </c>
    </row>
    <row r="119" spans="1:2" x14ac:dyDescent="0.2">
      <c r="A119" t="s">
        <v>292</v>
      </c>
      <c r="B119" t="e">
        <f>VLOOKUP(A119,Sheet4!C119:D238,2,FALSE)</f>
        <v>#N/A</v>
      </c>
    </row>
    <row r="120" spans="1:2" x14ac:dyDescent="0.2">
      <c r="A120" t="s">
        <v>293</v>
      </c>
      <c r="B120" t="e">
        <f>VLOOKUP(A120,Sheet4!C120:D239,2,FALSE)</f>
        <v>#N/A</v>
      </c>
    </row>
    <row r="121" spans="1:2" x14ac:dyDescent="0.2">
      <c r="A121" t="s">
        <v>294</v>
      </c>
      <c r="B121" t="e">
        <f>VLOOKUP(A121,Sheet4!C121:D240,2,FALSE)</f>
        <v>#N/A</v>
      </c>
    </row>
    <row r="122" spans="1:2" x14ac:dyDescent="0.2">
      <c r="A122" t="s">
        <v>295</v>
      </c>
      <c r="B122" t="e">
        <f>VLOOKUP(A122,Sheet4!C122:D241,2,FALSE)</f>
        <v>#N/A</v>
      </c>
    </row>
    <row r="123" spans="1:2" x14ac:dyDescent="0.2">
      <c r="A123" t="s">
        <v>296</v>
      </c>
      <c r="B123" t="e">
        <f>VLOOKUP(A123,Sheet4!C123:D242,2,FALSE)</f>
        <v>#N/A</v>
      </c>
    </row>
    <row r="124" spans="1:2" x14ac:dyDescent="0.2">
      <c r="A124" t="s">
        <v>297</v>
      </c>
      <c r="B124" t="e">
        <f>VLOOKUP(A124,Sheet4!C124:D243,2,FALSE)</f>
        <v>#N/A</v>
      </c>
    </row>
    <row r="125" spans="1:2" x14ac:dyDescent="0.2">
      <c r="A125" t="s">
        <v>298</v>
      </c>
      <c r="B125" t="e">
        <f>VLOOKUP(A125,Sheet4!C125:D244,2,FALSE)</f>
        <v>#N/A</v>
      </c>
    </row>
    <row r="126" spans="1:2" x14ac:dyDescent="0.2">
      <c r="A126" t="s">
        <v>299</v>
      </c>
      <c r="B126" t="e">
        <f>VLOOKUP(A126,Sheet4!C126:D245,2,FALSE)</f>
        <v>#N/A</v>
      </c>
    </row>
    <row r="127" spans="1:2" x14ac:dyDescent="0.2">
      <c r="A127" t="s">
        <v>300</v>
      </c>
      <c r="B127" t="e">
        <f>VLOOKUP(A127,Sheet4!C127:D246,2,FALSE)</f>
        <v>#N/A</v>
      </c>
    </row>
    <row r="128" spans="1:2" x14ac:dyDescent="0.2">
      <c r="A128" t="s">
        <v>302</v>
      </c>
      <c r="B128" t="e">
        <f>VLOOKUP(A128,Sheet4!C128:D247,2,FALSE)</f>
        <v>#N/A</v>
      </c>
    </row>
    <row r="129" spans="1:2" x14ac:dyDescent="0.2">
      <c r="A129" t="s">
        <v>303</v>
      </c>
      <c r="B129" t="e">
        <f>VLOOKUP(A129,Sheet4!C129:D248,2,FALSE)</f>
        <v>#N/A</v>
      </c>
    </row>
    <row r="130" spans="1:2" x14ac:dyDescent="0.2">
      <c r="A130" t="s">
        <v>314</v>
      </c>
      <c r="B130" t="e">
        <f>VLOOKUP(A130,Sheet4!C130:D249,2,FALSE)</f>
        <v>#N/A</v>
      </c>
    </row>
    <row r="131" spans="1:2" x14ac:dyDescent="0.2">
      <c r="A131" t="s">
        <v>315</v>
      </c>
      <c r="B131" t="e">
        <f>VLOOKUP(A131,Sheet4!C131:D250,2,FALSE)</f>
        <v>#N/A</v>
      </c>
    </row>
    <row r="132" spans="1:2" x14ac:dyDescent="0.2">
      <c r="A132" t="s">
        <v>308</v>
      </c>
      <c r="B132" t="e">
        <f>VLOOKUP(A132,Sheet4!C132:D251,2,FALSE)</f>
        <v>#N/A</v>
      </c>
    </row>
    <row r="133" spans="1:2" x14ac:dyDescent="0.2">
      <c r="A133" t="s">
        <v>316</v>
      </c>
      <c r="B133" t="e">
        <f>VLOOKUP(A133,Sheet4!C133:D252,2,FALSE)</f>
        <v>#N/A</v>
      </c>
    </row>
    <row r="134" spans="1:2" x14ac:dyDescent="0.2">
      <c r="A134" t="s">
        <v>260</v>
      </c>
      <c r="B134" t="e">
        <f>VLOOKUP(A134,Sheet4!C134:D253,2,FALSE)</f>
        <v>#N/A</v>
      </c>
    </row>
    <row r="135" spans="1:2" x14ac:dyDescent="0.2">
      <c r="A135" t="s">
        <v>304</v>
      </c>
      <c r="B135" t="e">
        <f>VLOOKUP(A135,Sheet4!C135:D254,2,FALSE)</f>
        <v>#N/A</v>
      </c>
    </row>
    <row r="136" spans="1:2" x14ac:dyDescent="0.2">
      <c r="A136" t="s">
        <v>305</v>
      </c>
      <c r="B136" t="e">
        <f>VLOOKUP(A136,Sheet4!C136:D255,2,FALSE)</f>
        <v>#N/A</v>
      </c>
    </row>
    <row r="137" spans="1:2" x14ac:dyDescent="0.2">
      <c r="A137" t="s">
        <v>332</v>
      </c>
      <c r="B137" t="e">
        <f>VLOOKUP(A137,Sheet4!C137:D256,2,FALSE)</f>
        <v>#N/A</v>
      </c>
    </row>
    <row r="138" spans="1:2" x14ac:dyDescent="0.2">
      <c r="B138" t="e">
        <f>VLOOKUP(A138,Sheet4!C138:D257,2,FALSE)</f>
        <v>#N/A</v>
      </c>
    </row>
    <row r="139" spans="1:2" x14ac:dyDescent="0.2">
      <c r="B139" t="e">
        <f>VLOOKUP(A139,Sheet4!C139:D258,2,FALSE)</f>
        <v>#N/A</v>
      </c>
    </row>
    <row r="140" spans="1:2" x14ac:dyDescent="0.2">
      <c r="B140" t="e">
        <f>VLOOKUP(A140,Sheet4!C140:D259,2,FALSE)</f>
        <v>#N/A</v>
      </c>
    </row>
    <row r="141" spans="1:2" x14ac:dyDescent="0.2">
      <c r="B141" t="e">
        <f>VLOOKUP(A141,Sheet4!C141:D260,2,FALSE)</f>
        <v>#N/A</v>
      </c>
    </row>
    <row r="142" spans="1:2" x14ac:dyDescent="0.2">
      <c r="B142" t="e">
        <f>VLOOKUP(A142,Sheet4!C142:D261,2,FALSE)</f>
        <v>#N/A</v>
      </c>
    </row>
    <row r="143" spans="1:2" x14ac:dyDescent="0.2">
      <c r="B143" t="e">
        <f>VLOOKUP(A143,Sheet4!C143:D262,2,FALSE)</f>
        <v>#N/A</v>
      </c>
    </row>
    <row r="144" spans="1:2" x14ac:dyDescent="0.2">
      <c r="B144" t="e">
        <f>VLOOKUP(A144,Sheet4!C144:D263,2,FALSE)</f>
        <v>#N/A</v>
      </c>
    </row>
    <row r="145" spans="2:2" x14ac:dyDescent="0.2">
      <c r="B145" t="e">
        <f>VLOOKUP(A145,Sheet4!C145:D264,2,FALSE)</f>
        <v>#N/A</v>
      </c>
    </row>
    <row r="146" spans="2:2" x14ac:dyDescent="0.2">
      <c r="B146" t="e">
        <f>VLOOKUP(A146,Sheet4!C146:D265,2,FALSE)</f>
        <v>#N/A</v>
      </c>
    </row>
    <row r="147" spans="2:2" x14ac:dyDescent="0.2">
      <c r="B147" t="e">
        <f>VLOOKUP(A147,Sheet4!C147:D266,2,FALSE)</f>
        <v>#N/A</v>
      </c>
    </row>
    <row r="148" spans="2:2" x14ac:dyDescent="0.2">
      <c r="B148" t="e">
        <f>VLOOKUP(A148,Sheet4!C148:D267,2,FALSE)</f>
        <v>#N/A</v>
      </c>
    </row>
    <row r="149" spans="2:2" x14ac:dyDescent="0.2">
      <c r="B149" t="e">
        <f>VLOOKUP(A149,Sheet4!C149:D268,2,FALSE)</f>
        <v>#N/A</v>
      </c>
    </row>
    <row r="150" spans="2:2" x14ac:dyDescent="0.2">
      <c r="B150" t="e">
        <f>VLOOKUP(A150,Sheet4!C150:D269,2,FALSE)</f>
        <v>#N/A</v>
      </c>
    </row>
    <row r="151" spans="2:2" x14ac:dyDescent="0.2">
      <c r="B151" t="e">
        <f>VLOOKUP(A151,Sheet4!C151:D270,2,FALSE)</f>
        <v>#N/A</v>
      </c>
    </row>
    <row r="152" spans="2:2" x14ac:dyDescent="0.2">
      <c r="B152" t="e">
        <f>VLOOKUP(A152,Sheet4!C152:D271,2,FALSE)</f>
        <v>#N/A</v>
      </c>
    </row>
    <row r="153" spans="2:2" x14ac:dyDescent="0.2">
      <c r="B153" t="e">
        <f>VLOOKUP(A153,Sheet4!C153:D272,2,FALSE)</f>
        <v>#N/A</v>
      </c>
    </row>
    <row r="154" spans="2:2" x14ac:dyDescent="0.2">
      <c r="B154" t="e">
        <f>VLOOKUP(A154,Sheet4!C154:D273,2,FALSE)</f>
        <v>#N/A</v>
      </c>
    </row>
    <row r="155" spans="2:2" x14ac:dyDescent="0.2">
      <c r="B155" t="e">
        <f>VLOOKUP(A155,Sheet4!C155:D274,2,FALSE)</f>
        <v>#N/A</v>
      </c>
    </row>
    <row r="156" spans="2:2" x14ac:dyDescent="0.2">
      <c r="B156" t="e">
        <f>VLOOKUP(A156,Sheet4!C156:D275,2,FALSE)</f>
        <v>#N/A</v>
      </c>
    </row>
    <row r="157" spans="2:2" x14ac:dyDescent="0.2">
      <c r="B157" t="e">
        <f>VLOOKUP(A157,Sheet4!C157:D276,2,FALSE)</f>
        <v>#N/A</v>
      </c>
    </row>
    <row r="158" spans="2:2" x14ac:dyDescent="0.2">
      <c r="B158" t="e">
        <f>VLOOKUP(A158,Sheet4!C158:D277,2,FALSE)</f>
        <v>#N/A</v>
      </c>
    </row>
    <row r="159" spans="2:2" x14ac:dyDescent="0.2">
      <c r="B159" t="e">
        <f>VLOOKUP(A159,Sheet4!C159:D278,2,FALSE)</f>
        <v>#N/A</v>
      </c>
    </row>
    <row r="160" spans="2:2" x14ac:dyDescent="0.2">
      <c r="B160" t="e">
        <f>VLOOKUP(A160,Sheet4!C160:D279,2,FALSE)</f>
        <v>#N/A</v>
      </c>
    </row>
    <row r="161" spans="2:2" x14ac:dyDescent="0.2">
      <c r="B161" t="e">
        <f>VLOOKUP(A161,Sheet4!C161:D280,2,FALSE)</f>
        <v>#N/A</v>
      </c>
    </row>
    <row r="162" spans="2:2" x14ac:dyDescent="0.2">
      <c r="B162" t="e">
        <f>VLOOKUP(A162,Sheet4!C162:D281,2,FALSE)</f>
        <v>#N/A</v>
      </c>
    </row>
    <row r="163" spans="2:2" x14ac:dyDescent="0.2">
      <c r="B163" t="e">
        <f>VLOOKUP(A163,Sheet4!C163:D282,2,FALSE)</f>
        <v>#N/A</v>
      </c>
    </row>
    <row r="164" spans="2:2" x14ac:dyDescent="0.2">
      <c r="B164" t="e">
        <f>VLOOKUP(A164,Sheet4!C164:D283,2,FALSE)</f>
        <v>#N/A</v>
      </c>
    </row>
    <row r="165" spans="2:2" x14ac:dyDescent="0.2">
      <c r="B165" t="e">
        <f>VLOOKUP(A165,Sheet4!C165:D284,2,FALSE)</f>
        <v>#N/A</v>
      </c>
    </row>
    <row r="166" spans="2:2" x14ac:dyDescent="0.2">
      <c r="B166" t="e">
        <f>VLOOKUP(A166,Sheet4!C166:D285,2,FALSE)</f>
        <v>#N/A</v>
      </c>
    </row>
    <row r="167" spans="2:2" x14ac:dyDescent="0.2">
      <c r="B167" t="e">
        <f>VLOOKUP(A167,Sheet4!C167:D286,2,FALSE)</f>
        <v>#N/A</v>
      </c>
    </row>
    <row r="168" spans="2:2" x14ac:dyDescent="0.2">
      <c r="B168" t="e">
        <f>VLOOKUP(A168,Sheet4!C168:D287,2,FALSE)</f>
        <v>#N/A</v>
      </c>
    </row>
    <row r="169" spans="2:2" x14ac:dyDescent="0.2">
      <c r="B169" t="e">
        <f>VLOOKUP(A169,Sheet4!C169:D288,2,FALSE)</f>
        <v>#N/A</v>
      </c>
    </row>
    <row r="170" spans="2:2" x14ac:dyDescent="0.2">
      <c r="B170" t="e">
        <f>VLOOKUP(A170,Sheet4!C170:D289,2,FALSE)</f>
        <v>#N/A</v>
      </c>
    </row>
    <row r="171" spans="2:2" x14ac:dyDescent="0.2">
      <c r="B171" t="e">
        <f>VLOOKUP(A171,Sheet4!C171:D290,2,FALSE)</f>
        <v>#N/A</v>
      </c>
    </row>
    <row r="172" spans="2:2" x14ac:dyDescent="0.2">
      <c r="B172" t="e">
        <f>VLOOKUP(A172,Sheet4!C172:D291,2,FALSE)</f>
        <v>#N/A</v>
      </c>
    </row>
    <row r="173" spans="2:2" x14ac:dyDescent="0.2">
      <c r="B173" t="e">
        <f>VLOOKUP(A173,Sheet4!C173:D292,2,FALSE)</f>
        <v>#N/A</v>
      </c>
    </row>
    <row r="174" spans="2:2" x14ac:dyDescent="0.2">
      <c r="B174" t="e">
        <f>VLOOKUP(A174,Sheet4!C174:D293,2,FALSE)</f>
        <v>#N/A</v>
      </c>
    </row>
    <row r="175" spans="2:2" x14ac:dyDescent="0.2">
      <c r="B175" t="e">
        <f>VLOOKUP(A175,Sheet4!C175:D294,2,FALSE)</f>
        <v>#N/A</v>
      </c>
    </row>
    <row r="176" spans="2:2" x14ac:dyDescent="0.2">
      <c r="B176" t="e">
        <f>VLOOKUP(A176,Sheet4!C176:D295,2,FALSE)</f>
        <v>#N/A</v>
      </c>
    </row>
    <row r="177" spans="2:2" x14ac:dyDescent="0.2">
      <c r="B177" t="e">
        <f>VLOOKUP(A177,Sheet4!C177:D296,2,FALSE)</f>
        <v>#N/A</v>
      </c>
    </row>
    <row r="178" spans="2:2" x14ac:dyDescent="0.2">
      <c r="B178" t="e">
        <f>VLOOKUP(A178,Sheet4!C178:D297,2,FALSE)</f>
        <v>#N/A</v>
      </c>
    </row>
    <row r="179" spans="2:2" x14ac:dyDescent="0.2">
      <c r="B179" t="e">
        <f>VLOOKUP(A179,Sheet4!C179:D298,2,FALSE)</f>
        <v>#N/A</v>
      </c>
    </row>
    <row r="180" spans="2:2" x14ac:dyDescent="0.2">
      <c r="B180" t="e">
        <f>VLOOKUP(A180,Sheet4!C180:D299,2,FALSE)</f>
        <v>#N/A</v>
      </c>
    </row>
    <row r="181" spans="2:2" x14ac:dyDescent="0.2">
      <c r="B181" t="e">
        <f>VLOOKUP(A181,Sheet4!C181:D300,2,FALSE)</f>
        <v>#N/A</v>
      </c>
    </row>
    <row r="182" spans="2:2" x14ac:dyDescent="0.2">
      <c r="B182" t="e">
        <f>VLOOKUP(A182,Sheet4!C182:D301,2,FALSE)</f>
        <v>#N/A</v>
      </c>
    </row>
    <row r="183" spans="2:2" x14ac:dyDescent="0.2">
      <c r="B183" t="e">
        <f>VLOOKUP(A183,Sheet4!C183:D302,2,FALSE)</f>
        <v>#N/A</v>
      </c>
    </row>
    <row r="184" spans="2:2" x14ac:dyDescent="0.2">
      <c r="B184" t="e">
        <f>VLOOKUP(A184,Sheet4!C184:D303,2,FALSE)</f>
        <v>#N/A</v>
      </c>
    </row>
    <row r="185" spans="2:2" x14ac:dyDescent="0.2">
      <c r="B185" t="e">
        <f>VLOOKUP(A185,Sheet4!C185:D304,2,FALSE)</f>
        <v>#N/A</v>
      </c>
    </row>
    <row r="186" spans="2:2" x14ac:dyDescent="0.2">
      <c r="B186" t="e">
        <f>VLOOKUP(A186,Sheet4!C186:D305,2,FALSE)</f>
        <v>#N/A</v>
      </c>
    </row>
    <row r="187" spans="2:2" x14ac:dyDescent="0.2">
      <c r="B187" t="e">
        <f>VLOOKUP(A187,Sheet4!C187:D306,2,FALSE)</f>
        <v>#N/A</v>
      </c>
    </row>
    <row r="188" spans="2:2" x14ac:dyDescent="0.2">
      <c r="B188" t="e">
        <f>VLOOKUP(A188,Sheet4!C188:D307,2,FALSE)</f>
        <v>#N/A</v>
      </c>
    </row>
    <row r="189" spans="2:2" x14ac:dyDescent="0.2">
      <c r="B189" t="e">
        <f>VLOOKUP(A189,Sheet4!C189:D308,2,FALSE)</f>
        <v>#N/A</v>
      </c>
    </row>
    <row r="190" spans="2:2" x14ac:dyDescent="0.2">
      <c r="B190" t="e">
        <f>VLOOKUP(A190,Sheet4!C190:D309,2,FALSE)</f>
        <v>#N/A</v>
      </c>
    </row>
    <row r="191" spans="2:2" x14ac:dyDescent="0.2">
      <c r="B191" t="e">
        <f>VLOOKUP(A191,Sheet4!C191:D310,2,FALSE)</f>
        <v>#N/A</v>
      </c>
    </row>
    <row r="192" spans="2:2" x14ac:dyDescent="0.2">
      <c r="B192" t="e">
        <f>VLOOKUP(A192,Sheet4!C192:D311,2,FALSE)</f>
        <v>#N/A</v>
      </c>
    </row>
    <row r="193" spans="2:2" x14ac:dyDescent="0.2">
      <c r="B193" t="e">
        <f>VLOOKUP(A193,Sheet4!C193:D312,2,FALSE)</f>
        <v>#N/A</v>
      </c>
    </row>
    <row r="194" spans="2:2" x14ac:dyDescent="0.2">
      <c r="B194" t="e">
        <f>VLOOKUP(A194,Sheet4!C194:D313,2,FALSE)</f>
        <v>#N/A</v>
      </c>
    </row>
    <row r="195" spans="2:2" x14ac:dyDescent="0.2">
      <c r="B195" t="e">
        <f>VLOOKUP(A195,Sheet4!C195:D314,2,FALSE)</f>
        <v>#N/A</v>
      </c>
    </row>
    <row r="196" spans="2:2" x14ac:dyDescent="0.2">
      <c r="B196" t="e">
        <f>VLOOKUP(A196,Sheet4!C196:D315,2,FALSE)</f>
        <v>#N/A</v>
      </c>
    </row>
    <row r="197" spans="2:2" x14ac:dyDescent="0.2">
      <c r="B197" t="e">
        <f>VLOOKUP(A197,Sheet4!C197:D316,2,FALSE)</f>
        <v>#N/A</v>
      </c>
    </row>
    <row r="198" spans="2:2" x14ac:dyDescent="0.2">
      <c r="B198" t="e">
        <f>VLOOKUP(A198,Sheet4!C198:D317,2,FALSE)</f>
        <v>#N/A</v>
      </c>
    </row>
    <row r="199" spans="2:2" x14ac:dyDescent="0.2">
      <c r="B199" t="e">
        <f>VLOOKUP(A199,Sheet4!C199:D318,2,FALSE)</f>
        <v>#N/A</v>
      </c>
    </row>
    <row r="200" spans="2:2" x14ac:dyDescent="0.2">
      <c r="B200" t="e">
        <f>VLOOKUP(A200,Sheet4!C200:D319,2,FALSE)</f>
        <v>#N/A</v>
      </c>
    </row>
    <row r="201" spans="2:2" x14ac:dyDescent="0.2">
      <c r="B201" t="e">
        <f>VLOOKUP(A201,Sheet4!C201:D320,2,FALSE)</f>
        <v>#N/A</v>
      </c>
    </row>
    <row r="202" spans="2:2" x14ac:dyDescent="0.2">
      <c r="B202" t="e">
        <f>VLOOKUP(A202,Sheet4!C202:D321,2,FALSE)</f>
        <v>#N/A</v>
      </c>
    </row>
    <row r="203" spans="2:2" x14ac:dyDescent="0.2">
      <c r="B203" t="e">
        <f>VLOOKUP(A203,Sheet4!C203:D322,2,FALSE)</f>
        <v>#N/A</v>
      </c>
    </row>
    <row r="204" spans="2:2" x14ac:dyDescent="0.2">
      <c r="B204" t="e">
        <f>VLOOKUP(A204,Sheet4!C204:D323,2,FALSE)</f>
        <v>#N/A</v>
      </c>
    </row>
    <row r="205" spans="2:2" x14ac:dyDescent="0.2">
      <c r="B205" t="e">
        <f>VLOOKUP(A205,Sheet4!C205:D324,2,FALSE)</f>
        <v>#N/A</v>
      </c>
    </row>
    <row r="206" spans="2:2" x14ac:dyDescent="0.2">
      <c r="B206" t="e">
        <f>VLOOKUP(A206,Sheet4!C206:D325,2,FALSE)</f>
        <v>#N/A</v>
      </c>
    </row>
    <row r="207" spans="2:2" x14ac:dyDescent="0.2">
      <c r="B207" t="e">
        <f>VLOOKUP(A207,Sheet4!C207:D326,2,FALSE)</f>
        <v>#N/A</v>
      </c>
    </row>
    <row r="208" spans="2:2" x14ac:dyDescent="0.2">
      <c r="B208" t="e">
        <f>VLOOKUP(A208,Sheet4!C208:D327,2,FALSE)</f>
        <v>#N/A</v>
      </c>
    </row>
    <row r="209" spans="2:2" x14ac:dyDescent="0.2">
      <c r="B209" t="e">
        <f>VLOOKUP(A209,Sheet4!C209:D328,2,FALSE)</f>
        <v>#N/A</v>
      </c>
    </row>
    <row r="210" spans="2:2" x14ac:dyDescent="0.2">
      <c r="B210" t="e">
        <f>VLOOKUP(A210,Sheet4!C210:D329,2,FALSE)</f>
        <v>#N/A</v>
      </c>
    </row>
    <row r="211" spans="2:2" x14ac:dyDescent="0.2">
      <c r="B211" t="e">
        <f>VLOOKUP(A211,Sheet4!C211:D330,2,FALSE)</f>
        <v>#N/A</v>
      </c>
    </row>
    <row r="212" spans="2:2" x14ac:dyDescent="0.2">
      <c r="B212" t="e">
        <f>VLOOKUP(A212,Sheet4!C212:D331,2,FALSE)</f>
        <v>#N/A</v>
      </c>
    </row>
    <row r="213" spans="2:2" x14ac:dyDescent="0.2">
      <c r="B213" t="e">
        <f>VLOOKUP(A213,Sheet4!C213:D332,2,FALSE)</f>
        <v>#N/A</v>
      </c>
    </row>
    <row r="214" spans="2:2" x14ac:dyDescent="0.2">
      <c r="B214" t="e">
        <f>VLOOKUP(A214,Sheet4!C214:D333,2,FALSE)</f>
        <v>#N/A</v>
      </c>
    </row>
    <row r="215" spans="2:2" x14ac:dyDescent="0.2">
      <c r="B215" t="e">
        <f>VLOOKUP(A215,Sheet4!C215:D334,2,FALSE)</f>
        <v>#N/A</v>
      </c>
    </row>
    <row r="216" spans="2:2" x14ac:dyDescent="0.2">
      <c r="B216" t="e">
        <f>VLOOKUP(A216,Sheet4!C216:D335,2,FALSE)</f>
        <v>#N/A</v>
      </c>
    </row>
    <row r="217" spans="2:2" x14ac:dyDescent="0.2">
      <c r="B217" t="e">
        <f>VLOOKUP(A217,Sheet4!C217:D336,2,FALSE)</f>
        <v>#N/A</v>
      </c>
    </row>
    <row r="218" spans="2:2" x14ac:dyDescent="0.2">
      <c r="B218" t="e">
        <f>VLOOKUP(A218,Sheet4!C218:D337,2,FALSE)</f>
        <v>#N/A</v>
      </c>
    </row>
    <row r="219" spans="2:2" x14ac:dyDescent="0.2">
      <c r="B219" t="e">
        <f>VLOOKUP(A219,Sheet4!C219:D338,2,FALSE)</f>
        <v>#N/A</v>
      </c>
    </row>
    <row r="220" spans="2:2" x14ac:dyDescent="0.2">
      <c r="B220" t="e">
        <f>VLOOKUP(A220,Sheet4!C220:D339,2,FALSE)</f>
        <v>#N/A</v>
      </c>
    </row>
    <row r="221" spans="2:2" x14ac:dyDescent="0.2">
      <c r="B221" t="e">
        <f>VLOOKUP(A221,Sheet4!C221:D340,2,FALSE)</f>
        <v>#N/A</v>
      </c>
    </row>
    <row r="222" spans="2:2" x14ac:dyDescent="0.2">
      <c r="B222" t="e">
        <f>VLOOKUP(A222,Sheet4!C222:D341,2,FALSE)</f>
        <v>#N/A</v>
      </c>
    </row>
    <row r="223" spans="2:2" x14ac:dyDescent="0.2">
      <c r="B223" t="e">
        <f>VLOOKUP(A223,Sheet4!C223:D342,2,FALSE)</f>
        <v>#N/A</v>
      </c>
    </row>
    <row r="224" spans="2:2" x14ac:dyDescent="0.2">
      <c r="B224" t="e">
        <f>VLOOKUP(A224,Sheet4!C224:D343,2,FALSE)</f>
        <v>#N/A</v>
      </c>
    </row>
    <row r="225" spans="2:2" x14ac:dyDescent="0.2">
      <c r="B225" t="e">
        <f>VLOOKUP(A225,Sheet4!C225:D344,2,FALSE)</f>
        <v>#N/A</v>
      </c>
    </row>
    <row r="226" spans="2:2" x14ac:dyDescent="0.2">
      <c r="B226" t="e">
        <f>VLOOKUP(A226,Sheet4!C226:D345,2,FALSE)</f>
        <v>#N/A</v>
      </c>
    </row>
    <row r="227" spans="2:2" x14ac:dyDescent="0.2">
      <c r="B227" t="e">
        <f>VLOOKUP(A227,Sheet4!C227:D346,2,FALSE)</f>
        <v>#N/A</v>
      </c>
    </row>
    <row r="228" spans="2:2" x14ac:dyDescent="0.2">
      <c r="B228" t="e">
        <f>VLOOKUP(A228,Sheet4!C228:D347,2,FALSE)</f>
        <v>#N/A</v>
      </c>
    </row>
    <row r="229" spans="2:2" x14ac:dyDescent="0.2">
      <c r="B229" t="e">
        <f>VLOOKUP(A229,Sheet4!C229:D348,2,FALSE)</f>
        <v>#N/A</v>
      </c>
    </row>
    <row r="230" spans="2:2" x14ac:dyDescent="0.2">
      <c r="B230" t="e">
        <f>VLOOKUP(A230,Sheet4!C230:D349,2,FALSE)</f>
        <v>#N/A</v>
      </c>
    </row>
    <row r="231" spans="2:2" x14ac:dyDescent="0.2">
      <c r="B231" t="e">
        <f>VLOOKUP(A231,Sheet4!C231:D350,2,FALSE)</f>
        <v>#N/A</v>
      </c>
    </row>
    <row r="232" spans="2:2" x14ac:dyDescent="0.2">
      <c r="B232" t="e">
        <f>VLOOKUP(A232,Sheet4!C232:D351,2,FALSE)</f>
        <v>#N/A</v>
      </c>
    </row>
    <row r="233" spans="2:2" x14ac:dyDescent="0.2">
      <c r="B233" t="e">
        <f>VLOOKUP(A233,Sheet4!C233:D352,2,FALSE)</f>
        <v>#N/A</v>
      </c>
    </row>
    <row r="234" spans="2:2" x14ac:dyDescent="0.2">
      <c r="B234" t="e">
        <f>VLOOKUP(A234,Sheet4!C234:D353,2,FALSE)</f>
        <v>#N/A</v>
      </c>
    </row>
    <row r="235" spans="2:2" x14ac:dyDescent="0.2">
      <c r="B235" t="e">
        <f>VLOOKUP(A235,Sheet4!C235:D354,2,FALSE)</f>
        <v>#N/A</v>
      </c>
    </row>
    <row r="236" spans="2:2" x14ac:dyDescent="0.2">
      <c r="B236" t="e">
        <f>VLOOKUP(A236,Sheet4!C236:D355,2,FALSE)</f>
        <v>#N/A</v>
      </c>
    </row>
    <row r="237" spans="2:2" x14ac:dyDescent="0.2">
      <c r="B237" t="e">
        <f>VLOOKUP(A237,Sheet4!C237:D356,2,FALSE)</f>
        <v>#N/A</v>
      </c>
    </row>
    <row r="238" spans="2:2" x14ac:dyDescent="0.2">
      <c r="B238" t="e">
        <f>VLOOKUP(A238,Sheet4!C238:D357,2,FALSE)</f>
        <v>#N/A</v>
      </c>
    </row>
    <row r="239" spans="2:2" x14ac:dyDescent="0.2">
      <c r="B239" t="e">
        <f>VLOOKUP(A239,Sheet4!C239:D358,2,FALSE)</f>
        <v>#N/A</v>
      </c>
    </row>
    <row r="240" spans="2:2" x14ac:dyDescent="0.2">
      <c r="B240" t="e">
        <f>VLOOKUP(A240,Sheet4!C240:D359,2,FALSE)</f>
        <v>#N/A</v>
      </c>
    </row>
    <row r="241" spans="2:2" x14ac:dyDescent="0.2">
      <c r="B241" t="e">
        <f>VLOOKUP(A241,Sheet4!C241:D360,2,FALSE)</f>
        <v>#N/A</v>
      </c>
    </row>
    <row r="242" spans="2:2" x14ac:dyDescent="0.2">
      <c r="B242" t="e">
        <f>VLOOKUP(A242,Sheet4!C242:D361,2,FALSE)</f>
        <v>#N/A</v>
      </c>
    </row>
    <row r="243" spans="2:2" x14ac:dyDescent="0.2">
      <c r="B243" t="e">
        <f>VLOOKUP(A243,Sheet4!C243:D362,2,FALSE)</f>
        <v>#N/A</v>
      </c>
    </row>
    <row r="244" spans="2:2" x14ac:dyDescent="0.2">
      <c r="B244" t="e">
        <f>VLOOKUP(A244,Sheet4!C244:D363,2,FALSE)</f>
        <v>#N/A</v>
      </c>
    </row>
    <row r="245" spans="2:2" x14ac:dyDescent="0.2">
      <c r="B245" t="e">
        <f>VLOOKUP(A245,Sheet4!C245:D364,2,FALSE)</f>
        <v>#N/A</v>
      </c>
    </row>
    <row r="246" spans="2:2" x14ac:dyDescent="0.2">
      <c r="B246" t="e">
        <f>VLOOKUP(A246,Sheet4!C246:D365,2,FALSE)</f>
        <v>#N/A</v>
      </c>
    </row>
    <row r="247" spans="2:2" x14ac:dyDescent="0.2">
      <c r="B247" t="e">
        <f>VLOOKUP(A247,Sheet4!C247:D366,2,FALSE)</f>
        <v>#N/A</v>
      </c>
    </row>
    <row r="248" spans="2:2" x14ac:dyDescent="0.2">
      <c r="B248" t="e">
        <f>VLOOKUP(A248,Sheet4!C248:D367,2,TRUE)</f>
        <v>#N/A</v>
      </c>
    </row>
    <row r="249" spans="2:2" x14ac:dyDescent="0.2">
      <c r="B249" t="e">
        <f>VLOOKUP(A249,Sheet4!C249:D368,2,TRUE)</f>
        <v>#N/A</v>
      </c>
    </row>
    <row r="250" spans="2:2" x14ac:dyDescent="0.2">
      <c r="B250" t="e">
        <f>VLOOKUP(A250,Sheet4!C250:D369,2,TRUE)</f>
        <v>#N/A</v>
      </c>
    </row>
    <row r="251" spans="2:2" x14ac:dyDescent="0.2">
      <c r="B251" t="e">
        <f>VLOOKUP(A251,Sheet4!C251:D370,2,TRUE)</f>
        <v>#N/A</v>
      </c>
    </row>
    <row r="252" spans="2:2" x14ac:dyDescent="0.2">
      <c r="B252" t="e">
        <f>VLOOKUP(A252,Sheet4!C252:D371,2,TRUE)</f>
        <v>#N/A</v>
      </c>
    </row>
    <row r="253" spans="2:2" x14ac:dyDescent="0.2">
      <c r="B253" t="e">
        <f>VLOOKUP(A253,Sheet4!C253:D372,2,TRUE)</f>
        <v>#N/A</v>
      </c>
    </row>
    <row r="254" spans="2:2" x14ac:dyDescent="0.2">
      <c r="B254" t="e">
        <f>VLOOKUP(A254,Sheet4!C254:D373,2,TRUE)</f>
        <v>#N/A</v>
      </c>
    </row>
    <row r="255" spans="2:2" x14ac:dyDescent="0.2">
      <c r="B255" t="e">
        <f>VLOOKUP(A255,Sheet4!C255:D374,2,TRUE)</f>
        <v>#N/A</v>
      </c>
    </row>
    <row r="256" spans="2:2" x14ac:dyDescent="0.2">
      <c r="B256" t="e">
        <f>VLOOKUP(A256,Sheet4!C256:D375,2,TRUE)</f>
        <v>#N/A</v>
      </c>
    </row>
    <row r="257" spans="2:2" x14ac:dyDescent="0.2">
      <c r="B257" t="e">
        <f>VLOOKUP(A257,Sheet4!C257:D376,2,TRUE)</f>
        <v>#N/A</v>
      </c>
    </row>
    <row r="258" spans="2:2" x14ac:dyDescent="0.2">
      <c r="B258" t="e">
        <f>VLOOKUP(A258,Sheet4!C258:D377,2,TRUE)</f>
        <v>#N/A</v>
      </c>
    </row>
    <row r="259" spans="2:2" x14ac:dyDescent="0.2">
      <c r="B259" t="e">
        <f>VLOOKUP(A259,Sheet4!C259:D378,2,TRUE)</f>
        <v>#N/A</v>
      </c>
    </row>
    <row r="260" spans="2:2" x14ac:dyDescent="0.2">
      <c r="B260" t="e">
        <f>VLOOKUP(A260,Sheet4!C260:D379,2,TRUE)</f>
        <v>#N/A</v>
      </c>
    </row>
    <row r="261" spans="2:2" x14ac:dyDescent="0.2">
      <c r="B261" t="e">
        <f>VLOOKUP(A261,Sheet4!C261:D380,2,TRUE)</f>
        <v>#N/A</v>
      </c>
    </row>
    <row r="262" spans="2:2" x14ac:dyDescent="0.2">
      <c r="B262" t="e">
        <f>VLOOKUP(A262,Sheet4!C262:D381,2,TRUE)</f>
        <v>#N/A</v>
      </c>
    </row>
    <row r="263" spans="2:2" x14ac:dyDescent="0.2">
      <c r="B263" t="e">
        <f>VLOOKUP(A263,Sheet4!C263:D382,2,TRUE)</f>
        <v>#N/A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665CB-2A1A-FA4A-ABF1-EBCFF65B0483}">
  <dimension ref="A1:V169"/>
  <sheetViews>
    <sheetView tabSelected="1" topLeftCell="A66" zoomScale="172" workbookViewId="0">
      <selection activeCell="C4" sqref="C4"/>
    </sheetView>
  </sheetViews>
  <sheetFormatPr baseColWidth="10" defaultRowHeight="15" x14ac:dyDescent="0.2"/>
  <sheetData>
    <row r="1" spans="1:22" x14ac:dyDescent="0.2">
      <c r="A1" s="23" t="s">
        <v>333</v>
      </c>
      <c r="B1" s="23" t="s">
        <v>334</v>
      </c>
      <c r="C1" s="24" t="s">
        <v>335</v>
      </c>
      <c r="D1" s="23" t="s">
        <v>336</v>
      </c>
      <c r="E1" s="23" t="s">
        <v>337</v>
      </c>
      <c r="F1" s="23" t="s">
        <v>338</v>
      </c>
      <c r="G1" s="23" t="s">
        <v>339</v>
      </c>
      <c r="H1" s="23" t="s">
        <v>340</v>
      </c>
      <c r="I1" s="23" t="s">
        <v>341</v>
      </c>
      <c r="J1" s="25" t="s">
        <v>342</v>
      </c>
      <c r="K1" s="25" t="s">
        <v>343</v>
      </c>
      <c r="L1" s="25" t="s">
        <v>344</v>
      </c>
      <c r="M1" s="25" t="s">
        <v>345</v>
      </c>
      <c r="N1" s="25" t="s">
        <v>346</v>
      </c>
      <c r="O1" s="25" t="s">
        <v>347</v>
      </c>
      <c r="P1" s="25" t="s">
        <v>348</v>
      </c>
      <c r="Q1" s="26" t="s">
        <v>349</v>
      </c>
      <c r="R1" s="26" t="s">
        <v>350</v>
      </c>
      <c r="S1" s="26" t="s">
        <v>351</v>
      </c>
      <c r="T1" s="26" t="s">
        <v>352</v>
      </c>
      <c r="U1" s="26" t="s">
        <v>353</v>
      </c>
      <c r="V1" s="27"/>
    </row>
    <row r="2" spans="1:22" x14ac:dyDescent="0.2">
      <c r="A2" s="28" t="s">
        <v>354</v>
      </c>
      <c r="B2" s="29" t="s">
        <v>355</v>
      </c>
      <c r="C2" s="30" t="s">
        <v>271</v>
      </c>
      <c r="D2" s="31">
        <v>13.99</v>
      </c>
      <c r="E2" s="31" t="s">
        <v>1</v>
      </c>
      <c r="F2" s="32">
        <v>29.953600000000002</v>
      </c>
      <c r="G2">
        <v>19.031300000000002</v>
      </c>
      <c r="H2">
        <v>40.4208</v>
      </c>
      <c r="I2">
        <v>5.0473999999999997</v>
      </c>
      <c r="J2" s="33">
        <f>F2-I2</f>
        <v>24.906200000000002</v>
      </c>
      <c r="K2" s="33">
        <f>F2-G2</f>
        <v>10.9223</v>
      </c>
      <c r="L2" s="33">
        <f>G2-I2</f>
        <v>13.983900000000002</v>
      </c>
      <c r="M2" s="33">
        <f>H2-I2</f>
        <v>35.373400000000004</v>
      </c>
      <c r="N2" s="33">
        <f>L2/J2</f>
        <v>0.56146260770410583</v>
      </c>
      <c r="O2" s="33">
        <f>L2/M2</f>
        <v>0.39532247394935177</v>
      </c>
      <c r="P2" s="33">
        <f>J2/M2</f>
        <v>0.70409403676208671</v>
      </c>
      <c r="Q2" s="29">
        <f>J2/$D$2</f>
        <v>1.7802859185132238</v>
      </c>
      <c r="R2" s="29">
        <f>K2/$D$2</f>
        <v>0.78072194424588992</v>
      </c>
      <c r="S2" s="29">
        <f>L2/$D$2</f>
        <v>0.9995639742673339</v>
      </c>
      <c r="T2" s="29">
        <f>M2/$D$2</f>
        <v>2.5284774839170838</v>
      </c>
      <c r="U2" s="29">
        <f>I2/$D2</f>
        <v>0.36078627591136525</v>
      </c>
      <c r="V2" s="22">
        <v>1</v>
      </c>
    </row>
    <row r="3" spans="1:22" x14ac:dyDescent="0.2">
      <c r="A3" s="28" t="s">
        <v>354</v>
      </c>
      <c r="B3" s="29" t="s">
        <v>355</v>
      </c>
      <c r="C3" s="30" t="s">
        <v>267</v>
      </c>
      <c r="D3" s="31">
        <v>10.92</v>
      </c>
      <c r="E3" s="31" t="s">
        <v>2</v>
      </c>
      <c r="F3" s="32">
        <v>22.87</v>
      </c>
      <c r="G3">
        <v>16.777200000000001</v>
      </c>
      <c r="H3">
        <v>32.406500000000001</v>
      </c>
      <c r="I3">
        <v>4.9448999999999996</v>
      </c>
      <c r="J3" s="33">
        <f>F3-I3</f>
        <v>17.9251</v>
      </c>
      <c r="K3" s="33">
        <f>F3-G3</f>
        <v>6.0928000000000004</v>
      </c>
      <c r="L3" s="33">
        <f>G3-I3</f>
        <v>11.8323</v>
      </c>
      <c r="M3" s="33">
        <f>H3-I3</f>
        <v>27.461600000000001</v>
      </c>
      <c r="N3" s="33">
        <f>L3/J3</f>
        <v>0.66009673586200357</v>
      </c>
      <c r="O3" s="33">
        <f>L3/M3</f>
        <v>0.43086710169837156</v>
      </c>
      <c r="P3" s="33">
        <f>J3/M3</f>
        <v>0.65273327118594693</v>
      </c>
      <c r="Q3" s="29">
        <f>J3/$D$3</f>
        <v>1.6414926739926741</v>
      </c>
      <c r="R3" s="29">
        <f>K3/$D$3</f>
        <v>0.55794871794871803</v>
      </c>
      <c r="S3" s="29">
        <f>L3/$D$3</f>
        <v>1.0835439560439561</v>
      </c>
      <c r="T3" s="29">
        <f>M3/$D$3</f>
        <v>2.5147985347985347</v>
      </c>
      <c r="U3" s="29">
        <f>I3/$D3</f>
        <v>0.45282967032967031</v>
      </c>
      <c r="V3" s="22">
        <v>1</v>
      </c>
    </row>
    <row r="4" spans="1:22" x14ac:dyDescent="0.2">
      <c r="A4" s="28" t="s">
        <v>354</v>
      </c>
      <c r="B4" s="29" t="s">
        <v>356</v>
      </c>
      <c r="C4" s="30" t="s">
        <v>281</v>
      </c>
      <c r="D4" s="31">
        <v>11.04</v>
      </c>
      <c r="E4" s="31" t="s">
        <v>1</v>
      </c>
      <c r="F4" s="32">
        <v>23.5823</v>
      </c>
      <c r="G4">
        <v>15.4733</v>
      </c>
      <c r="H4">
        <v>25.899100000000001</v>
      </c>
      <c r="I4">
        <v>5.2129000000000003</v>
      </c>
      <c r="J4" s="33">
        <f>F4-I4</f>
        <v>18.369399999999999</v>
      </c>
      <c r="K4" s="33">
        <f>F4-G4</f>
        <v>8.109</v>
      </c>
      <c r="L4" s="33">
        <f>G4-I4</f>
        <v>10.260400000000001</v>
      </c>
      <c r="M4" s="33">
        <f>H4-I4</f>
        <v>20.686199999999999</v>
      </c>
      <c r="N4" s="33">
        <f>L4/J4</f>
        <v>0.55855934325563172</v>
      </c>
      <c r="O4" s="33">
        <f>L4/M4</f>
        <v>0.49600216569500444</v>
      </c>
      <c r="P4" s="33">
        <f>J4/M4</f>
        <v>0.88800262977250533</v>
      </c>
      <c r="Q4" s="29">
        <f>J4/$D$4</f>
        <v>1.6638949275362318</v>
      </c>
      <c r="R4" s="29">
        <f>K4/$D$4</f>
        <v>0.73451086956521749</v>
      </c>
      <c r="S4" s="29">
        <f>L4/$D$4</f>
        <v>0.92938405797101464</v>
      </c>
      <c r="T4" s="29">
        <f>M4/$D4</f>
        <v>1.87375</v>
      </c>
      <c r="U4" s="29">
        <f>I4/$D4</f>
        <v>0.4721829710144928</v>
      </c>
      <c r="V4" s="22">
        <v>1</v>
      </c>
    </row>
    <row r="5" spans="1:22" x14ac:dyDescent="0.2">
      <c r="A5" s="28" t="s">
        <v>354</v>
      </c>
      <c r="B5" s="29" t="s">
        <v>356</v>
      </c>
      <c r="C5" s="30" t="s">
        <v>270</v>
      </c>
      <c r="D5" s="31">
        <v>12.78</v>
      </c>
      <c r="E5" s="31" t="s">
        <v>2</v>
      </c>
      <c r="F5" s="32">
        <v>40.4861</v>
      </c>
      <c r="G5">
        <v>24.194500000000001</v>
      </c>
      <c r="H5">
        <v>57.793100000000003</v>
      </c>
      <c r="I5">
        <v>7.6821999999999999</v>
      </c>
      <c r="J5" s="33">
        <f>F5-I5</f>
        <v>32.803899999999999</v>
      </c>
      <c r="K5" s="33">
        <f>F5-G5</f>
        <v>16.291599999999999</v>
      </c>
      <c r="L5" s="33">
        <f>G5-I5</f>
        <v>16.512300000000003</v>
      </c>
      <c r="M5" s="33">
        <f>H5-I5</f>
        <v>50.110900000000001</v>
      </c>
      <c r="N5" s="33">
        <f>L5/J5</f>
        <v>0.50336392928889562</v>
      </c>
      <c r="O5" s="33">
        <f>L5/M5</f>
        <v>0.32951513542961719</v>
      </c>
      <c r="P5" s="33">
        <f>J5/M5</f>
        <v>0.65462603944451203</v>
      </c>
      <c r="Q5" s="29">
        <f>J5/$D5</f>
        <v>2.566815336463224</v>
      </c>
      <c r="R5" s="29">
        <f>K5/$D5</f>
        <v>1.2747730829420969</v>
      </c>
      <c r="S5" s="29">
        <f>L5/$D5</f>
        <v>1.2920422535211271</v>
      </c>
      <c r="T5" s="29">
        <f>M5/$D5</f>
        <v>3.9210406885758999</v>
      </c>
      <c r="U5" s="29">
        <f>I5/$D5</f>
        <v>0.60111111111111115</v>
      </c>
      <c r="V5" s="22">
        <v>1</v>
      </c>
    </row>
    <row r="6" spans="1:22" x14ac:dyDescent="0.2">
      <c r="A6" s="28" t="s">
        <v>354</v>
      </c>
      <c r="B6" s="29" t="s">
        <v>355</v>
      </c>
      <c r="C6" s="34" t="s">
        <v>357</v>
      </c>
      <c r="D6" s="31">
        <v>27.3</v>
      </c>
      <c r="E6" s="31" t="s">
        <v>1</v>
      </c>
      <c r="F6" s="32">
        <v>5.7093999999999996</v>
      </c>
      <c r="G6">
        <v>5.2129000000000003</v>
      </c>
      <c r="H6">
        <v>6.6196000000000002</v>
      </c>
      <c r="I6">
        <v>3.8062999999999998</v>
      </c>
      <c r="J6" s="33">
        <f t="shared" ref="J6:J69" si="0">F6-I6</f>
        <v>1.9030999999999998</v>
      </c>
      <c r="K6" s="33">
        <f t="shared" ref="K6:K69" si="1">F6-G6</f>
        <v>0.49649999999999928</v>
      </c>
      <c r="L6" s="33">
        <f t="shared" ref="L6:L69" si="2">G6-I6</f>
        <v>1.4066000000000005</v>
      </c>
      <c r="M6" s="33">
        <f t="shared" ref="M6:M69" si="3">H6-I6</f>
        <v>2.8133000000000004</v>
      </c>
      <c r="N6" s="33">
        <f t="shared" ref="N6:N69" si="4">L6/J6</f>
        <v>0.73910987336451084</v>
      </c>
      <c r="O6" s="33">
        <f t="shared" ref="O6:O69" si="5">L6/M6</f>
        <v>0.49998222727757452</v>
      </c>
      <c r="P6" s="33">
        <f t="shared" ref="P6:P69" si="6">J6/M6</f>
        <v>0.67646536096399235</v>
      </c>
      <c r="Q6" s="29">
        <f t="shared" ref="Q6:T68" si="7">J6/$D6</f>
        <v>6.9710622710622699E-2</v>
      </c>
      <c r="R6" s="29">
        <f t="shared" si="7"/>
        <v>1.8186813186813158E-2</v>
      </c>
      <c r="S6" s="29">
        <f t="shared" si="7"/>
        <v>5.1523809523809541E-2</v>
      </c>
      <c r="T6" s="29">
        <f t="shared" si="7"/>
        <v>0.10305128205128206</v>
      </c>
      <c r="U6" s="29">
        <f t="shared" ref="U6:U69" si="8">I6/$D6</f>
        <v>0.1394249084249084</v>
      </c>
      <c r="V6" s="22">
        <v>1</v>
      </c>
    </row>
    <row r="7" spans="1:22" x14ac:dyDescent="0.2">
      <c r="A7" s="28" t="s">
        <v>354</v>
      </c>
      <c r="B7" s="29" t="s">
        <v>355</v>
      </c>
      <c r="C7" s="34" t="s">
        <v>358</v>
      </c>
      <c r="D7" s="31">
        <v>10.37</v>
      </c>
      <c r="E7" s="31" t="s">
        <v>2</v>
      </c>
      <c r="F7" s="32">
        <v>19.867799999999999</v>
      </c>
      <c r="G7">
        <v>13.951599999999999</v>
      </c>
      <c r="H7">
        <v>29.139399999999998</v>
      </c>
      <c r="I7">
        <v>6.1810999999999998</v>
      </c>
      <c r="J7" s="33">
        <f t="shared" si="0"/>
        <v>13.686699999999998</v>
      </c>
      <c r="K7" s="33">
        <f t="shared" si="1"/>
        <v>5.9161999999999999</v>
      </c>
      <c r="L7" s="33">
        <f t="shared" si="2"/>
        <v>7.7704999999999993</v>
      </c>
      <c r="M7" s="33">
        <f t="shared" si="3"/>
        <v>22.958299999999998</v>
      </c>
      <c r="N7" s="33">
        <f t="shared" si="4"/>
        <v>0.56774094558951393</v>
      </c>
      <c r="O7" s="33">
        <f t="shared" si="5"/>
        <v>0.33846147145041228</v>
      </c>
      <c r="P7" s="33">
        <f t="shared" si="6"/>
        <v>0.59615476755683128</v>
      </c>
      <c r="Q7" s="29">
        <f t="shared" si="7"/>
        <v>1.3198360655737704</v>
      </c>
      <c r="R7" s="29">
        <f t="shared" si="7"/>
        <v>0.57051108968177433</v>
      </c>
      <c r="S7" s="29">
        <f t="shared" si="7"/>
        <v>0.74932497589199609</v>
      </c>
      <c r="T7" s="29">
        <f t="shared" si="7"/>
        <v>2.2139151398264225</v>
      </c>
      <c r="U7" s="29">
        <f t="shared" si="8"/>
        <v>0.5960559305689489</v>
      </c>
      <c r="V7" s="22">
        <v>1</v>
      </c>
    </row>
    <row r="8" spans="1:22" x14ac:dyDescent="0.2">
      <c r="A8" s="28" t="s">
        <v>354</v>
      </c>
      <c r="B8" s="29" t="s">
        <v>356</v>
      </c>
      <c r="C8" s="30" t="s">
        <v>359</v>
      </c>
      <c r="D8" s="31">
        <v>14.87</v>
      </c>
      <c r="E8" s="31" t="s">
        <v>1</v>
      </c>
      <c r="F8" s="32">
        <v>10.3431</v>
      </c>
      <c r="G8">
        <v>3.5994000000000002</v>
      </c>
      <c r="H8">
        <v>10.839600000000001</v>
      </c>
      <c r="I8">
        <v>2.1514000000000002</v>
      </c>
      <c r="J8" s="33">
        <f t="shared" si="0"/>
        <v>8.1916999999999991</v>
      </c>
      <c r="K8" s="33">
        <f t="shared" si="1"/>
        <v>6.7436999999999996</v>
      </c>
      <c r="L8" s="33">
        <f t="shared" si="2"/>
        <v>1.448</v>
      </c>
      <c r="M8" s="33">
        <f t="shared" si="3"/>
        <v>8.6882000000000001</v>
      </c>
      <c r="N8" s="33">
        <f t="shared" si="4"/>
        <v>0.17676428580148201</v>
      </c>
      <c r="O8" s="33">
        <f t="shared" si="5"/>
        <v>0.16666283004534885</v>
      </c>
      <c r="P8" s="33">
        <f t="shared" si="6"/>
        <v>0.94285352547132883</v>
      </c>
      <c r="Q8" s="29">
        <f t="shared" si="7"/>
        <v>0.55088769334229992</v>
      </c>
      <c r="R8" s="29">
        <f t="shared" si="7"/>
        <v>0.45351042367182248</v>
      </c>
      <c r="S8" s="29">
        <f t="shared" si="7"/>
        <v>9.7377269670477468E-2</v>
      </c>
      <c r="T8" s="29">
        <f t="shared" si="7"/>
        <v>0.58427706792199063</v>
      </c>
      <c r="U8" s="29">
        <f t="shared" si="8"/>
        <v>0.14468056489576331</v>
      </c>
      <c r="V8" s="22">
        <v>1</v>
      </c>
    </row>
    <row r="9" spans="1:22" x14ac:dyDescent="0.2">
      <c r="A9" s="28" t="s">
        <v>354</v>
      </c>
      <c r="B9" s="29" t="s">
        <v>356</v>
      </c>
      <c r="C9" s="34" t="s">
        <v>360</v>
      </c>
      <c r="D9" s="31">
        <v>10.53</v>
      </c>
      <c r="E9" s="31" t="s">
        <v>2</v>
      </c>
      <c r="F9" s="32">
        <v>17.174600000000002</v>
      </c>
      <c r="G9">
        <v>12.715400000000001</v>
      </c>
      <c r="H9">
        <v>24.106200000000001</v>
      </c>
      <c r="I9">
        <v>6.3577000000000004</v>
      </c>
      <c r="J9" s="33">
        <f t="shared" si="0"/>
        <v>10.8169</v>
      </c>
      <c r="K9" s="33">
        <f t="shared" si="1"/>
        <v>4.4592000000000009</v>
      </c>
      <c r="L9" s="33">
        <f t="shared" si="2"/>
        <v>6.3577000000000004</v>
      </c>
      <c r="M9" s="33">
        <f t="shared" si="3"/>
        <v>17.7485</v>
      </c>
      <c r="N9" s="33">
        <f t="shared" si="4"/>
        <v>0.58775619632242138</v>
      </c>
      <c r="O9" s="33">
        <f t="shared" si="5"/>
        <v>0.35821055300447929</v>
      </c>
      <c r="P9" s="33">
        <f t="shared" si="6"/>
        <v>0.6094543200833874</v>
      </c>
      <c r="Q9" s="29">
        <f t="shared" si="7"/>
        <v>1.0272459639126308</v>
      </c>
      <c r="R9" s="29">
        <f t="shared" si="7"/>
        <v>0.42347578347578357</v>
      </c>
      <c r="S9" s="29">
        <f t="shared" si="7"/>
        <v>0.60377018043684716</v>
      </c>
      <c r="T9" s="29">
        <f t="shared" si="7"/>
        <v>1.6855175688509023</v>
      </c>
      <c r="U9" s="29">
        <f t="shared" si="8"/>
        <v>0.60377018043684716</v>
      </c>
      <c r="V9" s="22">
        <v>1</v>
      </c>
    </row>
    <row r="10" spans="1:22" x14ac:dyDescent="0.2">
      <c r="A10" s="28" t="s">
        <v>361</v>
      </c>
      <c r="B10" s="29" t="s">
        <v>355</v>
      </c>
      <c r="C10" s="34" t="s">
        <v>362</v>
      </c>
      <c r="D10" s="29">
        <v>18.010000000000002</v>
      </c>
      <c r="E10" s="31" t="s">
        <v>1</v>
      </c>
      <c r="F10" s="32">
        <v>13.7357</v>
      </c>
      <c r="G10">
        <v>10.1777</v>
      </c>
      <c r="H10">
        <v>20.768999999999998</v>
      </c>
      <c r="I10">
        <v>5.7922000000000002</v>
      </c>
      <c r="J10" s="33">
        <f t="shared" si="0"/>
        <v>7.9434999999999993</v>
      </c>
      <c r="K10" s="33">
        <f t="shared" si="1"/>
        <v>3.5579999999999998</v>
      </c>
      <c r="L10" s="33">
        <f t="shared" si="2"/>
        <v>4.3854999999999995</v>
      </c>
      <c r="M10" s="33">
        <f t="shared" si="3"/>
        <v>14.976799999999997</v>
      </c>
      <c r="N10" s="33">
        <f t="shared" si="4"/>
        <v>0.55208661169509665</v>
      </c>
      <c r="O10" s="33">
        <f t="shared" si="5"/>
        <v>0.29281956092089101</v>
      </c>
      <c r="P10" s="33">
        <f t="shared" si="6"/>
        <v>0.53038699855776938</v>
      </c>
      <c r="Q10" s="29">
        <f t="shared" si="7"/>
        <v>0.44106052193225981</v>
      </c>
      <c r="R10" s="29">
        <f t="shared" si="7"/>
        <v>0.19755691282620763</v>
      </c>
      <c r="S10" s="29">
        <f t="shared" si="7"/>
        <v>0.24350360910605215</v>
      </c>
      <c r="T10" s="29">
        <f t="shared" si="7"/>
        <v>0.83158245419211529</v>
      </c>
      <c r="U10" s="29">
        <f t="shared" si="8"/>
        <v>0.32161021654636313</v>
      </c>
      <c r="V10" s="22">
        <v>1</v>
      </c>
    </row>
    <row r="11" spans="1:22" x14ac:dyDescent="0.2">
      <c r="A11" s="35" t="s">
        <v>361</v>
      </c>
      <c r="B11" s="36" t="s">
        <v>355</v>
      </c>
      <c r="C11" s="37" t="s">
        <v>363</v>
      </c>
      <c r="D11" s="36">
        <v>25.8</v>
      </c>
      <c r="E11" s="38" t="s">
        <v>2</v>
      </c>
      <c r="F11" s="39">
        <v>4.4150999999999998</v>
      </c>
      <c r="G11" s="14">
        <v>2.4723999999999999</v>
      </c>
      <c r="H11" s="14">
        <v>2.8256999999999999</v>
      </c>
      <c r="I11" s="14">
        <v>0.97130000000000005</v>
      </c>
      <c r="J11" s="40">
        <f t="shared" si="0"/>
        <v>3.4437999999999995</v>
      </c>
      <c r="K11" s="40">
        <f t="shared" si="1"/>
        <v>1.9426999999999999</v>
      </c>
      <c r="L11" s="40">
        <f t="shared" si="2"/>
        <v>1.5010999999999999</v>
      </c>
      <c r="M11" s="40">
        <f t="shared" si="3"/>
        <v>1.8543999999999998</v>
      </c>
      <c r="N11" s="40">
        <f t="shared" si="4"/>
        <v>0.4358847784424183</v>
      </c>
      <c r="O11" s="40">
        <f t="shared" si="5"/>
        <v>0.80948015530629858</v>
      </c>
      <c r="P11" s="40">
        <f t="shared" si="6"/>
        <v>1.8570966350301983</v>
      </c>
      <c r="Q11" s="36">
        <f t="shared" si="7"/>
        <v>0.13348062015503873</v>
      </c>
      <c r="R11" s="36">
        <f t="shared" si="7"/>
        <v>7.529844961240309E-2</v>
      </c>
      <c r="S11" s="36">
        <f t="shared" si="7"/>
        <v>5.818217054263565E-2</v>
      </c>
      <c r="T11" s="36">
        <f t="shared" si="7"/>
        <v>7.187596899224806E-2</v>
      </c>
      <c r="U11" s="36">
        <f t="shared" si="8"/>
        <v>3.7647286821705428E-2</v>
      </c>
      <c r="V11" s="22">
        <v>1</v>
      </c>
    </row>
    <row r="12" spans="1:22" x14ac:dyDescent="0.2">
      <c r="A12" s="28" t="s">
        <v>361</v>
      </c>
      <c r="B12" s="29" t="s">
        <v>356</v>
      </c>
      <c r="C12" s="34" t="s">
        <v>364</v>
      </c>
      <c r="D12" s="31">
        <v>25.19</v>
      </c>
      <c r="E12" s="31" t="s">
        <v>2</v>
      </c>
      <c r="F12" s="32">
        <v>4.3268000000000004</v>
      </c>
      <c r="G12">
        <v>3.7086999999999999</v>
      </c>
      <c r="H12">
        <v>4.5475000000000003</v>
      </c>
      <c r="I12">
        <v>1.1478999999999999</v>
      </c>
      <c r="J12" s="33">
        <f t="shared" si="0"/>
        <v>3.1789000000000005</v>
      </c>
      <c r="K12" s="33">
        <f t="shared" si="1"/>
        <v>0.61810000000000054</v>
      </c>
      <c r="L12" s="33">
        <f t="shared" si="2"/>
        <v>2.5608</v>
      </c>
      <c r="M12" s="33">
        <f t="shared" si="3"/>
        <v>3.3996000000000004</v>
      </c>
      <c r="N12" s="33">
        <f t="shared" si="4"/>
        <v>0.80556167227657349</v>
      </c>
      <c r="O12" s="33">
        <f t="shared" si="5"/>
        <v>0.75326509001058939</v>
      </c>
      <c r="P12" s="33">
        <f t="shared" si="6"/>
        <v>0.9350805977173785</v>
      </c>
      <c r="Q12" s="29">
        <f t="shared" si="7"/>
        <v>0.12619690353314808</v>
      </c>
      <c r="R12" s="29">
        <f t="shared" si="7"/>
        <v>2.4537514886859884E-2</v>
      </c>
      <c r="S12" s="29">
        <f t="shared" si="7"/>
        <v>0.10165938864628821</v>
      </c>
      <c r="T12" s="29">
        <f t="shared" si="7"/>
        <v>0.13495831679237794</v>
      </c>
      <c r="U12" s="29">
        <f t="shared" si="8"/>
        <v>4.5569670504168318E-2</v>
      </c>
      <c r="V12" s="22">
        <v>1</v>
      </c>
    </row>
    <row r="13" spans="1:22" x14ac:dyDescent="0.2">
      <c r="A13" s="28" t="s">
        <v>361</v>
      </c>
      <c r="B13" s="29" t="s">
        <v>356</v>
      </c>
      <c r="C13" s="34" t="s">
        <v>365</v>
      </c>
      <c r="D13" s="31">
        <v>11.2</v>
      </c>
      <c r="E13" s="31" t="s">
        <v>1</v>
      </c>
      <c r="F13" s="32">
        <v>17.459199999999999</v>
      </c>
      <c r="G13">
        <v>12.66</v>
      </c>
      <c r="H13">
        <v>22.341200000000001</v>
      </c>
      <c r="I13">
        <v>6.2058999999999997</v>
      </c>
      <c r="J13" s="33">
        <f t="shared" si="0"/>
        <v>11.253299999999999</v>
      </c>
      <c r="K13" s="33">
        <f t="shared" si="1"/>
        <v>4.799199999999999</v>
      </c>
      <c r="L13" s="33">
        <f t="shared" si="2"/>
        <v>6.4541000000000004</v>
      </c>
      <c r="M13" s="33">
        <f t="shared" si="3"/>
        <v>16.135300000000001</v>
      </c>
      <c r="N13" s="33">
        <f t="shared" si="4"/>
        <v>0.57352954244532717</v>
      </c>
      <c r="O13" s="33">
        <f t="shared" si="5"/>
        <v>0.39999876048167682</v>
      </c>
      <c r="P13" s="33">
        <f t="shared" si="6"/>
        <v>0.69743357731185651</v>
      </c>
      <c r="Q13" s="29">
        <f t="shared" si="7"/>
        <v>1.0047589285714287</v>
      </c>
      <c r="R13" s="29">
        <f t="shared" si="7"/>
        <v>0.42849999999999994</v>
      </c>
      <c r="S13" s="29">
        <f t="shared" si="7"/>
        <v>0.57625892857142869</v>
      </c>
      <c r="T13" s="29">
        <f t="shared" si="7"/>
        <v>1.440651785714286</v>
      </c>
      <c r="U13" s="29">
        <f t="shared" si="8"/>
        <v>0.55409821428571426</v>
      </c>
      <c r="V13" s="22">
        <v>1</v>
      </c>
    </row>
    <row r="14" spans="1:22" x14ac:dyDescent="0.2">
      <c r="A14" s="28" t="s">
        <v>366</v>
      </c>
      <c r="B14" s="29" t="s">
        <v>355</v>
      </c>
      <c r="C14" s="34" t="s">
        <v>299</v>
      </c>
      <c r="D14" s="38">
        <v>1.33</v>
      </c>
      <c r="E14" s="31" t="s">
        <v>1</v>
      </c>
      <c r="F14" s="32">
        <v>25.733699999999999</v>
      </c>
      <c r="G14">
        <v>22.754899999999999</v>
      </c>
      <c r="H14">
        <v>31.029399999999999</v>
      </c>
      <c r="I14">
        <v>3.8062999999999998</v>
      </c>
      <c r="J14" s="33">
        <f t="shared" si="0"/>
        <v>21.927399999999999</v>
      </c>
      <c r="K14" s="33">
        <f t="shared" si="1"/>
        <v>2.9787999999999997</v>
      </c>
      <c r="L14" s="33">
        <f t="shared" si="2"/>
        <v>18.948599999999999</v>
      </c>
      <c r="M14" s="33">
        <f t="shared" si="3"/>
        <v>27.223099999999999</v>
      </c>
      <c r="N14" s="33">
        <f t="shared" si="4"/>
        <v>0.86415170061201962</v>
      </c>
      <c r="O14" s="33">
        <f t="shared" si="5"/>
        <v>0.69604857639284279</v>
      </c>
      <c r="P14" s="33">
        <f t="shared" si="6"/>
        <v>0.80547035422123126</v>
      </c>
      <c r="Q14" s="36">
        <f t="shared" si="7"/>
        <v>16.486766917293231</v>
      </c>
      <c r="R14" s="29">
        <f t="shared" si="7"/>
        <v>2.2396992481203002</v>
      </c>
      <c r="S14" s="29">
        <f t="shared" si="7"/>
        <v>14.247067669172932</v>
      </c>
      <c r="T14" s="29">
        <f t="shared" si="7"/>
        <v>20.468496240601503</v>
      </c>
      <c r="U14" s="29">
        <f t="shared" si="8"/>
        <v>2.8618796992481199</v>
      </c>
      <c r="V14" s="22">
        <v>1</v>
      </c>
    </row>
    <row r="15" spans="1:22" x14ac:dyDescent="0.2">
      <c r="A15" s="28" t="s">
        <v>366</v>
      </c>
      <c r="B15" s="29" t="s">
        <v>355</v>
      </c>
      <c r="C15" s="34" t="s">
        <v>280</v>
      </c>
      <c r="D15" s="31">
        <v>12.2</v>
      </c>
      <c r="E15" s="31" t="s">
        <v>2</v>
      </c>
      <c r="F15" s="32">
        <v>34.879100000000001</v>
      </c>
      <c r="G15">
        <v>20.2211</v>
      </c>
      <c r="H15">
        <v>47.329700000000003</v>
      </c>
      <c r="I15">
        <v>5.2098000000000004</v>
      </c>
      <c r="J15" s="33">
        <f t="shared" si="0"/>
        <v>29.6693</v>
      </c>
      <c r="K15" s="33">
        <f t="shared" si="1"/>
        <v>14.658000000000001</v>
      </c>
      <c r="L15" s="33">
        <f t="shared" si="2"/>
        <v>15.011299999999999</v>
      </c>
      <c r="M15" s="33">
        <f t="shared" si="3"/>
        <v>42.119900000000001</v>
      </c>
      <c r="N15" s="33">
        <f t="shared" si="4"/>
        <v>0.50595396588392716</v>
      </c>
      <c r="O15" s="33">
        <f t="shared" si="5"/>
        <v>0.35639448336771923</v>
      </c>
      <c r="P15" s="33">
        <f t="shared" si="6"/>
        <v>0.70440100759973312</v>
      </c>
      <c r="Q15" s="29">
        <f t="shared" si="7"/>
        <v>2.4319098360655738</v>
      </c>
      <c r="R15" s="29">
        <f t="shared" si="7"/>
        <v>1.2014754098360658</v>
      </c>
      <c r="S15" s="29">
        <f t="shared" si="7"/>
        <v>1.2304344262295082</v>
      </c>
      <c r="T15" s="29">
        <f t="shared" si="7"/>
        <v>3.4524508196721313</v>
      </c>
      <c r="U15" s="29">
        <f t="shared" si="8"/>
        <v>0.42703278688524599</v>
      </c>
      <c r="V15" s="22">
        <v>1</v>
      </c>
    </row>
    <row r="16" spans="1:22" x14ac:dyDescent="0.2">
      <c r="A16" s="28" t="s">
        <v>366</v>
      </c>
      <c r="B16" s="29" t="s">
        <v>356</v>
      </c>
      <c r="C16" s="34" t="s">
        <v>287</v>
      </c>
      <c r="D16" s="38">
        <v>2.2799999999999998</v>
      </c>
      <c r="E16" s="31" t="s">
        <v>1</v>
      </c>
      <c r="F16" s="32">
        <v>33.015300000000003</v>
      </c>
      <c r="G16">
        <v>20.272600000000001</v>
      </c>
      <c r="H16">
        <v>42.448300000000003</v>
      </c>
      <c r="I16">
        <v>4.22</v>
      </c>
      <c r="J16" s="33">
        <f t="shared" si="0"/>
        <v>28.795300000000005</v>
      </c>
      <c r="K16" s="33">
        <f t="shared" si="1"/>
        <v>12.742700000000003</v>
      </c>
      <c r="L16" s="33">
        <f t="shared" si="2"/>
        <v>16.052600000000002</v>
      </c>
      <c r="M16" s="33">
        <f t="shared" si="3"/>
        <v>38.228300000000004</v>
      </c>
      <c r="N16" s="33">
        <f t="shared" si="4"/>
        <v>0.55747292092806811</v>
      </c>
      <c r="O16" s="33">
        <f t="shared" si="5"/>
        <v>0.41991404273797162</v>
      </c>
      <c r="P16" s="33">
        <f t="shared" si="6"/>
        <v>0.75324563216256024</v>
      </c>
      <c r="Q16" s="36">
        <f t="shared" si="7"/>
        <v>12.629517543859652</v>
      </c>
      <c r="R16" s="29">
        <f t="shared" si="7"/>
        <v>5.5889035087719314</v>
      </c>
      <c r="S16" s="29">
        <f t="shared" si="7"/>
        <v>7.0406140350877209</v>
      </c>
      <c r="T16" s="29">
        <f t="shared" si="7"/>
        <v>16.766798245614037</v>
      </c>
      <c r="U16" s="29">
        <f t="shared" si="8"/>
        <v>1.8508771929824561</v>
      </c>
      <c r="V16" s="22">
        <v>1</v>
      </c>
    </row>
    <row r="17" spans="1:22" x14ac:dyDescent="0.2">
      <c r="A17" s="28" t="s">
        <v>366</v>
      </c>
      <c r="B17" s="29" t="s">
        <v>356</v>
      </c>
      <c r="C17" s="34" t="s">
        <v>298</v>
      </c>
      <c r="D17" s="31">
        <v>6.38</v>
      </c>
      <c r="E17" s="31" t="s">
        <v>2</v>
      </c>
      <c r="F17" s="32">
        <v>36.733499999999999</v>
      </c>
      <c r="G17">
        <v>28.079899999999999</v>
      </c>
      <c r="H17">
        <v>46.446599999999997</v>
      </c>
      <c r="I17">
        <v>4.2826000000000004</v>
      </c>
      <c r="J17" s="33">
        <f t="shared" si="0"/>
        <v>32.450899999999997</v>
      </c>
      <c r="K17" s="33">
        <f t="shared" si="1"/>
        <v>8.6536000000000008</v>
      </c>
      <c r="L17" s="33">
        <f t="shared" si="2"/>
        <v>23.7973</v>
      </c>
      <c r="M17" s="33">
        <f t="shared" si="3"/>
        <v>42.163999999999994</v>
      </c>
      <c r="N17" s="33">
        <f t="shared" si="4"/>
        <v>0.73333251157903179</v>
      </c>
      <c r="O17" s="33">
        <f t="shared" si="5"/>
        <v>0.56439853903804205</v>
      </c>
      <c r="P17" s="33">
        <f t="shared" si="6"/>
        <v>0.76963523384878096</v>
      </c>
      <c r="Q17" s="29">
        <f t="shared" si="7"/>
        <v>5.0863479623824448</v>
      </c>
      <c r="R17" s="29">
        <f t="shared" si="7"/>
        <v>1.3563636363636364</v>
      </c>
      <c r="S17" s="29">
        <f t="shared" si="7"/>
        <v>3.7299843260188088</v>
      </c>
      <c r="T17" s="29">
        <f t="shared" si="7"/>
        <v>6.608777429467084</v>
      </c>
      <c r="U17" s="29">
        <f t="shared" si="8"/>
        <v>0.67125391849529792</v>
      </c>
      <c r="V17" s="22">
        <v>1</v>
      </c>
    </row>
    <row r="18" spans="1:22" x14ac:dyDescent="0.2">
      <c r="A18" s="41" t="s">
        <v>367</v>
      </c>
      <c r="B18" s="29" t="s">
        <v>355</v>
      </c>
      <c r="C18" s="34" t="s">
        <v>284</v>
      </c>
      <c r="D18" s="31">
        <v>12.14</v>
      </c>
      <c r="E18" s="31" t="s">
        <v>1</v>
      </c>
      <c r="F18" s="32">
        <v>30.3049</v>
      </c>
      <c r="G18">
        <v>21.819500000000001</v>
      </c>
      <c r="H18">
        <v>37.578099999999999</v>
      </c>
      <c r="I18">
        <v>6.7537000000000003</v>
      </c>
      <c r="J18" s="33">
        <f t="shared" si="0"/>
        <v>23.551200000000001</v>
      </c>
      <c r="K18" s="33">
        <f t="shared" si="1"/>
        <v>8.4853999999999985</v>
      </c>
      <c r="L18" s="33">
        <f t="shared" si="2"/>
        <v>15.065800000000001</v>
      </c>
      <c r="M18" s="33">
        <f t="shared" si="3"/>
        <v>30.824399999999997</v>
      </c>
      <c r="N18" s="33">
        <f t="shared" si="4"/>
        <v>0.63970413397194203</v>
      </c>
      <c r="O18" s="33">
        <f t="shared" si="5"/>
        <v>0.48876214946600754</v>
      </c>
      <c r="P18" s="33">
        <f t="shared" si="6"/>
        <v>0.76404406898431121</v>
      </c>
      <c r="Q18" s="29">
        <f t="shared" si="7"/>
        <v>1.9399670510708402</v>
      </c>
      <c r="R18" s="29">
        <f t="shared" si="7"/>
        <v>0.69896210873146603</v>
      </c>
      <c r="S18" s="29">
        <f t="shared" si="7"/>
        <v>1.2410049423393741</v>
      </c>
      <c r="T18" s="29">
        <f t="shared" si="7"/>
        <v>2.539077429983525</v>
      </c>
      <c r="U18" s="29">
        <f t="shared" si="8"/>
        <v>0.5563179571663921</v>
      </c>
      <c r="V18" s="22">
        <v>1</v>
      </c>
    </row>
    <row r="19" spans="1:22" x14ac:dyDescent="0.2">
      <c r="A19" s="41" t="s">
        <v>367</v>
      </c>
      <c r="B19" s="29" t="s">
        <v>355</v>
      </c>
      <c r="C19" s="34" t="s">
        <v>282</v>
      </c>
      <c r="D19" s="31">
        <v>9.91</v>
      </c>
      <c r="E19" s="31" t="s">
        <v>2</v>
      </c>
      <c r="F19" s="32">
        <v>24.653099999999998</v>
      </c>
      <c r="G19">
        <v>19.381900000000002</v>
      </c>
      <c r="H19">
        <v>34.546799999999998</v>
      </c>
      <c r="I19">
        <v>4.2980999999999998</v>
      </c>
      <c r="J19" s="33">
        <f t="shared" si="0"/>
        <v>20.354999999999997</v>
      </c>
      <c r="K19" s="33">
        <f t="shared" si="1"/>
        <v>5.2711999999999968</v>
      </c>
      <c r="L19" s="33">
        <f t="shared" si="2"/>
        <v>15.083800000000002</v>
      </c>
      <c r="M19" s="33">
        <f t="shared" si="3"/>
        <v>30.248699999999999</v>
      </c>
      <c r="N19" s="33">
        <f t="shared" si="4"/>
        <v>0.74103660034389607</v>
      </c>
      <c r="O19" s="33">
        <f t="shared" si="5"/>
        <v>0.49865944652166877</v>
      </c>
      <c r="P19" s="33">
        <f t="shared" si="6"/>
        <v>0.67292148092314696</v>
      </c>
      <c r="Q19" s="29">
        <f t="shared" si="7"/>
        <v>2.053985872855701</v>
      </c>
      <c r="R19" s="29">
        <f t="shared" si="7"/>
        <v>0.5319071644803226</v>
      </c>
      <c r="S19" s="29">
        <f t="shared" si="7"/>
        <v>1.5220787083753786</v>
      </c>
      <c r="T19" s="29">
        <f t="shared" si="7"/>
        <v>3.0523410696266398</v>
      </c>
      <c r="U19" s="29">
        <f t="shared" si="8"/>
        <v>0.43371342078708375</v>
      </c>
      <c r="V19" s="22">
        <v>1</v>
      </c>
    </row>
    <row r="20" spans="1:22" x14ac:dyDescent="0.2">
      <c r="A20" s="41" t="s">
        <v>367</v>
      </c>
      <c r="B20" s="29" t="s">
        <v>356</v>
      </c>
      <c r="C20" s="34" t="s">
        <v>286</v>
      </c>
      <c r="D20" s="31">
        <v>14.89</v>
      </c>
      <c r="E20" s="31" t="s">
        <v>1</v>
      </c>
      <c r="F20" s="32">
        <v>25.412800000000001</v>
      </c>
      <c r="G20">
        <v>16.537800000000001</v>
      </c>
      <c r="H20">
        <v>34.114600000000003</v>
      </c>
      <c r="I20">
        <v>4.8487999999999998</v>
      </c>
      <c r="J20" s="33">
        <f t="shared" si="0"/>
        <v>20.564</v>
      </c>
      <c r="K20" s="33">
        <f t="shared" si="1"/>
        <v>8.875</v>
      </c>
      <c r="L20" s="33">
        <f t="shared" si="2"/>
        <v>11.689</v>
      </c>
      <c r="M20" s="33">
        <f t="shared" si="3"/>
        <v>29.265800000000002</v>
      </c>
      <c r="N20" s="33">
        <f t="shared" si="4"/>
        <v>0.56842054075082671</v>
      </c>
      <c r="O20" s="33">
        <f t="shared" si="5"/>
        <v>0.39940818293024621</v>
      </c>
      <c r="P20" s="33">
        <f t="shared" si="6"/>
        <v>0.7026631768138919</v>
      </c>
      <c r="Q20" s="29">
        <f t="shared" si="7"/>
        <v>1.3810611148421759</v>
      </c>
      <c r="R20" s="29">
        <f t="shared" si="7"/>
        <v>0.59603760913364667</v>
      </c>
      <c r="S20" s="29">
        <f t="shared" si="7"/>
        <v>0.78502350570852919</v>
      </c>
      <c r="T20" s="29">
        <f t="shared" si="7"/>
        <v>1.965466756212223</v>
      </c>
      <c r="U20" s="29">
        <f t="shared" si="8"/>
        <v>0.32564137004701138</v>
      </c>
      <c r="V20" s="22">
        <v>1</v>
      </c>
    </row>
    <row r="21" spans="1:22" x14ac:dyDescent="0.2">
      <c r="A21" s="41" t="s">
        <v>367</v>
      </c>
      <c r="B21" s="29" t="s">
        <v>356</v>
      </c>
      <c r="C21" s="34" t="s">
        <v>289</v>
      </c>
      <c r="D21" s="31">
        <v>20.78</v>
      </c>
      <c r="E21" s="31" t="s">
        <v>2</v>
      </c>
      <c r="F21" s="32">
        <v>37.222999999999999</v>
      </c>
      <c r="G21">
        <v>22.544599999999999</v>
      </c>
      <c r="H21">
        <v>55.956099999999999</v>
      </c>
      <c r="I21">
        <v>5.6767000000000003</v>
      </c>
      <c r="J21" s="33">
        <f t="shared" si="0"/>
        <v>31.546299999999999</v>
      </c>
      <c r="K21" s="33">
        <f t="shared" si="1"/>
        <v>14.6784</v>
      </c>
      <c r="L21" s="33">
        <f t="shared" si="2"/>
        <v>16.867899999999999</v>
      </c>
      <c r="M21" s="33">
        <f t="shared" si="3"/>
        <v>50.279399999999995</v>
      </c>
      <c r="N21" s="33">
        <f t="shared" si="4"/>
        <v>0.53470296041057108</v>
      </c>
      <c r="O21" s="33">
        <f t="shared" si="5"/>
        <v>0.335483319212242</v>
      </c>
      <c r="P21" s="33">
        <f t="shared" si="6"/>
        <v>0.62741997716758757</v>
      </c>
      <c r="Q21" s="29">
        <f t="shared" si="7"/>
        <v>1.5181087584215591</v>
      </c>
      <c r="R21" s="29">
        <f t="shared" si="7"/>
        <v>0.70637151106833485</v>
      </c>
      <c r="S21" s="29">
        <f t="shared" si="7"/>
        <v>0.81173724735322417</v>
      </c>
      <c r="T21" s="29">
        <f t="shared" si="7"/>
        <v>2.4196053897978822</v>
      </c>
      <c r="U21" s="29">
        <f t="shared" si="8"/>
        <v>0.27318094321462943</v>
      </c>
      <c r="V21" s="22">
        <v>1</v>
      </c>
    </row>
    <row r="22" spans="1:22" x14ac:dyDescent="0.2">
      <c r="A22" s="41" t="s">
        <v>367</v>
      </c>
      <c r="B22" s="29" t="s">
        <v>355</v>
      </c>
      <c r="C22" s="34" t="s">
        <v>269</v>
      </c>
      <c r="D22" s="31">
        <v>14.21</v>
      </c>
      <c r="E22" s="31" t="s">
        <v>1</v>
      </c>
      <c r="F22" s="32">
        <v>24.157299999999999</v>
      </c>
      <c r="G22">
        <v>12.728</v>
      </c>
      <c r="H22">
        <v>34.807299999999998</v>
      </c>
      <c r="I22">
        <v>4.8487999999999998</v>
      </c>
      <c r="J22" s="33">
        <f t="shared" si="0"/>
        <v>19.308499999999999</v>
      </c>
      <c r="K22" s="33">
        <f t="shared" si="1"/>
        <v>11.4293</v>
      </c>
      <c r="L22" s="33">
        <f t="shared" si="2"/>
        <v>7.8792</v>
      </c>
      <c r="M22" s="33">
        <f t="shared" si="3"/>
        <v>29.958499999999997</v>
      </c>
      <c r="N22" s="33">
        <f t="shared" si="4"/>
        <v>0.40806898516197532</v>
      </c>
      <c r="O22" s="33">
        <f t="shared" si="5"/>
        <v>0.26300382195370264</v>
      </c>
      <c r="P22" s="33">
        <f t="shared" si="6"/>
        <v>0.64450823639367794</v>
      </c>
      <c r="Q22" s="29">
        <f t="shared" si="7"/>
        <v>1.3587966220971146</v>
      </c>
      <c r="R22" s="29">
        <f t="shared" si="7"/>
        <v>0.80431386347642497</v>
      </c>
      <c r="S22" s="29">
        <f t="shared" si="7"/>
        <v>0.55448275862068963</v>
      </c>
      <c r="T22" s="29">
        <f t="shared" si="7"/>
        <v>2.1082688247712875</v>
      </c>
      <c r="U22" s="29">
        <f t="shared" si="8"/>
        <v>0.34122448979591835</v>
      </c>
      <c r="V22" s="22">
        <v>1</v>
      </c>
    </row>
    <row r="23" spans="1:22" x14ac:dyDescent="0.2">
      <c r="A23" s="41" t="s">
        <v>367</v>
      </c>
      <c r="B23" s="29" t="s">
        <v>355</v>
      </c>
      <c r="C23" s="34" t="s">
        <v>294</v>
      </c>
      <c r="D23" s="31">
        <v>12.36</v>
      </c>
      <c r="E23" s="31" t="s">
        <v>2</v>
      </c>
      <c r="F23" s="32">
        <v>22.625699999999998</v>
      </c>
      <c r="G23">
        <v>13.380800000000001</v>
      </c>
      <c r="H23">
        <v>31.667899999999999</v>
      </c>
      <c r="I23">
        <v>5.0278999999999998</v>
      </c>
      <c r="J23" s="33">
        <f t="shared" si="0"/>
        <v>17.597799999999999</v>
      </c>
      <c r="K23" s="33">
        <f t="shared" si="1"/>
        <v>9.2448999999999977</v>
      </c>
      <c r="L23" s="33">
        <f t="shared" si="2"/>
        <v>8.3529000000000018</v>
      </c>
      <c r="M23" s="33">
        <f t="shared" si="3"/>
        <v>26.64</v>
      </c>
      <c r="N23" s="33">
        <f t="shared" si="4"/>
        <v>0.47465592289945346</v>
      </c>
      <c r="O23" s="33">
        <f t="shared" si="5"/>
        <v>0.31354729729729736</v>
      </c>
      <c r="P23" s="33">
        <f t="shared" si="6"/>
        <v>0.660578078078078</v>
      </c>
      <c r="Q23" s="29">
        <f t="shared" si="7"/>
        <v>1.4237702265372167</v>
      </c>
      <c r="R23" s="29">
        <f t="shared" si="7"/>
        <v>0.74796925566343031</v>
      </c>
      <c r="S23" s="29">
        <f t="shared" si="7"/>
        <v>0.67580097087378654</v>
      </c>
      <c r="T23" s="29">
        <f t="shared" si="7"/>
        <v>2.1553398058252426</v>
      </c>
      <c r="U23" s="29">
        <f t="shared" si="8"/>
        <v>0.40678802588996765</v>
      </c>
      <c r="V23" s="22">
        <v>1</v>
      </c>
    </row>
    <row r="24" spans="1:22" x14ac:dyDescent="0.2">
      <c r="A24" s="41" t="s">
        <v>367</v>
      </c>
      <c r="B24" s="29" t="s">
        <v>356</v>
      </c>
      <c r="C24" s="34" t="s">
        <v>301</v>
      </c>
      <c r="D24" s="31">
        <v>13.62</v>
      </c>
      <c r="E24" s="31" t="s">
        <v>1</v>
      </c>
      <c r="F24" s="32">
        <v>37.491500000000002</v>
      </c>
      <c r="G24">
        <v>24.330500000000001</v>
      </c>
      <c r="H24">
        <v>48.314599999999999</v>
      </c>
      <c r="I24">
        <v>5.7145999999999999</v>
      </c>
      <c r="J24" s="33">
        <f t="shared" si="0"/>
        <v>31.776900000000001</v>
      </c>
      <c r="K24" s="33">
        <f t="shared" si="1"/>
        <v>13.161000000000001</v>
      </c>
      <c r="L24" s="33">
        <f t="shared" si="2"/>
        <v>18.6159</v>
      </c>
      <c r="M24" s="33">
        <f t="shared" si="3"/>
        <v>42.6</v>
      </c>
      <c r="N24" s="33">
        <f t="shared" si="4"/>
        <v>0.58583121701613439</v>
      </c>
      <c r="O24" s="33">
        <f t="shared" si="5"/>
        <v>0.43699295774647884</v>
      </c>
      <c r="P24" s="33">
        <f t="shared" si="6"/>
        <v>0.74593661971830982</v>
      </c>
      <c r="Q24" s="29">
        <f t="shared" si="7"/>
        <v>2.333105726872247</v>
      </c>
      <c r="R24" s="29">
        <f t="shared" si="7"/>
        <v>0.96629955947136581</v>
      </c>
      <c r="S24" s="29">
        <f t="shared" si="7"/>
        <v>1.3668061674008811</v>
      </c>
      <c r="T24" s="29">
        <f t="shared" si="7"/>
        <v>3.127753303964758</v>
      </c>
      <c r="U24" s="29">
        <f t="shared" si="8"/>
        <v>0.4195741556534508</v>
      </c>
      <c r="V24" s="22">
        <v>1</v>
      </c>
    </row>
    <row r="25" spans="1:22" x14ac:dyDescent="0.2">
      <c r="A25" s="41" t="s">
        <v>367</v>
      </c>
      <c r="B25" s="29" t="s">
        <v>356</v>
      </c>
      <c r="C25" s="34" t="s">
        <v>274</v>
      </c>
      <c r="D25" s="31">
        <v>19.02</v>
      </c>
      <c r="E25" s="31" t="s">
        <v>2</v>
      </c>
      <c r="F25" s="32">
        <v>44.602699999999999</v>
      </c>
      <c r="G25">
        <v>24.653099999999998</v>
      </c>
      <c r="H25">
        <v>51.252499999999998</v>
      </c>
      <c r="I25">
        <v>6.9741999999999997</v>
      </c>
      <c r="J25" s="33">
        <f t="shared" si="0"/>
        <v>37.628500000000003</v>
      </c>
      <c r="K25" s="33">
        <f t="shared" si="1"/>
        <v>19.9496</v>
      </c>
      <c r="L25" s="33">
        <f t="shared" si="2"/>
        <v>17.678899999999999</v>
      </c>
      <c r="M25" s="33">
        <f t="shared" si="3"/>
        <v>44.278300000000002</v>
      </c>
      <c r="N25" s="33">
        <f t="shared" si="4"/>
        <v>0.46982739147188957</v>
      </c>
      <c r="O25" s="33">
        <f t="shared" si="5"/>
        <v>0.39926781290157931</v>
      </c>
      <c r="P25" s="33">
        <f t="shared" si="6"/>
        <v>0.84981808244670642</v>
      </c>
      <c r="Q25" s="29">
        <f t="shared" si="7"/>
        <v>1.9783648790746584</v>
      </c>
      <c r="R25" s="29">
        <f t="shared" si="7"/>
        <v>1.0488748685594111</v>
      </c>
      <c r="S25" s="29">
        <f t="shared" si="7"/>
        <v>0.92949001051524704</v>
      </c>
      <c r="T25" s="29">
        <f t="shared" si="7"/>
        <v>2.3279863301787596</v>
      </c>
      <c r="U25" s="29">
        <f t="shared" si="8"/>
        <v>0.36667718191377496</v>
      </c>
      <c r="V25" s="22">
        <v>1</v>
      </c>
    </row>
    <row r="26" spans="1:22" x14ac:dyDescent="0.2">
      <c r="A26" s="41" t="s">
        <v>368</v>
      </c>
      <c r="B26" s="29" t="s">
        <v>355</v>
      </c>
      <c r="C26" s="34" t="s">
        <v>285</v>
      </c>
      <c r="D26" s="31">
        <v>14.13</v>
      </c>
      <c r="E26" s="31" t="s">
        <v>1</v>
      </c>
      <c r="F26" s="32">
        <v>30.997599999999998</v>
      </c>
      <c r="G26">
        <v>20.434100000000001</v>
      </c>
      <c r="H26">
        <v>34.634099999999997</v>
      </c>
      <c r="I26">
        <v>4.3292999999999999</v>
      </c>
      <c r="J26" s="33">
        <f t="shared" si="0"/>
        <v>26.668299999999999</v>
      </c>
      <c r="K26" s="33">
        <f t="shared" si="1"/>
        <v>10.563499999999998</v>
      </c>
      <c r="L26" s="33">
        <f t="shared" si="2"/>
        <v>16.104800000000001</v>
      </c>
      <c r="M26" s="33">
        <f t="shared" si="3"/>
        <v>30.304799999999997</v>
      </c>
      <c r="N26" s="33">
        <f t="shared" si="4"/>
        <v>0.60389301155304242</v>
      </c>
      <c r="O26" s="33">
        <f t="shared" si="5"/>
        <v>0.53142736464190499</v>
      </c>
      <c r="P26" s="33">
        <f t="shared" si="6"/>
        <v>0.88000250785354139</v>
      </c>
      <c r="Q26" s="29">
        <f t="shared" si="7"/>
        <v>1.8873531493276714</v>
      </c>
      <c r="R26" s="29">
        <f t="shared" si="7"/>
        <v>0.74759377211606493</v>
      </c>
      <c r="S26" s="29">
        <f t="shared" si="7"/>
        <v>1.1397593772116066</v>
      </c>
      <c r="T26" s="29">
        <f t="shared" si="7"/>
        <v>2.144713375796178</v>
      </c>
      <c r="U26" s="29">
        <f t="shared" si="8"/>
        <v>0.30639065817409766</v>
      </c>
      <c r="V26" s="22">
        <v>1</v>
      </c>
    </row>
    <row r="27" spans="1:22" x14ac:dyDescent="0.2">
      <c r="A27" s="41" t="s">
        <v>368</v>
      </c>
      <c r="B27" s="29" t="s">
        <v>355</v>
      </c>
      <c r="C27" s="34" t="s">
        <v>273</v>
      </c>
      <c r="D27" s="31">
        <v>13.28</v>
      </c>
      <c r="E27" s="31" t="s">
        <v>2</v>
      </c>
      <c r="F27" s="32">
        <v>22.382400000000001</v>
      </c>
      <c r="G27">
        <v>15.002700000000001</v>
      </c>
      <c r="H27">
        <v>29.1539</v>
      </c>
      <c r="I27">
        <v>4.9467999999999996</v>
      </c>
      <c r="J27" s="33">
        <f t="shared" si="0"/>
        <v>17.435600000000001</v>
      </c>
      <c r="K27" s="33">
        <f t="shared" si="1"/>
        <v>7.3796999999999997</v>
      </c>
      <c r="L27" s="33">
        <f t="shared" si="2"/>
        <v>10.055900000000001</v>
      </c>
      <c r="M27" s="33">
        <f t="shared" si="3"/>
        <v>24.207100000000001</v>
      </c>
      <c r="N27" s="33">
        <f t="shared" si="4"/>
        <v>0.57674527977241974</v>
      </c>
      <c r="O27" s="33">
        <f t="shared" si="5"/>
        <v>0.41541118101713964</v>
      </c>
      <c r="P27" s="33">
        <f t="shared" si="6"/>
        <v>0.72026802053942851</v>
      </c>
      <c r="Q27" s="29">
        <f t="shared" si="7"/>
        <v>1.3129216867469882</v>
      </c>
      <c r="R27" s="29">
        <f t="shared" si="7"/>
        <v>0.55570030120481928</v>
      </c>
      <c r="S27" s="29">
        <f t="shared" si="7"/>
        <v>0.75722138554216878</v>
      </c>
      <c r="T27" s="29">
        <f t="shared" si="7"/>
        <v>1.8228237951807231</v>
      </c>
      <c r="U27" s="29">
        <f t="shared" si="8"/>
        <v>0.3725</v>
      </c>
      <c r="V27" s="22">
        <v>1</v>
      </c>
    </row>
    <row r="28" spans="1:22" x14ac:dyDescent="0.2">
      <c r="A28" s="41" t="s">
        <v>368</v>
      </c>
      <c r="B28" s="29" t="s">
        <v>356</v>
      </c>
      <c r="C28" s="34" t="s">
        <v>283</v>
      </c>
      <c r="D28" s="42">
        <v>10.52</v>
      </c>
      <c r="E28" s="31" t="s">
        <v>1</v>
      </c>
      <c r="F28" s="32">
        <v>40.608499999999999</v>
      </c>
      <c r="G28">
        <v>24.936599999999999</v>
      </c>
      <c r="H28">
        <v>51.691499999999998</v>
      </c>
      <c r="I28">
        <v>5.2816999999999998</v>
      </c>
      <c r="J28" s="33">
        <f t="shared" si="0"/>
        <v>35.326799999999999</v>
      </c>
      <c r="K28" s="33">
        <f t="shared" si="1"/>
        <v>15.671900000000001</v>
      </c>
      <c r="L28" s="33">
        <f t="shared" si="2"/>
        <v>19.654899999999998</v>
      </c>
      <c r="M28" s="33">
        <f t="shared" si="3"/>
        <v>46.409799999999997</v>
      </c>
      <c r="N28" s="33">
        <f t="shared" si="4"/>
        <v>0.5563736313507025</v>
      </c>
      <c r="O28" s="33">
        <f t="shared" si="5"/>
        <v>0.42350753504647726</v>
      </c>
      <c r="P28" s="33">
        <f t="shared" si="6"/>
        <v>0.76119267913242461</v>
      </c>
      <c r="Q28" s="29">
        <f t="shared" si="7"/>
        <v>3.3580608365019011</v>
      </c>
      <c r="R28" s="29">
        <f t="shared" si="7"/>
        <v>1.4897243346007607</v>
      </c>
      <c r="S28" s="29">
        <f t="shared" si="7"/>
        <v>1.8683365019011406</v>
      </c>
      <c r="T28" s="29">
        <f t="shared" si="7"/>
        <v>4.4115779467680607</v>
      </c>
      <c r="U28" s="29">
        <f t="shared" si="8"/>
        <v>0.50206273764258558</v>
      </c>
      <c r="V28" s="22">
        <v>1</v>
      </c>
    </row>
    <row r="29" spans="1:22" x14ac:dyDescent="0.2">
      <c r="A29" s="41" t="s">
        <v>368</v>
      </c>
      <c r="B29" s="29" t="s">
        <v>356</v>
      </c>
      <c r="C29" s="34" t="s">
        <v>292</v>
      </c>
      <c r="D29" s="42">
        <v>11.25</v>
      </c>
      <c r="E29" s="31" t="s">
        <v>2</v>
      </c>
      <c r="F29" s="32">
        <v>33.006</v>
      </c>
      <c r="G29">
        <v>20.517199999999999</v>
      </c>
      <c r="H29">
        <v>47.927599999999998</v>
      </c>
      <c r="I29">
        <v>6.0822000000000003</v>
      </c>
      <c r="J29" s="33">
        <f t="shared" si="0"/>
        <v>26.9238</v>
      </c>
      <c r="K29" s="33">
        <f t="shared" si="1"/>
        <v>12.488800000000001</v>
      </c>
      <c r="L29" s="33">
        <f t="shared" si="2"/>
        <v>14.434999999999999</v>
      </c>
      <c r="M29" s="33">
        <f t="shared" si="3"/>
        <v>41.845399999999998</v>
      </c>
      <c r="N29" s="33">
        <f t="shared" si="4"/>
        <v>0.53614274359488623</v>
      </c>
      <c r="O29" s="33">
        <f t="shared" si="5"/>
        <v>0.34496025847524459</v>
      </c>
      <c r="P29" s="33">
        <f t="shared" si="6"/>
        <v>0.64341122321688882</v>
      </c>
      <c r="Q29" s="29">
        <f t="shared" si="7"/>
        <v>2.3932266666666666</v>
      </c>
      <c r="R29" s="29">
        <f t="shared" si="7"/>
        <v>1.1101155555555557</v>
      </c>
      <c r="S29" s="29">
        <f t="shared" si="7"/>
        <v>1.2831111111111111</v>
      </c>
      <c r="T29" s="29">
        <f t="shared" si="7"/>
        <v>3.7195911111111108</v>
      </c>
      <c r="U29" s="29">
        <f t="shared" si="8"/>
        <v>0.54064000000000001</v>
      </c>
      <c r="V29" s="22">
        <v>1</v>
      </c>
    </row>
    <row r="30" spans="1:22" x14ac:dyDescent="0.2">
      <c r="A30" s="43" t="s">
        <v>368</v>
      </c>
      <c r="B30" s="36" t="s">
        <v>355</v>
      </c>
      <c r="C30" s="37" t="s">
        <v>288</v>
      </c>
      <c r="D30" s="38">
        <v>19.829999999999998</v>
      </c>
      <c r="E30" s="38" t="s">
        <v>1</v>
      </c>
      <c r="F30" s="39">
        <v>11.9488</v>
      </c>
      <c r="G30" s="14">
        <v>10.3902</v>
      </c>
      <c r="H30" s="14">
        <v>10.5634</v>
      </c>
      <c r="I30" s="14">
        <v>9.5677000000000003</v>
      </c>
      <c r="J30" s="40">
        <f t="shared" si="0"/>
        <v>2.3811</v>
      </c>
      <c r="K30" s="40">
        <f t="shared" si="1"/>
        <v>1.5586000000000002</v>
      </c>
      <c r="L30" s="40">
        <f t="shared" si="2"/>
        <v>0.82249999999999979</v>
      </c>
      <c r="M30" s="40">
        <f t="shared" si="3"/>
        <v>0.99569999999999936</v>
      </c>
      <c r="N30" s="40">
        <f t="shared" si="4"/>
        <v>0.3454285834278274</v>
      </c>
      <c r="O30" s="40">
        <f t="shared" si="5"/>
        <v>0.82605202370191855</v>
      </c>
      <c r="P30" s="40">
        <f t="shared" si="6"/>
        <v>2.3913829466706855</v>
      </c>
      <c r="Q30" s="36">
        <f t="shared" si="7"/>
        <v>0.12007564296520425</v>
      </c>
      <c r="R30" s="36">
        <f t="shared" si="7"/>
        <v>7.8598083711548181E-2</v>
      </c>
      <c r="S30" s="36">
        <f t="shared" si="7"/>
        <v>4.1477559253656072E-2</v>
      </c>
      <c r="T30" s="36">
        <f t="shared" si="7"/>
        <v>5.021180030257183E-2</v>
      </c>
      <c r="U30" s="36">
        <f t="shared" si="8"/>
        <v>0.48248613212304597</v>
      </c>
      <c r="V30" s="22">
        <v>1</v>
      </c>
    </row>
    <row r="31" spans="1:22" x14ac:dyDescent="0.2">
      <c r="A31" s="43" t="s">
        <v>368</v>
      </c>
      <c r="B31" s="36" t="s">
        <v>355</v>
      </c>
      <c r="C31" s="37" t="s">
        <v>278</v>
      </c>
      <c r="D31" s="38">
        <v>9.7200000000000006</v>
      </c>
      <c r="E31" s="38" t="s">
        <v>2</v>
      </c>
      <c r="F31" s="39">
        <v>8.0284999999999993</v>
      </c>
      <c r="G31" s="14">
        <v>7.6230000000000002</v>
      </c>
      <c r="H31" s="14">
        <v>8.1906999999999996</v>
      </c>
      <c r="I31" s="14">
        <v>7.6230000000000002</v>
      </c>
      <c r="J31" s="40">
        <f t="shared" si="0"/>
        <v>0.40549999999999908</v>
      </c>
      <c r="K31" s="40">
        <f t="shared" si="1"/>
        <v>0.40549999999999908</v>
      </c>
      <c r="L31" s="40">
        <f t="shared" si="2"/>
        <v>0</v>
      </c>
      <c r="M31" s="40">
        <f t="shared" si="3"/>
        <v>0.56769999999999943</v>
      </c>
      <c r="N31" s="40">
        <f t="shared" si="4"/>
        <v>0</v>
      </c>
      <c r="O31" s="40">
        <f t="shared" si="5"/>
        <v>0</v>
      </c>
      <c r="P31" s="40">
        <f t="shared" si="6"/>
        <v>0.71428571428571341</v>
      </c>
      <c r="Q31" s="36">
        <f t="shared" si="7"/>
        <v>4.1718106995884678E-2</v>
      </c>
      <c r="R31" s="36">
        <f t="shared" si="7"/>
        <v>4.1718106995884678E-2</v>
      </c>
      <c r="S31" s="36">
        <f t="shared" si="7"/>
        <v>0</v>
      </c>
      <c r="T31" s="36">
        <f t="shared" si="7"/>
        <v>5.8405349794238622E-2</v>
      </c>
      <c r="U31" s="36">
        <f t="shared" si="8"/>
        <v>0.78425925925925921</v>
      </c>
      <c r="V31" s="22">
        <v>1</v>
      </c>
    </row>
    <row r="32" spans="1:22" x14ac:dyDescent="0.2">
      <c r="A32" s="43" t="s">
        <v>368</v>
      </c>
      <c r="B32" s="36" t="s">
        <v>356</v>
      </c>
      <c r="C32" s="37" t="s">
        <v>266</v>
      </c>
      <c r="D32" s="38">
        <v>14.29</v>
      </c>
      <c r="E32" s="38" t="s">
        <v>1</v>
      </c>
      <c r="F32" s="39">
        <v>8.5719999999999992</v>
      </c>
      <c r="G32" s="14">
        <v>8.7451000000000008</v>
      </c>
      <c r="H32" s="14">
        <v>9.0048999999999992</v>
      </c>
      <c r="I32" s="14">
        <v>8.8316999999999997</v>
      </c>
      <c r="J32" s="40">
        <f t="shared" si="0"/>
        <v>-0.25970000000000049</v>
      </c>
      <c r="K32" s="40">
        <f t="shared" si="1"/>
        <v>-0.17310000000000159</v>
      </c>
      <c r="L32" s="40">
        <f t="shared" si="2"/>
        <v>-8.65999999999989E-2</v>
      </c>
      <c r="M32" s="40">
        <f t="shared" si="3"/>
        <v>0.17319999999999958</v>
      </c>
      <c r="N32" s="40">
        <f t="shared" si="4"/>
        <v>0.33346168656141217</v>
      </c>
      <c r="O32" s="40">
        <f t="shared" si="5"/>
        <v>-0.49999999999999489</v>
      </c>
      <c r="P32" s="40">
        <f t="shared" si="6"/>
        <v>-1.4994226327944638</v>
      </c>
      <c r="Q32" s="36">
        <f t="shared" si="7"/>
        <v>-1.8173547935619348E-2</v>
      </c>
      <c r="R32" s="36">
        <f t="shared" si="7"/>
        <v>-1.2113365990203051E-2</v>
      </c>
      <c r="S32" s="36">
        <f t="shared" si="7"/>
        <v>-6.0601819454162986E-3</v>
      </c>
      <c r="T32" s="36">
        <f t="shared" si="7"/>
        <v>1.212036389083272E-2</v>
      </c>
      <c r="U32" s="36">
        <f t="shared" si="8"/>
        <v>0.61803358992302315</v>
      </c>
      <c r="V32" s="22">
        <v>1</v>
      </c>
    </row>
    <row r="33" spans="1:22" x14ac:dyDescent="0.2">
      <c r="A33" s="43" t="s">
        <v>368</v>
      </c>
      <c r="B33" s="36" t="s">
        <v>356</v>
      </c>
      <c r="C33" s="37" t="s">
        <v>291</v>
      </c>
      <c r="D33" s="38">
        <v>5.1100000000000003</v>
      </c>
      <c r="E33" s="38" t="s">
        <v>2</v>
      </c>
      <c r="F33" s="39">
        <v>7.2580999999999998</v>
      </c>
      <c r="G33" s="14">
        <v>7.7041000000000004</v>
      </c>
      <c r="H33" s="14">
        <v>7.9474</v>
      </c>
      <c r="I33" s="14">
        <v>7.0552999999999999</v>
      </c>
      <c r="J33" s="40">
        <f t="shared" si="0"/>
        <v>0.20279999999999987</v>
      </c>
      <c r="K33" s="40">
        <f t="shared" si="1"/>
        <v>-0.44600000000000062</v>
      </c>
      <c r="L33" s="40">
        <f t="shared" si="2"/>
        <v>0.64880000000000049</v>
      </c>
      <c r="M33" s="40">
        <f t="shared" si="3"/>
        <v>0.89210000000000012</v>
      </c>
      <c r="N33" s="40">
        <f t="shared" si="4"/>
        <v>3.1992110453648959</v>
      </c>
      <c r="O33" s="40">
        <f t="shared" si="5"/>
        <v>0.72727272727272774</v>
      </c>
      <c r="P33" s="40">
        <f t="shared" si="6"/>
        <v>0.22732877480103109</v>
      </c>
      <c r="Q33" s="36">
        <f t="shared" si="7"/>
        <v>3.9686888454011714E-2</v>
      </c>
      <c r="R33" s="36">
        <f t="shared" si="7"/>
        <v>-8.7279843444227123E-2</v>
      </c>
      <c r="S33" s="36">
        <f t="shared" si="7"/>
        <v>0.12696673189823884</v>
      </c>
      <c r="T33" s="36">
        <f t="shared" si="7"/>
        <v>0.17457925636007829</v>
      </c>
      <c r="U33" s="36">
        <f t="shared" si="8"/>
        <v>1.3806849315068492</v>
      </c>
      <c r="V33" s="22">
        <v>1</v>
      </c>
    </row>
    <row r="34" spans="1:22" x14ac:dyDescent="0.2">
      <c r="A34" s="41" t="s">
        <v>368</v>
      </c>
      <c r="B34" s="29" t="s">
        <v>355</v>
      </c>
      <c r="C34" s="34" t="s">
        <v>264</v>
      </c>
      <c r="D34" s="31">
        <v>10.34</v>
      </c>
      <c r="E34" s="31" t="s">
        <v>1</v>
      </c>
      <c r="F34" s="32">
        <v>10.096399999999999</v>
      </c>
      <c r="G34">
        <v>10.137</v>
      </c>
      <c r="H34">
        <v>8.5151000000000003</v>
      </c>
      <c r="I34">
        <v>6.9741999999999997</v>
      </c>
      <c r="J34" s="33">
        <f t="shared" si="0"/>
        <v>3.1221999999999994</v>
      </c>
      <c r="K34" s="33">
        <f t="shared" si="1"/>
        <v>-4.0600000000001302E-2</v>
      </c>
      <c r="L34" s="33">
        <f t="shared" si="2"/>
        <v>3.1628000000000007</v>
      </c>
      <c r="M34" s="33">
        <f t="shared" si="3"/>
        <v>1.5409000000000006</v>
      </c>
      <c r="N34" s="33">
        <f t="shared" si="4"/>
        <v>1.0130036512715397</v>
      </c>
      <c r="O34" s="33">
        <f t="shared" si="5"/>
        <v>2.0525666818093318</v>
      </c>
      <c r="P34" s="33">
        <f t="shared" si="6"/>
        <v>2.0262184437666289</v>
      </c>
      <c r="Q34" s="29">
        <f t="shared" si="7"/>
        <v>0.301953578336557</v>
      </c>
      <c r="R34" s="29">
        <f t="shared" si="7"/>
        <v>-3.9264990328821379E-3</v>
      </c>
      <c r="S34" s="29">
        <f t="shared" si="7"/>
        <v>0.30588007736943912</v>
      </c>
      <c r="T34" s="29">
        <f t="shared" si="7"/>
        <v>0.14902321083172154</v>
      </c>
      <c r="U34" s="29">
        <f t="shared" si="8"/>
        <v>0.67448742746615087</v>
      </c>
      <c r="V34" s="22">
        <v>1</v>
      </c>
    </row>
    <row r="35" spans="1:22" x14ac:dyDescent="0.2">
      <c r="A35" s="41" t="s">
        <v>368</v>
      </c>
      <c r="B35" s="29" t="s">
        <v>355</v>
      </c>
      <c r="C35" s="34" t="s">
        <v>304</v>
      </c>
      <c r="D35" s="31">
        <v>15.41</v>
      </c>
      <c r="E35" s="31" t="s">
        <v>2</v>
      </c>
      <c r="F35" s="32">
        <v>12.728</v>
      </c>
      <c r="G35">
        <v>12.641500000000001</v>
      </c>
      <c r="H35">
        <v>12.5982</v>
      </c>
      <c r="I35">
        <v>10.043900000000001</v>
      </c>
      <c r="J35" s="33">
        <f t="shared" si="0"/>
        <v>2.684099999999999</v>
      </c>
      <c r="K35" s="33">
        <f t="shared" si="1"/>
        <v>8.6499999999999133E-2</v>
      </c>
      <c r="L35" s="33">
        <f t="shared" si="2"/>
        <v>2.5975999999999999</v>
      </c>
      <c r="M35" s="33">
        <f t="shared" si="3"/>
        <v>2.5542999999999996</v>
      </c>
      <c r="N35" s="33">
        <f t="shared" si="4"/>
        <v>0.96777318281733204</v>
      </c>
      <c r="O35" s="33">
        <f t="shared" si="5"/>
        <v>1.016951806757233</v>
      </c>
      <c r="P35" s="33">
        <f t="shared" si="6"/>
        <v>1.0508162706025133</v>
      </c>
      <c r="Q35" s="29">
        <f t="shared" si="7"/>
        <v>0.17417910447761187</v>
      </c>
      <c r="R35" s="29">
        <f t="shared" si="7"/>
        <v>5.6132381570408261E-3</v>
      </c>
      <c r="S35" s="29">
        <f t="shared" si="7"/>
        <v>0.16856586632057105</v>
      </c>
      <c r="T35" s="29">
        <f t="shared" si="7"/>
        <v>0.16575600259571704</v>
      </c>
      <c r="U35" s="29">
        <f t="shared" si="8"/>
        <v>0.65177806619078527</v>
      </c>
      <c r="V35" s="22">
        <v>1</v>
      </c>
    </row>
    <row r="36" spans="1:22" x14ac:dyDescent="0.2">
      <c r="A36" s="41" t="s">
        <v>368</v>
      </c>
      <c r="B36" s="29" t="s">
        <v>356</v>
      </c>
      <c r="C36" s="34" t="s">
        <v>279</v>
      </c>
      <c r="D36" s="31">
        <v>7.28</v>
      </c>
      <c r="E36" s="31" t="s">
        <v>1</v>
      </c>
      <c r="F36" s="32">
        <v>12.3817</v>
      </c>
      <c r="G36">
        <v>11.689</v>
      </c>
      <c r="H36">
        <v>11.818899999999999</v>
      </c>
      <c r="I36">
        <v>7.6627999999999998</v>
      </c>
      <c r="J36" s="33">
        <f t="shared" si="0"/>
        <v>4.7189000000000005</v>
      </c>
      <c r="K36" s="33">
        <f t="shared" si="1"/>
        <v>0.69270000000000032</v>
      </c>
      <c r="L36" s="33">
        <f t="shared" si="2"/>
        <v>4.0262000000000002</v>
      </c>
      <c r="M36" s="33">
        <f t="shared" si="3"/>
        <v>4.1560999999999995</v>
      </c>
      <c r="N36" s="33">
        <f t="shared" si="4"/>
        <v>0.8532073152641505</v>
      </c>
      <c r="O36" s="33">
        <f t="shared" si="5"/>
        <v>0.96874473665215</v>
      </c>
      <c r="P36" s="33">
        <f t="shared" si="6"/>
        <v>1.1354154134886074</v>
      </c>
      <c r="Q36" s="29">
        <f t="shared" si="7"/>
        <v>0.6482005494505495</v>
      </c>
      <c r="R36" s="29">
        <f t="shared" si="7"/>
        <v>9.5151098901098935E-2</v>
      </c>
      <c r="S36" s="29">
        <f t="shared" si="7"/>
        <v>0.55304945054945054</v>
      </c>
      <c r="T36" s="29">
        <f t="shared" si="7"/>
        <v>0.57089285714285709</v>
      </c>
      <c r="U36" s="29">
        <f t="shared" si="8"/>
        <v>1.0525824175824174</v>
      </c>
      <c r="V36" s="22">
        <v>1</v>
      </c>
    </row>
    <row r="37" spans="1:22" x14ac:dyDescent="0.2">
      <c r="A37" s="41" t="s">
        <v>368</v>
      </c>
      <c r="B37" s="29" t="s">
        <v>356</v>
      </c>
      <c r="C37" s="34" t="s">
        <v>293</v>
      </c>
      <c r="D37" s="31">
        <v>21.28</v>
      </c>
      <c r="E37" s="31" t="s">
        <v>2</v>
      </c>
      <c r="F37" s="32">
        <v>14.353999999999999</v>
      </c>
      <c r="G37">
        <v>12.4077</v>
      </c>
      <c r="H37">
        <v>16.340800000000002</v>
      </c>
      <c r="I37">
        <v>11.6778</v>
      </c>
      <c r="J37" s="33">
        <f t="shared" si="0"/>
        <v>2.6761999999999997</v>
      </c>
      <c r="K37" s="33">
        <f t="shared" si="1"/>
        <v>1.946299999999999</v>
      </c>
      <c r="L37" s="33">
        <f t="shared" si="2"/>
        <v>0.72990000000000066</v>
      </c>
      <c r="M37" s="33">
        <f t="shared" si="3"/>
        <v>4.663000000000002</v>
      </c>
      <c r="N37" s="33">
        <f t="shared" si="4"/>
        <v>0.27273746356774559</v>
      </c>
      <c r="O37" s="33">
        <f t="shared" si="5"/>
        <v>0.15653013081707062</v>
      </c>
      <c r="P37" s="33">
        <f t="shared" si="6"/>
        <v>0.57392236757452253</v>
      </c>
      <c r="Q37" s="29">
        <f t="shared" si="7"/>
        <v>0.12576127819548871</v>
      </c>
      <c r="R37" s="29">
        <f t="shared" si="7"/>
        <v>9.146146616541348E-2</v>
      </c>
      <c r="S37" s="29">
        <f t="shared" si="7"/>
        <v>3.4299812030075219E-2</v>
      </c>
      <c r="T37" s="29">
        <f t="shared" si="7"/>
        <v>0.21912593984962414</v>
      </c>
      <c r="U37" s="29">
        <f>I37/$D37</f>
        <v>0.54876879699248116</v>
      </c>
      <c r="V37" s="22">
        <v>1</v>
      </c>
    </row>
    <row r="38" spans="1:22" x14ac:dyDescent="0.2">
      <c r="A38" s="41" t="s">
        <v>369</v>
      </c>
      <c r="B38" s="29" t="s">
        <v>355</v>
      </c>
      <c r="C38" s="34" t="s">
        <v>297</v>
      </c>
      <c r="D38" s="31">
        <v>14.38</v>
      </c>
      <c r="E38" s="31" t="s">
        <v>1</v>
      </c>
      <c r="F38" s="32">
        <v>40.435400000000001</v>
      </c>
      <c r="G38">
        <v>30.218299999999999</v>
      </c>
      <c r="H38">
        <v>45.110999999999997</v>
      </c>
      <c r="I38">
        <v>6.6670999999999996</v>
      </c>
      <c r="J38" s="33">
        <f t="shared" si="0"/>
        <v>33.768300000000004</v>
      </c>
      <c r="K38" s="33">
        <f t="shared" si="1"/>
        <v>10.217100000000002</v>
      </c>
      <c r="L38" s="33">
        <f t="shared" si="2"/>
        <v>23.551200000000001</v>
      </c>
      <c r="M38" s="33">
        <f t="shared" si="3"/>
        <v>38.443899999999999</v>
      </c>
      <c r="N38" s="33">
        <f t="shared" si="4"/>
        <v>0.69743516848642062</v>
      </c>
      <c r="O38" s="33">
        <f t="shared" si="5"/>
        <v>0.61261214392920593</v>
      </c>
      <c r="P38" s="33">
        <f t="shared" si="6"/>
        <v>0.87837862443716697</v>
      </c>
      <c r="Q38" s="29">
        <f t="shared" si="7"/>
        <v>2.3482823365785817</v>
      </c>
      <c r="R38" s="29">
        <f t="shared" si="7"/>
        <v>0.71050764951321288</v>
      </c>
      <c r="S38" s="29">
        <f t="shared" si="7"/>
        <v>1.6377746870653687</v>
      </c>
      <c r="T38" s="29">
        <f t="shared" si="7"/>
        <v>2.6734283727399162</v>
      </c>
      <c r="U38" s="29">
        <f>I38/$D38</f>
        <v>0.4636369958275382</v>
      </c>
      <c r="V38" s="22">
        <v>1</v>
      </c>
    </row>
    <row r="39" spans="1:22" x14ac:dyDescent="0.2">
      <c r="A39" s="41" t="s">
        <v>369</v>
      </c>
      <c r="B39" s="29" t="s">
        <v>355</v>
      </c>
      <c r="C39" s="34" t="s">
        <v>268</v>
      </c>
      <c r="D39" s="31">
        <v>6.54</v>
      </c>
      <c r="E39" s="31" t="s">
        <v>2</v>
      </c>
      <c r="F39" s="32">
        <v>15.813700000000001</v>
      </c>
      <c r="G39">
        <v>13.948499999999999</v>
      </c>
      <c r="H39">
        <v>16.340800000000002</v>
      </c>
      <c r="I39">
        <v>3.7303999999999999</v>
      </c>
      <c r="J39" s="33">
        <f t="shared" si="0"/>
        <v>12.083300000000001</v>
      </c>
      <c r="K39" s="33">
        <f t="shared" si="1"/>
        <v>1.8652000000000015</v>
      </c>
      <c r="L39" s="33">
        <f t="shared" si="2"/>
        <v>10.2181</v>
      </c>
      <c r="M39" s="33">
        <f t="shared" si="3"/>
        <v>12.610400000000002</v>
      </c>
      <c r="N39" s="33">
        <f t="shared" si="4"/>
        <v>0.84563819486398573</v>
      </c>
      <c r="O39" s="33">
        <f t="shared" si="5"/>
        <v>0.81029150542409423</v>
      </c>
      <c r="P39" s="33">
        <f t="shared" si="6"/>
        <v>0.95820116729049032</v>
      </c>
      <c r="Q39" s="29">
        <f t="shared" si="7"/>
        <v>1.847599388379205</v>
      </c>
      <c r="R39" s="29">
        <f t="shared" si="7"/>
        <v>0.28519877675841004</v>
      </c>
      <c r="S39" s="29">
        <f t="shared" si="7"/>
        <v>1.5624006116207951</v>
      </c>
      <c r="T39" s="29">
        <f t="shared" si="7"/>
        <v>1.9281957186544345</v>
      </c>
      <c r="U39" s="29">
        <f>I39/$D39</f>
        <v>0.57039755351681953</v>
      </c>
      <c r="V39" s="22">
        <v>1</v>
      </c>
    </row>
    <row r="40" spans="1:22" x14ac:dyDescent="0.2">
      <c r="A40" s="41" t="s">
        <v>369</v>
      </c>
      <c r="B40" s="29" t="s">
        <v>356</v>
      </c>
      <c r="C40" s="34" t="s">
        <v>265</v>
      </c>
      <c r="D40" s="31">
        <v>4.3499999999999996</v>
      </c>
      <c r="E40" s="31" t="s">
        <v>1</v>
      </c>
      <c r="F40" s="32">
        <v>14.1134</v>
      </c>
      <c r="G40">
        <v>11.602399999999999</v>
      </c>
      <c r="H40">
        <v>14.8927</v>
      </c>
      <c r="I40">
        <v>3.4634</v>
      </c>
      <c r="J40" s="33">
        <f t="shared" si="0"/>
        <v>10.65</v>
      </c>
      <c r="K40" s="33">
        <f t="shared" si="1"/>
        <v>2.511000000000001</v>
      </c>
      <c r="L40" s="33">
        <f t="shared" si="2"/>
        <v>8.1389999999999993</v>
      </c>
      <c r="M40" s="33">
        <f t="shared" si="3"/>
        <v>11.4293</v>
      </c>
      <c r="N40" s="33">
        <f t="shared" si="4"/>
        <v>0.76422535211267595</v>
      </c>
      <c r="O40" s="33">
        <f t="shared" si="5"/>
        <v>0.71211710253471339</v>
      </c>
      <c r="P40" s="33">
        <f t="shared" si="6"/>
        <v>0.93181559675570691</v>
      </c>
      <c r="Q40" s="29">
        <f t="shared" si="7"/>
        <v>2.4482758620689657</v>
      </c>
      <c r="R40" s="29">
        <f t="shared" si="7"/>
        <v>0.57724137931034514</v>
      </c>
      <c r="S40" s="29">
        <f t="shared" si="7"/>
        <v>1.8710344827586207</v>
      </c>
      <c r="T40" s="29">
        <f t="shared" si="7"/>
        <v>2.627425287356322</v>
      </c>
      <c r="U40" s="29">
        <f>I40/$D40</f>
        <v>0.79618390804597705</v>
      </c>
      <c r="V40" s="22">
        <v>1</v>
      </c>
    </row>
    <row r="41" spans="1:22" x14ac:dyDescent="0.2">
      <c r="A41" s="28" t="s">
        <v>369</v>
      </c>
      <c r="B41" s="29" t="s">
        <v>356</v>
      </c>
      <c r="C41" s="30" t="s">
        <v>290</v>
      </c>
      <c r="D41" s="31">
        <v>14.57</v>
      </c>
      <c r="E41" s="31" t="s">
        <v>2</v>
      </c>
      <c r="F41" s="32">
        <v>38.196100000000001</v>
      </c>
      <c r="G41">
        <v>21.814800000000002</v>
      </c>
      <c r="H41">
        <v>47.035600000000002</v>
      </c>
      <c r="I41">
        <v>7.8662999999999998</v>
      </c>
      <c r="J41" s="33">
        <f t="shared" si="0"/>
        <v>30.329800000000002</v>
      </c>
      <c r="K41" s="33">
        <f t="shared" si="1"/>
        <v>16.3813</v>
      </c>
      <c r="L41" s="33">
        <f t="shared" si="2"/>
        <v>13.948500000000003</v>
      </c>
      <c r="M41" s="33">
        <f t="shared" si="3"/>
        <v>39.1693</v>
      </c>
      <c r="N41" s="33">
        <f t="shared" si="4"/>
        <v>0.4598942294377148</v>
      </c>
      <c r="O41" s="33">
        <f t="shared" si="5"/>
        <v>0.35610797231505292</v>
      </c>
      <c r="P41" s="33">
        <f t="shared" si="6"/>
        <v>0.77432581128587952</v>
      </c>
      <c r="Q41" s="29">
        <f t="shared" si="7"/>
        <v>2.0816609471516818</v>
      </c>
      <c r="R41" s="29">
        <f t="shared" si="7"/>
        <v>1.1243170899107755</v>
      </c>
      <c r="S41" s="29">
        <f t="shared" si="7"/>
        <v>0.95734385724090609</v>
      </c>
      <c r="T41" s="29">
        <f t="shared" si="7"/>
        <v>2.6883527796842825</v>
      </c>
      <c r="U41" s="29">
        <f t="shared" si="8"/>
        <v>0.53989704873026767</v>
      </c>
      <c r="V41" s="22">
        <v>1</v>
      </c>
    </row>
    <row r="42" spans="1:22" x14ac:dyDescent="0.2">
      <c r="A42" s="28" t="s">
        <v>369</v>
      </c>
      <c r="B42" s="29" t="s">
        <v>355</v>
      </c>
      <c r="C42" s="30" t="s">
        <v>276</v>
      </c>
      <c r="D42" s="31">
        <v>16.7</v>
      </c>
      <c r="E42" s="31" t="s">
        <v>1</v>
      </c>
      <c r="F42" s="32">
        <v>29.179300000000001</v>
      </c>
      <c r="G42">
        <v>16.797599999999999</v>
      </c>
      <c r="H42">
        <v>37.145099999999999</v>
      </c>
      <c r="I42">
        <v>5.15</v>
      </c>
      <c r="J42" s="33">
        <f t="shared" si="0"/>
        <v>24.029299999999999</v>
      </c>
      <c r="K42" s="33">
        <f t="shared" si="1"/>
        <v>12.381700000000002</v>
      </c>
      <c r="L42" s="33">
        <f t="shared" si="2"/>
        <v>11.647599999999999</v>
      </c>
      <c r="M42" s="33">
        <f t="shared" si="3"/>
        <v>31.995100000000001</v>
      </c>
      <c r="N42" s="33">
        <f t="shared" si="4"/>
        <v>0.48472489835326038</v>
      </c>
      <c r="O42" s="33">
        <f t="shared" si="5"/>
        <v>0.36404324412175609</v>
      </c>
      <c r="P42" s="33">
        <f t="shared" si="6"/>
        <v>0.75103062656469266</v>
      </c>
      <c r="Q42" s="29">
        <f t="shared" si="7"/>
        <v>1.4388802395209581</v>
      </c>
      <c r="R42" s="29">
        <f t="shared" si="7"/>
        <v>0.7414191616766469</v>
      </c>
      <c r="S42" s="29">
        <f t="shared" si="7"/>
        <v>0.69746107784431133</v>
      </c>
      <c r="T42" s="29">
        <f t="shared" si="7"/>
        <v>1.9158742514970062</v>
      </c>
      <c r="U42" s="29">
        <f t="shared" si="8"/>
        <v>0.30838323353293418</v>
      </c>
      <c r="V42" s="22">
        <v>1</v>
      </c>
    </row>
    <row r="43" spans="1:22" x14ac:dyDescent="0.2">
      <c r="A43" s="28" t="s">
        <v>369</v>
      </c>
      <c r="B43" s="29" t="s">
        <v>355</v>
      </c>
      <c r="C43" s="30" t="s">
        <v>272</v>
      </c>
      <c r="D43" s="31">
        <v>4.3499999999999996</v>
      </c>
      <c r="E43" s="31" t="s">
        <v>2</v>
      </c>
      <c r="F43" s="32">
        <v>10.3803</v>
      </c>
      <c r="G43">
        <v>8.9205000000000005</v>
      </c>
      <c r="H43">
        <v>12.6104</v>
      </c>
      <c r="I43">
        <v>3.0815999999999999</v>
      </c>
      <c r="J43" s="33">
        <f t="shared" si="0"/>
        <v>7.2987000000000002</v>
      </c>
      <c r="K43" s="33">
        <f t="shared" si="1"/>
        <v>1.4597999999999995</v>
      </c>
      <c r="L43" s="33">
        <f t="shared" si="2"/>
        <v>5.8389000000000006</v>
      </c>
      <c r="M43" s="33">
        <f t="shared" si="3"/>
        <v>9.5288000000000004</v>
      </c>
      <c r="N43" s="33">
        <f t="shared" si="4"/>
        <v>0.79999177935796795</v>
      </c>
      <c r="O43" s="33">
        <f t="shared" si="5"/>
        <v>0.61276341197212669</v>
      </c>
      <c r="P43" s="33">
        <f t="shared" si="6"/>
        <v>0.7659621358408194</v>
      </c>
      <c r="Q43" s="29">
        <f t="shared" si="7"/>
        <v>1.6778620689655175</v>
      </c>
      <c r="R43" s="29">
        <f t="shared" si="7"/>
        <v>0.33558620689655166</v>
      </c>
      <c r="S43" s="29">
        <f t="shared" si="7"/>
        <v>1.3422758620689659</v>
      </c>
      <c r="T43" s="29">
        <f t="shared" si="7"/>
        <v>2.1905287356321841</v>
      </c>
      <c r="U43" s="29">
        <f t="shared" si="8"/>
        <v>0.70841379310344832</v>
      </c>
      <c r="V43" s="22">
        <v>1</v>
      </c>
    </row>
    <row r="44" spans="1:22" x14ac:dyDescent="0.2">
      <c r="A44" s="28" t="s">
        <v>370</v>
      </c>
      <c r="B44" s="29" t="s">
        <v>355</v>
      </c>
      <c r="C44" s="30" t="s">
        <v>203</v>
      </c>
      <c r="D44" s="31">
        <v>15.41</v>
      </c>
      <c r="E44" s="31" t="s">
        <v>1</v>
      </c>
      <c r="F44" s="32">
        <v>47.102400000000003</v>
      </c>
      <c r="G44">
        <v>28.226800000000001</v>
      </c>
      <c r="H44">
        <v>51.994500000000002</v>
      </c>
      <c r="I44">
        <v>4.8487999999999998</v>
      </c>
      <c r="J44" s="33">
        <f t="shared" si="0"/>
        <v>42.253600000000006</v>
      </c>
      <c r="K44" s="33">
        <f t="shared" si="1"/>
        <v>18.875600000000002</v>
      </c>
      <c r="L44" s="33">
        <f t="shared" si="2"/>
        <v>23.378</v>
      </c>
      <c r="M44" s="33">
        <f t="shared" si="3"/>
        <v>47.145700000000005</v>
      </c>
      <c r="N44" s="33">
        <f t="shared" si="4"/>
        <v>0.5532783005471722</v>
      </c>
      <c r="O44" s="33">
        <f t="shared" si="5"/>
        <v>0.49586706741017733</v>
      </c>
      <c r="P44" s="33">
        <f t="shared" si="6"/>
        <v>0.89623443919593937</v>
      </c>
      <c r="Q44" s="29">
        <f t="shared" si="7"/>
        <v>2.7419597663854645</v>
      </c>
      <c r="R44" s="29">
        <f t="shared" si="7"/>
        <v>1.2248929266709929</v>
      </c>
      <c r="S44" s="29">
        <f t="shared" si="7"/>
        <v>1.5170668397144711</v>
      </c>
      <c r="T44" s="29">
        <f t="shared" si="7"/>
        <v>3.0594224529526284</v>
      </c>
      <c r="U44" s="29">
        <f t="shared" si="8"/>
        <v>0.31465282284231016</v>
      </c>
      <c r="V44" s="22">
        <v>1</v>
      </c>
    </row>
    <row r="45" spans="1:22" x14ac:dyDescent="0.2">
      <c r="A45" s="28" t="s">
        <v>370</v>
      </c>
      <c r="B45" s="29" t="s">
        <v>355</v>
      </c>
      <c r="C45" s="30" t="s">
        <v>207</v>
      </c>
      <c r="D45" s="31">
        <v>13.08</v>
      </c>
      <c r="E45" s="31" t="s">
        <v>2</v>
      </c>
      <c r="F45" s="32">
        <v>38.439399999999999</v>
      </c>
      <c r="G45">
        <v>25.220800000000001</v>
      </c>
      <c r="H45">
        <v>52.306800000000003</v>
      </c>
      <c r="I45">
        <v>4.0953999999999997</v>
      </c>
      <c r="J45" s="33">
        <f t="shared" si="0"/>
        <v>34.344000000000001</v>
      </c>
      <c r="K45" s="33">
        <f t="shared" si="1"/>
        <v>13.218599999999999</v>
      </c>
      <c r="L45" s="33">
        <f t="shared" si="2"/>
        <v>21.125399999999999</v>
      </c>
      <c r="M45" s="33">
        <f t="shared" si="3"/>
        <v>48.211400000000005</v>
      </c>
      <c r="N45" s="33">
        <f t="shared" si="4"/>
        <v>0.61511180992313064</v>
      </c>
      <c r="O45" s="33">
        <f t="shared" si="5"/>
        <v>0.4381826704887225</v>
      </c>
      <c r="P45" s="33">
        <f t="shared" si="6"/>
        <v>0.71236263622296792</v>
      </c>
      <c r="Q45" s="29">
        <f t="shared" si="7"/>
        <v>2.6256880733944956</v>
      </c>
      <c r="R45" s="29">
        <f t="shared" si="7"/>
        <v>1.0105963302752292</v>
      </c>
      <c r="S45" s="29">
        <f t="shared" si="7"/>
        <v>1.615091743119266</v>
      </c>
      <c r="T45" s="29">
        <f t="shared" si="7"/>
        <v>3.6858868501529054</v>
      </c>
      <c r="U45" s="29">
        <f t="shared" si="8"/>
        <v>0.31310397553516817</v>
      </c>
      <c r="V45" s="22">
        <v>1</v>
      </c>
    </row>
    <row r="46" spans="1:22" x14ac:dyDescent="0.2">
      <c r="A46" s="28" t="s">
        <v>370</v>
      </c>
      <c r="B46" s="29" t="s">
        <v>356</v>
      </c>
      <c r="C46" s="30" t="s">
        <v>222</v>
      </c>
      <c r="D46" s="31">
        <v>13.22</v>
      </c>
      <c r="E46" s="31" t="s">
        <v>1</v>
      </c>
      <c r="F46" s="32">
        <v>32.123199999999997</v>
      </c>
      <c r="G46">
        <v>21.126799999999999</v>
      </c>
      <c r="H46">
        <v>36.106099999999998</v>
      </c>
      <c r="I46">
        <v>5.0220000000000002</v>
      </c>
      <c r="J46" s="33">
        <f t="shared" si="0"/>
        <v>27.101199999999999</v>
      </c>
      <c r="K46" s="33">
        <f t="shared" si="1"/>
        <v>10.996399999999998</v>
      </c>
      <c r="L46" s="33">
        <f t="shared" si="2"/>
        <v>16.104799999999997</v>
      </c>
      <c r="M46" s="33">
        <f t="shared" si="3"/>
        <v>31.084099999999999</v>
      </c>
      <c r="N46" s="33">
        <f t="shared" si="4"/>
        <v>0.59424674922143661</v>
      </c>
      <c r="O46" s="33">
        <f t="shared" si="5"/>
        <v>0.51810411110503429</v>
      </c>
      <c r="P46" s="33">
        <f t="shared" si="6"/>
        <v>0.87186696735630109</v>
      </c>
      <c r="Q46" s="29">
        <f t="shared" si="7"/>
        <v>2.0500151285930408</v>
      </c>
      <c r="R46" s="29">
        <f t="shared" si="7"/>
        <v>0.83180030257186055</v>
      </c>
      <c r="S46" s="29">
        <f t="shared" si="7"/>
        <v>1.2182148260211798</v>
      </c>
      <c r="T46" s="29">
        <f t="shared" si="7"/>
        <v>2.3512934947049922</v>
      </c>
      <c r="U46" s="29">
        <f t="shared" si="8"/>
        <v>0.37987897125567321</v>
      </c>
      <c r="V46" s="22">
        <v>1</v>
      </c>
    </row>
    <row r="47" spans="1:22" x14ac:dyDescent="0.2">
      <c r="A47" s="28" t="s">
        <v>370</v>
      </c>
      <c r="B47" s="29" t="s">
        <v>356</v>
      </c>
      <c r="C47" s="30" t="s">
        <v>204</v>
      </c>
      <c r="D47" s="31">
        <v>7.18</v>
      </c>
      <c r="E47" s="31" t="s">
        <v>2</v>
      </c>
      <c r="F47" s="32">
        <v>16.665199999999999</v>
      </c>
      <c r="G47">
        <v>14.8405</v>
      </c>
      <c r="H47">
        <v>21.328199999999999</v>
      </c>
      <c r="I47">
        <v>3.8115000000000001</v>
      </c>
      <c r="J47" s="33">
        <f t="shared" si="0"/>
        <v>12.853699999999998</v>
      </c>
      <c r="K47" s="33">
        <f t="shared" si="1"/>
        <v>1.8246999999999982</v>
      </c>
      <c r="L47" s="33">
        <f t="shared" si="2"/>
        <v>11.029</v>
      </c>
      <c r="M47" s="33">
        <f t="shared" si="3"/>
        <v>17.5167</v>
      </c>
      <c r="N47" s="33">
        <f t="shared" si="4"/>
        <v>0.85804087538996565</v>
      </c>
      <c r="O47" s="33">
        <f t="shared" si="5"/>
        <v>0.62962772668367895</v>
      </c>
      <c r="P47" s="33">
        <f t="shared" si="6"/>
        <v>0.7337968909669057</v>
      </c>
      <c r="Q47" s="29">
        <f t="shared" si="7"/>
        <v>1.7902089136490249</v>
      </c>
      <c r="R47" s="29">
        <f t="shared" si="7"/>
        <v>0.25413649025069612</v>
      </c>
      <c r="S47" s="29">
        <f t="shared" si="7"/>
        <v>1.5360724233983287</v>
      </c>
      <c r="T47" s="29">
        <f t="shared" si="7"/>
        <v>2.4396518105849583</v>
      </c>
      <c r="U47" s="29">
        <f t="shared" si="8"/>
        <v>0.53084958217270195</v>
      </c>
      <c r="V47" s="22">
        <v>1</v>
      </c>
    </row>
    <row r="48" spans="1:22" x14ac:dyDescent="0.2">
      <c r="A48" s="28" t="s">
        <v>370</v>
      </c>
      <c r="B48" s="29" t="s">
        <v>355</v>
      </c>
      <c r="C48" s="30" t="s">
        <v>310</v>
      </c>
      <c r="D48" s="31">
        <v>12.96</v>
      </c>
      <c r="E48" s="31" t="s">
        <v>1</v>
      </c>
      <c r="F48" s="32">
        <v>0</v>
      </c>
      <c r="G48">
        <v>0</v>
      </c>
      <c r="H48">
        <v>0</v>
      </c>
      <c r="I48">
        <v>0</v>
      </c>
      <c r="J48" s="33">
        <f t="shared" si="0"/>
        <v>0</v>
      </c>
      <c r="K48" s="33">
        <f t="shared" si="1"/>
        <v>0</v>
      </c>
      <c r="L48" s="33">
        <f t="shared" si="2"/>
        <v>0</v>
      </c>
      <c r="M48" s="33">
        <f t="shared" si="3"/>
        <v>0</v>
      </c>
      <c r="N48" s="33" t="e">
        <f t="shared" si="4"/>
        <v>#DIV/0!</v>
      </c>
      <c r="O48" s="33" t="e">
        <f t="shared" si="5"/>
        <v>#DIV/0!</v>
      </c>
      <c r="P48" s="33" t="e">
        <f t="shared" si="6"/>
        <v>#DIV/0!</v>
      </c>
      <c r="Q48" s="29">
        <f t="shared" si="7"/>
        <v>0</v>
      </c>
      <c r="R48" s="29">
        <f t="shared" si="7"/>
        <v>0</v>
      </c>
      <c r="S48" s="29">
        <f t="shared" si="7"/>
        <v>0</v>
      </c>
      <c r="T48" s="29">
        <f t="shared" si="7"/>
        <v>0</v>
      </c>
      <c r="U48" s="29">
        <f t="shared" si="8"/>
        <v>0</v>
      </c>
      <c r="V48" s="22">
        <v>1</v>
      </c>
    </row>
    <row r="49" spans="1:22" x14ac:dyDescent="0.2">
      <c r="A49" s="28" t="s">
        <v>370</v>
      </c>
      <c r="B49" s="29" t="s">
        <v>355</v>
      </c>
      <c r="C49" s="34" t="s">
        <v>195</v>
      </c>
      <c r="D49" s="31">
        <v>21.01</v>
      </c>
      <c r="E49" s="31" t="s">
        <v>2</v>
      </c>
      <c r="F49" s="32">
        <v>0</v>
      </c>
      <c r="G49">
        <v>0</v>
      </c>
      <c r="H49">
        <v>0</v>
      </c>
      <c r="I49">
        <v>0</v>
      </c>
      <c r="J49" s="33">
        <f t="shared" si="0"/>
        <v>0</v>
      </c>
      <c r="K49" s="33">
        <f t="shared" si="1"/>
        <v>0</v>
      </c>
      <c r="L49" s="33">
        <f t="shared" si="2"/>
        <v>0</v>
      </c>
      <c r="M49" s="33">
        <f t="shared" si="3"/>
        <v>0</v>
      </c>
      <c r="N49" s="33" t="e">
        <f t="shared" si="4"/>
        <v>#DIV/0!</v>
      </c>
      <c r="O49" s="33" t="e">
        <f t="shared" si="5"/>
        <v>#DIV/0!</v>
      </c>
      <c r="P49" s="33" t="e">
        <f t="shared" si="6"/>
        <v>#DIV/0!</v>
      </c>
      <c r="Q49" s="29">
        <f t="shared" si="7"/>
        <v>0</v>
      </c>
      <c r="R49" s="29">
        <f t="shared" si="7"/>
        <v>0</v>
      </c>
      <c r="S49" s="29">
        <f t="shared" si="7"/>
        <v>0</v>
      </c>
      <c r="T49" s="29">
        <f t="shared" si="7"/>
        <v>0</v>
      </c>
      <c r="U49" s="29">
        <f t="shared" si="8"/>
        <v>0</v>
      </c>
      <c r="V49" s="22">
        <v>1</v>
      </c>
    </row>
    <row r="50" spans="1:22" x14ac:dyDescent="0.2">
      <c r="A50" s="28" t="s">
        <v>370</v>
      </c>
      <c r="B50" s="29" t="s">
        <v>356</v>
      </c>
      <c r="C50" s="34" t="s">
        <v>181</v>
      </c>
      <c r="D50" s="31">
        <v>7.53</v>
      </c>
      <c r="E50" s="31" t="s">
        <v>1</v>
      </c>
      <c r="F50" s="32">
        <v>0</v>
      </c>
      <c r="G50">
        <v>0</v>
      </c>
      <c r="H50">
        <v>0</v>
      </c>
      <c r="I50">
        <v>0</v>
      </c>
      <c r="J50" s="33">
        <f t="shared" si="0"/>
        <v>0</v>
      </c>
      <c r="K50" s="33">
        <f t="shared" si="1"/>
        <v>0</v>
      </c>
      <c r="L50" s="33">
        <f t="shared" si="2"/>
        <v>0</v>
      </c>
      <c r="M50" s="33">
        <f t="shared" si="3"/>
        <v>0</v>
      </c>
      <c r="N50" s="33" t="e">
        <f t="shared" si="4"/>
        <v>#DIV/0!</v>
      </c>
      <c r="O50" s="33" t="e">
        <f t="shared" si="5"/>
        <v>#DIV/0!</v>
      </c>
      <c r="P50" s="33" t="e">
        <f t="shared" si="6"/>
        <v>#DIV/0!</v>
      </c>
      <c r="Q50" s="29">
        <f t="shared" si="7"/>
        <v>0</v>
      </c>
      <c r="R50" s="29">
        <f t="shared" si="7"/>
        <v>0</v>
      </c>
      <c r="S50" s="29">
        <f t="shared" si="7"/>
        <v>0</v>
      </c>
      <c r="T50" s="29">
        <f t="shared" si="7"/>
        <v>0</v>
      </c>
      <c r="U50" s="29">
        <f t="shared" si="8"/>
        <v>0</v>
      </c>
      <c r="V50" s="22">
        <v>1</v>
      </c>
    </row>
    <row r="51" spans="1:22" x14ac:dyDescent="0.2">
      <c r="A51" s="28" t="s">
        <v>370</v>
      </c>
      <c r="B51" s="29" t="s">
        <v>356</v>
      </c>
      <c r="C51" s="34" t="s">
        <v>313</v>
      </c>
      <c r="D51" s="31">
        <v>2.75</v>
      </c>
      <c r="E51" s="31" t="s">
        <v>2</v>
      </c>
      <c r="F51" s="32">
        <v>0</v>
      </c>
      <c r="G51">
        <v>0</v>
      </c>
      <c r="H51">
        <v>0</v>
      </c>
      <c r="I51">
        <v>0</v>
      </c>
      <c r="J51" s="33">
        <f t="shared" si="0"/>
        <v>0</v>
      </c>
      <c r="K51" s="33">
        <f t="shared" si="1"/>
        <v>0</v>
      </c>
      <c r="L51" s="33">
        <f t="shared" si="2"/>
        <v>0</v>
      </c>
      <c r="M51" s="33">
        <f t="shared" si="3"/>
        <v>0</v>
      </c>
      <c r="N51" s="33" t="e">
        <f t="shared" si="4"/>
        <v>#DIV/0!</v>
      </c>
      <c r="O51" s="33" t="e">
        <f t="shared" si="5"/>
        <v>#DIV/0!</v>
      </c>
      <c r="P51" s="33" t="e">
        <f t="shared" si="6"/>
        <v>#DIV/0!</v>
      </c>
      <c r="Q51" s="29">
        <f t="shared" si="7"/>
        <v>0</v>
      </c>
      <c r="R51" s="29">
        <f t="shared" si="7"/>
        <v>0</v>
      </c>
      <c r="S51" s="29">
        <f t="shared" si="7"/>
        <v>0</v>
      </c>
      <c r="T51" s="29">
        <f t="shared" si="7"/>
        <v>0</v>
      </c>
      <c r="U51" s="29">
        <f t="shared" si="8"/>
        <v>0</v>
      </c>
      <c r="V51" s="22">
        <v>1</v>
      </c>
    </row>
    <row r="52" spans="1:22" x14ac:dyDescent="0.2">
      <c r="A52" s="28" t="s">
        <v>371</v>
      </c>
      <c r="B52" s="29" t="s">
        <v>355</v>
      </c>
      <c r="C52" s="34" t="s">
        <v>198</v>
      </c>
      <c r="D52" s="29">
        <v>26.38</v>
      </c>
      <c r="E52" s="31" t="s">
        <v>1</v>
      </c>
      <c r="F52" s="32">
        <v>30.045100000000001</v>
      </c>
      <c r="G52">
        <v>19.654900000000001</v>
      </c>
      <c r="H52">
        <v>39.786000000000001</v>
      </c>
      <c r="I52">
        <v>5.0651999999999999</v>
      </c>
      <c r="J52" s="33">
        <f t="shared" si="0"/>
        <v>24.979900000000001</v>
      </c>
      <c r="K52" s="33">
        <f t="shared" si="1"/>
        <v>10.3902</v>
      </c>
      <c r="L52" s="33">
        <f t="shared" si="2"/>
        <v>14.589700000000001</v>
      </c>
      <c r="M52" s="33">
        <f t="shared" si="3"/>
        <v>34.720800000000004</v>
      </c>
      <c r="N52" s="33">
        <f t="shared" si="4"/>
        <v>0.58405758229616611</v>
      </c>
      <c r="O52" s="33">
        <f t="shared" si="5"/>
        <v>0.42020057141540512</v>
      </c>
      <c r="P52" s="33">
        <f t="shared" si="6"/>
        <v>0.71945058869611289</v>
      </c>
      <c r="Q52" s="29">
        <f t="shared" si="7"/>
        <v>0.94692570128885523</v>
      </c>
      <c r="R52" s="29">
        <f t="shared" si="7"/>
        <v>0.39386656557998484</v>
      </c>
      <c r="S52" s="29">
        <f t="shared" si="7"/>
        <v>0.55305913570887044</v>
      </c>
      <c r="T52" s="29">
        <f t="shared" si="7"/>
        <v>1.3161789234268386</v>
      </c>
      <c r="U52" s="29">
        <f t="shared" si="8"/>
        <v>0.19200909780136469</v>
      </c>
      <c r="V52" s="22">
        <v>1</v>
      </c>
    </row>
    <row r="53" spans="1:22" x14ac:dyDescent="0.2">
      <c r="A53" s="28" t="s">
        <v>371</v>
      </c>
      <c r="B53" s="29" t="s">
        <v>355</v>
      </c>
      <c r="C53" s="34" t="s">
        <v>202</v>
      </c>
      <c r="D53" s="29">
        <v>12.30000000000004</v>
      </c>
      <c r="E53" s="31" t="s">
        <v>2</v>
      </c>
      <c r="F53" s="32">
        <v>30.1676</v>
      </c>
      <c r="G53">
        <v>19.016999999999999</v>
      </c>
      <c r="H53">
        <v>32.519399999999997</v>
      </c>
      <c r="I53">
        <v>5.5956000000000001</v>
      </c>
      <c r="J53" s="33">
        <f t="shared" si="0"/>
        <v>24.571999999999999</v>
      </c>
      <c r="K53" s="33">
        <f t="shared" si="1"/>
        <v>11.150600000000001</v>
      </c>
      <c r="L53" s="33">
        <f t="shared" si="2"/>
        <v>13.421399999999998</v>
      </c>
      <c r="M53" s="33">
        <f t="shared" si="3"/>
        <v>26.923799999999996</v>
      </c>
      <c r="N53" s="33">
        <f t="shared" si="4"/>
        <v>0.54620706495197779</v>
      </c>
      <c r="O53" s="33">
        <f t="shared" si="5"/>
        <v>0.4984957546854456</v>
      </c>
      <c r="P53" s="33">
        <f t="shared" si="6"/>
        <v>0.91264977454891216</v>
      </c>
      <c r="Q53" s="29">
        <f t="shared" si="7"/>
        <v>1.9977235772357658</v>
      </c>
      <c r="R53" s="29">
        <f t="shared" si="7"/>
        <v>0.90655284552845239</v>
      </c>
      <c r="S53" s="29">
        <f t="shared" si="7"/>
        <v>1.0911707317073134</v>
      </c>
      <c r="T53" s="29">
        <f t="shared" si="7"/>
        <v>2.1889268292682855</v>
      </c>
      <c r="U53" s="29">
        <f t="shared" si="8"/>
        <v>0.4549268292682912</v>
      </c>
      <c r="V53" s="22">
        <v>1</v>
      </c>
    </row>
    <row r="54" spans="1:22" x14ac:dyDescent="0.2">
      <c r="A54" s="28" t="s">
        <v>371</v>
      </c>
      <c r="B54" s="29" t="s">
        <v>356</v>
      </c>
      <c r="C54" s="34" t="s">
        <v>194</v>
      </c>
      <c r="D54" s="29">
        <v>26.510000000000105</v>
      </c>
      <c r="E54" s="31" t="s">
        <v>1</v>
      </c>
      <c r="F54" s="32">
        <v>18.096299999999999</v>
      </c>
      <c r="G54">
        <v>13.940200000000001</v>
      </c>
      <c r="H54">
        <v>22.036000000000001</v>
      </c>
      <c r="I54">
        <v>4.3292999999999999</v>
      </c>
      <c r="J54" s="33">
        <f t="shared" si="0"/>
        <v>13.766999999999999</v>
      </c>
      <c r="K54" s="33">
        <f t="shared" si="1"/>
        <v>4.1560999999999986</v>
      </c>
      <c r="L54" s="33">
        <f t="shared" si="2"/>
        <v>9.6109000000000009</v>
      </c>
      <c r="M54" s="33">
        <f t="shared" si="3"/>
        <v>17.706700000000001</v>
      </c>
      <c r="N54" s="33">
        <f t="shared" si="4"/>
        <v>0.69811142587346564</v>
      </c>
      <c r="O54" s="33">
        <f t="shared" si="5"/>
        <v>0.5427832402423941</v>
      </c>
      <c r="P54" s="33">
        <f t="shared" si="6"/>
        <v>0.77750230138873977</v>
      </c>
      <c r="Q54" s="29">
        <f t="shared" si="7"/>
        <v>0.51931346661636912</v>
      </c>
      <c r="R54" s="29">
        <f t="shared" si="7"/>
        <v>0.15677480196152327</v>
      </c>
      <c r="S54" s="29">
        <f t="shared" si="7"/>
        <v>0.36253866465484585</v>
      </c>
      <c r="T54" s="29">
        <f t="shared" si="7"/>
        <v>0.66792531120331688</v>
      </c>
      <c r="U54" s="29">
        <f t="shared" si="8"/>
        <v>0.16330818559034263</v>
      </c>
      <c r="V54" s="22">
        <v>1</v>
      </c>
    </row>
    <row r="55" spans="1:22" x14ac:dyDescent="0.2">
      <c r="A55" s="28" t="s">
        <v>371</v>
      </c>
      <c r="B55" s="29" t="s">
        <v>356</v>
      </c>
      <c r="C55" s="34" t="s">
        <v>217</v>
      </c>
      <c r="D55" s="29">
        <v>25.439999999999955</v>
      </c>
      <c r="E55" s="31" t="s">
        <v>372</v>
      </c>
      <c r="F55" s="32">
        <v>24.8964</v>
      </c>
      <c r="G55">
        <v>19.300799999999999</v>
      </c>
      <c r="H55">
        <v>30.654199999999999</v>
      </c>
      <c r="I55">
        <v>5.7577999999999996</v>
      </c>
      <c r="J55" s="33">
        <f t="shared" si="0"/>
        <v>19.1386</v>
      </c>
      <c r="K55" s="33">
        <f t="shared" si="1"/>
        <v>5.595600000000001</v>
      </c>
      <c r="L55" s="33">
        <f t="shared" si="2"/>
        <v>13.542999999999999</v>
      </c>
      <c r="M55" s="33">
        <f t="shared" si="3"/>
        <v>24.8964</v>
      </c>
      <c r="N55" s="33">
        <f t="shared" si="4"/>
        <v>0.70762751716426486</v>
      </c>
      <c r="O55" s="33">
        <f t="shared" si="5"/>
        <v>0.54397422920582894</v>
      </c>
      <c r="P55" s="33">
        <f t="shared" si="6"/>
        <v>0.76872961552674279</v>
      </c>
      <c r="Q55" s="29">
        <f t="shared" si="7"/>
        <v>0.75230345911949814</v>
      </c>
      <c r="R55" s="29">
        <f t="shared" si="7"/>
        <v>0.21995283018867967</v>
      </c>
      <c r="S55" s="29">
        <f t="shared" si="7"/>
        <v>0.53235062893081853</v>
      </c>
      <c r="T55" s="29">
        <f t="shared" si="7"/>
        <v>0.97863207547169984</v>
      </c>
      <c r="U55" s="29">
        <f t="shared" si="8"/>
        <v>0.22632861635220164</v>
      </c>
      <c r="V55" s="22">
        <v>1</v>
      </c>
    </row>
    <row r="56" spans="1:22" x14ac:dyDescent="0.2">
      <c r="A56" s="28" t="s">
        <v>371</v>
      </c>
      <c r="B56" s="29" t="s">
        <v>355</v>
      </c>
      <c r="C56" s="34" t="s">
        <v>307</v>
      </c>
      <c r="D56" s="31">
        <v>12.209999999999958</v>
      </c>
      <c r="E56" s="31" t="s">
        <v>1</v>
      </c>
      <c r="F56" s="32">
        <v>21.126799999999999</v>
      </c>
      <c r="G56">
        <v>17.836600000000001</v>
      </c>
      <c r="H56">
        <v>25.9756</v>
      </c>
      <c r="I56">
        <v>5.2816999999999998</v>
      </c>
      <c r="J56" s="33">
        <f t="shared" si="0"/>
        <v>15.845099999999999</v>
      </c>
      <c r="K56" s="33">
        <f t="shared" si="1"/>
        <v>3.2901999999999987</v>
      </c>
      <c r="L56" s="33">
        <f t="shared" si="2"/>
        <v>12.5549</v>
      </c>
      <c r="M56" s="33">
        <f t="shared" si="3"/>
        <v>20.693899999999999</v>
      </c>
      <c r="N56" s="33">
        <f t="shared" si="4"/>
        <v>0.79235220983143062</v>
      </c>
      <c r="O56" s="33">
        <f t="shared" si="5"/>
        <v>0.60669569293366643</v>
      </c>
      <c r="P56" s="33">
        <f t="shared" si="6"/>
        <v>0.76568940605685731</v>
      </c>
      <c r="Q56" s="29">
        <f t="shared" si="7"/>
        <v>1.2977149877149921</v>
      </c>
      <c r="R56" s="29">
        <f t="shared" si="7"/>
        <v>0.26946764946765028</v>
      </c>
      <c r="S56" s="29">
        <f t="shared" si="7"/>
        <v>1.0282473382473418</v>
      </c>
      <c r="T56" s="29">
        <f t="shared" si="7"/>
        <v>1.6948321048321107</v>
      </c>
      <c r="U56" s="29">
        <f t="shared" si="8"/>
        <v>0.43257166257166402</v>
      </c>
      <c r="V56" s="22">
        <v>1</v>
      </c>
    </row>
    <row r="57" spans="1:22" x14ac:dyDescent="0.2">
      <c r="A57" s="41" t="s">
        <v>371</v>
      </c>
      <c r="B57" s="29" t="s">
        <v>355</v>
      </c>
      <c r="C57" s="34" t="s">
        <v>220</v>
      </c>
      <c r="D57" s="31">
        <v>17.269999999999914</v>
      </c>
      <c r="E57" s="31" t="s">
        <v>2</v>
      </c>
      <c r="F57" s="32">
        <v>21.409300000000002</v>
      </c>
      <c r="G57">
        <v>16.219200000000001</v>
      </c>
      <c r="H57">
        <v>25.382999999999999</v>
      </c>
      <c r="I57">
        <v>5.92</v>
      </c>
      <c r="J57" s="33">
        <f t="shared" si="0"/>
        <v>15.489300000000002</v>
      </c>
      <c r="K57" s="33">
        <f t="shared" si="1"/>
        <v>5.190100000000001</v>
      </c>
      <c r="L57" s="33">
        <f t="shared" si="2"/>
        <v>10.299200000000001</v>
      </c>
      <c r="M57" s="33">
        <f t="shared" si="3"/>
        <v>19.463000000000001</v>
      </c>
      <c r="N57" s="33">
        <f t="shared" si="4"/>
        <v>0.66492352785471254</v>
      </c>
      <c r="O57" s="33">
        <f t="shared" si="5"/>
        <v>0.52916816523660282</v>
      </c>
      <c r="P57" s="33">
        <f t="shared" si="6"/>
        <v>0.79583311925191391</v>
      </c>
      <c r="Q57" s="29">
        <f t="shared" si="7"/>
        <v>0.89689056166763625</v>
      </c>
      <c r="R57" s="29">
        <f t="shared" si="7"/>
        <v>0.30052692530399694</v>
      </c>
      <c r="S57" s="29">
        <f t="shared" si="7"/>
        <v>0.59636363636363932</v>
      </c>
      <c r="T57" s="29">
        <f t="shared" si="7"/>
        <v>1.1269832078749333</v>
      </c>
      <c r="U57" s="29">
        <f t="shared" si="8"/>
        <v>0.34279096699479034</v>
      </c>
      <c r="V57" s="22">
        <v>1</v>
      </c>
    </row>
    <row r="58" spans="1:22" x14ac:dyDescent="0.2">
      <c r="A58" s="41" t="s">
        <v>371</v>
      </c>
      <c r="B58" s="29" t="s">
        <v>356</v>
      </c>
      <c r="C58" s="34" t="s">
        <v>212</v>
      </c>
      <c r="D58" s="31">
        <v>10.649999999999915</v>
      </c>
      <c r="E58" s="31" t="s">
        <v>1</v>
      </c>
      <c r="F58" s="32">
        <v>16.624400000000001</v>
      </c>
      <c r="G58">
        <v>13.507300000000001</v>
      </c>
      <c r="H58">
        <v>19.524999999999999</v>
      </c>
      <c r="I58">
        <v>4.7622</v>
      </c>
      <c r="J58" s="33">
        <f t="shared" si="0"/>
        <v>11.862200000000001</v>
      </c>
      <c r="K58" s="33">
        <f t="shared" si="1"/>
        <v>3.1171000000000006</v>
      </c>
      <c r="L58" s="33">
        <f t="shared" si="2"/>
        <v>8.7451000000000008</v>
      </c>
      <c r="M58" s="33">
        <f t="shared" si="3"/>
        <v>14.762799999999999</v>
      </c>
      <c r="N58" s="33">
        <f t="shared" si="4"/>
        <v>0.73722412368700574</v>
      </c>
      <c r="O58" s="33">
        <f t="shared" si="5"/>
        <v>0.59237407537865461</v>
      </c>
      <c r="P58" s="33">
        <f t="shared" si="6"/>
        <v>0.80351965751754428</v>
      </c>
      <c r="Q58" s="29">
        <f t="shared" si="7"/>
        <v>1.1138215962441405</v>
      </c>
      <c r="R58" s="29">
        <f t="shared" si="7"/>
        <v>0.29268544600939206</v>
      </c>
      <c r="S58" s="29">
        <f t="shared" si="7"/>
        <v>0.8211361502347484</v>
      </c>
      <c r="T58" s="29">
        <f t="shared" si="7"/>
        <v>1.3861784037558795</v>
      </c>
      <c r="U58" s="29">
        <f t="shared" si="8"/>
        <v>0.44715492957746833</v>
      </c>
      <c r="V58" s="22">
        <v>1</v>
      </c>
    </row>
    <row r="59" spans="1:22" x14ac:dyDescent="0.2">
      <c r="A59" s="44" t="s">
        <v>371</v>
      </c>
      <c r="B59" s="45" t="s">
        <v>356</v>
      </c>
      <c r="C59" s="46" t="s">
        <v>185</v>
      </c>
      <c r="D59" s="45">
        <v>7.0200000000001479</v>
      </c>
      <c r="E59" s="45" t="s">
        <v>2</v>
      </c>
      <c r="F59" s="47">
        <v>11.2723</v>
      </c>
      <c r="G59" s="48">
        <v>9.5693000000000001</v>
      </c>
      <c r="H59" s="48">
        <v>14.353999999999999</v>
      </c>
      <c r="I59" s="48">
        <v>4.0548000000000002</v>
      </c>
      <c r="J59" s="33">
        <f t="shared" si="0"/>
        <v>7.2174999999999994</v>
      </c>
      <c r="K59" s="33">
        <f t="shared" si="1"/>
        <v>1.7029999999999994</v>
      </c>
      <c r="L59" s="33">
        <f t="shared" si="2"/>
        <v>5.5145</v>
      </c>
      <c r="M59" s="33">
        <f t="shared" si="3"/>
        <v>10.299199999999999</v>
      </c>
      <c r="N59" s="33">
        <f t="shared" si="4"/>
        <v>0.76404572220297895</v>
      </c>
      <c r="O59" s="33">
        <f t="shared" si="5"/>
        <v>0.53542993630573255</v>
      </c>
      <c r="P59" s="33">
        <f t="shared" si="6"/>
        <v>0.7007825850551499</v>
      </c>
      <c r="Q59" s="29">
        <f t="shared" si="7"/>
        <v>1.0281339031338814</v>
      </c>
      <c r="R59" s="29">
        <f t="shared" si="7"/>
        <v>0.24259259259258739</v>
      </c>
      <c r="S59" s="29">
        <f t="shared" si="7"/>
        <v>0.78554131054129395</v>
      </c>
      <c r="T59" s="29">
        <f t="shared" si="7"/>
        <v>1.467122507122476</v>
      </c>
      <c r="U59" s="29">
        <f t="shared" si="8"/>
        <v>0.57760683760682552</v>
      </c>
      <c r="V59" s="22">
        <v>1</v>
      </c>
    </row>
    <row r="60" spans="1:22" x14ac:dyDescent="0.2">
      <c r="A60" s="41" t="s">
        <v>371</v>
      </c>
      <c r="B60" s="29" t="s">
        <v>355</v>
      </c>
      <c r="C60" s="34" t="s">
        <v>208</v>
      </c>
      <c r="D60" s="31">
        <v>10.91</v>
      </c>
      <c r="E60" s="31" t="s">
        <v>1</v>
      </c>
      <c r="F60" s="32">
        <v>16.710999999999999</v>
      </c>
      <c r="G60">
        <v>14.7195</v>
      </c>
      <c r="H60">
        <v>19.222000000000001</v>
      </c>
      <c r="I60">
        <v>4.7622</v>
      </c>
      <c r="J60" s="33">
        <f t="shared" si="0"/>
        <v>11.948799999999999</v>
      </c>
      <c r="K60" s="33">
        <f t="shared" si="1"/>
        <v>1.9914999999999985</v>
      </c>
      <c r="L60" s="33">
        <f t="shared" si="2"/>
        <v>9.9573</v>
      </c>
      <c r="M60" s="33">
        <f t="shared" si="3"/>
        <v>14.459800000000001</v>
      </c>
      <c r="N60" s="33">
        <f t="shared" si="4"/>
        <v>0.83333054365291925</v>
      </c>
      <c r="O60" s="33">
        <f t="shared" si="5"/>
        <v>0.68861948298040077</v>
      </c>
      <c r="P60" s="33">
        <f t="shared" si="6"/>
        <v>0.82634614586647104</v>
      </c>
      <c r="Q60" s="29">
        <f t="shared" si="7"/>
        <v>1.0952153987167734</v>
      </c>
      <c r="R60" s="29">
        <f t="shared" si="7"/>
        <v>0.18253895508707593</v>
      </c>
      <c r="S60" s="29">
        <f t="shared" si="7"/>
        <v>0.91267644362969746</v>
      </c>
      <c r="T60" s="29">
        <f t="shared" si="7"/>
        <v>1.3253712190650779</v>
      </c>
      <c r="U60" s="29">
        <f t="shared" si="8"/>
        <v>0.43649862511457377</v>
      </c>
      <c r="V60" s="22">
        <v>1</v>
      </c>
    </row>
    <row r="61" spans="1:22" x14ac:dyDescent="0.2">
      <c r="A61" s="41" t="s">
        <v>371</v>
      </c>
      <c r="B61" s="29" t="s">
        <v>355</v>
      </c>
      <c r="C61" s="34" t="s">
        <v>210</v>
      </c>
      <c r="D61" s="31">
        <v>8.86</v>
      </c>
      <c r="E61" s="31" t="s">
        <v>2</v>
      </c>
      <c r="F61" s="32">
        <v>15.570399999999999</v>
      </c>
      <c r="G61">
        <v>11.5967</v>
      </c>
      <c r="H61">
        <v>16.624600000000001</v>
      </c>
      <c r="I61">
        <v>4.2980999999999998</v>
      </c>
      <c r="J61" s="33">
        <f t="shared" si="0"/>
        <v>11.2723</v>
      </c>
      <c r="K61" s="33">
        <f t="shared" si="1"/>
        <v>3.9736999999999991</v>
      </c>
      <c r="L61" s="33">
        <f t="shared" si="2"/>
        <v>7.2986000000000004</v>
      </c>
      <c r="M61" s="33">
        <f t="shared" si="3"/>
        <v>12.326500000000001</v>
      </c>
      <c r="N61" s="33">
        <f t="shared" si="4"/>
        <v>0.64748099323119512</v>
      </c>
      <c r="O61" s="33">
        <f t="shared" si="5"/>
        <v>0.5921064373504239</v>
      </c>
      <c r="P61" s="33">
        <f t="shared" si="6"/>
        <v>0.91447693992617518</v>
      </c>
      <c r="Q61" s="29">
        <f t="shared" si="7"/>
        <v>1.2722686230248308</v>
      </c>
      <c r="R61" s="29">
        <f t="shared" si="7"/>
        <v>0.44849887133182836</v>
      </c>
      <c r="S61" s="29">
        <f t="shared" si="7"/>
        <v>0.82376975169300237</v>
      </c>
      <c r="T61" s="29">
        <f t="shared" si="7"/>
        <v>1.3912528216704292</v>
      </c>
      <c r="U61" s="29">
        <f t="shared" si="8"/>
        <v>0.48511286681715576</v>
      </c>
      <c r="V61" s="22">
        <v>1</v>
      </c>
    </row>
    <row r="62" spans="1:22" x14ac:dyDescent="0.2">
      <c r="A62" s="41" t="s">
        <v>371</v>
      </c>
      <c r="B62" s="29" t="s">
        <v>356</v>
      </c>
      <c r="C62" s="34" t="s">
        <v>196</v>
      </c>
      <c r="D62" s="29">
        <v>8.4700000000000006</v>
      </c>
      <c r="E62" s="31" t="s">
        <v>1</v>
      </c>
      <c r="F62" s="32">
        <v>13.161</v>
      </c>
      <c r="G62">
        <v>10.1738</v>
      </c>
      <c r="H62">
        <v>14.8927</v>
      </c>
      <c r="I62">
        <v>4.2427000000000001</v>
      </c>
      <c r="J62" s="33">
        <f t="shared" si="0"/>
        <v>8.9182999999999986</v>
      </c>
      <c r="K62" s="33">
        <f t="shared" si="1"/>
        <v>2.9871999999999996</v>
      </c>
      <c r="L62" s="33">
        <f t="shared" si="2"/>
        <v>5.9310999999999998</v>
      </c>
      <c r="M62" s="33">
        <f t="shared" si="3"/>
        <v>10.649999999999999</v>
      </c>
      <c r="N62" s="33">
        <f t="shared" si="4"/>
        <v>0.66504827153156998</v>
      </c>
      <c r="O62" s="33">
        <f t="shared" si="5"/>
        <v>0.55691079812206579</v>
      </c>
      <c r="P62" s="33">
        <f t="shared" si="6"/>
        <v>0.83739906103286388</v>
      </c>
      <c r="Q62" s="29">
        <f t="shared" si="7"/>
        <v>1.0529279811097991</v>
      </c>
      <c r="R62" s="29">
        <f t="shared" si="7"/>
        <v>0.35268004722550172</v>
      </c>
      <c r="S62" s="29">
        <f t="shared" si="7"/>
        <v>0.7002479338842974</v>
      </c>
      <c r="T62" s="29">
        <f t="shared" si="7"/>
        <v>1.2573789846517116</v>
      </c>
      <c r="U62" s="29">
        <f t="shared" si="8"/>
        <v>0.50090909090909086</v>
      </c>
      <c r="V62" s="22">
        <v>1</v>
      </c>
    </row>
    <row r="63" spans="1:22" x14ac:dyDescent="0.2">
      <c r="A63" s="41" t="s">
        <v>371</v>
      </c>
      <c r="B63" s="29" t="s">
        <v>356</v>
      </c>
      <c r="C63" s="34" t="s">
        <v>184</v>
      </c>
      <c r="D63" s="31">
        <v>11.93</v>
      </c>
      <c r="E63" s="31" t="s">
        <v>2</v>
      </c>
      <c r="F63" s="47">
        <v>14.6783</v>
      </c>
      <c r="G63" s="48">
        <v>10.8668</v>
      </c>
      <c r="H63" s="48">
        <v>15.7326</v>
      </c>
      <c r="I63" s="48">
        <v>4.7847</v>
      </c>
      <c r="J63" s="33">
        <f t="shared" si="0"/>
        <v>9.8935999999999993</v>
      </c>
      <c r="K63" s="33">
        <f t="shared" si="1"/>
        <v>3.8115000000000006</v>
      </c>
      <c r="L63" s="33">
        <f t="shared" si="2"/>
        <v>6.0820999999999996</v>
      </c>
      <c r="M63" s="33">
        <f t="shared" si="3"/>
        <v>10.947900000000001</v>
      </c>
      <c r="N63" s="33">
        <f t="shared" si="4"/>
        <v>0.61475095010916148</v>
      </c>
      <c r="O63" s="33">
        <f t="shared" si="5"/>
        <v>0.55554946610765532</v>
      </c>
      <c r="P63" s="33">
        <f t="shared" si="6"/>
        <v>0.9036984261821901</v>
      </c>
      <c r="Q63" s="29">
        <f t="shared" si="7"/>
        <v>0.82930427493713321</v>
      </c>
      <c r="R63" s="29">
        <f t="shared" si="7"/>
        <v>0.3194886839899414</v>
      </c>
      <c r="S63" s="29">
        <f t="shared" si="7"/>
        <v>0.50981559094719198</v>
      </c>
      <c r="T63" s="29">
        <f t="shared" si="7"/>
        <v>0.91767812238055335</v>
      </c>
      <c r="U63" s="29">
        <f t="shared" si="8"/>
        <v>0.40106454316848283</v>
      </c>
      <c r="V63" s="22">
        <v>1</v>
      </c>
    </row>
    <row r="64" spans="1:22" x14ac:dyDescent="0.2">
      <c r="A64" s="41" t="s">
        <v>371</v>
      </c>
      <c r="B64" s="29" t="s">
        <v>355</v>
      </c>
      <c r="C64" s="34" t="s">
        <v>200</v>
      </c>
      <c r="D64" s="31">
        <v>11.66</v>
      </c>
      <c r="E64" s="31" t="s">
        <v>1</v>
      </c>
      <c r="F64" s="32">
        <v>13.940200000000001</v>
      </c>
      <c r="G64">
        <v>12.5549</v>
      </c>
      <c r="H64">
        <v>14.849399999999999</v>
      </c>
      <c r="I64">
        <v>4.0694999999999997</v>
      </c>
      <c r="J64" s="33">
        <f t="shared" si="0"/>
        <v>9.8707000000000011</v>
      </c>
      <c r="K64" s="33">
        <f t="shared" si="1"/>
        <v>1.3853000000000009</v>
      </c>
      <c r="L64" s="33">
        <f t="shared" si="2"/>
        <v>8.4854000000000003</v>
      </c>
      <c r="M64" s="33">
        <f t="shared" si="3"/>
        <v>10.7799</v>
      </c>
      <c r="N64" s="33">
        <f t="shared" si="4"/>
        <v>0.85965534359265294</v>
      </c>
      <c r="O64" s="33">
        <f t="shared" si="5"/>
        <v>0.78715015909238495</v>
      </c>
      <c r="P64" s="33">
        <f t="shared" si="6"/>
        <v>0.91565784469243694</v>
      </c>
      <c r="Q64" s="29">
        <f t="shared" si="7"/>
        <v>0.84654373927958837</v>
      </c>
      <c r="R64" s="29">
        <f t="shared" si="7"/>
        <v>0.11880789022298463</v>
      </c>
      <c r="S64" s="29">
        <f t="shared" si="7"/>
        <v>0.72773584905660382</v>
      </c>
      <c r="T64" s="29">
        <f t="shared" si="7"/>
        <v>0.92451972555746131</v>
      </c>
      <c r="U64" s="29">
        <f t="shared" si="8"/>
        <v>0.34901372212692966</v>
      </c>
      <c r="V64" s="22">
        <v>1</v>
      </c>
    </row>
    <row r="65" spans="1:22" x14ac:dyDescent="0.2">
      <c r="A65" s="41" t="s">
        <v>371</v>
      </c>
      <c r="B65" s="29" t="s">
        <v>355</v>
      </c>
      <c r="C65" s="34" t="s">
        <v>197</v>
      </c>
      <c r="D65" s="31">
        <v>19.87</v>
      </c>
      <c r="E65" s="31" t="s">
        <v>2</v>
      </c>
      <c r="F65" s="32">
        <v>27.572600000000001</v>
      </c>
      <c r="G65">
        <v>18.976400000000002</v>
      </c>
      <c r="H65">
        <v>31.951699999999999</v>
      </c>
      <c r="I65">
        <v>4.6224999999999996</v>
      </c>
      <c r="J65" s="33">
        <f t="shared" si="0"/>
        <v>22.950100000000003</v>
      </c>
      <c r="K65" s="33">
        <f t="shared" si="1"/>
        <v>8.5961999999999996</v>
      </c>
      <c r="L65" s="33">
        <f t="shared" si="2"/>
        <v>14.353900000000003</v>
      </c>
      <c r="M65" s="33">
        <f t="shared" si="3"/>
        <v>27.3292</v>
      </c>
      <c r="N65" s="33">
        <f t="shared" si="4"/>
        <v>0.62543954056845075</v>
      </c>
      <c r="O65" s="33">
        <f t="shared" si="5"/>
        <v>0.52522210675760739</v>
      </c>
      <c r="P65" s="33">
        <f t="shared" si="6"/>
        <v>0.83976479370051094</v>
      </c>
      <c r="Q65" s="29">
        <f t="shared" si="7"/>
        <v>1.1550125817815804</v>
      </c>
      <c r="R65" s="29">
        <f t="shared" si="7"/>
        <v>0.43262204328132858</v>
      </c>
      <c r="S65" s="29">
        <f t="shared" si="7"/>
        <v>0.7223905385002517</v>
      </c>
      <c r="T65" s="29">
        <f t="shared" si="7"/>
        <v>1.3754001006542527</v>
      </c>
      <c r="U65" s="29">
        <f t="shared" si="8"/>
        <v>0.23263714141922492</v>
      </c>
      <c r="V65" s="22">
        <v>1</v>
      </c>
    </row>
    <row r="66" spans="1:22" x14ac:dyDescent="0.2">
      <c r="A66" s="41" t="s">
        <v>371</v>
      </c>
      <c r="B66" s="29" t="s">
        <v>356</v>
      </c>
      <c r="C66" s="34" t="s">
        <v>187</v>
      </c>
      <c r="D66" s="31">
        <v>13.77</v>
      </c>
      <c r="E66" s="31" t="s">
        <v>1</v>
      </c>
      <c r="F66" s="32">
        <v>24.330500000000001</v>
      </c>
      <c r="G66">
        <v>17.663399999999999</v>
      </c>
      <c r="H66">
        <v>27.0579</v>
      </c>
      <c r="I66">
        <v>5.5415000000000001</v>
      </c>
      <c r="J66" s="33">
        <f t="shared" si="0"/>
        <v>18.789000000000001</v>
      </c>
      <c r="K66" s="33">
        <f t="shared" si="1"/>
        <v>6.6671000000000014</v>
      </c>
      <c r="L66" s="33">
        <f t="shared" si="2"/>
        <v>12.1219</v>
      </c>
      <c r="M66" s="33">
        <f t="shared" si="3"/>
        <v>21.516400000000001</v>
      </c>
      <c r="N66" s="33">
        <f t="shared" si="4"/>
        <v>0.64515940177763575</v>
      </c>
      <c r="O66" s="33">
        <f t="shared" si="5"/>
        <v>0.563379561636705</v>
      </c>
      <c r="P66" s="33">
        <f t="shared" si="6"/>
        <v>0.87324087672659001</v>
      </c>
      <c r="Q66" s="29">
        <f t="shared" si="7"/>
        <v>1.364488017429194</v>
      </c>
      <c r="R66" s="29">
        <f t="shared" si="7"/>
        <v>0.48417574437182292</v>
      </c>
      <c r="S66" s="29">
        <f t="shared" si="7"/>
        <v>0.88031227305737114</v>
      </c>
      <c r="T66" s="29">
        <f t="shared" si="7"/>
        <v>1.5625562817719683</v>
      </c>
      <c r="U66" s="29">
        <f t="shared" si="8"/>
        <v>0.40243282498184463</v>
      </c>
      <c r="V66" s="22">
        <v>1</v>
      </c>
    </row>
    <row r="67" spans="1:22" x14ac:dyDescent="0.2">
      <c r="A67" s="41" t="s">
        <v>371</v>
      </c>
      <c r="B67" s="29" t="s">
        <v>356</v>
      </c>
      <c r="C67" s="34" t="s">
        <v>314</v>
      </c>
      <c r="D67" s="31">
        <v>11.6</v>
      </c>
      <c r="E67" s="31" t="s">
        <v>2</v>
      </c>
      <c r="F67" s="32">
        <v>15.8948</v>
      </c>
      <c r="G67">
        <v>13.4619</v>
      </c>
      <c r="H67">
        <v>17.678899999999999</v>
      </c>
      <c r="I67">
        <v>5.0278999999999998</v>
      </c>
      <c r="J67" s="33">
        <f t="shared" si="0"/>
        <v>10.866900000000001</v>
      </c>
      <c r="K67" s="33">
        <f t="shared" si="1"/>
        <v>2.4329000000000001</v>
      </c>
      <c r="L67" s="33">
        <f t="shared" si="2"/>
        <v>8.4340000000000011</v>
      </c>
      <c r="M67" s="33">
        <f t="shared" si="3"/>
        <v>12.651</v>
      </c>
      <c r="N67" s="33">
        <f t="shared" si="4"/>
        <v>0.77611830420819183</v>
      </c>
      <c r="O67" s="33">
        <f t="shared" si="5"/>
        <v>0.66666666666666674</v>
      </c>
      <c r="P67" s="33">
        <f t="shared" si="6"/>
        <v>0.85897557505335553</v>
      </c>
      <c r="Q67" s="29">
        <f t="shared" si="7"/>
        <v>0.93680172413793117</v>
      </c>
      <c r="R67" s="29">
        <f t="shared" si="7"/>
        <v>0.20973275862068966</v>
      </c>
      <c r="S67" s="29">
        <f t="shared" si="7"/>
        <v>0.72706896551724154</v>
      </c>
      <c r="T67" s="29">
        <f t="shared" si="7"/>
        <v>1.090603448275862</v>
      </c>
      <c r="U67" s="29">
        <f t="shared" si="8"/>
        <v>0.43343965517241378</v>
      </c>
      <c r="V67" s="22">
        <v>1</v>
      </c>
    </row>
    <row r="68" spans="1:22" x14ac:dyDescent="0.2">
      <c r="A68" s="49" t="s">
        <v>371</v>
      </c>
      <c r="B68" s="50" t="s">
        <v>355</v>
      </c>
      <c r="C68" s="51" t="s">
        <v>316</v>
      </c>
      <c r="D68" s="50">
        <v>25.27</v>
      </c>
      <c r="E68" s="50" t="s">
        <v>1</v>
      </c>
      <c r="F68" s="52">
        <v>36.7988</v>
      </c>
      <c r="G68" s="53">
        <v>24.503699999999998</v>
      </c>
      <c r="H68" s="53">
        <v>48.054900000000004</v>
      </c>
      <c r="I68" s="53">
        <v>6.9268000000000001</v>
      </c>
      <c r="J68" s="50">
        <f t="shared" si="0"/>
        <v>29.872</v>
      </c>
      <c r="K68" s="50">
        <f t="shared" si="1"/>
        <v>12.295100000000001</v>
      </c>
      <c r="L68" s="50">
        <f t="shared" si="2"/>
        <v>17.576899999999998</v>
      </c>
      <c r="M68" s="50">
        <f t="shared" si="3"/>
        <v>41.128100000000003</v>
      </c>
      <c r="N68" s="50">
        <f t="shared" si="4"/>
        <v>0.58840720407070157</v>
      </c>
      <c r="O68" s="50">
        <f t="shared" si="5"/>
        <v>0.42736960861308926</v>
      </c>
      <c r="P68" s="50">
        <f t="shared" si="6"/>
        <v>0.72631607100741336</v>
      </c>
      <c r="Q68" s="29">
        <f t="shared" si="7"/>
        <v>1.1821131776810447</v>
      </c>
      <c r="R68" s="29">
        <f t="shared" si="7"/>
        <v>0.48654926790660868</v>
      </c>
      <c r="S68" s="29">
        <f t="shared" si="7"/>
        <v>0.69556390977443605</v>
      </c>
      <c r="T68" s="29">
        <f t="shared" si="7"/>
        <v>1.6275464978235064</v>
      </c>
      <c r="U68" s="29">
        <f t="shared" si="8"/>
        <v>0.27411159477641472</v>
      </c>
      <c r="V68" s="22">
        <v>1</v>
      </c>
    </row>
    <row r="69" spans="1:22" x14ac:dyDescent="0.2">
      <c r="A69" s="41" t="s">
        <v>373</v>
      </c>
      <c r="B69" s="29" t="s">
        <v>355</v>
      </c>
      <c r="C69" s="34" t="s">
        <v>374</v>
      </c>
      <c r="D69" s="31">
        <v>12.740000000000075</v>
      </c>
      <c r="E69" s="31" t="s">
        <v>1</v>
      </c>
      <c r="F69" s="32">
        <v>21.819500000000001</v>
      </c>
      <c r="G69">
        <v>16.8841</v>
      </c>
      <c r="H69">
        <v>24.200600000000001</v>
      </c>
      <c r="I69">
        <v>4.0694999999999997</v>
      </c>
      <c r="J69" s="33">
        <f t="shared" si="0"/>
        <v>17.75</v>
      </c>
      <c r="K69" s="33">
        <f t="shared" si="1"/>
        <v>4.9354000000000013</v>
      </c>
      <c r="L69" s="33">
        <f t="shared" si="2"/>
        <v>12.8146</v>
      </c>
      <c r="M69" s="33">
        <f t="shared" si="3"/>
        <v>20.131100000000004</v>
      </c>
      <c r="N69" s="33">
        <f t="shared" si="4"/>
        <v>0.72194929577464795</v>
      </c>
      <c r="O69" s="33">
        <f t="shared" si="5"/>
        <v>0.63655736646283601</v>
      </c>
      <c r="P69" s="33">
        <f t="shared" si="6"/>
        <v>0.88172032328089356</v>
      </c>
      <c r="Q69" s="29">
        <f t="shared" ref="Q69:T90" si="9">J69/$D69</f>
        <v>1.3932496075353136</v>
      </c>
      <c r="R69" s="29">
        <f t="shared" si="9"/>
        <v>0.38739403453688953</v>
      </c>
      <c r="S69" s="29">
        <f t="shared" si="9"/>
        <v>1.0058555729984242</v>
      </c>
      <c r="T69" s="29">
        <f t="shared" si="9"/>
        <v>1.580149136577699</v>
      </c>
      <c r="U69" s="29">
        <f t="shared" si="8"/>
        <v>0.31942700156985682</v>
      </c>
      <c r="V69" s="22">
        <v>2</v>
      </c>
    </row>
    <row r="70" spans="1:22" x14ac:dyDescent="0.2">
      <c r="A70" s="41" t="s">
        <v>373</v>
      </c>
      <c r="B70" s="29" t="s">
        <v>355</v>
      </c>
      <c r="C70" s="34" t="s">
        <v>245</v>
      </c>
      <c r="D70" s="29">
        <v>13.5</v>
      </c>
      <c r="E70" s="31" t="s">
        <v>2</v>
      </c>
      <c r="F70" s="32">
        <v>26.1128</v>
      </c>
      <c r="G70">
        <v>17.9222</v>
      </c>
      <c r="H70">
        <v>30.9786</v>
      </c>
      <c r="I70">
        <v>3.5682</v>
      </c>
      <c r="J70" s="33">
        <f t="shared" ref="J70:J133" si="10">F70-I70</f>
        <v>22.544599999999999</v>
      </c>
      <c r="K70" s="33">
        <f t="shared" ref="K70:K133" si="11">F70-G70</f>
        <v>8.1905999999999999</v>
      </c>
      <c r="L70" s="33">
        <f t="shared" ref="L70:L133" si="12">G70-I70</f>
        <v>14.353999999999999</v>
      </c>
      <c r="M70" s="33">
        <f t="shared" ref="M70:M133" si="13">H70-I70</f>
        <v>27.410399999999999</v>
      </c>
      <c r="N70" s="33">
        <f t="shared" ref="N70:N133" si="14">L70/J70</f>
        <v>0.63669348757573874</v>
      </c>
      <c r="O70" s="33">
        <f t="shared" ref="O70:O133" si="15">L70/M70</f>
        <v>0.52366984794092752</v>
      </c>
      <c r="P70" s="33">
        <f t="shared" ref="P70:P133" si="16">J70/M70</f>
        <v>0.82248343694364179</v>
      </c>
      <c r="Q70" s="29">
        <f t="shared" si="9"/>
        <v>1.6699703703703703</v>
      </c>
      <c r="R70" s="29">
        <f t="shared" si="9"/>
        <v>0.60671111111111109</v>
      </c>
      <c r="S70" s="29">
        <f t="shared" si="9"/>
        <v>1.0632592592592591</v>
      </c>
      <c r="T70" s="29">
        <f t="shared" si="9"/>
        <v>2.0303999999999998</v>
      </c>
      <c r="U70" s="29">
        <f t="shared" ref="U70:U133" si="17">I70/$D70</f>
        <v>0.26431111111111111</v>
      </c>
      <c r="V70" s="22">
        <v>2</v>
      </c>
    </row>
    <row r="71" spans="1:22" x14ac:dyDescent="0.2">
      <c r="A71" s="41" t="s">
        <v>373</v>
      </c>
      <c r="B71" s="29" t="s">
        <v>356</v>
      </c>
      <c r="C71" s="34" t="s">
        <v>237</v>
      </c>
      <c r="D71" s="31">
        <v>7.7700000000001035</v>
      </c>
      <c r="E71" s="31" t="s">
        <v>1</v>
      </c>
      <c r="F71" s="32">
        <v>20.3476</v>
      </c>
      <c r="G71">
        <v>16.0183</v>
      </c>
      <c r="H71">
        <v>19.438400000000001</v>
      </c>
      <c r="I71">
        <v>3.7231999999999998</v>
      </c>
      <c r="J71" s="33">
        <f t="shared" si="10"/>
        <v>16.624400000000001</v>
      </c>
      <c r="K71" s="33">
        <f t="shared" si="11"/>
        <v>4.3292999999999999</v>
      </c>
      <c r="L71" s="33">
        <f t="shared" si="12"/>
        <v>12.2951</v>
      </c>
      <c r="M71" s="33">
        <f t="shared" si="13"/>
        <v>15.715200000000001</v>
      </c>
      <c r="N71" s="33">
        <f t="shared" si="14"/>
        <v>0.73958157888404985</v>
      </c>
      <c r="O71" s="33">
        <f t="shared" si="15"/>
        <v>0.78236993484015471</v>
      </c>
      <c r="P71" s="40">
        <f>J71/M71</f>
        <v>1.0578548157198127</v>
      </c>
      <c r="Q71" s="29">
        <f t="shared" si="9"/>
        <v>2.1395624195623912</v>
      </c>
      <c r="R71" s="29">
        <f t="shared" si="9"/>
        <v>0.55718146718145978</v>
      </c>
      <c r="S71" s="29">
        <f t="shared" si="9"/>
        <v>1.5823809523809313</v>
      </c>
      <c r="T71" s="29">
        <f t="shared" si="9"/>
        <v>2.0225482625482356</v>
      </c>
      <c r="U71" s="29">
        <f t="shared" si="17"/>
        <v>0.47917631917631276</v>
      </c>
      <c r="V71" s="22">
        <v>2</v>
      </c>
    </row>
    <row r="72" spans="1:22" x14ac:dyDescent="0.2">
      <c r="A72" s="41" t="s">
        <v>373</v>
      </c>
      <c r="B72" s="29" t="s">
        <v>356</v>
      </c>
      <c r="C72" s="34" t="s">
        <v>249</v>
      </c>
      <c r="D72" s="31">
        <v>17.069999999999954</v>
      </c>
      <c r="E72" s="31" t="s">
        <v>2</v>
      </c>
      <c r="F72" s="32">
        <v>27.004899999999999</v>
      </c>
      <c r="G72">
        <v>19.1386</v>
      </c>
      <c r="H72">
        <v>30.492000000000001</v>
      </c>
      <c r="I72">
        <v>5.1901000000000002</v>
      </c>
      <c r="J72" s="33">
        <f t="shared" si="10"/>
        <v>21.814799999999998</v>
      </c>
      <c r="K72" s="33">
        <f t="shared" si="11"/>
        <v>7.866299999999999</v>
      </c>
      <c r="L72" s="33">
        <f t="shared" si="12"/>
        <v>13.948499999999999</v>
      </c>
      <c r="M72" s="33">
        <f t="shared" si="13"/>
        <v>25.3019</v>
      </c>
      <c r="N72" s="33">
        <f t="shared" si="14"/>
        <v>0.63940535783046371</v>
      </c>
      <c r="O72" s="33">
        <f t="shared" si="15"/>
        <v>0.55128270999411111</v>
      </c>
      <c r="P72" s="33">
        <f t="shared" si="16"/>
        <v>0.8621803105695619</v>
      </c>
      <c r="Q72" s="29">
        <f t="shared" si="9"/>
        <v>1.2779613356766291</v>
      </c>
      <c r="R72" s="29">
        <f t="shared" si="9"/>
        <v>0.46082601054481664</v>
      </c>
      <c r="S72" s="29">
        <f t="shared" si="9"/>
        <v>0.81713532513181231</v>
      </c>
      <c r="T72" s="29">
        <f t="shared" si="9"/>
        <v>1.4822437024018786</v>
      </c>
      <c r="U72" s="29">
        <f t="shared" si="17"/>
        <v>0.30404803749267806</v>
      </c>
      <c r="V72" s="22">
        <v>2</v>
      </c>
    </row>
    <row r="73" spans="1:22" x14ac:dyDescent="0.2">
      <c r="A73" s="54" t="s">
        <v>373</v>
      </c>
      <c r="B73" s="55" t="s">
        <v>355</v>
      </c>
      <c r="C73" s="55" t="s">
        <v>332</v>
      </c>
      <c r="D73" s="56">
        <v>10.499999999999957</v>
      </c>
      <c r="E73" s="56" t="s">
        <v>1</v>
      </c>
      <c r="F73" s="32">
        <v>23.464600000000001</v>
      </c>
      <c r="G73">
        <v>17.143899999999999</v>
      </c>
      <c r="H73">
        <v>27.793900000000001</v>
      </c>
      <c r="I73">
        <v>3.8963000000000001</v>
      </c>
      <c r="J73" s="57">
        <f t="shared" si="10"/>
        <v>19.568300000000001</v>
      </c>
      <c r="K73" s="57">
        <f t="shared" si="11"/>
        <v>6.3207000000000022</v>
      </c>
      <c r="L73" s="57">
        <f t="shared" si="12"/>
        <v>13.247599999999998</v>
      </c>
      <c r="M73" s="57">
        <f t="shared" si="13"/>
        <v>23.897600000000001</v>
      </c>
      <c r="N73" s="57">
        <f t="shared" si="14"/>
        <v>0.67699289156441789</v>
      </c>
      <c r="O73" s="57">
        <f t="shared" si="15"/>
        <v>0.55434855382967319</v>
      </c>
      <c r="P73" s="57">
        <f t="shared" si="16"/>
        <v>0.81883954874129616</v>
      </c>
      <c r="Q73" s="55">
        <f t="shared" si="9"/>
        <v>1.8636476190476268</v>
      </c>
      <c r="R73" s="55">
        <f t="shared" si="9"/>
        <v>0.60197142857143127</v>
      </c>
      <c r="S73" s="55">
        <f t="shared" si="9"/>
        <v>1.2616761904761955</v>
      </c>
      <c r="T73" s="55">
        <f t="shared" si="9"/>
        <v>2.275961904761914</v>
      </c>
      <c r="U73" s="55">
        <f t="shared" si="17"/>
        <v>0.371076190476192</v>
      </c>
      <c r="V73" s="22">
        <v>2</v>
      </c>
    </row>
    <row r="74" spans="1:22" x14ac:dyDescent="0.2">
      <c r="A74" s="41" t="s">
        <v>373</v>
      </c>
      <c r="B74" s="29" t="s">
        <v>355</v>
      </c>
      <c r="C74" s="29" t="s">
        <v>224</v>
      </c>
      <c r="D74" s="31">
        <v>16.560000000000059</v>
      </c>
      <c r="E74" s="31" t="s">
        <v>2</v>
      </c>
      <c r="F74" s="32">
        <v>18.4087</v>
      </c>
      <c r="G74">
        <v>14.353999999999999</v>
      </c>
      <c r="H74">
        <v>19.787400000000002</v>
      </c>
      <c r="I74">
        <v>4.5414000000000003</v>
      </c>
      <c r="J74" s="33">
        <f t="shared" si="10"/>
        <v>13.8673</v>
      </c>
      <c r="K74" s="33">
        <f t="shared" si="11"/>
        <v>4.0547000000000004</v>
      </c>
      <c r="L74" s="33">
        <f t="shared" si="12"/>
        <v>9.8125999999999998</v>
      </c>
      <c r="M74" s="33">
        <f t="shared" si="13"/>
        <v>15.246000000000002</v>
      </c>
      <c r="N74" s="33">
        <f t="shared" si="14"/>
        <v>0.70760710448320863</v>
      </c>
      <c r="O74" s="33">
        <f t="shared" si="15"/>
        <v>0.64361799816345255</v>
      </c>
      <c r="P74" s="33">
        <f t="shared" si="16"/>
        <v>0.90956972320608676</v>
      </c>
      <c r="Q74" s="29">
        <f t="shared" si="9"/>
        <v>0.83739734299516611</v>
      </c>
      <c r="R74" s="29">
        <f t="shared" si="9"/>
        <v>0.24484903381642428</v>
      </c>
      <c r="S74" s="29">
        <f t="shared" si="9"/>
        <v>0.59254830917874179</v>
      </c>
      <c r="T74" s="29">
        <f t="shared" si="9"/>
        <v>0.92065217391304033</v>
      </c>
      <c r="U74" s="29">
        <f t="shared" si="17"/>
        <v>0.27423913043478165</v>
      </c>
      <c r="V74" s="22">
        <v>2</v>
      </c>
    </row>
    <row r="75" spans="1:22" x14ac:dyDescent="0.2">
      <c r="A75" s="41" t="s">
        <v>373</v>
      </c>
      <c r="B75" s="29" t="s">
        <v>356</v>
      </c>
      <c r="C75" s="29" t="s">
        <v>244</v>
      </c>
      <c r="D75" s="31">
        <v>19.779999999999802</v>
      </c>
      <c r="E75" s="31" t="s">
        <v>1</v>
      </c>
      <c r="F75" s="32">
        <v>18.529299999999999</v>
      </c>
      <c r="G75">
        <v>14.632899999999999</v>
      </c>
      <c r="H75">
        <v>20.3476</v>
      </c>
      <c r="I75">
        <v>5.1951000000000001</v>
      </c>
      <c r="J75" s="33">
        <f t="shared" si="10"/>
        <v>13.334199999999999</v>
      </c>
      <c r="K75" s="33">
        <f t="shared" si="11"/>
        <v>3.8963999999999999</v>
      </c>
      <c r="L75" s="33">
        <f t="shared" si="12"/>
        <v>9.4377999999999993</v>
      </c>
      <c r="M75" s="33">
        <f t="shared" si="13"/>
        <v>15.1525</v>
      </c>
      <c r="N75" s="33">
        <f t="shared" si="14"/>
        <v>0.70778899371540849</v>
      </c>
      <c r="O75" s="33">
        <f t="shared" si="15"/>
        <v>0.62285431446955941</v>
      </c>
      <c r="P75" s="33">
        <f t="shared" si="16"/>
        <v>0.88</v>
      </c>
      <c r="Q75" s="29">
        <f t="shared" si="9"/>
        <v>0.67412537917088633</v>
      </c>
      <c r="R75" s="29">
        <f t="shared" si="9"/>
        <v>0.1969868554095065</v>
      </c>
      <c r="S75" s="29">
        <f t="shared" si="9"/>
        <v>0.47713852376137988</v>
      </c>
      <c r="T75" s="29">
        <f t="shared" si="9"/>
        <v>0.76605156723964363</v>
      </c>
      <c r="U75" s="29">
        <f t="shared" si="17"/>
        <v>0.26264408493427965</v>
      </c>
      <c r="V75" s="22">
        <v>2</v>
      </c>
    </row>
    <row r="76" spans="1:22" x14ac:dyDescent="0.2">
      <c r="A76" s="41" t="s">
        <v>373</v>
      </c>
      <c r="B76" s="29" t="s">
        <v>356</v>
      </c>
      <c r="C76" s="29" t="s">
        <v>250</v>
      </c>
      <c r="D76" s="31">
        <v>5.9399999999999444</v>
      </c>
      <c r="E76" s="31" t="s">
        <v>2</v>
      </c>
      <c r="F76" s="32">
        <v>14.5161</v>
      </c>
      <c r="G76">
        <v>13.6241</v>
      </c>
      <c r="H76">
        <v>20.7605</v>
      </c>
      <c r="I76">
        <v>4.1359000000000004</v>
      </c>
      <c r="J76" s="33">
        <f t="shared" si="10"/>
        <v>10.380199999999999</v>
      </c>
      <c r="K76" s="33">
        <f t="shared" si="11"/>
        <v>0.89199999999999946</v>
      </c>
      <c r="L76" s="33">
        <f t="shared" si="12"/>
        <v>9.4881999999999991</v>
      </c>
      <c r="M76" s="33">
        <f t="shared" si="13"/>
        <v>16.624600000000001</v>
      </c>
      <c r="N76" s="33">
        <f t="shared" si="14"/>
        <v>0.91406716633590879</v>
      </c>
      <c r="O76" s="33">
        <f t="shared" si="15"/>
        <v>0.57073252890295101</v>
      </c>
      <c r="P76" s="33">
        <f t="shared" si="16"/>
        <v>0.62438795519892198</v>
      </c>
      <c r="Q76" s="29">
        <f t="shared" si="9"/>
        <v>1.7475084175084337</v>
      </c>
      <c r="R76" s="29">
        <f t="shared" si="9"/>
        <v>0.15016835016835148</v>
      </c>
      <c r="S76" s="29">
        <f t="shared" si="9"/>
        <v>1.5973400673400822</v>
      </c>
      <c r="T76" s="29">
        <f t="shared" si="9"/>
        <v>2.798754208754235</v>
      </c>
      <c r="U76" s="29">
        <f t="shared" si="17"/>
        <v>0.69627946127946783</v>
      </c>
      <c r="V76" s="22">
        <v>2</v>
      </c>
    </row>
    <row r="77" spans="1:22" x14ac:dyDescent="0.2">
      <c r="A77" s="41" t="s">
        <v>373</v>
      </c>
      <c r="B77" s="29" t="s">
        <v>355</v>
      </c>
      <c r="C77" s="34" t="s">
        <v>226</v>
      </c>
      <c r="D77" s="31">
        <v>19.619999999999962</v>
      </c>
      <c r="E77" s="31" t="s">
        <v>1</v>
      </c>
      <c r="F77" s="32">
        <v>22.858499999999999</v>
      </c>
      <c r="G77">
        <v>18.356100000000001</v>
      </c>
      <c r="H77">
        <v>27.750599999999999</v>
      </c>
      <c r="I77">
        <v>6.1475999999999997</v>
      </c>
      <c r="J77" s="33">
        <f t="shared" si="10"/>
        <v>16.710899999999999</v>
      </c>
      <c r="K77" s="33">
        <f t="shared" si="11"/>
        <v>4.502399999999998</v>
      </c>
      <c r="L77" s="33">
        <f t="shared" si="12"/>
        <v>12.208500000000001</v>
      </c>
      <c r="M77" s="33">
        <f t="shared" si="13"/>
        <v>21.602999999999998</v>
      </c>
      <c r="N77" s="33">
        <f t="shared" si="14"/>
        <v>0.73057106439509556</v>
      </c>
      <c r="O77" s="33">
        <f t="shared" si="15"/>
        <v>0.56512984307735048</v>
      </c>
      <c r="P77" s="33">
        <f t="shared" si="16"/>
        <v>0.77354534092487159</v>
      </c>
      <c r="Q77" s="29">
        <f t="shared" si="9"/>
        <v>0.85172782874617892</v>
      </c>
      <c r="R77" s="29">
        <f t="shared" si="9"/>
        <v>0.22948012232415937</v>
      </c>
      <c r="S77" s="29">
        <f t="shared" si="9"/>
        <v>0.62224770642201954</v>
      </c>
      <c r="T77" s="29">
        <f t="shared" si="9"/>
        <v>1.1010703363914394</v>
      </c>
      <c r="U77" s="29">
        <f t="shared" si="17"/>
        <v>0.31333333333333391</v>
      </c>
      <c r="V77" s="22">
        <v>2</v>
      </c>
    </row>
    <row r="78" spans="1:22" x14ac:dyDescent="0.2">
      <c r="A78" s="41" t="s">
        <v>373</v>
      </c>
      <c r="B78" s="29" t="s">
        <v>355</v>
      </c>
      <c r="C78" s="34" t="s">
        <v>241</v>
      </c>
      <c r="D78" s="31">
        <v>17.13999999999993</v>
      </c>
      <c r="E78" s="31" t="s">
        <v>2</v>
      </c>
      <c r="F78" s="32">
        <v>18.165500000000002</v>
      </c>
      <c r="G78">
        <v>14.353999999999999</v>
      </c>
      <c r="H78">
        <v>20.111799999999999</v>
      </c>
      <c r="I78">
        <v>4.7035999999999998</v>
      </c>
      <c r="J78" s="33">
        <f t="shared" si="10"/>
        <v>13.461900000000002</v>
      </c>
      <c r="K78" s="33">
        <f t="shared" si="11"/>
        <v>3.8115000000000023</v>
      </c>
      <c r="L78" s="33">
        <f t="shared" si="12"/>
        <v>9.6503999999999994</v>
      </c>
      <c r="M78" s="33">
        <f t="shared" si="13"/>
        <v>15.408199999999999</v>
      </c>
      <c r="N78" s="33">
        <f t="shared" si="14"/>
        <v>0.7168676041272033</v>
      </c>
      <c r="O78" s="33">
        <f t="shared" si="15"/>
        <v>0.62631585779000787</v>
      </c>
      <c r="P78" s="33">
        <f t="shared" si="16"/>
        <v>0.87368414220999224</v>
      </c>
      <c r="Q78" s="29">
        <f t="shared" si="9"/>
        <v>0.78540840140023671</v>
      </c>
      <c r="R78" s="29">
        <f t="shared" si="9"/>
        <v>0.22237456242707224</v>
      </c>
      <c r="S78" s="29">
        <f t="shared" si="9"/>
        <v>0.5630338389731645</v>
      </c>
      <c r="T78" s="29">
        <f t="shared" si="9"/>
        <v>0.8989614935822674</v>
      </c>
      <c r="U78" s="29">
        <f t="shared" si="17"/>
        <v>0.27442240373395677</v>
      </c>
      <c r="V78" s="22">
        <v>2</v>
      </c>
    </row>
    <row r="79" spans="1:22" x14ac:dyDescent="0.2">
      <c r="A79" s="41" t="s">
        <v>373</v>
      </c>
      <c r="B79" s="29" t="s">
        <v>356</v>
      </c>
      <c r="C79" s="34" t="s">
        <v>234</v>
      </c>
      <c r="D79" s="31">
        <v>17.869999999999969</v>
      </c>
      <c r="E79" s="31" t="s">
        <v>1</v>
      </c>
      <c r="F79" s="32">
        <v>19.9146</v>
      </c>
      <c r="G79">
        <v>15.1524</v>
      </c>
      <c r="H79">
        <v>21.992699999999999</v>
      </c>
      <c r="I79">
        <v>4.9353999999999996</v>
      </c>
      <c r="J79" s="33">
        <f t="shared" si="10"/>
        <v>14.979200000000001</v>
      </c>
      <c r="K79" s="33">
        <f t="shared" si="11"/>
        <v>4.7622</v>
      </c>
      <c r="L79" s="33">
        <f t="shared" si="12"/>
        <v>10.217000000000001</v>
      </c>
      <c r="M79" s="33">
        <f t="shared" si="13"/>
        <v>17.057299999999998</v>
      </c>
      <c r="N79" s="33">
        <f t="shared" si="14"/>
        <v>0.68207914975432604</v>
      </c>
      <c r="O79" s="33">
        <f t="shared" si="15"/>
        <v>0.59898108141382289</v>
      </c>
      <c r="P79" s="33">
        <f t="shared" si="16"/>
        <v>0.87816946410041463</v>
      </c>
      <c r="Q79" s="29">
        <f t="shared" si="9"/>
        <v>0.8382316731953009</v>
      </c>
      <c r="R79" s="29">
        <f t="shared" si="9"/>
        <v>0.26649132624510397</v>
      </c>
      <c r="S79" s="29">
        <f t="shared" si="9"/>
        <v>0.57174034695019693</v>
      </c>
      <c r="T79" s="29">
        <f t="shared" si="9"/>
        <v>0.95452154448797022</v>
      </c>
      <c r="U79" s="29">
        <f t="shared" si="17"/>
        <v>0.27618354784555166</v>
      </c>
      <c r="V79" s="22">
        <v>2</v>
      </c>
    </row>
    <row r="80" spans="1:22" x14ac:dyDescent="0.2">
      <c r="A80" s="41" t="s">
        <v>373</v>
      </c>
      <c r="B80" s="29" t="s">
        <v>355</v>
      </c>
      <c r="C80" s="34" t="s">
        <v>236</v>
      </c>
      <c r="D80" s="31">
        <v>9.8599999999999071</v>
      </c>
      <c r="E80" s="31" t="s">
        <v>1</v>
      </c>
      <c r="F80" s="32">
        <v>26.495100000000001</v>
      </c>
      <c r="G80">
        <v>21.6463</v>
      </c>
      <c r="H80">
        <v>35.067100000000003</v>
      </c>
      <c r="I80">
        <v>4.4158999999999997</v>
      </c>
      <c r="J80" s="33">
        <f t="shared" si="10"/>
        <v>22.0792</v>
      </c>
      <c r="K80" s="33">
        <f t="shared" si="11"/>
        <v>4.8488000000000007</v>
      </c>
      <c r="L80" s="33">
        <f t="shared" si="12"/>
        <v>17.230399999999999</v>
      </c>
      <c r="M80" s="33">
        <f t="shared" si="13"/>
        <v>30.651200000000003</v>
      </c>
      <c r="N80" s="33">
        <f t="shared" si="14"/>
        <v>0.78039059386209642</v>
      </c>
      <c r="O80" s="33">
        <f t="shared" si="15"/>
        <v>0.56214438586417492</v>
      </c>
      <c r="P80" s="33">
        <f t="shared" si="16"/>
        <v>0.7203372135511823</v>
      </c>
      <c r="Q80" s="29">
        <f t="shared" si="9"/>
        <v>2.2392697768762888</v>
      </c>
      <c r="R80" s="29">
        <f t="shared" si="9"/>
        <v>0.49176470588235766</v>
      </c>
      <c r="S80" s="29">
        <f t="shared" si="9"/>
        <v>1.7475050709939313</v>
      </c>
      <c r="T80" s="29">
        <f t="shared" si="9"/>
        <v>3.1086409736308611</v>
      </c>
      <c r="U80" s="29">
        <f t="shared" si="17"/>
        <v>0.44786004056795553</v>
      </c>
      <c r="V80" s="22">
        <v>2</v>
      </c>
    </row>
    <row r="81" spans="1:22" x14ac:dyDescent="0.2">
      <c r="A81" s="41" t="s">
        <v>373</v>
      </c>
      <c r="B81" s="29" t="s">
        <v>355</v>
      </c>
      <c r="C81" s="34" t="s">
        <v>235</v>
      </c>
      <c r="D81" s="31">
        <v>10.999999999999972</v>
      </c>
      <c r="E81" s="31" t="s">
        <v>2</v>
      </c>
      <c r="F81" s="32">
        <v>32.032800000000002</v>
      </c>
      <c r="G81">
        <v>25.626300000000001</v>
      </c>
      <c r="H81">
        <v>41.804900000000004</v>
      </c>
      <c r="I81">
        <v>4.9467999999999996</v>
      </c>
      <c r="J81" s="33">
        <f t="shared" si="10"/>
        <v>27.086000000000002</v>
      </c>
      <c r="K81" s="33">
        <f t="shared" si="11"/>
        <v>6.4065000000000012</v>
      </c>
      <c r="L81" s="33">
        <f t="shared" si="12"/>
        <v>20.679500000000001</v>
      </c>
      <c r="M81" s="33">
        <f t="shared" si="13"/>
        <v>36.858100000000007</v>
      </c>
      <c r="N81" s="33">
        <f t="shared" si="14"/>
        <v>0.76347559624898464</v>
      </c>
      <c r="O81" s="33">
        <f t="shared" si="15"/>
        <v>0.5610571353379582</v>
      </c>
      <c r="P81" s="33">
        <f t="shared" si="16"/>
        <v>0.73487238897284446</v>
      </c>
      <c r="Q81" s="29">
        <f t="shared" si="9"/>
        <v>2.462363636363643</v>
      </c>
      <c r="R81" s="29">
        <f t="shared" si="9"/>
        <v>0.58240909090909254</v>
      </c>
      <c r="S81" s="29">
        <f t="shared" si="9"/>
        <v>1.8799545454545503</v>
      </c>
      <c r="T81" s="29">
        <f t="shared" si="9"/>
        <v>3.3507363636363729</v>
      </c>
      <c r="U81" s="29">
        <f t="shared" si="17"/>
        <v>0.44970909090909206</v>
      </c>
      <c r="V81" s="22">
        <v>2</v>
      </c>
    </row>
    <row r="82" spans="1:22" x14ac:dyDescent="0.2">
      <c r="A82" s="41" t="s">
        <v>373</v>
      </c>
      <c r="B82" s="29" t="s">
        <v>356</v>
      </c>
      <c r="C82" s="34" t="s">
        <v>258</v>
      </c>
      <c r="D82" s="31">
        <v>9.41</v>
      </c>
      <c r="E82" s="31" t="s">
        <v>1</v>
      </c>
      <c r="F82" s="32">
        <v>18.139600000000002</v>
      </c>
      <c r="G82">
        <v>13.5939</v>
      </c>
      <c r="H82">
        <v>21.732900000000001</v>
      </c>
      <c r="I82">
        <v>5.2816999999999998</v>
      </c>
      <c r="J82" s="33">
        <f t="shared" si="10"/>
        <v>12.857900000000001</v>
      </c>
      <c r="K82" s="33">
        <f t="shared" si="11"/>
        <v>4.5457000000000019</v>
      </c>
      <c r="L82" s="33">
        <f t="shared" si="12"/>
        <v>8.3122000000000007</v>
      </c>
      <c r="M82" s="33">
        <f>H82-I82</f>
        <v>16.4512</v>
      </c>
      <c r="N82" s="33">
        <f t="shared" si="14"/>
        <v>0.6464663747579309</v>
      </c>
      <c r="O82" s="33">
        <f t="shared" si="15"/>
        <v>0.50526405368605332</v>
      </c>
      <c r="P82" s="33">
        <f>J82/M82</f>
        <v>0.7815782435323867</v>
      </c>
      <c r="Q82" s="29">
        <f t="shared" si="9"/>
        <v>1.3664080765143465</v>
      </c>
      <c r="R82" s="29">
        <f t="shared" si="9"/>
        <v>0.48307120085015959</v>
      </c>
      <c r="S82" s="29">
        <f t="shared" si="9"/>
        <v>0.88333687566418706</v>
      </c>
      <c r="T82" s="29">
        <f t="shared" si="9"/>
        <v>1.7482678002125398</v>
      </c>
      <c r="U82" s="29">
        <f t="shared" si="17"/>
        <v>0.56128586609989373</v>
      </c>
      <c r="V82" s="22">
        <v>2</v>
      </c>
    </row>
    <row r="83" spans="1:22" x14ac:dyDescent="0.2">
      <c r="A83" s="41" t="s">
        <v>373</v>
      </c>
      <c r="B83" s="29" t="s">
        <v>356</v>
      </c>
      <c r="C83" s="34" t="s">
        <v>231</v>
      </c>
      <c r="D83" s="31">
        <v>14.820000000000086</v>
      </c>
      <c r="E83" s="31" t="s">
        <v>2</v>
      </c>
      <c r="F83" s="32">
        <v>28.9512</v>
      </c>
      <c r="G83">
        <v>21.328199999999999</v>
      </c>
      <c r="H83">
        <v>36.411999999999999</v>
      </c>
      <c r="I83">
        <v>4.7847</v>
      </c>
      <c r="J83" s="33">
        <f t="shared" si="10"/>
        <v>24.166499999999999</v>
      </c>
      <c r="K83" s="33">
        <f t="shared" si="11"/>
        <v>7.6230000000000011</v>
      </c>
      <c r="L83" s="33">
        <f t="shared" si="12"/>
        <v>16.543499999999998</v>
      </c>
      <c r="M83" s="33">
        <f t="shared" si="13"/>
        <v>31.627299999999998</v>
      </c>
      <c r="N83" s="33">
        <f t="shared" si="14"/>
        <v>0.68456334181615042</v>
      </c>
      <c r="O83" s="33">
        <f t="shared" si="15"/>
        <v>0.52307658257265077</v>
      </c>
      <c r="P83" s="33">
        <f t="shared" si="16"/>
        <v>0.76410253167358577</v>
      </c>
      <c r="Q83" s="29">
        <f t="shared" si="9"/>
        <v>1.6306680161943226</v>
      </c>
      <c r="R83" s="29">
        <f t="shared" si="9"/>
        <v>0.51437246963562466</v>
      </c>
      <c r="S83" s="29">
        <f t="shared" si="9"/>
        <v>1.1162955465586979</v>
      </c>
      <c r="T83" s="29">
        <f t="shared" si="9"/>
        <v>2.134095816464225</v>
      </c>
      <c r="U83" s="29">
        <f t="shared" si="17"/>
        <v>0.32285425101214388</v>
      </c>
      <c r="V83" s="22">
        <v>2</v>
      </c>
    </row>
    <row r="84" spans="1:22" x14ac:dyDescent="0.2">
      <c r="A84" s="41" t="s">
        <v>375</v>
      </c>
      <c r="B84" s="29" t="s">
        <v>355</v>
      </c>
      <c r="C84" s="34" t="s">
        <v>228</v>
      </c>
      <c r="D84" s="31">
        <v>7.82</v>
      </c>
      <c r="E84" s="31" t="s">
        <v>1</v>
      </c>
      <c r="F84" s="32">
        <v>36.106099999999998</v>
      </c>
      <c r="G84">
        <v>27.2744</v>
      </c>
      <c r="H84">
        <v>47.708500000000001</v>
      </c>
      <c r="I84">
        <v>5.8011999999999997</v>
      </c>
      <c r="J84" s="33">
        <f t="shared" si="10"/>
        <v>30.304899999999996</v>
      </c>
      <c r="K84" s="33">
        <f t="shared" si="11"/>
        <v>8.8316999999999979</v>
      </c>
      <c r="L84" s="33">
        <f t="shared" si="12"/>
        <v>21.473199999999999</v>
      </c>
      <c r="M84" s="33">
        <f t="shared" si="13"/>
        <v>41.907299999999999</v>
      </c>
      <c r="N84" s="33">
        <f t="shared" si="14"/>
        <v>0.7085718811149353</v>
      </c>
      <c r="O84" s="33">
        <f t="shared" si="15"/>
        <v>0.51239760137255319</v>
      </c>
      <c r="P84" s="33">
        <f t="shared" si="16"/>
        <v>0.72314131428175987</v>
      </c>
      <c r="Q84" s="29">
        <f t="shared" si="9"/>
        <v>3.8753069053708433</v>
      </c>
      <c r="R84" s="29">
        <f t="shared" si="9"/>
        <v>1.1293734015345265</v>
      </c>
      <c r="S84" s="29">
        <f t="shared" si="9"/>
        <v>2.7459335038363166</v>
      </c>
      <c r="T84" s="29">
        <f t="shared" si="9"/>
        <v>5.3589897698209716</v>
      </c>
      <c r="U84" s="29">
        <f t="shared" si="17"/>
        <v>0.74184143222506382</v>
      </c>
      <c r="V84" s="22">
        <v>2</v>
      </c>
    </row>
    <row r="85" spans="1:22" x14ac:dyDescent="0.2">
      <c r="A85" s="41" t="s">
        <v>375</v>
      </c>
      <c r="B85" s="29" t="s">
        <v>355</v>
      </c>
      <c r="C85" s="34" t="s">
        <v>243</v>
      </c>
      <c r="D85" s="31">
        <v>7.13</v>
      </c>
      <c r="E85" s="31" t="s">
        <v>2</v>
      </c>
      <c r="F85" s="32">
        <v>28.1402</v>
      </c>
      <c r="G85">
        <v>23.233899999999998</v>
      </c>
      <c r="H85">
        <v>37.790599999999998</v>
      </c>
      <c r="I85">
        <v>4.2980999999999998</v>
      </c>
      <c r="J85" s="33">
        <f t="shared" si="10"/>
        <v>23.842100000000002</v>
      </c>
      <c r="K85" s="33">
        <f t="shared" si="11"/>
        <v>4.9063000000000017</v>
      </c>
      <c r="L85" s="33">
        <f t="shared" si="12"/>
        <v>18.9358</v>
      </c>
      <c r="M85" s="33">
        <f t="shared" si="13"/>
        <v>33.4925</v>
      </c>
      <c r="N85" s="33">
        <f t="shared" si="14"/>
        <v>0.79421695236577305</v>
      </c>
      <c r="O85" s="33">
        <f t="shared" si="15"/>
        <v>0.56537433753825483</v>
      </c>
      <c r="P85" s="33">
        <f t="shared" si="16"/>
        <v>0.71186385011569764</v>
      </c>
      <c r="Q85" s="29">
        <f t="shared" si="9"/>
        <v>3.3439130434782611</v>
      </c>
      <c r="R85" s="29">
        <f t="shared" si="9"/>
        <v>0.68812061711079964</v>
      </c>
      <c r="S85" s="29">
        <f t="shared" si="9"/>
        <v>2.6557924263674617</v>
      </c>
      <c r="T85" s="29">
        <f t="shared" si="9"/>
        <v>4.6974053295932681</v>
      </c>
      <c r="U85" s="29">
        <f t="shared" si="17"/>
        <v>0.60281907433380078</v>
      </c>
      <c r="V85" s="22">
        <v>2</v>
      </c>
    </row>
    <row r="86" spans="1:22" x14ac:dyDescent="0.2">
      <c r="A86" s="41" t="s">
        <v>375</v>
      </c>
      <c r="B86" s="29" t="s">
        <v>356</v>
      </c>
      <c r="C86" s="34" t="s">
        <v>246</v>
      </c>
      <c r="D86" s="31">
        <v>5.17</v>
      </c>
      <c r="E86" s="31" t="s">
        <v>1</v>
      </c>
      <c r="F86" s="32">
        <v>16.4512</v>
      </c>
      <c r="G86">
        <v>13.6805</v>
      </c>
      <c r="H86">
        <v>21.6463</v>
      </c>
      <c r="I86">
        <v>3.7231999999999998</v>
      </c>
      <c r="J86" s="33">
        <f t="shared" si="10"/>
        <v>12.728</v>
      </c>
      <c r="K86" s="33">
        <f t="shared" si="11"/>
        <v>2.7706999999999997</v>
      </c>
      <c r="L86" s="33">
        <f t="shared" si="12"/>
        <v>9.9573</v>
      </c>
      <c r="M86" s="33">
        <f t="shared" si="13"/>
        <v>17.923100000000002</v>
      </c>
      <c r="N86" s="33">
        <f t="shared" si="14"/>
        <v>0.78231458202388438</v>
      </c>
      <c r="O86" s="33">
        <f t="shared" si="15"/>
        <v>0.55555679542043501</v>
      </c>
      <c r="P86" s="33">
        <f t="shared" si="16"/>
        <v>0.7101450083969848</v>
      </c>
      <c r="Q86" s="29">
        <f t="shared" si="9"/>
        <v>2.4618955512572533</v>
      </c>
      <c r="R86" s="29">
        <f t="shared" si="9"/>
        <v>0.53591876208897482</v>
      </c>
      <c r="S86" s="29">
        <f t="shared" si="9"/>
        <v>1.9259767891682786</v>
      </c>
      <c r="T86" s="29">
        <f t="shared" si="9"/>
        <v>3.4667504835589944</v>
      </c>
      <c r="U86" s="29">
        <f t="shared" si="17"/>
        <v>0.72015473887814307</v>
      </c>
      <c r="V86" s="22">
        <v>2</v>
      </c>
    </row>
    <row r="87" spans="1:22" x14ac:dyDescent="0.2">
      <c r="A87" s="41" t="s">
        <v>375</v>
      </c>
      <c r="B87" s="29" t="s">
        <v>356</v>
      </c>
      <c r="C87" s="34" t="s">
        <v>255</v>
      </c>
      <c r="D87" s="31">
        <v>14.47</v>
      </c>
      <c r="E87" s="31" t="s">
        <v>2</v>
      </c>
      <c r="F87" s="32">
        <v>33.898000000000003</v>
      </c>
      <c r="G87">
        <v>24.8964</v>
      </c>
      <c r="H87">
        <v>44.034999999999997</v>
      </c>
      <c r="I87">
        <v>7.2986000000000004</v>
      </c>
      <c r="J87" s="33">
        <f t="shared" si="10"/>
        <v>26.599400000000003</v>
      </c>
      <c r="K87" s="33">
        <f t="shared" si="11"/>
        <v>9.0016000000000034</v>
      </c>
      <c r="L87" s="33">
        <f t="shared" si="12"/>
        <v>17.597799999999999</v>
      </c>
      <c r="M87" s="33">
        <f t="shared" si="13"/>
        <v>36.736399999999996</v>
      </c>
      <c r="N87" s="33">
        <f t="shared" si="14"/>
        <v>0.66158635157183987</v>
      </c>
      <c r="O87" s="33">
        <f t="shared" si="15"/>
        <v>0.4790289739876526</v>
      </c>
      <c r="P87" s="33">
        <f t="shared" si="16"/>
        <v>0.72406114915996134</v>
      </c>
      <c r="Q87" s="29">
        <f t="shared" si="9"/>
        <v>1.8382446440912232</v>
      </c>
      <c r="R87" s="29">
        <f t="shared" si="9"/>
        <v>0.62208707671043562</v>
      </c>
      <c r="S87" s="29">
        <f t="shared" si="9"/>
        <v>1.2161575673807878</v>
      </c>
      <c r="T87" s="29">
        <f t="shared" si="9"/>
        <v>2.538797512093987</v>
      </c>
      <c r="U87" s="29">
        <f t="shared" si="17"/>
        <v>0.50439530062197646</v>
      </c>
      <c r="V87" s="22">
        <v>2</v>
      </c>
    </row>
    <row r="88" spans="1:22" x14ac:dyDescent="0.2">
      <c r="A88" s="41" t="s">
        <v>375</v>
      </c>
      <c r="B88" s="29" t="s">
        <v>355</v>
      </c>
      <c r="C88" s="34" t="s">
        <v>257</v>
      </c>
      <c r="D88" s="31">
        <v>14.589999999999874</v>
      </c>
      <c r="E88" s="31" t="s">
        <v>1</v>
      </c>
      <c r="F88" s="32">
        <v>23.118300000000001</v>
      </c>
      <c r="G88">
        <v>17.663399999999999</v>
      </c>
      <c r="H88">
        <v>25.282900000000001</v>
      </c>
      <c r="I88">
        <v>5.2816999999999998</v>
      </c>
      <c r="J88" s="33">
        <f t="shared" si="10"/>
        <v>17.836600000000001</v>
      </c>
      <c r="K88" s="33">
        <f t="shared" si="11"/>
        <v>5.4549000000000021</v>
      </c>
      <c r="L88" s="33">
        <f t="shared" si="12"/>
        <v>12.381699999999999</v>
      </c>
      <c r="M88" s="33">
        <f t="shared" si="13"/>
        <v>20.001200000000001</v>
      </c>
      <c r="N88" s="33">
        <f t="shared" si="14"/>
        <v>0.69417377751365161</v>
      </c>
      <c r="O88" s="33">
        <f t="shared" si="15"/>
        <v>0.61904785712857224</v>
      </c>
      <c r="P88" s="33">
        <f t="shared" si="16"/>
        <v>0.89177649341039533</v>
      </c>
      <c r="Q88" s="29">
        <f t="shared" si="9"/>
        <v>1.2225222755311964</v>
      </c>
      <c r="R88" s="29">
        <f t="shared" si="9"/>
        <v>0.3738793694311206</v>
      </c>
      <c r="S88" s="29">
        <f t="shared" si="9"/>
        <v>0.84864290610007576</v>
      </c>
      <c r="T88" s="29">
        <f t="shared" si="9"/>
        <v>1.370884167237846</v>
      </c>
      <c r="U88" s="29">
        <f t="shared" si="17"/>
        <v>0.36200822481151784</v>
      </c>
      <c r="V88" s="22">
        <v>2</v>
      </c>
    </row>
    <row r="89" spans="1:22" x14ac:dyDescent="0.2">
      <c r="A89" s="41" t="s">
        <v>375</v>
      </c>
      <c r="B89" s="29" t="s">
        <v>355</v>
      </c>
      <c r="C89" s="34" t="s">
        <v>233</v>
      </c>
      <c r="D89" s="31">
        <v>17.50999999999997</v>
      </c>
      <c r="E89" s="31" t="s">
        <v>2</v>
      </c>
      <c r="F89" s="32">
        <v>33.979100000000003</v>
      </c>
      <c r="G89">
        <v>25.058599999999998</v>
      </c>
      <c r="H89">
        <v>40.345199999999998</v>
      </c>
      <c r="I89">
        <v>7.6230000000000002</v>
      </c>
      <c r="J89" s="33">
        <f t="shared" si="10"/>
        <v>26.356100000000001</v>
      </c>
      <c r="K89" s="33">
        <f t="shared" si="11"/>
        <v>8.9205000000000041</v>
      </c>
      <c r="L89" s="33">
        <f t="shared" si="12"/>
        <v>17.435599999999997</v>
      </c>
      <c r="M89" s="33">
        <f t="shared" si="13"/>
        <v>32.722200000000001</v>
      </c>
      <c r="N89" s="33">
        <f t="shared" si="14"/>
        <v>0.66153945386457014</v>
      </c>
      <c r="O89" s="33">
        <f t="shared" si="15"/>
        <v>0.53283703418474293</v>
      </c>
      <c r="P89" s="33">
        <f t="shared" si="16"/>
        <v>0.80545012254677251</v>
      </c>
      <c r="Q89" s="29">
        <f t="shared" si="9"/>
        <v>1.5052027412906936</v>
      </c>
      <c r="R89" s="29">
        <f t="shared" si="9"/>
        <v>0.50945174186179443</v>
      </c>
      <c r="S89" s="29">
        <f t="shared" si="9"/>
        <v>0.99575099942889933</v>
      </c>
      <c r="T89" s="29">
        <f t="shared" si="9"/>
        <v>1.8687721302113112</v>
      </c>
      <c r="U89" s="29">
        <f t="shared" si="17"/>
        <v>0.43535122786978947</v>
      </c>
      <c r="V89" s="22">
        <v>2</v>
      </c>
    </row>
    <row r="90" spans="1:22" x14ac:dyDescent="0.2">
      <c r="A90" s="41" t="s">
        <v>375</v>
      </c>
      <c r="B90" s="29" t="s">
        <v>356</v>
      </c>
      <c r="C90" s="34" t="s">
        <v>240</v>
      </c>
      <c r="D90" s="29">
        <v>8.7900000000000809</v>
      </c>
      <c r="E90" s="31" t="s">
        <v>1</v>
      </c>
      <c r="F90" s="32">
        <v>18.096299999999999</v>
      </c>
      <c r="G90">
        <v>15.931699999999999</v>
      </c>
      <c r="H90">
        <v>21.3</v>
      </c>
      <c r="I90">
        <v>4.9353999999999996</v>
      </c>
      <c r="J90" s="33">
        <f t="shared" si="10"/>
        <v>13.1609</v>
      </c>
      <c r="K90" s="33">
        <f t="shared" si="11"/>
        <v>2.1646000000000001</v>
      </c>
      <c r="L90" s="33">
        <f t="shared" si="12"/>
        <v>10.9963</v>
      </c>
      <c r="M90" s="33">
        <f t="shared" si="13"/>
        <v>16.364600000000003</v>
      </c>
      <c r="N90" s="33">
        <f t="shared" si="14"/>
        <v>0.83552796541269969</v>
      </c>
      <c r="O90" s="33">
        <f t="shared" si="15"/>
        <v>0.67195654033706886</v>
      </c>
      <c r="P90" s="33">
        <f t="shared" si="16"/>
        <v>0.80422986201923652</v>
      </c>
      <c r="Q90" s="29">
        <f t="shared" si="9"/>
        <v>1.4972582480090875</v>
      </c>
      <c r="R90" s="29">
        <f t="shared" si="9"/>
        <v>0.24625711035267123</v>
      </c>
      <c r="S90" s="29">
        <f t="shared" si="9"/>
        <v>1.2510011376564163</v>
      </c>
      <c r="T90" s="29">
        <f t="shared" si="9"/>
        <v>1.8617292377701766</v>
      </c>
      <c r="U90" s="29">
        <f t="shared" si="17"/>
        <v>0.56147895335608122</v>
      </c>
      <c r="V90" s="22">
        <v>2</v>
      </c>
    </row>
    <row r="91" spans="1:22" x14ac:dyDescent="0.2">
      <c r="A91" s="41" t="s">
        <v>375</v>
      </c>
      <c r="B91" s="29" t="s">
        <v>356</v>
      </c>
      <c r="C91" s="34" t="s">
        <v>248</v>
      </c>
      <c r="D91" s="31">
        <v>15.882999999999983</v>
      </c>
      <c r="E91" s="31" t="s">
        <v>2</v>
      </c>
      <c r="F91" s="32">
        <v>31.546299999999999</v>
      </c>
      <c r="G91">
        <v>22.0581</v>
      </c>
      <c r="H91">
        <v>42.250900000000001</v>
      </c>
      <c r="I91">
        <v>7.0552999999999999</v>
      </c>
      <c r="J91" s="33">
        <f t="shared" si="10"/>
        <v>24.491</v>
      </c>
      <c r="K91" s="33">
        <f t="shared" si="11"/>
        <v>9.4881999999999991</v>
      </c>
      <c r="L91" s="33">
        <f t="shared" si="12"/>
        <v>15.002800000000001</v>
      </c>
      <c r="M91" s="33">
        <f>H91-I91</f>
        <v>35.195599999999999</v>
      </c>
      <c r="N91" s="33">
        <f t="shared" si="14"/>
        <v>0.61258421460944845</v>
      </c>
      <c r="O91" s="33">
        <f t="shared" si="15"/>
        <v>0.42626919274000163</v>
      </c>
      <c r="P91" s="33">
        <f t="shared" si="16"/>
        <v>0.69585402720794642</v>
      </c>
      <c r="Q91" s="29">
        <f t="shared" ref="Q91:T153" si="18">J91/$D91</f>
        <v>1.5419631052068266</v>
      </c>
      <c r="R91" s="29">
        <f t="shared" si="18"/>
        <v>0.59738084744695641</v>
      </c>
      <c r="S91" s="29">
        <f t="shared" si="18"/>
        <v>0.94458225775987004</v>
      </c>
      <c r="T91" s="29">
        <f t="shared" si="18"/>
        <v>2.2159289806711602</v>
      </c>
      <c r="U91" s="29">
        <f t="shared" si="17"/>
        <v>0.44420449537241125</v>
      </c>
      <c r="V91" s="22">
        <v>2</v>
      </c>
    </row>
    <row r="92" spans="1:22" x14ac:dyDescent="0.2">
      <c r="A92" s="41" t="s">
        <v>376</v>
      </c>
      <c r="B92" s="29" t="s">
        <v>355</v>
      </c>
      <c r="C92" s="34" t="s">
        <v>227</v>
      </c>
      <c r="D92" s="56">
        <v>18.239999999999966</v>
      </c>
      <c r="E92" s="31" t="s">
        <v>1</v>
      </c>
      <c r="F92" s="32">
        <v>25.023199999999999</v>
      </c>
      <c r="G92">
        <v>20.607299999999999</v>
      </c>
      <c r="H92">
        <v>32.0366</v>
      </c>
      <c r="I92">
        <v>4.5890000000000004</v>
      </c>
      <c r="J92" s="33">
        <f t="shared" si="10"/>
        <v>20.434199999999997</v>
      </c>
      <c r="K92" s="33">
        <f t="shared" si="11"/>
        <v>4.4159000000000006</v>
      </c>
      <c r="L92" s="33">
        <f t="shared" si="12"/>
        <v>16.018299999999996</v>
      </c>
      <c r="M92" s="33">
        <f>H92-I92</f>
        <v>27.447600000000001</v>
      </c>
      <c r="N92" s="33">
        <f t="shared" si="14"/>
        <v>0.78389660471170874</v>
      </c>
      <c r="O92" s="33">
        <f t="shared" si="15"/>
        <v>0.58359565135020897</v>
      </c>
      <c r="P92" s="33">
        <f t="shared" si="16"/>
        <v>0.74448039172823843</v>
      </c>
      <c r="Q92" s="29">
        <f t="shared" si="18"/>
        <v>1.1202960526315808</v>
      </c>
      <c r="R92" s="29">
        <f t="shared" si="18"/>
        <v>0.24209978070175486</v>
      </c>
      <c r="S92" s="29">
        <f t="shared" si="18"/>
        <v>0.87819627192982597</v>
      </c>
      <c r="T92" s="29">
        <f t="shared" si="18"/>
        <v>1.5048026315789502</v>
      </c>
      <c r="U92" s="29">
        <f t="shared" si="17"/>
        <v>0.25158991228070227</v>
      </c>
      <c r="V92" s="22">
        <v>2</v>
      </c>
    </row>
    <row r="93" spans="1:22" x14ac:dyDescent="0.2">
      <c r="A93" s="41" t="s">
        <v>376</v>
      </c>
      <c r="B93" s="29" t="s">
        <v>355</v>
      </c>
      <c r="C93" s="34" t="s">
        <v>229</v>
      </c>
      <c r="D93" s="31">
        <v>12.59600000000016</v>
      </c>
      <c r="E93" s="31" t="s">
        <v>2</v>
      </c>
      <c r="F93" s="32">
        <v>19.381900000000002</v>
      </c>
      <c r="G93">
        <v>14.0296</v>
      </c>
      <c r="H93">
        <v>24.6937</v>
      </c>
      <c r="I93">
        <v>5.2712000000000003</v>
      </c>
      <c r="J93" s="33">
        <f>F93-I93</f>
        <v>14.110700000000001</v>
      </c>
      <c r="K93" s="33">
        <f>F93-G93</f>
        <v>5.3523000000000014</v>
      </c>
      <c r="L93" s="33">
        <f t="shared" si="12"/>
        <v>8.7584</v>
      </c>
      <c r="M93" s="33">
        <f t="shared" si="13"/>
        <v>19.422499999999999</v>
      </c>
      <c r="N93" s="33">
        <f t="shared" si="14"/>
        <v>0.62069209890366883</v>
      </c>
      <c r="O93" s="33">
        <f t="shared" si="15"/>
        <v>0.45094091903719913</v>
      </c>
      <c r="P93" s="33">
        <f t="shared" si="16"/>
        <v>0.72651306474449751</v>
      </c>
      <c r="Q93" s="29">
        <f t="shared" si="18"/>
        <v>1.1202524610987474</v>
      </c>
      <c r="R93" s="29">
        <f t="shared" si="18"/>
        <v>0.42492060971736528</v>
      </c>
      <c r="S93" s="29">
        <f t="shared" si="18"/>
        <v>0.69533185138138209</v>
      </c>
      <c r="T93" s="29">
        <f t="shared" si="18"/>
        <v>1.5419577643696216</v>
      </c>
      <c r="U93" s="29">
        <f t="shared" si="17"/>
        <v>0.41848205779612047</v>
      </c>
      <c r="V93" s="22">
        <v>2</v>
      </c>
    </row>
    <row r="94" spans="1:22" x14ac:dyDescent="0.2">
      <c r="A94" s="41" t="s">
        <v>376</v>
      </c>
      <c r="B94" s="29" t="s">
        <v>356</v>
      </c>
      <c r="C94" s="34" t="s">
        <v>252</v>
      </c>
      <c r="D94" s="38">
        <v>5.4000000000000297</v>
      </c>
      <c r="E94" s="31" t="s">
        <v>1</v>
      </c>
      <c r="F94" s="32">
        <v>10.476800000000001</v>
      </c>
      <c r="G94">
        <v>10.2171</v>
      </c>
      <c r="H94">
        <v>16.0183</v>
      </c>
      <c r="I94">
        <v>3.55</v>
      </c>
      <c r="J94" s="33">
        <f t="shared" ref="J94:J99" si="19">F94-I94</f>
        <v>6.926800000000001</v>
      </c>
      <c r="K94" s="33">
        <f t="shared" ref="K94:K99" si="20">F94-G94</f>
        <v>0.25970000000000049</v>
      </c>
      <c r="L94" s="33">
        <f t="shared" si="12"/>
        <v>6.6671000000000005</v>
      </c>
      <c r="M94" s="33">
        <f t="shared" si="13"/>
        <v>12.468299999999999</v>
      </c>
      <c r="N94" s="33">
        <f t="shared" si="14"/>
        <v>0.962507940174395</v>
      </c>
      <c r="O94" s="33">
        <f t="shared" si="15"/>
        <v>0.5347240602167096</v>
      </c>
      <c r="P94" s="33">
        <f t="shared" si="16"/>
        <v>0.55555288210902865</v>
      </c>
      <c r="Q94" s="29">
        <f t="shared" si="18"/>
        <v>1.2827407407407339</v>
      </c>
      <c r="R94" s="29">
        <f t="shared" si="18"/>
        <v>4.8092592592592416E-2</v>
      </c>
      <c r="S94" s="29">
        <f t="shared" si="18"/>
        <v>1.2346481481481415</v>
      </c>
      <c r="T94" s="29">
        <f t="shared" si="18"/>
        <v>2.3089444444444318</v>
      </c>
      <c r="U94" s="29">
        <f t="shared" si="17"/>
        <v>0.65740740740740378</v>
      </c>
      <c r="V94" s="22">
        <v>2</v>
      </c>
    </row>
    <row r="95" spans="1:22" x14ac:dyDescent="0.2">
      <c r="A95" s="41" t="s">
        <v>376</v>
      </c>
      <c r="B95" s="29" t="s">
        <v>356</v>
      </c>
      <c r="C95" s="34" t="s">
        <v>247</v>
      </c>
      <c r="D95" s="31">
        <v>15.154999999999877</v>
      </c>
      <c r="E95" s="31" t="s">
        <v>2</v>
      </c>
      <c r="F95" s="32">
        <v>22.706800000000001</v>
      </c>
      <c r="G95">
        <v>18.854800000000001</v>
      </c>
      <c r="H95">
        <v>31.708500000000001</v>
      </c>
      <c r="I95">
        <v>5.7577999999999996</v>
      </c>
      <c r="J95" s="33">
        <f t="shared" si="19"/>
        <v>16.949000000000002</v>
      </c>
      <c r="K95" s="33">
        <f t="shared" si="20"/>
        <v>3.8520000000000003</v>
      </c>
      <c r="L95" s="33">
        <f t="shared" si="12"/>
        <v>13.097000000000001</v>
      </c>
      <c r="M95" s="33">
        <f t="shared" si="13"/>
        <v>25.950700000000001</v>
      </c>
      <c r="N95" s="33">
        <f t="shared" si="14"/>
        <v>0.77272995456959115</v>
      </c>
      <c r="O95" s="33">
        <f t="shared" si="15"/>
        <v>0.50468773482025531</v>
      </c>
      <c r="P95" s="33">
        <f t="shared" si="16"/>
        <v>0.65312303714350672</v>
      </c>
      <c r="Q95" s="29">
        <f t="shared" si="18"/>
        <v>1.1183767733421406</v>
      </c>
      <c r="R95" s="29">
        <f t="shared" si="18"/>
        <v>0.25417354008578236</v>
      </c>
      <c r="S95" s="29">
        <f t="shared" si="18"/>
        <v>0.86420323325635817</v>
      </c>
      <c r="T95" s="29">
        <f t="shared" si="18"/>
        <v>1.7123523589574539</v>
      </c>
      <c r="U95" s="29">
        <f t="shared" si="17"/>
        <v>0.37992741669416341</v>
      </c>
      <c r="V95" s="22">
        <v>2</v>
      </c>
    </row>
    <row r="96" spans="1:22" x14ac:dyDescent="0.2">
      <c r="A96" s="41" t="s">
        <v>376</v>
      </c>
      <c r="B96" s="29" t="s">
        <v>355</v>
      </c>
      <c r="C96" s="34" t="s">
        <v>232</v>
      </c>
      <c r="D96" s="29">
        <v>9.0599999999999437</v>
      </c>
      <c r="E96" s="31" t="s">
        <v>1</v>
      </c>
      <c r="F96" s="32">
        <v>15.672000000000001</v>
      </c>
      <c r="G96">
        <v>13.6805</v>
      </c>
      <c r="H96">
        <v>17.057300000000001</v>
      </c>
      <c r="I96">
        <v>4.9353999999999996</v>
      </c>
      <c r="J96" s="33">
        <f t="shared" si="19"/>
        <v>10.736600000000001</v>
      </c>
      <c r="K96" s="33">
        <f t="shared" si="20"/>
        <v>1.9915000000000003</v>
      </c>
      <c r="L96" s="33">
        <f t="shared" si="12"/>
        <v>8.7451000000000008</v>
      </c>
      <c r="M96" s="33">
        <f t="shared" si="13"/>
        <v>12.121900000000002</v>
      </c>
      <c r="N96" s="33">
        <f t="shared" si="14"/>
        <v>0.81451297431216585</v>
      </c>
      <c r="O96" s="33">
        <f t="shared" si="15"/>
        <v>0.72142980885834729</v>
      </c>
      <c r="P96" s="33">
        <f t="shared" si="16"/>
        <v>0.88571923543338915</v>
      </c>
      <c r="Q96" s="29" t="e">
        <f>J96/#REF!</f>
        <v>#REF!</v>
      </c>
      <c r="R96" s="29" t="e">
        <f>K96/#REF!</f>
        <v>#REF!</v>
      </c>
      <c r="S96" s="29" t="e">
        <f>L96/#REF!</f>
        <v>#REF!</v>
      </c>
      <c r="T96" s="29" t="e">
        <f>M96/#REF!</f>
        <v>#REF!</v>
      </c>
      <c r="U96" s="29" t="e">
        <f>I96/#REF!</f>
        <v>#REF!</v>
      </c>
      <c r="V96" s="22">
        <v>2</v>
      </c>
    </row>
    <row r="97" spans="1:22" x14ac:dyDescent="0.2">
      <c r="A97" s="41" t="s">
        <v>376</v>
      </c>
      <c r="B97" s="29" t="s">
        <v>355</v>
      </c>
      <c r="C97" s="34" t="s">
        <v>242</v>
      </c>
      <c r="D97" s="29">
        <v>10.040000000000136</v>
      </c>
      <c r="E97" s="31" t="s">
        <v>2</v>
      </c>
      <c r="F97" s="32">
        <v>17.435600000000001</v>
      </c>
      <c r="G97">
        <v>13.8674</v>
      </c>
      <c r="H97">
        <v>20.355</v>
      </c>
      <c r="I97">
        <v>4.5819000000000001</v>
      </c>
      <c r="J97" s="33">
        <f t="shared" si="19"/>
        <v>12.8537</v>
      </c>
      <c r="K97" s="33">
        <f t="shared" si="20"/>
        <v>3.5682000000000009</v>
      </c>
      <c r="L97" s="33">
        <f t="shared" si="12"/>
        <v>9.285499999999999</v>
      </c>
      <c r="M97" s="33">
        <f t="shared" si="13"/>
        <v>15.773099999999999</v>
      </c>
      <c r="N97" s="33">
        <f t="shared" si="14"/>
        <v>0.7223989979538965</v>
      </c>
      <c r="O97" s="33">
        <f t="shared" si="15"/>
        <v>0.58869214041627826</v>
      </c>
      <c r="P97" s="33">
        <f t="shared" si="16"/>
        <v>0.81491273116888885</v>
      </c>
      <c r="Q97" s="29" t="e">
        <f>J97/#REF!</f>
        <v>#REF!</v>
      </c>
      <c r="R97" s="29" t="e">
        <f>K97/#REF!</f>
        <v>#REF!</v>
      </c>
      <c r="S97" s="29" t="e">
        <f>L97/#REF!</f>
        <v>#REF!</v>
      </c>
      <c r="T97" s="29" t="e">
        <f>M97/#REF!</f>
        <v>#REF!</v>
      </c>
      <c r="U97" s="29" t="e">
        <f>I97/#REF!</f>
        <v>#REF!</v>
      </c>
      <c r="V97" s="22">
        <v>2</v>
      </c>
    </row>
    <row r="98" spans="1:22" x14ac:dyDescent="0.2">
      <c r="A98" s="41" t="s">
        <v>376</v>
      </c>
      <c r="B98" s="29" t="s">
        <v>356</v>
      </c>
      <c r="C98" s="34" t="s">
        <v>238</v>
      </c>
      <c r="D98" s="29">
        <v>11.199999999999974</v>
      </c>
      <c r="E98" s="31" t="s">
        <v>1</v>
      </c>
      <c r="F98" s="32">
        <v>32.815899999999999</v>
      </c>
      <c r="G98">
        <v>15.8018</v>
      </c>
      <c r="H98">
        <v>26.4085</v>
      </c>
      <c r="I98">
        <v>5.3682999999999996</v>
      </c>
      <c r="J98" s="33">
        <f t="shared" si="19"/>
        <v>27.447600000000001</v>
      </c>
      <c r="K98" s="33">
        <f t="shared" si="20"/>
        <v>17.014099999999999</v>
      </c>
      <c r="L98" s="33">
        <f t="shared" si="12"/>
        <v>10.4335</v>
      </c>
      <c r="M98" s="33">
        <f t="shared" si="13"/>
        <v>21.040199999999999</v>
      </c>
      <c r="N98" s="33">
        <f t="shared" si="14"/>
        <v>0.38012430959355281</v>
      </c>
      <c r="O98" s="33">
        <f t="shared" si="15"/>
        <v>0.49588406954306524</v>
      </c>
      <c r="P98" s="58">
        <f>J98/M98</f>
        <v>1.3045313257478544</v>
      </c>
      <c r="Q98" s="29" t="e">
        <f>J98/#REF!</f>
        <v>#REF!</v>
      </c>
      <c r="R98" s="29" t="e">
        <f>K98/#REF!</f>
        <v>#REF!</v>
      </c>
      <c r="S98" s="29" t="e">
        <f>L98/#REF!</f>
        <v>#REF!</v>
      </c>
      <c r="T98" s="29" t="e">
        <f>M98/#REF!</f>
        <v>#REF!</v>
      </c>
      <c r="U98" s="29" t="e">
        <f>I98/#REF!</f>
        <v>#REF!</v>
      </c>
      <c r="V98" s="22">
        <v>2</v>
      </c>
    </row>
    <row r="99" spans="1:22" x14ac:dyDescent="0.2">
      <c r="A99" s="41" t="s">
        <v>376</v>
      </c>
      <c r="B99" s="29" t="s">
        <v>356</v>
      </c>
      <c r="C99" s="34" t="s">
        <v>239</v>
      </c>
      <c r="D99" s="29">
        <v>14.900000000000125</v>
      </c>
      <c r="E99" s="31" t="s">
        <v>2</v>
      </c>
      <c r="F99" s="32">
        <v>30.654199999999999</v>
      </c>
      <c r="G99">
        <v>22.7879</v>
      </c>
      <c r="H99">
        <v>45.535299999999999</v>
      </c>
      <c r="I99">
        <v>7.0552999999999999</v>
      </c>
      <c r="J99" s="33">
        <f t="shared" si="19"/>
        <v>23.5989</v>
      </c>
      <c r="K99" s="33">
        <f t="shared" si="20"/>
        <v>7.866299999999999</v>
      </c>
      <c r="L99" s="33">
        <f>G99-I99</f>
        <v>15.732600000000001</v>
      </c>
      <c r="M99" s="33">
        <f>H99-I99</f>
        <v>38.479999999999997</v>
      </c>
      <c r="N99" s="33">
        <f t="shared" si="14"/>
        <v>0.66666666666666674</v>
      </c>
      <c r="O99" s="33">
        <f t="shared" si="15"/>
        <v>0.40885135135135142</v>
      </c>
      <c r="P99" s="33">
        <f>J99/M99</f>
        <v>0.61327702702702713</v>
      </c>
      <c r="Q99" s="29" t="e">
        <f>J99/#REF!</f>
        <v>#REF!</v>
      </c>
      <c r="R99" s="29" t="e">
        <f>K99/#REF!</f>
        <v>#REF!</v>
      </c>
      <c r="S99" s="29" t="e">
        <f>L99/#REF!</f>
        <v>#REF!</v>
      </c>
      <c r="T99" s="29" t="e">
        <f>M99/#REF!</f>
        <v>#REF!</v>
      </c>
      <c r="U99" s="29" t="e">
        <f>I99/#REF!</f>
        <v>#REF!</v>
      </c>
      <c r="V99" s="22">
        <v>2</v>
      </c>
    </row>
    <row r="100" spans="1:22" x14ac:dyDescent="0.2">
      <c r="A100" s="41" t="s">
        <v>377</v>
      </c>
      <c r="B100" s="29" t="s">
        <v>355</v>
      </c>
      <c r="C100" s="29" t="s">
        <v>213</v>
      </c>
      <c r="D100" s="31">
        <v>7.8900000000000281</v>
      </c>
      <c r="E100" s="31" t="s">
        <v>1</v>
      </c>
      <c r="F100" s="32">
        <v>14.4598</v>
      </c>
      <c r="G100">
        <v>12.641500000000001</v>
      </c>
      <c r="H100">
        <v>19.4817</v>
      </c>
      <c r="I100">
        <v>4.1561000000000003</v>
      </c>
      <c r="J100" s="33">
        <f t="shared" si="10"/>
        <v>10.303699999999999</v>
      </c>
      <c r="K100" s="33">
        <f t="shared" si="11"/>
        <v>1.8182999999999989</v>
      </c>
      <c r="L100" s="33">
        <f t="shared" si="12"/>
        <v>8.4854000000000003</v>
      </c>
      <c r="M100" s="33">
        <f t="shared" si="13"/>
        <v>15.3256</v>
      </c>
      <c r="N100" s="33">
        <f t="shared" si="14"/>
        <v>0.82352941176470595</v>
      </c>
      <c r="O100" s="33">
        <f t="shared" si="15"/>
        <v>0.55367489690452576</v>
      </c>
      <c r="P100" s="33">
        <f t="shared" si="16"/>
        <v>0.67231951766978126</v>
      </c>
      <c r="Q100" s="29">
        <f t="shared" si="18"/>
        <v>1.305918884664127</v>
      </c>
      <c r="R100" s="29">
        <f t="shared" si="18"/>
        <v>0.23045627376425759</v>
      </c>
      <c r="S100" s="29">
        <f t="shared" si="18"/>
        <v>1.0754626108998695</v>
      </c>
      <c r="T100" s="29">
        <f t="shared" si="18"/>
        <v>1.9424081115335798</v>
      </c>
      <c r="U100" s="29">
        <f t="shared" si="17"/>
        <v>0.52675538656527066</v>
      </c>
      <c r="V100" s="22">
        <v>2</v>
      </c>
    </row>
    <row r="101" spans="1:22" x14ac:dyDescent="0.2">
      <c r="A101" s="41" t="s">
        <v>377</v>
      </c>
      <c r="B101" s="29" t="s">
        <v>355</v>
      </c>
      <c r="C101" s="29" t="s">
        <v>221</v>
      </c>
      <c r="D101" s="31">
        <v>11.270000000000156</v>
      </c>
      <c r="E101" s="31" t="s">
        <v>2</v>
      </c>
      <c r="F101" s="32">
        <v>27.815899999999999</v>
      </c>
      <c r="G101">
        <v>23.5989</v>
      </c>
      <c r="H101">
        <v>32.2761</v>
      </c>
      <c r="I101">
        <v>5.4740000000000002</v>
      </c>
      <c r="J101" s="33">
        <f t="shared" si="10"/>
        <v>22.341899999999999</v>
      </c>
      <c r="K101" s="33">
        <f t="shared" si="11"/>
        <v>4.2169999999999987</v>
      </c>
      <c r="L101" s="33">
        <f t="shared" si="12"/>
        <v>18.1249</v>
      </c>
      <c r="M101" s="33">
        <f t="shared" si="13"/>
        <v>26.802099999999999</v>
      </c>
      <c r="N101" s="33">
        <f t="shared" si="14"/>
        <v>0.81125150501971632</v>
      </c>
      <c r="O101" s="33">
        <f t="shared" si="15"/>
        <v>0.67624924912600137</v>
      </c>
      <c r="P101" s="33">
        <f t="shared" si="16"/>
        <v>0.83358766663806194</v>
      </c>
      <c r="Q101" s="29">
        <f t="shared" si="18"/>
        <v>1.9824223602484197</v>
      </c>
      <c r="R101" s="29">
        <f t="shared" si="18"/>
        <v>0.37417923691215088</v>
      </c>
      <c r="S101" s="29">
        <f t="shared" si="18"/>
        <v>1.6082431233362688</v>
      </c>
      <c r="T101" s="29">
        <f t="shared" si="18"/>
        <v>2.3781810115350157</v>
      </c>
      <c r="U101" s="29">
        <f t="shared" si="17"/>
        <v>0.48571428571427899</v>
      </c>
      <c r="V101" s="22">
        <v>2</v>
      </c>
    </row>
    <row r="102" spans="1:22" x14ac:dyDescent="0.2">
      <c r="A102" s="41" t="s">
        <v>377</v>
      </c>
      <c r="B102" s="29" t="s">
        <v>356</v>
      </c>
      <c r="C102" s="29" t="s">
        <v>216</v>
      </c>
      <c r="D102" s="31">
        <v>22.620000000000164</v>
      </c>
      <c r="E102" s="31" t="s">
        <v>1</v>
      </c>
      <c r="F102" s="32">
        <v>31.690200000000001</v>
      </c>
      <c r="G102">
        <v>22.0793</v>
      </c>
      <c r="H102">
        <v>41.041499999999999</v>
      </c>
      <c r="I102">
        <v>7.8360000000000003</v>
      </c>
      <c r="J102" s="33">
        <f t="shared" si="10"/>
        <v>23.854199999999999</v>
      </c>
      <c r="K102" s="33">
        <f t="shared" si="11"/>
        <v>9.6109000000000009</v>
      </c>
      <c r="L102" s="33">
        <f t="shared" si="12"/>
        <v>14.2433</v>
      </c>
      <c r="M102" s="33">
        <f t="shared" si="13"/>
        <v>33.205500000000001</v>
      </c>
      <c r="N102" s="33">
        <f t="shared" si="14"/>
        <v>0.59709820492827259</v>
      </c>
      <c r="O102" s="33">
        <f t="shared" si="15"/>
        <v>0.42894400024092394</v>
      </c>
      <c r="P102" s="33">
        <f t="shared" si="16"/>
        <v>0.71838099110087184</v>
      </c>
      <c r="Q102" s="29">
        <f t="shared" si="18"/>
        <v>1.054562334217499</v>
      </c>
      <c r="R102" s="29">
        <f t="shared" si="18"/>
        <v>0.42488505747126132</v>
      </c>
      <c r="S102" s="29">
        <f t="shared" si="18"/>
        <v>0.62967727674623764</v>
      </c>
      <c r="T102" s="29">
        <f t="shared" si="18"/>
        <v>1.4679708222811565</v>
      </c>
      <c r="U102" s="29">
        <f t="shared" si="17"/>
        <v>0.34641909814323357</v>
      </c>
      <c r="V102" s="22">
        <v>2</v>
      </c>
    </row>
    <row r="103" spans="1:22" x14ac:dyDescent="0.2">
      <c r="A103" s="41" t="s">
        <v>377</v>
      </c>
      <c r="B103" s="29" t="s">
        <v>356</v>
      </c>
      <c r="C103" s="29" t="s">
        <v>214</v>
      </c>
      <c r="D103" s="31">
        <v>10.520000000000008</v>
      </c>
      <c r="E103" s="31" t="s">
        <v>2</v>
      </c>
      <c r="F103" s="32">
        <v>14.6783</v>
      </c>
      <c r="G103">
        <v>12.367100000000001</v>
      </c>
      <c r="H103">
        <v>19.5441</v>
      </c>
      <c r="I103">
        <v>4.3792</v>
      </c>
      <c r="J103" s="33">
        <f>F103-I103</f>
        <v>10.299099999999999</v>
      </c>
      <c r="K103" s="33">
        <f>F103-G103</f>
        <v>2.3111999999999995</v>
      </c>
      <c r="L103" s="33">
        <f>G103-I103</f>
        <v>7.9879000000000007</v>
      </c>
      <c r="M103" s="33">
        <f>H103-I103</f>
        <v>15.164899999999999</v>
      </c>
      <c r="N103" s="33">
        <f t="shared" si="14"/>
        <v>0.77559204202308951</v>
      </c>
      <c r="O103" s="33">
        <f t="shared" si="15"/>
        <v>0.52673608134573924</v>
      </c>
      <c r="P103" s="33">
        <f t="shared" si="16"/>
        <v>0.6791406471523056</v>
      </c>
      <c r="Q103" s="29">
        <f t="shared" si="18"/>
        <v>0.97900190114068353</v>
      </c>
      <c r="R103" s="29">
        <f t="shared" si="18"/>
        <v>0.21969581749049408</v>
      </c>
      <c r="S103" s="29">
        <f t="shared" si="18"/>
        <v>0.75930608365018959</v>
      </c>
      <c r="T103" s="29">
        <f t="shared" si="18"/>
        <v>1.4415304182509494</v>
      </c>
      <c r="U103" s="29">
        <f>I103/$D103</f>
        <v>0.41627376425855478</v>
      </c>
      <c r="V103" s="22">
        <v>2</v>
      </c>
    </row>
    <row r="104" spans="1:22" x14ac:dyDescent="0.2">
      <c r="A104" s="41" t="s">
        <v>377</v>
      </c>
      <c r="B104" s="29" t="s">
        <v>355</v>
      </c>
      <c r="C104" s="34" t="s">
        <v>209</v>
      </c>
      <c r="D104" s="31">
        <v>10.120000000000115</v>
      </c>
      <c r="E104" s="31" t="s">
        <v>1</v>
      </c>
      <c r="F104" s="32">
        <v>16.277999999999999</v>
      </c>
      <c r="G104">
        <v>13.074400000000001</v>
      </c>
      <c r="H104">
        <v>20.953700000000001</v>
      </c>
      <c r="I104">
        <v>5.1951000000000001</v>
      </c>
      <c r="J104" s="33">
        <f>F104-I104</f>
        <v>11.082899999999999</v>
      </c>
      <c r="K104" s="33">
        <f>F104-G104</f>
        <v>3.203599999999998</v>
      </c>
      <c r="L104" s="33">
        <f>G104-I104</f>
        <v>7.8793000000000006</v>
      </c>
      <c r="M104" s="33">
        <f>H104-I104</f>
        <v>15.758600000000001</v>
      </c>
      <c r="N104" s="33">
        <f t="shared" si="14"/>
        <v>0.71094208194606123</v>
      </c>
      <c r="O104" s="33">
        <f t="shared" si="15"/>
        <v>0.5</v>
      </c>
      <c r="P104" s="33">
        <f t="shared" si="16"/>
        <v>0.70329217062429394</v>
      </c>
      <c r="Q104" s="29">
        <f t="shared" si="18"/>
        <v>1.095148221343861</v>
      </c>
      <c r="R104" s="29">
        <f t="shared" si="18"/>
        <v>0.31656126482213059</v>
      </c>
      <c r="S104" s="29">
        <f t="shared" si="18"/>
        <v>0.77858695652173038</v>
      </c>
      <c r="T104" s="29">
        <f t="shared" si="18"/>
        <v>1.5571739130434608</v>
      </c>
      <c r="U104" s="29" t="e">
        <f>#REF!/$D104</f>
        <v>#REF!</v>
      </c>
      <c r="V104" s="22">
        <v>2</v>
      </c>
    </row>
    <row r="105" spans="1:22" x14ac:dyDescent="0.2">
      <c r="A105" s="41" t="s">
        <v>377</v>
      </c>
      <c r="B105" s="29" t="s">
        <v>355</v>
      </c>
      <c r="C105" s="34" t="s">
        <v>199</v>
      </c>
      <c r="D105" s="31">
        <v>9.0099999999999412</v>
      </c>
      <c r="E105" s="31" t="s">
        <v>2</v>
      </c>
      <c r="F105" s="32">
        <v>11.515599999999999</v>
      </c>
      <c r="G105">
        <v>11.110099999999999</v>
      </c>
      <c r="H105">
        <v>14.2729</v>
      </c>
      <c r="I105">
        <v>4.0548000000000002</v>
      </c>
      <c r="J105" s="33">
        <f t="shared" si="10"/>
        <v>7.460799999999999</v>
      </c>
      <c r="K105" s="33">
        <f>F105-G105</f>
        <v>0.40549999999999997</v>
      </c>
      <c r="L105" s="33">
        <f>G105-I105</f>
        <v>7.055299999999999</v>
      </c>
      <c r="M105" s="33">
        <f>H105-I105</f>
        <v>10.2181</v>
      </c>
      <c r="N105" s="33">
        <f t="shared" si="14"/>
        <v>0.94564926013296158</v>
      </c>
      <c r="O105" s="33">
        <f t="shared" si="15"/>
        <v>0.69047083117213559</v>
      </c>
      <c r="P105" s="33">
        <f t="shared" si="16"/>
        <v>0.73015531263150679</v>
      </c>
      <c r="Q105" s="29">
        <f t="shared" si="18"/>
        <v>0.8280577136515036</v>
      </c>
      <c r="R105" s="29">
        <f t="shared" si="18"/>
        <v>4.500554938956744E-2</v>
      </c>
      <c r="S105" s="29">
        <f t="shared" si="18"/>
        <v>0.78305216426193625</v>
      </c>
      <c r="T105" s="29">
        <f t="shared" si="18"/>
        <v>1.134084350721428</v>
      </c>
      <c r="U105" s="29">
        <f t="shared" si="17"/>
        <v>0.45003329633740585</v>
      </c>
      <c r="V105" s="22">
        <v>2</v>
      </c>
    </row>
    <row r="106" spans="1:22" x14ac:dyDescent="0.2">
      <c r="A106" s="41" t="s">
        <v>377</v>
      </c>
      <c r="B106" s="29" t="s">
        <v>356</v>
      </c>
      <c r="C106" s="34" t="s">
        <v>311</v>
      </c>
      <c r="D106" s="31">
        <v>15.299999999999986</v>
      </c>
      <c r="E106" s="31" t="s">
        <v>1</v>
      </c>
      <c r="F106" s="32">
        <v>21.2134</v>
      </c>
      <c r="G106">
        <v>17.143899999999999</v>
      </c>
      <c r="H106">
        <v>25.5427</v>
      </c>
      <c r="I106">
        <v>5.8011999999999997</v>
      </c>
      <c r="J106" s="33">
        <f t="shared" si="10"/>
        <v>15.4122</v>
      </c>
      <c r="K106" s="33">
        <f>F106-G106</f>
        <v>4.0695000000000014</v>
      </c>
      <c r="L106" s="33">
        <f>G106-I106</f>
        <v>11.342699999999999</v>
      </c>
      <c r="M106" s="33">
        <f>H106-I106</f>
        <v>19.741500000000002</v>
      </c>
      <c r="N106" s="33">
        <f t="shared" si="14"/>
        <v>0.73595593101568879</v>
      </c>
      <c r="O106" s="33">
        <f t="shared" si="15"/>
        <v>0.57456120355596063</v>
      </c>
      <c r="P106" s="33">
        <f t="shared" si="16"/>
        <v>0.78070055466909805</v>
      </c>
      <c r="Q106" s="29">
        <f t="shared" si="18"/>
        <v>1.0073333333333343</v>
      </c>
      <c r="R106" s="29">
        <f t="shared" si="18"/>
        <v>0.26598039215686309</v>
      </c>
      <c r="S106" s="29">
        <f t="shared" si="18"/>
        <v>0.74135294117647121</v>
      </c>
      <c r="T106" s="29">
        <f t="shared" si="18"/>
        <v>1.2902941176470601</v>
      </c>
      <c r="U106" s="29">
        <f t="shared" si="17"/>
        <v>0.37916339869281079</v>
      </c>
      <c r="V106" s="22">
        <v>2</v>
      </c>
    </row>
    <row r="107" spans="1:22" x14ac:dyDescent="0.2">
      <c r="A107" s="41" t="s">
        <v>377</v>
      </c>
      <c r="B107" s="29" t="s">
        <v>356</v>
      </c>
      <c r="C107" s="34" t="s">
        <v>315</v>
      </c>
      <c r="D107" s="31">
        <v>8.9300000000000086</v>
      </c>
      <c r="E107" s="31" t="s">
        <v>2</v>
      </c>
      <c r="F107" s="32">
        <v>18.003299999999999</v>
      </c>
      <c r="G107">
        <v>17.5167</v>
      </c>
      <c r="H107">
        <v>22.747399999999999</v>
      </c>
      <c r="I107">
        <v>4.8251999999999997</v>
      </c>
      <c r="J107" s="33">
        <f t="shared" si="10"/>
        <v>13.178100000000001</v>
      </c>
      <c r="K107" s="33">
        <f>F107-G107</f>
        <v>0.48659999999999926</v>
      </c>
      <c r="L107" s="33">
        <f>G107-I107</f>
        <v>12.691500000000001</v>
      </c>
      <c r="M107" s="33">
        <f>H107-I107</f>
        <v>17.9222</v>
      </c>
      <c r="N107" s="33">
        <f t="shared" si="14"/>
        <v>0.96307510187356304</v>
      </c>
      <c r="O107" s="33">
        <f t="shared" si="15"/>
        <v>0.70814408945330376</v>
      </c>
      <c r="P107" s="33">
        <f t="shared" si="16"/>
        <v>0.73529477407907518</v>
      </c>
      <c r="Q107" s="29">
        <f t="shared" si="18"/>
        <v>1.4757110862262024</v>
      </c>
      <c r="R107" s="29">
        <f t="shared" si="18"/>
        <v>5.4490481522956193E-2</v>
      </c>
      <c r="S107" s="29">
        <f t="shared" si="18"/>
        <v>1.4212206047032463</v>
      </c>
      <c r="T107" s="29">
        <f t="shared" si="18"/>
        <v>2.0069652855543092</v>
      </c>
      <c r="U107" s="29">
        <f t="shared" si="17"/>
        <v>0.54033594624859971</v>
      </c>
      <c r="V107" s="22">
        <v>2</v>
      </c>
    </row>
    <row r="108" spans="1:22" x14ac:dyDescent="0.2">
      <c r="A108" s="41" t="s">
        <v>377</v>
      </c>
      <c r="B108" s="29" t="s">
        <v>356</v>
      </c>
      <c r="C108" s="34" t="s">
        <v>192</v>
      </c>
      <c r="D108" s="31">
        <v>7.26</v>
      </c>
      <c r="E108" s="31" t="s">
        <v>1</v>
      </c>
      <c r="F108" s="32">
        <v>23.118300000000001</v>
      </c>
      <c r="G108">
        <v>17.663399999999999</v>
      </c>
      <c r="H108">
        <v>35.759799999999998</v>
      </c>
      <c r="I108">
        <v>4.1561000000000003</v>
      </c>
      <c r="J108" s="33">
        <f t="shared" si="10"/>
        <v>18.962200000000003</v>
      </c>
      <c r="K108" s="33">
        <f t="shared" si="11"/>
        <v>5.4549000000000021</v>
      </c>
      <c r="L108" s="33">
        <f t="shared" si="12"/>
        <v>13.507299999999999</v>
      </c>
      <c r="M108" s="33">
        <f t="shared" si="13"/>
        <v>31.603699999999996</v>
      </c>
      <c r="N108" s="33">
        <f t="shared" si="14"/>
        <v>0.71232768349664055</v>
      </c>
      <c r="O108" s="33">
        <f t="shared" si="15"/>
        <v>0.42739615931046049</v>
      </c>
      <c r="P108" s="33">
        <f t="shared" si="16"/>
        <v>0.59999936716270574</v>
      </c>
      <c r="Q108" s="29">
        <f t="shared" si="18"/>
        <v>2.611873278236915</v>
      </c>
      <c r="R108" s="29">
        <f t="shared" si="18"/>
        <v>0.75136363636363668</v>
      </c>
      <c r="S108" s="29">
        <f t="shared" si="18"/>
        <v>1.8605096418732781</v>
      </c>
      <c r="T108" s="29">
        <f t="shared" si="18"/>
        <v>4.3531267217630853</v>
      </c>
      <c r="U108" s="29">
        <f t="shared" si="17"/>
        <v>0.57246556473829202</v>
      </c>
      <c r="V108" s="22">
        <v>2</v>
      </c>
    </row>
    <row r="109" spans="1:22" x14ac:dyDescent="0.2">
      <c r="A109" s="41" t="s">
        <v>377</v>
      </c>
      <c r="B109" s="29" t="s">
        <v>356</v>
      </c>
      <c r="C109" s="34" t="s">
        <v>205</v>
      </c>
      <c r="D109" s="31">
        <v>9.92</v>
      </c>
      <c r="E109" s="31" t="s">
        <v>2</v>
      </c>
      <c r="F109" s="32">
        <v>33.0871</v>
      </c>
      <c r="G109">
        <v>23.761099999999999</v>
      </c>
      <c r="H109">
        <v>64.471199999999996</v>
      </c>
      <c r="I109">
        <v>6.6498999999999997</v>
      </c>
      <c r="J109" s="33">
        <f t="shared" si="10"/>
        <v>26.437200000000001</v>
      </c>
      <c r="K109" s="33">
        <f t="shared" si="11"/>
        <v>9.3260000000000005</v>
      </c>
      <c r="L109" s="33">
        <f t="shared" si="12"/>
        <v>17.1112</v>
      </c>
      <c r="M109" s="33">
        <f t="shared" si="13"/>
        <v>57.821299999999994</v>
      </c>
      <c r="N109" s="33">
        <f t="shared" si="14"/>
        <v>0.64723949586189156</v>
      </c>
      <c r="O109" s="33">
        <f t="shared" si="15"/>
        <v>0.29593246779301058</v>
      </c>
      <c r="P109" s="33">
        <f t="shared" si="16"/>
        <v>0.4572225114274498</v>
      </c>
      <c r="Q109" s="29">
        <f t="shared" si="18"/>
        <v>2.6650403225806452</v>
      </c>
      <c r="R109" s="29">
        <f t="shared" si="18"/>
        <v>0.94012096774193554</v>
      </c>
      <c r="S109" s="29">
        <f t="shared" si="18"/>
        <v>1.7249193548387096</v>
      </c>
      <c r="T109" s="29">
        <f t="shared" si="18"/>
        <v>5.8287600806451607</v>
      </c>
      <c r="U109" s="29">
        <f t="shared" si="17"/>
        <v>0.6703528225806451</v>
      </c>
      <c r="V109" s="22">
        <v>2</v>
      </c>
    </row>
    <row r="110" spans="1:22" x14ac:dyDescent="0.2">
      <c r="A110" s="41" t="s">
        <v>378</v>
      </c>
      <c r="B110" s="29" t="s">
        <v>356</v>
      </c>
      <c r="C110" s="34" t="s">
        <v>223</v>
      </c>
      <c r="D110" s="31">
        <v>12.84</v>
      </c>
      <c r="E110" s="31" t="s">
        <v>1</v>
      </c>
      <c r="F110" s="32">
        <v>18.657399999999999</v>
      </c>
      <c r="G110">
        <v>17.337299999999999</v>
      </c>
      <c r="H110">
        <v>24.2898</v>
      </c>
      <c r="I110">
        <v>6.3365</v>
      </c>
      <c r="J110" s="33">
        <f t="shared" si="10"/>
        <v>12.320899999999998</v>
      </c>
      <c r="K110" s="33">
        <f t="shared" si="11"/>
        <v>1.3201000000000001</v>
      </c>
      <c r="L110" s="33">
        <f t="shared" si="12"/>
        <v>11.000799999999998</v>
      </c>
      <c r="M110" s="33">
        <f t="shared" si="13"/>
        <v>17.953299999999999</v>
      </c>
      <c r="N110" s="33">
        <f t="shared" si="14"/>
        <v>0.89285685298963546</v>
      </c>
      <c r="O110" s="33">
        <f t="shared" si="15"/>
        <v>0.61274528916689408</v>
      </c>
      <c r="P110" s="33">
        <f t="shared" si="16"/>
        <v>0.68627494666718647</v>
      </c>
      <c r="Q110" s="29">
        <f t="shared" si="18"/>
        <v>0.95957165109034259</v>
      </c>
      <c r="R110" s="29">
        <f t="shared" si="18"/>
        <v>0.10281152647975078</v>
      </c>
      <c r="S110" s="29">
        <f t="shared" si="18"/>
        <v>0.85676012461059181</v>
      </c>
      <c r="T110" s="29">
        <f t="shared" si="18"/>
        <v>1.3982320872274143</v>
      </c>
      <c r="U110" s="29">
        <f t="shared" si="17"/>
        <v>0.49349688473520248</v>
      </c>
      <c r="V110" s="22">
        <v>2</v>
      </c>
    </row>
    <row r="111" spans="1:22" x14ac:dyDescent="0.2">
      <c r="A111" s="41" t="s">
        <v>379</v>
      </c>
      <c r="B111" s="29" t="s">
        <v>355</v>
      </c>
      <c r="C111" s="34" t="s">
        <v>189</v>
      </c>
      <c r="D111" s="31">
        <v>8.1199999999999015</v>
      </c>
      <c r="E111" s="31" t="s">
        <v>1</v>
      </c>
      <c r="F111" s="32">
        <v>15.9292</v>
      </c>
      <c r="G111">
        <v>15.1371</v>
      </c>
      <c r="H111">
        <v>19.801500000000001</v>
      </c>
      <c r="I111">
        <v>4.5323000000000002</v>
      </c>
      <c r="J111" s="33">
        <f t="shared" si="10"/>
        <v>11.396899999999999</v>
      </c>
      <c r="K111" s="33">
        <f t="shared" si="11"/>
        <v>0.79209999999999958</v>
      </c>
      <c r="L111" s="33">
        <f t="shared" si="12"/>
        <v>10.604800000000001</v>
      </c>
      <c r="M111" s="33">
        <f t="shared" si="13"/>
        <v>15.269200000000001</v>
      </c>
      <c r="N111" s="33">
        <f t="shared" si="14"/>
        <v>0.93049864436820562</v>
      </c>
      <c r="O111" s="33">
        <f t="shared" si="15"/>
        <v>0.69452230634217904</v>
      </c>
      <c r="P111" s="33">
        <f t="shared" si="16"/>
        <v>0.7463979776281664</v>
      </c>
      <c r="Q111" s="29">
        <f t="shared" si="18"/>
        <v>1.4035591133005094</v>
      </c>
      <c r="R111" s="29">
        <f t="shared" si="18"/>
        <v>9.7549261083744968E-2</v>
      </c>
      <c r="S111" s="29">
        <f t="shared" si="18"/>
        <v>1.3060098522167647</v>
      </c>
      <c r="T111" s="29">
        <f t="shared" si="18"/>
        <v>1.8804433497537176</v>
      </c>
      <c r="U111" s="29">
        <f t="shared" si="17"/>
        <v>0.55816502463054862</v>
      </c>
      <c r="V111" s="22">
        <v>2</v>
      </c>
    </row>
    <row r="112" spans="1:22" x14ac:dyDescent="0.2">
      <c r="A112" s="41" t="s">
        <v>379</v>
      </c>
      <c r="B112" s="29" t="s">
        <v>356</v>
      </c>
      <c r="C112" s="34" t="s">
        <v>201</v>
      </c>
      <c r="D112" s="31">
        <v>4.1199999999999903</v>
      </c>
      <c r="E112" s="31" t="s">
        <v>1</v>
      </c>
      <c r="F112" s="32">
        <v>14.4331</v>
      </c>
      <c r="G112">
        <v>14.4331</v>
      </c>
      <c r="H112">
        <v>17.7333</v>
      </c>
      <c r="I112">
        <v>4.2243000000000004</v>
      </c>
      <c r="J112" s="33">
        <f t="shared" si="10"/>
        <v>10.2088</v>
      </c>
      <c r="K112" s="33">
        <f>F112-G112</f>
        <v>0</v>
      </c>
      <c r="L112" s="33">
        <f t="shared" si="12"/>
        <v>10.2088</v>
      </c>
      <c r="M112" s="33">
        <f t="shared" si="13"/>
        <v>13.509</v>
      </c>
      <c r="N112" s="33">
        <f t="shared" si="14"/>
        <v>1</v>
      </c>
      <c r="O112" s="33">
        <f t="shared" si="15"/>
        <v>0.7557036050040713</v>
      </c>
      <c r="P112" s="33">
        <f t="shared" si="16"/>
        <v>0.7557036050040713</v>
      </c>
      <c r="Q112" s="29">
        <f t="shared" si="18"/>
        <v>2.4778640776699086</v>
      </c>
      <c r="R112" s="29">
        <f t="shared" si="18"/>
        <v>0</v>
      </c>
      <c r="S112" s="29">
        <f t="shared" si="18"/>
        <v>2.4778640776699086</v>
      </c>
      <c r="T112" s="29">
        <f t="shared" si="18"/>
        <v>3.2788834951456387</v>
      </c>
      <c r="U112" s="29">
        <f t="shared" si="17"/>
        <v>1.0253155339805851</v>
      </c>
      <c r="V112" s="22">
        <v>2</v>
      </c>
    </row>
    <row r="113" spans="1:22" x14ac:dyDescent="0.2">
      <c r="A113" s="41" t="s">
        <v>379</v>
      </c>
      <c r="B113" s="29" t="s">
        <v>356</v>
      </c>
      <c r="C113" s="34" t="s">
        <v>380</v>
      </c>
      <c r="D113" s="31">
        <v>12.41000000000014</v>
      </c>
      <c r="E113" s="31" t="s">
        <v>2</v>
      </c>
      <c r="F113" s="32">
        <v>28.287400000000002</v>
      </c>
      <c r="G113">
        <v>25.671199999999999</v>
      </c>
      <c r="H113">
        <v>33.765000000000001</v>
      </c>
      <c r="I113">
        <v>5.9682000000000004</v>
      </c>
      <c r="J113" s="33">
        <f t="shared" si="10"/>
        <v>22.319200000000002</v>
      </c>
      <c r="K113" s="33">
        <f t="shared" si="11"/>
        <v>2.6162000000000027</v>
      </c>
      <c r="L113" s="33">
        <f t="shared" si="12"/>
        <v>19.702999999999999</v>
      </c>
      <c r="M113" s="33">
        <f t="shared" si="13"/>
        <v>27.796800000000001</v>
      </c>
      <c r="N113" s="33">
        <f t="shared" si="14"/>
        <v>0.88278253700849485</v>
      </c>
      <c r="O113" s="33">
        <f t="shared" si="15"/>
        <v>0.70882259828469463</v>
      </c>
      <c r="P113" s="33">
        <f t="shared" si="16"/>
        <v>0.80294134576641918</v>
      </c>
      <c r="Q113" s="29">
        <f t="shared" si="18"/>
        <v>1.7984850926671836</v>
      </c>
      <c r="R113" s="29">
        <f t="shared" si="18"/>
        <v>0.21081385979048936</v>
      </c>
      <c r="S113" s="29">
        <f t="shared" si="18"/>
        <v>1.5876712328766942</v>
      </c>
      <c r="T113" s="29">
        <f t="shared" si="18"/>
        <v>2.2398710717163324</v>
      </c>
      <c r="U113" s="29">
        <f t="shared" si="17"/>
        <v>0.48091861402094543</v>
      </c>
      <c r="V113" s="22">
        <v>2</v>
      </c>
    </row>
    <row r="114" spans="1:22" x14ac:dyDescent="0.2">
      <c r="A114" s="41" t="s">
        <v>381</v>
      </c>
      <c r="B114" s="29" t="s">
        <v>355</v>
      </c>
      <c r="C114" s="29" t="s">
        <v>218</v>
      </c>
      <c r="D114" s="31">
        <v>9.3499999999998806</v>
      </c>
      <c r="E114" s="31" t="s">
        <v>1</v>
      </c>
      <c r="F114" s="32">
        <v>18.4343</v>
      </c>
      <c r="G114">
        <v>16.8691</v>
      </c>
      <c r="H114">
        <v>23.912400000000002</v>
      </c>
      <c r="I114">
        <v>4.1738</v>
      </c>
      <c r="J114" s="33">
        <f t="shared" si="10"/>
        <v>14.2605</v>
      </c>
      <c r="K114" s="33">
        <f t="shared" si="11"/>
        <v>1.5652000000000008</v>
      </c>
      <c r="L114" s="33">
        <f t="shared" si="12"/>
        <v>12.6953</v>
      </c>
      <c r="M114" s="33">
        <f t="shared" si="13"/>
        <v>19.738600000000002</v>
      </c>
      <c r="N114" s="33">
        <f t="shared" si="14"/>
        <v>0.89024227761999919</v>
      </c>
      <c r="O114" s="33">
        <f t="shared" si="15"/>
        <v>0.64317124821415894</v>
      </c>
      <c r="P114" s="33">
        <f t="shared" si="16"/>
        <v>0.72246765221444276</v>
      </c>
      <c r="Q114" s="29">
        <f t="shared" si="18"/>
        <v>1.5251871657754206</v>
      </c>
      <c r="R114" s="29">
        <f t="shared" si="18"/>
        <v>0.1674010695187188</v>
      </c>
      <c r="S114" s="29">
        <f t="shared" si="18"/>
        <v>1.3577860962567019</v>
      </c>
      <c r="T114" s="29">
        <f t="shared" si="18"/>
        <v>2.1110802139037705</v>
      </c>
      <c r="U114" s="29">
        <f t="shared" si="17"/>
        <v>0.44639572192513938</v>
      </c>
      <c r="V114" s="22">
        <v>2</v>
      </c>
    </row>
    <row r="115" spans="1:22" x14ac:dyDescent="0.2">
      <c r="A115" s="41" t="s">
        <v>381</v>
      </c>
      <c r="B115" s="29" t="s">
        <v>355</v>
      </c>
      <c r="C115" s="34" t="s">
        <v>191</v>
      </c>
      <c r="D115" s="31">
        <v>14.890000000000022</v>
      </c>
      <c r="E115" s="31" t="s">
        <v>2</v>
      </c>
      <c r="F115" s="32">
        <v>28.375299999999999</v>
      </c>
      <c r="G115">
        <v>20.102599999999999</v>
      </c>
      <c r="H115">
        <v>39.502000000000002</v>
      </c>
      <c r="I115">
        <v>6.2045000000000003</v>
      </c>
      <c r="J115" s="33">
        <f t="shared" si="10"/>
        <v>22.1708</v>
      </c>
      <c r="K115" s="33">
        <f t="shared" si="11"/>
        <v>8.2727000000000004</v>
      </c>
      <c r="L115" s="33">
        <f t="shared" si="12"/>
        <v>13.898099999999999</v>
      </c>
      <c r="M115" s="33">
        <f t="shared" si="13"/>
        <v>33.297499999999999</v>
      </c>
      <c r="N115" s="33">
        <f t="shared" si="14"/>
        <v>0.6268650657621736</v>
      </c>
      <c r="O115" s="33">
        <f t="shared" si="15"/>
        <v>0.41739169607327875</v>
      </c>
      <c r="P115" s="33">
        <f t="shared" si="16"/>
        <v>0.66583977776109315</v>
      </c>
      <c r="Q115" s="29">
        <f t="shared" si="18"/>
        <v>1.4889724647414351</v>
      </c>
      <c r="R115" s="29">
        <f t="shared" si="18"/>
        <v>0.55558764271322958</v>
      </c>
      <c r="S115" s="29">
        <f t="shared" si="18"/>
        <v>0.9333848220282055</v>
      </c>
      <c r="T115" s="29">
        <f t="shared" si="18"/>
        <v>2.2362323707185996</v>
      </c>
      <c r="U115" s="29">
        <f t="shared" si="17"/>
        <v>0.4166890530557415</v>
      </c>
      <c r="V115" s="22">
        <v>2</v>
      </c>
    </row>
    <row r="116" spans="1:22" x14ac:dyDescent="0.2">
      <c r="A116" s="41" t="s">
        <v>381</v>
      </c>
      <c r="B116" s="29" t="s">
        <v>356</v>
      </c>
      <c r="C116" s="34" t="s">
        <v>190</v>
      </c>
      <c r="D116" s="31">
        <v>7.6699999999999937</v>
      </c>
      <c r="E116" s="31" t="s">
        <v>1</v>
      </c>
      <c r="F116" s="32">
        <v>16.6952</v>
      </c>
      <c r="G116">
        <v>14.6953</v>
      </c>
      <c r="H116">
        <v>20.956</v>
      </c>
      <c r="I116">
        <v>3.9998999999999998</v>
      </c>
      <c r="J116" s="33">
        <f t="shared" si="10"/>
        <v>12.6953</v>
      </c>
      <c r="K116" s="33">
        <f t="shared" si="11"/>
        <v>1.9999000000000002</v>
      </c>
      <c r="L116" s="33">
        <f t="shared" si="12"/>
        <v>10.695399999999999</v>
      </c>
      <c r="M116" s="33">
        <f t="shared" si="13"/>
        <v>16.956099999999999</v>
      </c>
      <c r="N116" s="33">
        <f t="shared" si="14"/>
        <v>0.84246926027742552</v>
      </c>
      <c r="O116" s="33">
        <f t="shared" si="15"/>
        <v>0.63077004735758813</v>
      </c>
      <c r="P116" s="33">
        <f t="shared" si="16"/>
        <v>0.74871580139300897</v>
      </c>
      <c r="Q116" s="29">
        <f t="shared" si="18"/>
        <v>1.655189048239897</v>
      </c>
      <c r="R116" s="29">
        <f t="shared" si="18"/>
        <v>0.26074315514993507</v>
      </c>
      <c r="S116" s="29">
        <f t="shared" si="18"/>
        <v>1.3944458930899619</v>
      </c>
      <c r="T116" s="29">
        <f t="shared" si="18"/>
        <v>2.2107040417209927</v>
      </c>
      <c r="U116" s="29">
        <f t="shared" si="17"/>
        <v>0.52149934810951803</v>
      </c>
      <c r="V116" s="22">
        <v>2</v>
      </c>
    </row>
    <row r="117" spans="1:22" x14ac:dyDescent="0.2">
      <c r="A117" s="41" t="s">
        <v>381</v>
      </c>
      <c r="B117" s="29" t="s">
        <v>356</v>
      </c>
      <c r="C117" s="34" t="s">
        <v>309</v>
      </c>
      <c r="D117" s="31">
        <v>10.329999999999984</v>
      </c>
      <c r="E117" s="31" t="s">
        <v>2</v>
      </c>
      <c r="F117" s="32">
        <v>34.910699999999999</v>
      </c>
      <c r="G117">
        <v>24.983499999999999</v>
      </c>
      <c r="H117">
        <v>49.8842</v>
      </c>
      <c r="I117">
        <v>4.7980999999999998</v>
      </c>
      <c r="J117" s="33">
        <f t="shared" si="10"/>
        <v>30.1126</v>
      </c>
      <c r="K117" s="33">
        <f t="shared" si="11"/>
        <v>9.9271999999999991</v>
      </c>
      <c r="L117" s="33">
        <f t="shared" si="12"/>
        <v>20.185400000000001</v>
      </c>
      <c r="M117" s="33">
        <f t="shared" si="13"/>
        <v>45.086100000000002</v>
      </c>
      <c r="N117" s="33">
        <f t="shared" si="14"/>
        <v>0.6703306921355181</v>
      </c>
      <c r="O117" s="33">
        <f t="shared" si="15"/>
        <v>0.44770783012946341</v>
      </c>
      <c r="P117" s="33">
        <f t="shared" si="16"/>
        <v>0.66789099079317127</v>
      </c>
      <c r="Q117" s="29">
        <f t="shared" si="18"/>
        <v>2.9150629235237218</v>
      </c>
      <c r="R117" s="29">
        <f t="shared" si="18"/>
        <v>0.96100677637947862</v>
      </c>
      <c r="S117" s="29">
        <f t="shared" si="18"/>
        <v>1.9540561471442432</v>
      </c>
      <c r="T117" s="29">
        <f t="shared" si="18"/>
        <v>4.3645788964182062</v>
      </c>
      <c r="U117" s="29">
        <f t="shared" si="17"/>
        <v>0.46448209099709653</v>
      </c>
      <c r="V117" s="22">
        <v>2</v>
      </c>
    </row>
    <row r="118" spans="1:22" x14ac:dyDescent="0.2">
      <c r="A118" s="41" t="s">
        <v>381</v>
      </c>
      <c r="B118" s="29" t="s">
        <v>355</v>
      </c>
      <c r="C118" s="34" t="s">
        <v>188</v>
      </c>
      <c r="D118" s="31">
        <v>8.3700000000000703</v>
      </c>
      <c r="E118" s="31" t="s">
        <v>1</v>
      </c>
      <c r="F118" s="32">
        <v>28.7818</v>
      </c>
      <c r="G118">
        <v>21.477699999999999</v>
      </c>
      <c r="H118">
        <v>31.999199999999998</v>
      </c>
      <c r="I118">
        <v>5.1303000000000001</v>
      </c>
      <c r="J118" s="33">
        <f t="shared" si="10"/>
        <v>23.651499999999999</v>
      </c>
      <c r="K118" s="33">
        <f t="shared" si="11"/>
        <v>7.3041000000000018</v>
      </c>
      <c r="L118" s="33">
        <f t="shared" si="12"/>
        <v>16.3474</v>
      </c>
      <c r="M118" s="33">
        <f t="shared" si="13"/>
        <v>26.868899999999996</v>
      </c>
      <c r="N118" s="33">
        <f t="shared" si="14"/>
        <v>0.69117814937741795</v>
      </c>
      <c r="O118" s="33">
        <f t="shared" si="15"/>
        <v>0.60841344453997015</v>
      </c>
      <c r="P118" s="33">
        <f t="shared" si="16"/>
        <v>0.88025561150623965</v>
      </c>
      <c r="Q118" s="29">
        <f t="shared" si="18"/>
        <v>2.8257467144563679</v>
      </c>
      <c r="R118" s="29">
        <f t="shared" si="18"/>
        <v>0.87265232974909679</v>
      </c>
      <c r="S118" s="29">
        <f t="shared" si="18"/>
        <v>1.9530943847072715</v>
      </c>
      <c r="T118" s="29">
        <f t="shared" si="18"/>
        <v>3.2101433691755998</v>
      </c>
      <c r="U118" s="29">
        <f t="shared" si="17"/>
        <v>0.61293906810035326</v>
      </c>
      <c r="V118" s="22">
        <v>2</v>
      </c>
    </row>
    <row r="119" spans="1:22" x14ac:dyDescent="0.2">
      <c r="A119" s="41" t="s">
        <v>381</v>
      </c>
      <c r="B119" s="29" t="s">
        <v>355</v>
      </c>
      <c r="C119" s="34" t="s">
        <v>182</v>
      </c>
      <c r="D119" s="31">
        <v>7.6499999999998618</v>
      </c>
      <c r="E119" s="31" t="s">
        <v>2</v>
      </c>
      <c r="F119" s="32">
        <v>26.389800000000001</v>
      </c>
      <c r="G119">
        <v>25.2316</v>
      </c>
      <c r="H119">
        <v>32.097999999999999</v>
      </c>
      <c r="I119">
        <v>4.7568000000000001</v>
      </c>
      <c r="J119" s="33">
        <f t="shared" si="10"/>
        <v>21.633000000000003</v>
      </c>
      <c r="K119" s="33">
        <f t="shared" si="11"/>
        <v>1.1582000000000008</v>
      </c>
      <c r="L119" s="33">
        <f t="shared" si="12"/>
        <v>20.474800000000002</v>
      </c>
      <c r="M119" s="33">
        <f t="shared" si="13"/>
        <v>27.341200000000001</v>
      </c>
      <c r="N119" s="33">
        <f t="shared" si="14"/>
        <v>0.94646142467526462</v>
      </c>
      <c r="O119" s="33">
        <f t="shared" si="15"/>
        <v>0.74886252249352625</v>
      </c>
      <c r="P119" s="33">
        <f t="shared" si="16"/>
        <v>0.79122350152882837</v>
      </c>
      <c r="Q119" s="29">
        <f t="shared" si="18"/>
        <v>2.8278431372549533</v>
      </c>
      <c r="R119" s="29">
        <f t="shared" si="18"/>
        <v>0.15139869281046037</v>
      </c>
      <c r="S119" s="29">
        <f t="shared" si="18"/>
        <v>2.6764444444444933</v>
      </c>
      <c r="T119" s="29">
        <f t="shared" si="18"/>
        <v>3.5740130718954894</v>
      </c>
      <c r="U119" s="29">
        <f t="shared" si="17"/>
        <v>0.62180392156863873</v>
      </c>
      <c r="V119" s="22">
        <v>2</v>
      </c>
    </row>
    <row r="120" spans="1:22" x14ac:dyDescent="0.2">
      <c r="A120" s="41" t="s">
        <v>381</v>
      </c>
      <c r="B120" s="29" t="s">
        <v>356</v>
      </c>
      <c r="C120" s="34" t="s">
        <v>312</v>
      </c>
      <c r="D120" s="31">
        <v>4.8099999999999419</v>
      </c>
      <c r="E120" s="31" t="s">
        <v>1</v>
      </c>
      <c r="F120" s="32">
        <v>21.086400000000001</v>
      </c>
      <c r="G120">
        <v>15.825699999999999</v>
      </c>
      <c r="H120">
        <v>30.347000000000001</v>
      </c>
      <c r="I120">
        <v>3.8260000000000001</v>
      </c>
      <c r="J120" s="33">
        <f t="shared" si="10"/>
        <v>17.260400000000001</v>
      </c>
      <c r="K120" s="33">
        <f t="shared" si="11"/>
        <v>5.2607000000000017</v>
      </c>
      <c r="L120" s="33">
        <f t="shared" si="12"/>
        <v>11.999699999999999</v>
      </c>
      <c r="M120" s="33">
        <f t="shared" si="13"/>
        <v>26.521000000000001</v>
      </c>
      <c r="N120" s="33">
        <f t="shared" si="14"/>
        <v>0.6952156381080391</v>
      </c>
      <c r="O120" s="33">
        <f t="shared" si="15"/>
        <v>0.45246031446778018</v>
      </c>
      <c r="P120" s="33">
        <f t="shared" si="16"/>
        <v>0.65082010482259345</v>
      </c>
      <c r="Q120" s="29">
        <f t="shared" si="18"/>
        <v>3.5884407484407919</v>
      </c>
      <c r="R120" s="29">
        <f t="shared" si="18"/>
        <v>1.0937006237006373</v>
      </c>
      <c r="S120" s="29">
        <f t="shared" si="18"/>
        <v>2.4947401247401548</v>
      </c>
      <c r="T120" s="29">
        <f t="shared" si="18"/>
        <v>5.5137214137214805</v>
      </c>
      <c r="U120" s="29">
        <f t="shared" si="17"/>
        <v>0.79542619542620507</v>
      </c>
      <c r="V120" s="22">
        <v>2</v>
      </c>
    </row>
    <row r="121" spans="1:22" x14ac:dyDescent="0.2">
      <c r="A121" s="41"/>
      <c r="B121" s="29"/>
      <c r="C121" s="34"/>
      <c r="D121" s="31"/>
      <c r="E121" s="31"/>
      <c r="F121" s="32"/>
      <c r="J121" s="33">
        <f t="shared" si="10"/>
        <v>0</v>
      </c>
      <c r="K121" s="33">
        <f t="shared" si="11"/>
        <v>0</v>
      </c>
      <c r="L121" s="33">
        <f t="shared" si="12"/>
        <v>0</v>
      </c>
      <c r="M121" s="33">
        <f t="shared" si="13"/>
        <v>0</v>
      </c>
      <c r="N121" s="33" t="e">
        <f t="shared" si="14"/>
        <v>#DIV/0!</v>
      </c>
      <c r="O121" s="33" t="e">
        <f t="shared" si="15"/>
        <v>#DIV/0!</v>
      </c>
      <c r="P121" s="33" t="e">
        <f t="shared" si="16"/>
        <v>#DIV/0!</v>
      </c>
      <c r="Q121" s="29" t="e">
        <f t="shared" si="18"/>
        <v>#DIV/0!</v>
      </c>
      <c r="R121" s="29" t="e">
        <f t="shared" si="18"/>
        <v>#DIV/0!</v>
      </c>
      <c r="S121" s="29" t="e">
        <f t="shared" si="18"/>
        <v>#DIV/0!</v>
      </c>
      <c r="T121" s="29" t="e">
        <f t="shared" si="18"/>
        <v>#DIV/0!</v>
      </c>
      <c r="U121" s="29" t="e">
        <f t="shared" si="17"/>
        <v>#DIV/0!</v>
      </c>
      <c r="V121" s="22"/>
    </row>
    <row r="122" spans="1:22" x14ac:dyDescent="0.2">
      <c r="A122" s="41"/>
      <c r="B122" s="29"/>
      <c r="C122" s="34"/>
      <c r="D122" s="31"/>
      <c r="E122" s="31"/>
      <c r="F122" s="32"/>
      <c r="J122" s="33">
        <f t="shared" si="10"/>
        <v>0</v>
      </c>
      <c r="K122" s="33">
        <f t="shared" si="11"/>
        <v>0</v>
      </c>
      <c r="L122" s="33">
        <f t="shared" si="12"/>
        <v>0</v>
      </c>
      <c r="M122" s="33">
        <f t="shared" si="13"/>
        <v>0</v>
      </c>
      <c r="N122" s="33" t="e">
        <f t="shared" si="14"/>
        <v>#DIV/0!</v>
      </c>
      <c r="O122" s="33" t="e">
        <f t="shared" si="15"/>
        <v>#DIV/0!</v>
      </c>
      <c r="P122" s="33" t="e">
        <f t="shared" si="16"/>
        <v>#DIV/0!</v>
      </c>
      <c r="Q122" s="29" t="e">
        <f t="shared" si="18"/>
        <v>#DIV/0!</v>
      </c>
      <c r="R122" s="29" t="e">
        <f t="shared" si="18"/>
        <v>#DIV/0!</v>
      </c>
      <c r="S122" s="29" t="e">
        <f t="shared" si="18"/>
        <v>#DIV/0!</v>
      </c>
      <c r="T122" s="29" t="e">
        <f t="shared" si="18"/>
        <v>#DIV/0!</v>
      </c>
      <c r="U122" s="29" t="e">
        <f t="shared" si="17"/>
        <v>#DIV/0!</v>
      </c>
      <c r="V122" s="22"/>
    </row>
    <row r="123" spans="1:22" x14ac:dyDescent="0.2">
      <c r="A123" s="41"/>
      <c r="B123" s="29"/>
      <c r="C123" s="34"/>
      <c r="D123" s="31"/>
      <c r="E123" s="31"/>
      <c r="F123" s="32"/>
      <c r="J123" s="33">
        <f t="shared" si="10"/>
        <v>0</v>
      </c>
      <c r="K123" s="33">
        <f t="shared" si="11"/>
        <v>0</v>
      </c>
      <c r="L123" s="33">
        <f t="shared" si="12"/>
        <v>0</v>
      </c>
      <c r="M123" s="33">
        <f t="shared" si="13"/>
        <v>0</v>
      </c>
      <c r="N123" s="33" t="e">
        <f t="shared" si="14"/>
        <v>#DIV/0!</v>
      </c>
      <c r="O123" s="33" t="e">
        <f t="shared" si="15"/>
        <v>#DIV/0!</v>
      </c>
      <c r="P123" s="33" t="e">
        <f t="shared" si="16"/>
        <v>#DIV/0!</v>
      </c>
      <c r="Q123" s="29" t="e">
        <f t="shared" si="18"/>
        <v>#DIV/0!</v>
      </c>
      <c r="R123" s="29" t="e">
        <f t="shared" si="18"/>
        <v>#DIV/0!</v>
      </c>
      <c r="S123" s="29" t="e">
        <f t="shared" si="18"/>
        <v>#DIV/0!</v>
      </c>
      <c r="T123" s="29" t="e">
        <f t="shared" si="18"/>
        <v>#DIV/0!</v>
      </c>
      <c r="U123" s="29" t="e">
        <f t="shared" si="17"/>
        <v>#DIV/0!</v>
      </c>
      <c r="V123" s="22"/>
    </row>
    <row r="124" spans="1:22" x14ac:dyDescent="0.2">
      <c r="A124" s="41"/>
      <c r="B124" s="29"/>
      <c r="C124" s="34"/>
      <c r="D124" s="31"/>
      <c r="E124" s="31"/>
      <c r="F124" s="32"/>
      <c r="J124" s="33">
        <f t="shared" si="10"/>
        <v>0</v>
      </c>
      <c r="K124" s="33">
        <f t="shared" si="11"/>
        <v>0</v>
      </c>
      <c r="L124" s="33">
        <f t="shared" si="12"/>
        <v>0</v>
      </c>
      <c r="M124" s="33">
        <f t="shared" si="13"/>
        <v>0</v>
      </c>
      <c r="N124" s="33" t="e">
        <f t="shared" si="14"/>
        <v>#DIV/0!</v>
      </c>
      <c r="O124" s="33" t="e">
        <f t="shared" si="15"/>
        <v>#DIV/0!</v>
      </c>
      <c r="P124" s="33" t="e">
        <f t="shared" si="16"/>
        <v>#DIV/0!</v>
      </c>
      <c r="Q124" s="29" t="e">
        <f t="shared" si="18"/>
        <v>#DIV/0!</v>
      </c>
      <c r="R124" s="29" t="e">
        <f t="shared" si="18"/>
        <v>#DIV/0!</v>
      </c>
      <c r="S124" s="29" t="e">
        <f t="shared" si="18"/>
        <v>#DIV/0!</v>
      </c>
      <c r="T124" s="29" t="e">
        <f t="shared" si="18"/>
        <v>#DIV/0!</v>
      </c>
      <c r="U124" s="29" t="e">
        <f t="shared" si="17"/>
        <v>#DIV/0!</v>
      </c>
      <c r="V124" s="22"/>
    </row>
    <row r="125" spans="1:22" x14ac:dyDescent="0.2">
      <c r="A125" s="41"/>
      <c r="B125" s="29"/>
      <c r="C125" s="34"/>
      <c r="D125" s="31"/>
      <c r="E125" s="31"/>
      <c r="F125" s="32"/>
      <c r="J125" s="33">
        <f t="shared" si="10"/>
        <v>0</v>
      </c>
      <c r="K125" s="33">
        <f t="shared" si="11"/>
        <v>0</v>
      </c>
      <c r="L125" s="33">
        <f t="shared" si="12"/>
        <v>0</v>
      </c>
      <c r="M125" s="33">
        <f t="shared" si="13"/>
        <v>0</v>
      </c>
      <c r="N125" s="33" t="e">
        <f t="shared" si="14"/>
        <v>#DIV/0!</v>
      </c>
      <c r="O125" s="33" t="e">
        <f t="shared" si="15"/>
        <v>#DIV/0!</v>
      </c>
      <c r="P125" s="33" t="e">
        <f t="shared" si="16"/>
        <v>#DIV/0!</v>
      </c>
      <c r="Q125" s="29" t="e">
        <f t="shared" si="18"/>
        <v>#DIV/0!</v>
      </c>
      <c r="R125" s="29" t="e">
        <f t="shared" si="18"/>
        <v>#DIV/0!</v>
      </c>
      <c r="S125" s="29" t="e">
        <f t="shared" si="18"/>
        <v>#DIV/0!</v>
      </c>
      <c r="T125" s="29" t="e">
        <f t="shared" si="18"/>
        <v>#DIV/0!</v>
      </c>
      <c r="U125" s="29" t="e">
        <f t="shared" si="17"/>
        <v>#DIV/0!</v>
      </c>
      <c r="V125" s="22"/>
    </row>
    <row r="126" spans="1:22" x14ac:dyDescent="0.2">
      <c r="A126" s="41"/>
      <c r="B126" s="29"/>
      <c r="C126" s="34"/>
      <c r="D126" s="31"/>
      <c r="E126" s="31"/>
      <c r="F126" s="32"/>
      <c r="J126" s="33">
        <f t="shared" si="10"/>
        <v>0</v>
      </c>
      <c r="K126" s="33">
        <f t="shared" si="11"/>
        <v>0</v>
      </c>
      <c r="L126" s="33">
        <f t="shared" si="12"/>
        <v>0</v>
      </c>
      <c r="M126" s="33">
        <f t="shared" si="13"/>
        <v>0</v>
      </c>
      <c r="N126" s="33" t="e">
        <f t="shared" si="14"/>
        <v>#DIV/0!</v>
      </c>
      <c r="O126" s="33" t="e">
        <f t="shared" si="15"/>
        <v>#DIV/0!</v>
      </c>
      <c r="P126" s="33" t="e">
        <f t="shared" si="16"/>
        <v>#DIV/0!</v>
      </c>
      <c r="Q126" s="29" t="e">
        <f t="shared" si="18"/>
        <v>#DIV/0!</v>
      </c>
      <c r="R126" s="29" t="e">
        <f t="shared" si="18"/>
        <v>#DIV/0!</v>
      </c>
      <c r="S126" s="29" t="e">
        <f t="shared" si="18"/>
        <v>#DIV/0!</v>
      </c>
      <c r="T126" s="29" t="e">
        <f t="shared" si="18"/>
        <v>#DIV/0!</v>
      </c>
      <c r="U126" s="29" t="e">
        <f t="shared" si="17"/>
        <v>#DIV/0!</v>
      </c>
      <c r="V126" s="22"/>
    </row>
    <row r="127" spans="1:22" x14ac:dyDescent="0.2">
      <c r="A127" s="41"/>
      <c r="B127" s="29"/>
      <c r="C127" s="34"/>
      <c r="D127" s="31"/>
      <c r="E127" s="31"/>
      <c r="F127" s="32"/>
      <c r="J127" s="33">
        <f t="shared" si="10"/>
        <v>0</v>
      </c>
      <c r="K127" s="33">
        <f t="shared" si="11"/>
        <v>0</v>
      </c>
      <c r="L127" s="33">
        <f t="shared" si="12"/>
        <v>0</v>
      </c>
      <c r="M127" s="33">
        <f t="shared" si="13"/>
        <v>0</v>
      </c>
      <c r="N127" s="33" t="e">
        <f t="shared" si="14"/>
        <v>#DIV/0!</v>
      </c>
      <c r="O127" s="33" t="e">
        <f t="shared" si="15"/>
        <v>#DIV/0!</v>
      </c>
      <c r="P127" s="33" t="e">
        <f t="shared" si="16"/>
        <v>#DIV/0!</v>
      </c>
      <c r="Q127" s="29" t="e">
        <f t="shared" si="18"/>
        <v>#DIV/0!</v>
      </c>
      <c r="R127" s="29" t="e">
        <f t="shared" si="18"/>
        <v>#DIV/0!</v>
      </c>
      <c r="S127" s="29" t="e">
        <f t="shared" si="18"/>
        <v>#DIV/0!</v>
      </c>
      <c r="T127" s="29" t="e">
        <f t="shared" si="18"/>
        <v>#DIV/0!</v>
      </c>
      <c r="U127" s="29" t="e">
        <f t="shared" si="17"/>
        <v>#DIV/0!</v>
      </c>
      <c r="V127" s="22"/>
    </row>
    <row r="128" spans="1:22" x14ac:dyDescent="0.2">
      <c r="A128" s="41"/>
      <c r="B128" s="29"/>
      <c r="C128" s="34"/>
      <c r="D128" s="31"/>
      <c r="E128" s="31"/>
      <c r="F128" s="32"/>
      <c r="J128" s="33">
        <f t="shared" si="10"/>
        <v>0</v>
      </c>
      <c r="K128" s="33">
        <f t="shared" si="11"/>
        <v>0</v>
      </c>
      <c r="L128" s="33">
        <f t="shared" si="12"/>
        <v>0</v>
      </c>
      <c r="M128" s="33">
        <f t="shared" si="13"/>
        <v>0</v>
      </c>
      <c r="N128" s="33" t="e">
        <f t="shared" si="14"/>
        <v>#DIV/0!</v>
      </c>
      <c r="O128" s="33" t="e">
        <f t="shared" si="15"/>
        <v>#DIV/0!</v>
      </c>
      <c r="P128" s="33" t="e">
        <f t="shared" si="16"/>
        <v>#DIV/0!</v>
      </c>
      <c r="Q128" s="29" t="e">
        <f t="shared" si="18"/>
        <v>#DIV/0!</v>
      </c>
      <c r="R128" s="29" t="e">
        <f t="shared" si="18"/>
        <v>#DIV/0!</v>
      </c>
      <c r="S128" s="29" t="e">
        <f t="shared" si="18"/>
        <v>#DIV/0!</v>
      </c>
      <c r="T128" s="29" t="e">
        <f t="shared" si="18"/>
        <v>#DIV/0!</v>
      </c>
      <c r="U128" s="29" t="e">
        <f t="shared" si="17"/>
        <v>#DIV/0!</v>
      </c>
      <c r="V128" s="22"/>
    </row>
    <row r="129" spans="1:22" x14ac:dyDescent="0.2">
      <c r="A129" s="41"/>
      <c r="B129" s="29"/>
      <c r="C129" s="34"/>
      <c r="D129" s="31"/>
      <c r="E129" s="31"/>
      <c r="F129" s="32"/>
      <c r="J129" s="33">
        <f t="shared" si="10"/>
        <v>0</v>
      </c>
      <c r="K129" s="33">
        <f t="shared" si="11"/>
        <v>0</v>
      </c>
      <c r="L129" s="33">
        <f t="shared" si="12"/>
        <v>0</v>
      </c>
      <c r="M129" s="33">
        <f t="shared" si="13"/>
        <v>0</v>
      </c>
      <c r="N129" s="33" t="e">
        <f t="shared" si="14"/>
        <v>#DIV/0!</v>
      </c>
      <c r="O129" s="33" t="e">
        <f t="shared" si="15"/>
        <v>#DIV/0!</v>
      </c>
      <c r="P129" s="33" t="e">
        <f t="shared" si="16"/>
        <v>#DIV/0!</v>
      </c>
      <c r="Q129" s="29" t="e">
        <f t="shared" si="18"/>
        <v>#DIV/0!</v>
      </c>
      <c r="R129" s="29" t="e">
        <f t="shared" si="18"/>
        <v>#DIV/0!</v>
      </c>
      <c r="S129" s="29" t="e">
        <f t="shared" si="18"/>
        <v>#DIV/0!</v>
      </c>
      <c r="T129" s="29" t="e">
        <f t="shared" si="18"/>
        <v>#DIV/0!</v>
      </c>
      <c r="U129" s="29" t="e">
        <f t="shared" si="17"/>
        <v>#DIV/0!</v>
      </c>
      <c r="V129" s="22"/>
    </row>
    <row r="130" spans="1:22" x14ac:dyDescent="0.2">
      <c r="A130" s="41"/>
      <c r="B130" s="29"/>
      <c r="C130" s="34"/>
      <c r="D130" s="31"/>
      <c r="E130" s="31"/>
      <c r="F130" s="32"/>
      <c r="J130" s="33">
        <f t="shared" si="10"/>
        <v>0</v>
      </c>
      <c r="K130" s="33">
        <f t="shared" si="11"/>
        <v>0</v>
      </c>
      <c r="L130" s="33">
        <f t="shared" si="12"/>
        <v>0</v>
      </c>
      <c r="M130" s="33">
        <f t="shared" si="13"/>
        <v>0</v>
      </c>
      <c r="N130" s="33" t="e">
        <f t="shared" si="14"/>
        <v>#DIV/0!</v>
      </c>
      <c r="O130" s="33" t="e">
        <f t="shared" si="15"/>
        <v>#DIV/0!</v>
      </c>
      <c r="P130" s="33" t="e">
        <f t="shared" si="16"/>
        <v>#DIV/0!</v>
      </c>
      <c r="Q130" s="29" t="e">
        <f t="shared" si="18"/>
        <v>#DIV/0!</v>
      </c>
      <c r="R130" s="29" t="e">
        <f t="shared" si="18"/>
        <v>#DIV/0!</v>
      </c>
      <c r="S130" s="29" t="e">
        <f t="shared" si="18"/>
        <v>#DIV/0!</v>
      </c>
      <c r="T130" s="29" t="e">
        <f t="shared" si="18"/>
        <v>#DIV/0!</v>
      </c>
      <c r="U130" s="29" t="e">
        <f t="shared" si="17"/>
        <v>#DIV/0!</v>
      </c>
      <c r="V130" s="22"/>
    </row>
    <row r="131" spans="1:22" x14ac:dyDescent="0.2">
      <c r="A131" s="41"/>
      <c r="B131" s="29"/>
      <c r="C131" s="34"/>
      <c r="D131" s="31"/>
      <c r="E131" s="31"/>
      <c r="F131" s="32"/>
      <c r="J131" s="33">
        <f t="shared" si="10"/>
        <v>0</v>
      </c>
      <c r="K131" s="33">
        <f t="shared" si="11"/>
        <v>0</v>
      </c>
      <c r="L131" s="33">
        <f t="shared" si="12"/>
        <v>0</v>
      </c>
      <c r="M131" s="33">
        <f t="shared" si="13"/>
        <v>0</v>
      </c>
      <c r="N131" s="33" t="e">
        <f t="shared" si="14"/>
        <v>#DIV/0!</v>
      </c>
      <c r="O131" s="33" t="e">
        <f t="shared" si="15"/>
        <v>#DIV/0!</v>
      </c>
      <c r="P131" s="33" t="e">
        <f t="shared" si="16"/>
        <v>#DIV/0!</v>
      </c>
      <c r="Q131" s="29" t="e">
        <f t="shared" si="18"/>
        <v>#DIV/0!</v>
      </c>
      <c r="R131" s="29" t="e">
        <f t="shared" si="18"/>
        <v>#DIV/0!</v>
      </c>
      <c r="S131" s="29" t="e">
        <f t="shared" si="18"/>
        <v>#DIV/0!</v>
      </c>
      <c r="T131" s="29" t="e">
        <f t="shared" si="18"/>
        <v>#DIV/0!</v>
      </c>
      <c r="U131" s="29" t="e">
        <f t="shared" si="17"/>
        <v>#DIV/0!</v>
      </c>
      <c r="V131" s="22"/>
    </row>
    <row r="132" spans="1:22" x14ac:dyDescent="0.2">
      <c r="A132" s="41"/>
      <c r="B132" s="29"/>
      <c r="C132" s="34"/>
      <c r="D132" s="31"/>
      <c r="E132" s="31"/>
      <c r="F132" s="32"/>
      <c r="J132" s="33">
        <f t="shared" si="10"/>
        <v>0</v>
      </c>
      <c r="K132" s="33">
        <f t="shared" si="11"/>
        <v>0</v>
      </c>
      <c r="L132" s="33">
        <f t="shared" si="12"/>
        <v>0</v>
      </c>
      <c r="M132" s="33">
        <f t="shared" si="13"/>
        <v>0</v>
      </c>
      <c r="N132" s="33" t="e">
        <f t="shared" si="14"/>
        <v>#DIV/0!</v>
      </c>
      <c r="O132" s="33" t="e">
        <f t="shared" si="15"/>
        <v>#DIV/0!</v>
      </c>
      <c r="P132" s="33" t="e">
        <f t="shared" si="16"/>
        <v>#DIV/0!</v>
      </c>
      <c r="Q132" s="29" t="e">
        <f t="shared" si="18"/>
        <v>#DIV/0!</v>
      </c>
      <c r="R132" s="29" t="e">
        <f t="shared" si="18"/>
        <v>#DIV/0!</v>
      </c>
      <c r="S132" s="29" t="e">
        <f t="shared" si="18"/>
        <v>#DIV/0!</v>
      </c>
      <c r="T132" s="29" t="e">
        <f t="shared" si="18"/>
        <v>#DIV/0!</v>
      </c>
      <c r="U132" s="29" t="e">
        <f t="shared" si="17"/>
        <v>#DIV/0!</v>
      </c>
      <c r="V132" s="22"/>
    </row>
    <row r="133" spans="1:22" x14ac:dyDescent="0.2">
      <c r="A133" s="41"/>
      <c r="B133" s="29"/>
      <c r="C133" s="34"/>
      <c r="D133" s="31"/>
      <c r="E133" s="31"/>
      <c r="F133" s="32"/>
      <c r="H133" s="31"/>
      <c r="I133" s="31"/>
      <c r="J133" s="33">
        <f t="shared" si="10"/>
        <v>0</v>
      </c>
      <c r="K133" s="33">
        <f t="shared" si="11"/>
        <v>0</v>
      </c>
      <c r="L133" s="33">
        <f t="shared" si="12"/>
        <v>0</v>
      </c>
      <c r="M133" s="33">
        <f t="shared" si="13"/>
        <v>0</v>
      </c>
      <c r="N133" s="33" t="e">
        <f t="shared" si="14"/>
        <v>#DIV/0!</v>
      </c>
      <c r="O133" s="33" t="e">
        <f t="shared" si="15"/>
        <v>#DIV/0!</v>
      </c>
      <c r="P133" s="33" t="e">
        <f t="shared" si="16"/>
        <v>#DIV/0!</v>
      </c>
      <c r="Q133" s="29" t="e">
        <f t="shared" si="18"/>
        <v>#DIV/0!</v>
      </c>
      <c r="R133" s="29" t="e">
        <f t="shared" si="18"/>
        <v>#DIV/0!</v>
      </c>
      <c r="S133" s="29" t="e">
        <f t="shared" si="18"/>
        <v>#DIV/0!</v>
      </c>
      <c r="T133" s="29" t="e">
        <f t="shared" si="18"/>
        <v>#DIV/0!</v>
      </c>
      <c r="U133" s="29" t="e">
        <f t="shared" si="17"/>
        <v>#DIV/0!</v>
      </c>
      <c r="V133" s="22"/>
    </row>
    <row r="134" spans="1:22" x14ac:dyDescent="0.2">
      <c r="A134" s="41"/>
      <c r="B134" s="29"/>
      <c r="C134" s="34"/>
      <c r="D134" s="31"/>
      <c r="E134" s="31"/>
      <c r="F134" s="32"/>
      <c r="H134" s="31"/>
      <c r="I134" s="31"/>
      <c r="J134" s="33">
        <f t="shared" ref="J134:J169" si="21">F134-I134</f>
        <v>0</v>
      </c>
      <c r="K134" s="33">
        <f t="shared" ref="K134:K169" si="22">F134-G134</f>
        <v>0</v>
      </c>
      <c r="L134" s="33">
        <f t="shared" ref="L134:L169" si="23">G134-I134</f>
        <v>0</v>
      </c>
      <c r="M134" s="33">
        <f t="shared" ref="M134:M169" si="24">H134-I134</f>
        <v>0</v>
      </c>
      <c r="N134" s="33" t="e">
        <f t="shared" ref="N134:N169" si="25">L134/J134</f>
        <v>#DIV/0!</v>
      </c>
      <c r="O134" s="33" t="e">
        <f t="shared" ref="O134:O169" si="26">L134/M134</f>
        <v>#DIV/0!</v>
      </c>
      <c r="P134" s="33" t="e">
        <f t="shared" ref="P134:P169" si="27">J134/M134</f>
        <v>#DIV/0!</v>
      </c>
      <c r="Q134" s="29" t="e">
        <f t="shared" si="18"/>
        <v>#DIV/0!</v>
      </c>
      <c r="R134" s="29" t="e">
        <f t="shared" si="18"/>
        <v>#DIV/0!</v>
      </c>
      <c r="S134" s="29" t="e">
        <f t="shared" si="18"/>
        <v>#DIV/0!</v>
      </c>
      <c r="T134" s="29" t="e">
        <f t="shared" si="18"/>
        <v>#DIV/0!</v>
      </c>
      <c r="U134" s="29" t="e">
        <f t="shared" ref="U134:U169" si="28">I134/$D134</f>
        <v>#DIV/0!</v>
      </c>
      <c r="V134" s="22"/>
    </row>
    <row r="135" spans="1:22" x14ac:dyDescent="0.2">
      <c r="A135" s="41"/>
      <c r="B135" s="29"/>
      <c r="C135" s="34"/>
      <c r="D135" s="31"/>
      <c r="E135" s="31"/>
      <c r="F135" s="32"/>
      <c r="J135" s="33">
        <f t="shared" si="21"/>
        <v>0</v>
      </c>
      <c r="K135" s="33">
        <f t="shared" si="22"/>
        <v>0</v>
      </c>
      <c r="L135" s="33">
        <f t="shared" si="23"/>
        <v>0</v>
      </c>
      <c r="M135" s="33">
        <f t="shared" si="24"/>
        <v>0</v>
      </c>
      <c r="N135" s="33" t="e">
        <f t="shared" si="25"/>
        <v>#DIV/0!</v>
      </c>
      <c r="O135" s="33" t="e">
        <f t="shared" si="26"/>
        <v>#DIV/0!</v>
      </c>
      <c r="P135" s="33" t="e">
        <f t="shared" si="27"/>
        <v>#DIV/0!</v>
      </c>
      <c r="Q135" s="29" t="e">
        <f t="shared" si="18"/>
        <v>#DIV/0!</v>
      </c>
      <c r="R135" s="29" t="e">
        <f t="shared" si="18"/>
        <v>#DIV/0!</v>
      </c>
      <c r="S135" s="29" t="e">
        <f t="shared" si="18"/>
        <v>#DIV/0!</v>
      </c>
      <c r="T135" s="29" t="e">
        <f t="shared" si="18"/>
        <v>#DIV/0!</v>
      </c>
      <c r="U135" s="29" t="e">
        <f t="shared" si="28"/>
        <v>#DIV/0!</v>
      </c>
      <c r="V135" s="22"/>
    </row>
    <row r="136" spans="1:22" x14ac:dyDescent="0.2">
      <c r="A136" s="41"/>
      <c r="B136" s="29"/>
      <c r="C136" s="34"/>
      <c r="D136" s="31"/>
      <c r="E136" s="31"/>
      <c r="F136" s="32"/>
      <c r="J136" s="33">
        <f t="shared" si="21"/>
        <v>0</v>
      </c>
      <c r="K136" s="33">
        <f t="shared" si="22"/>
        <v>0</v>
      </c>
      <c r="L136" s="33">
        <f t="shared" si="23"/>
        <v>0</v>
      </c>
      <c r="M136" s="33">
        <f t="shared" si="24"/>
        <v>0</v>
      </c>
      <c r="N136" s="33" t="e">
        <f t="shared" si="25"/>
        <v>#DIV/0!</v>
      </c>
      <c r="O136" s="33" t="e">
        <f t="shared" si="26"/>
        <v>#DIV/0!</v>
      </c>
      <c r="P136" s="33" t="e">
        <f t="shared" si="27"/>
        <v>#DIV/0!</v>
      </c>
      <c r="Q136" s="29" t="e">
        <f t="shared" si="18"/>
        <v>#DIV/0!</v>
      </c>
      <c r="R136" s="29" t="e">
        <f t="shared" si="18"/>
        <v>#DIV/0!</v>
      </c>
      <c r="S136" s="29" t="e">
        <f t="shared" si="18"/>
        <v>#DIV/0!</v>
      </c>
      <c r="T136" s="29" t="e">
        <f t="shared" si="18"/>
        <v>#DIV/0!</v>
      </c>
      <c r="U136" s="29" t="e">
        <f t="shared" si="28"/>
        <v>#DIV/0!</v>
      </c>
      <c r="V136" s="22"/>
    </row>
    <row r="137" spans="1:22" x14ac:dyDescent="0.2">
      <c r="A137" s="41"/>
      <c r="B137" s="29"/>
      <c r="C137" s="34"/>
      <c r="D137" s="31"/>
      <c r="E137" s="31"/>
      <c r="F137" s="32"/>
      <c r="J137" s="33">
        <f t="shared" si="21"/>
        <v>0</v>
      </c>
      <c r="K137" s="33">
        <f t="shared" si="22"/>
        <v>0</v>
      </c>
      <c r="L137" s="33">
        <f t="shared" si="23"/>
        <v>0</v>
      </c>
      <c r="M137" s="33">
        <f t="shared" si="24"/>
        <v>0</v>
      </c>
      <c r="N137" s="33" t="e">
        <f t="shared" si="25"/>
        <v>#DIV/0!</v>
      </c>
      <c r="O137" s="33" t="e">
        <f t="shared" si="26"/>
        <v>#DIV/0!</v>
      </c>
      <c r="P137" s="33" t="e">
        <f t="shared" si="27"/>
        <v>#DIV/0!</v>
      </c>
      <c r="Q137" s="29" t="e">
        <f t="shared" si="18"/>
        <v>#DIV/0!</v>
      </c>
      <c r="R137" s="29" t="e">
        <f t="shared" si="18"/>
        <v>#DIV/0!</v>
      </c>
      <c r="S137" s="29" t="e">
        <f t="shared" si="18"/>
        <v>#DIV/0!</v>
      </c>
      <c r="T137" s="29" t="e">
        <f t="shared" si="18"/>
        <v>#DIV/0!</v>
      </c>
      <c r="U137" s="29" t="e">
        <f t="shared" si="28"/>
        <v>#DIV/0!</v>
      </c>
      <c r="V137" s="22"/>
    </row>
    <row r="138" spans="1:22" x14ac:dyDescent="0.2">
      <c r="A138" s="41"/>
      <c r="B138" s="29"/>
      <c r="C138" s="34"/>
      <c r="D138" s="31"/>
      <c r="E138" s="31"/>
      <c r="F138" s="32"/>
      <c r="J138" s="33">
        <f t="shared" si="21"/>
        <v>0</v>
      </c>
      <c r="K138" s="33">
        <f t="shared" si="22"/>
        <v>0</v>
      </c>
      <c r="L138" s="33">
        <f t="shared" si="23"/>
        <v>0</v>
      </c>
      <c r="M138" s="33">
        <f t="shared" si="24"/>
        <v>0</v>
      </c>
      <c r="N138" s="33" t="e">
        <f t="shared" si="25"/>
        <v>#DIV/0!</v>
      </c>
      <c r="O138" s="33" t="e">
        <f t="shared" si="26"/>
        <v>#DIV/0!</v>
      </c>
      <c r="P138" s="33" t="e">
        <f t="shared" si="27"/>
        <v>#DIV/0!</v>
      </c>
      <c r="Q138" s="29" t="e">
        <f t="shared" si="18"/>
        <v>#DIV/0!</v>
      </c>
      <c r="R138" s="29" t="e">
        <f t="shared" si="18"/>
        <v>#DIV/0!</v>
      </c>
      <c r="S138" s="29" t="e">
        <f t="shared" si="18"/>
        <v>#DIV/0!</v>
      </c>
      <c r="T138" s="29" t="e">
        <f t="shared" si="18"/>
        <v>#DIV/0!</v>
      </c>
      <c r="U138" s="29" t="e">
        <f t="shared" si="28"/>
        <v>#DIV/0!</v>
      </c>
      <c r="V138" s="22"/>
    </row>
    <row r="139" spans="1:22" x14ac:dyDescent="0.2">
      <c r="A139" s="41"/>
      <c r="B139" s="29"/>
      <c r="C139" s="34"/>
      <c r="D139" s="31"/>
      <c r="E139" s="31"/>
      <c r="F139" s="32"/>
      <c r="J139" s="33">
        <f t="shared" si="21"/>
        <v>0</v>
      </c>
      <c r="K139" s="33">
        <f t="shared" si="22"/>
        <v>0</v>
      </c>
      <c r="L139" s="33">
        <f t="shared" si="23"/>
        <v>0</v>
      </c>
      <c r="M139" s="33">
        <f t="shared" si="24"/>
        <v>0</v>
      </c>
      <c r="N139" s="33" t="e">
        <f t="shared" si="25"/>
        <v>#DIV/0!</v>
      </c>
      <c r="O139" s="33" t="e">
        <f t="shared" si="26"/>
        <v>#DIV/0!</v>
      </c>
      <c r="P139" s="33" t="e">
        <f t="shared" si="27"/>
        <v>#DIV/0!</v>
      </c>
      <c r="Q139" s="29" t="e">
        <f t="shared" si="18"/>
        <v>#DIV/0!</v>
      </c>
      <c r="R139" s="29" t="e">
        <f t="shared" si="18"/>
        <v>#DIV/0!</v>
      </c>
      <c r="S139" s="29" t="e">
        <f t="shared" si="18"/>
        <v>#DIV/0!</v>
      </c>
      <c r="T139" s="29" t="e">
        <f t="shared" si="18"/>
        <v>#DIV/0!</v>
      </c>
      <c r="U139" s="29" t="e">
        <f t="shared" si="28"/>
        <v>#DIV/0!</v>
      </c>
      <c r="V139" s="22"/>
    </row>
    <row r="140" spans="1:22" x14ac:dyDescent="0.2">
      <c r="A140" s="41"/>
      <c r="B140" s="29"/>
      <c r="C140" s="34"/>
      <c r="D140" s="31"/>
      <c r="E140" s="31"/>
      <c r="F140" s="32"/>
      <c r="J140" s="33">
        <f t="shared" si="21"/>
        <v>0</v>
      </c>
      <c r="K140" s="33">
        <f t="shared" si="22"/>
        <v>0</v>
      </c>
      <c r="L140" s="33">
        <f t="shared" si="23"/>
        <v>0</v>
      </c>
      <c r="M140" s="33">
        <f t="shared" si="24"/>
        <v>0</v>
      </c>
      <c r="N140" s="33" t="e">
        <f t="shared" si="25"/>
        <v>#DIV/0!</v>
      </c>
      <c r="O140" s="33" t="e">
        <f t="shared" si="26"/>
        <v>#DIV/0!</v>
      </c>
      <c r="P140" s="33" t="e">
        <f t="shared" si="27"/>
        <v>#DIV/0!</v>
      </c>
      <c r="Q140" s="29" t="e">
        <f t="shared" si="18"/>
        <v>#DIV/0!</v>
      </c>
      <c r="R140" s="29" t="e">
        <f t="shared" si="18"/>
        <v>#DIV/0!</v>
      </c>
      <c r="S140" s="29" t="e">
        <f t="shared" si="18"/>
        <v>#DIV/0!</v>
      </c>
      <c r="T140" s="29" t="e">
        <f t="shared" si="18"/>
        <v>#DIV/0!</v>
      </c>
      <c r="U140" s="29" t="e">
        <f t="shared" si="28"/>
        <v>#DIV/0!</v>
      </c>
      <c r="V140" s="22"/>
    </row>
    <row r="141" spans="1:22" x14ac:dyDescent="0.2">
      <c r="A141" s="41"/>
      <c r="B141" s="29"/>
      <c r="C141" s="34"/>
      <c r="D141" s="31"/>
      <c r="E141" s="31"/>
      <c r="F141" s="32"/>
      <c r="J141" s="33">
        <f t="shared" si="21"/>
        <v>0</v>
      </c>
      <c r="K141" s="33">
        <f t="shared" si="22"/>
        <v>0</v>
      </c>
      <c r="L141" s="33">
        <f t="shared" si="23"/>
        <v>0</v>
      </c>
      <c r="M141" s="33">
        <f t="shared" si="24"/>
        <v>0</v>
      </c>
      <c r="N141" s="33" t="e">
        <f t="shared" si="25"/>
        <v>#DIV/0!</v>
      </c>
      <c r="O141" s="33" t="e">
        <f t="shared" si="26"/>
        <v>#DIV/0!</v>
      </c>
      <c r="P141" s="33" t="e">
        <f t="shared" si="27"/>
        <v>#DIV/0!</v>
      </c>
      <c r="Q141" s="29" t="e">
        <f t="shared" si="18"/>
        <v>#DIV/0!</v>
      </c>
      <c r="R141" s="29" t="e">
        <f t="shared" si="18"/>
        <v>#DIV/0!</v>
      </c>
      <c r="S141" s="29" t="e">
        <f t="shared" si="18"/>
        <v>#DIV/0!</v>
      </c>
      <c r="T141" s="29" t="e">
        <f t="shared" si="18"/>
        <v>#DIV/0!</v>
      </c>
      <c r="U141" s="29" t="e">
        <f t="shared" si="28"/>
        <v>#DIV/0!</v>
      </c>
      <c r="V141" s="22"/>
    </row>
    <row r="142" spans="1:22" x14ac:dyDescent="0.2">
      <c r="A142" s="41"/>
      <c r="B142" s="29"/>
      <c r="C142" s="34"/>
      <c r="D142" s="31"/>
      <c r="E142" s="31"/>
      <c r="F142" s="32"/>
      <c r="J142" s="33">
        <f t="shared" si="21"/>
        <v>0</v>
      </c>
      <c r="K142" s="33">
        <f t="shared" si="22"/>
        <v>0</v>
      </c>
      <c r="L142" s="33">
        <f t="shared" si="23"/>
        <v>0</v>
      </c>
      <c r="M142" s="33">
        <f t="shared" si="24"/>
        <v>0</v>
      </c>
      <c r="N142" s="33" t="e">
        <f t="shared" si="25"/>
        <v>#DIV/0!</v>
      </c>
      <c r="O142" s="33" t="e">
        <f t="shared" si="26"/>
        <v>#DIV/0!</v>
      </c>
      <c r="P142" s="33" t="e">
        <f t="shared" si="27"/>
        <v>#DIV/0!</v>
      </c>
      <c r="Q142" s="29" t="e">
        <f t="shared" si="18"/>
        <v>#DIV/0!</v>
      </c>
      <c r="R142" s="29" t="e">
        <f t="shared" si="18"/>
        <v>#DIV/0!</v>
      </c>
      <c r="S142" s="29" t="e">
        <f t="shared" si="18"/>
        <v>#DIV/0!</v>
      </c>
      <c r="T142" s="29" t="e">
        <f t="shared" si="18"/>
        <v>#DIV/0!</v>
      </c>
      <c r="U142" s="29" t="e">
        <f t="shared" si="28"/>
        <v>#DIV/0!</v>
      </c>
      <c r="V142" s="22"/>
    </row>
    <row r="143" spans="1:22" x14ac:dyDescent="0.2">
      <c r="A143" s="41"/>
      <c r="B143" s="29"/>
      <c r="C143" s="34"/>
      <c r="D143" s="31"/>
      <c r="E143" s="31"/>
      <c r="F143" s="32"/>
      <c r="J143" s="33">
        <f t="shared" si="21"/>
        <v>0</v>
      </c>
      <c r="K143" s="33">
        <f t="shared" si="22"/>
        <v>0</v>
      </c>
      <c r="L143" s="33">
        <f t="shared" si="23"/>
        <v>0</v>
      </c>
      <c r="M143" s="33">
        <f t="shared" si="24"/>
        <v>0</v>
      </c>
      <c r="N143" s="33" t="e">
        <f t="shared" si="25"/>
        <v>#DIV/0!</v>
      </c>
      <c r="O143" s="33" t="e">
        <f t="shared" si="26"/>
        <v>#DIV/0!</v>
      </c>
      <c r="P143" s="33" t="e">
        <f t="shared" si="27"/>
        <v>#DIV/0!</v>
      </c>
      <c r="Q143" s="29" t="e">
        <f t="shared" si="18"/>
        <v>#DIV/0!</v>
      </c>
      <c r="R143" s="29" t="e">
        <f t="shared" si="18"/>
        <v>#DIV/0!</v>
      </c>
      <c r="S143" s="29" t="e">
        <f t="shared" si="18"/>
        <v>#DIV/0!</v>
      </c>
      <c r="T143" s="29" t="e">
        <f t="shared" si="18"/>
        <v>#DIV/0!</v>
      </c>
      <c r="U143" s="29" t="e">
        <f t="shared" si="28"/>
        <v>#DIV/0!</v>
      </c>
      <c r="V143" s="22"/>
    </row>
    <row r="144" spans="1:22" x14ac:dyDescent="0.2">
      <c r="A144" s="41"/>
      <c r="B144" s="29"/>
      <c r="C144" s="34"/>
      <c r="D144" s="31"/>
      <c r="E144" s="31"/>
      <c r="F144" s="32"/>
      <c r="J144" s="33">
        <f t="shared" si="21"/>
        <v>0</v>
      </c>
      <c r="K144" s="33">
        <f t="shared" si="22"/>
        <v>0</v>
      </c>
      <c r="L144" s="33">
        <f t="shared" si="23"/>
        <v>0</v>
      </c>
      <c r="M144" s="33">
        <f t="shared" si="24"/>
        <v>0</v>
      </c>
      <c r="N144" s="33" t="e">
        <f t="shared" si="25"/>
        <v>#DIV/0!</v>
      </c>
      <c r="O144" s="33" t="e">
        <f t="shared" si="26"/>
        <v>#DIV/0!</v>
      </c>
      <c r="P144" s="33" t="e">
        <f t="shared" si="27"/>
        <v>#DIV/0!</v>
      </c>
      <c r="Q144" s="29" t="e">
        <f t="shared" si="18"/>
        <v>#DIV/0!</v>
      </c>
      <c r="R144" s="29" t="e">
        <f t="shared" si="18"/>
        <v>#DIV/0!</v>
      </c>
      <c r="S144" s="29" t="e">
        <f t="shared" si="18"/>
        <v>#DIV/0!</v>
      </c>
      <c r="T144" s="29" t="e">
        <f t="shared" si="18"/>
        <v>#DIV/0!</v>
      </c>
      <c r="U144" s="29" t="e">
        <f t="shared" si="28"/>
        <v>#DIV/0!</v>
      </c>
      <c r="V144" s="22"/>
    </row>
    <row r="145" spans="1:22" x14ac:dyDescent="0.2">
      <c r="A145" s="41"/>
      <c r="B145" s="29"/>
      <c r="C145" s="34"/>
      <c r="D145" s="31"/>
      <c r="E145" s="31"/>
      <c r="J145" s="33">
        <f t="shared" si="21"/>
        <v>0</v>
      </c>
      <c r="K145" s="33">
        <f t="shared" si="22"/>
        <v>0</v>
      </c>
      <c r="L145" s="33">
        <f t="shared" si="23"/>
        <v>0</v>
      </c>
      <c r="M145" s="33">
        <f t="shared" si="24"/>
        <v>0</v>
      </c>
      <c r="N145" s="33" t="e">
        <f t="shared" si="25"/>
        <v>#DIV/0!</v>
      </c>
      <c r="O145" s="33" t="e">
        <f t="shared" si="26"/>
        <v>#DIV/0!</v>
      </c>
      <c r="P145" s="33" t="e">
        <f t="shared" si="27"/>
        <v>#DIV/0!</v>
      </c>
      <c r="Q145" s="29" t="e">
        <f t="shared" si="18"/>
        <v>#DIV/0!</v>
      </c>
      <c r="R145" s="29" t="e">
        <f t="shared" si="18"/>
        <v>#DIV/0!</v>
      </c>
      <c r="S145" s="29" t="e">
        <f t="shared" si="18"/>
        <v>#DIV/0!</v>
      </c>
      <c r="T145" s="29" t="e">
        <f t="shared" si="18"/>
        <v>#DIV/0!</v>
      </c>
      <c r="U145" s="29" t="e">
        <f t="shared" si="28"/>
        <v>#DIV/0!</v>
      </c>
      <c r="V145" s="22"/>
    </row>
    <row r="146" spans="1:22" x14ac:dyDescent="0.2">
      <c r="A146" s="41"/>
      <c r="B146" s="29"/>
      <c r="C146" s="34"/>
      <c r="D146" s="31"/>
      <c r="E146" s="31"/>
      <c r="J146" s="33">
        <f t="shared" si="21"/>
        <v>0</v>
      </c>
      <c r="K146" s="33">
        <f t="shared" si="22"/>
        <v>0</v>
      </c>
      <c r="L146" s="33">
        <f t="shared" si="23"/>
        <v>0</v>
      </c>
      <c r="M146" s="33">
        <f t="shared" si="24"/>
        <v>0</v>
      </c>
      <c r="N146" s="33" t="e">
        <f t="shared" si="25"/>
        <v>#DIV/0!</v>
      </c>
      <c r="O146" s="33" t="e">
        <f t="shared" si="26"/>
        <v>#DIV/0!</v>
      </c>
      <c r="P146" s="33" t="e">
        <f t="shared" si="27"/>
        <v>#DIV/0!</v>
      </c>
      <c r="Q146" s="29" t="e">
        <f t="shared" si="18"/>
        <v>#DIV/0!</v>
      </c>
      <c r="R146" s="29" t="e">
        <f t="shared" si="18"/>
        <v>#DIV/0!</v>
      </c>
      <c r="S146" s="29" t="e">
        <f t="shared" si="18"/>
        <v>#DIV/0!</v>
      </c>
      <c r="T146" s="29" t="e">
        <f t="shared" si="18"/>
        <v>#DIV/0!</v>
      </c>
      <c r="U146" s="29" t="e">
        <f t="shared" si="28"/>
        <v>#DIV/0!</v>
      </c>
      <c r="V146" s="22"/>
    </row>
    <row r="147" spans="1:22" x14ac:dyDescent="0.2">
      <c r="A147" s="41"/>
      <c r="B147" s="29"/>
      <c r="C147" s="34"/>
      <c r="D147" s="31"/>
      <c r="E147" s="31"/>
      <c r="J147" s="33">
        <f t="shared" si="21"/>
        <v>0</v>
      </c>
      <c r="K147" s="33">
        <f t="shared" si="22"/>
        <v>0</v>
      </c>
      <c r="L147" s="33">
        <f t="shared" si="23"/>
        <v>0</v>
      </c>
      <c r="M147" s="33">
        <f t="shared" si="24"/>
        <v>0</v>
      </c>
      <c r="N147" s="33" t="e">
        <f t="shared" si="25"/>
        <v>#DIV/0!</v>
      </c>
      <c r="O147" s="33" t="e">
        <f t="shared" si="26"/>
        <v>#DIV/0!</v>
      </c>
      <c r="P147" s="33" t="e">
        <f t="shared" si="27"/>
        <v>#DIV/0!</v>
      </c>
      <c r="Q147" s="29" t="e">
        <f t="shared" si="18"/>
        <v>#DIV/0!</v>
      </c>
      <c r="R147" s="29" t="e">
        <f t="shared" si="18"/>
        <v>#DIV/0!</v>
      </c>
      <c r="S147" s="29" t="e">
        <f t="shared" si="18"/>
        <v>#DIV/0!</v>
      </c>
      <c r="T147" s="29" t="e">
        <f t="shared" si="18"/>
        <v>#DIV/0!</v>
      </c>
      <c r="U147" s="29" t="e">
        <f t="shared" si="28"/>
        <v>#DIV/0!</v>
      </c>
      <c r="V147" s="22"/>
    </row>
    <row r="148" spans="1:22" x14ac:dyDescent="0.2">
      <c r="A148" s="41"/>
      <c r="B148" s="29"/>
      <c r="C148" s="34"/>
      <c r="D148" s="31"/>
      <c r="E148" s="31"/>
      <c r="J148" s="33">
        <f t="shared" si="21"/>
        <v>0</v>
      </c>
      <c r="K148" s="33">
        <f t="shared" si="22"/>
        <v>0</v>
      </c>
      <c r="L148" s="33">
        <f t="shared" si="23"/>
        <v>0</v>
      </c>
      <c r="M148" s="33">
        <f t="shared" si="24"/>
        <v>0</v>
      </c>
      <c r="N148" s="33" t="e">
        <f t="shared" si="25"/>
        <v>#DIV/0!</v>
      </c>
      <c r="O148" s="33" t="e">
        <f t="shared" si="26"/>
        <v>#DIV/0!</v>
      </c>
      <c r="P148" s="33" t="e">
        <f t="shared" si="27"/>
        <v>#DIV/0!</v>
      </c>
      <c r="Q148" s="29" t="e">
        <f t="shared" si="18"/>
        <v>#DIV/0!</v>
      </c>
      <c r="R148" s="29" t="e">
        <f t="shared" si="18"/>
        <v>#DIV/0!</v>
      </c>
      <c r="S148" s="29" t="e">
        <f t="shared" si="18"/>
        <v>#DIV/0!</v>
      </c>
      <c r="T148" s="29" t="e">
        <f t="shared" si="18"/>
        <v>#DIV/0!</v>
      </c>
      <c r="U148" s="29" t="e">
        <f t="shared" si="28"/>
        <v>#DIV/0!</v>
      </c>
      <c r="V148" s="22"/>
    </row>
    <row r="149" spans="1:22" x14ac:dyDescent="0.2">
      <c r="A149" s="41"/>
      <c r="B149" s="29"/>
      <c r="C149" s="34"/>
      <c r="D149" s="31"/>
      <c r="E149" s="31"/>
      <c r="H149" s="31"/>
      <c r="I149" s="31"/>
      <c r="J149" s="33">
        <f t="shared" si="21"/>
        <v>0</v>
      </c>
      <c r="K149" s="33">
        <f t="shared" si="22"/>
        <v>0</v>
      </c>
      <c r="L149" s="33">
        <f t="shared" si="23"/>
        <v>0</v>
      </c>
      <c r="M149" s="33">
        <f t="shared" si="24"/>
        <v>0</v>
      </c>
      <c r="N149" s="33" t="e">
        <f t="shared" si="25"/>
        <v>#DIV/0!</v>
      </c>
      <c r="O149" s="33" t="e">
        <f t="shared" si="26"/>
        <v>#DIV/0!</v>
      </c>
      <c r="P149" s="33" t="e">
        <f t="shared" si="27"/>
        <v>#DIV/0!</v>
      </c>
      <c r="Q149" s="29" t="e">
        <f t="shared" si="18"/>
        <v>#DIV/0!</v>
      </c>
      <c r="R149" s="29" t="e">
        <f t="shared" si="18"/>
        <v>#DIV/0!</v>
      </c>
      <c r="S149" s="29" t="e">
        <f t="shared" si="18"/>
        <v>#DIV/0!</v>
      </c>
      <c r="T149" s="29" t="e">
        <f t="shared" si="18"/>
        <v>#DIV/0!</v>
      </c>
      <c r="U149" s="29" t="e">
        <f t="shared" si="28"/>
        <v>#DIV/0!</v>
      </c>
      <c r="V149" s="22"/>
    </row>
    <row r="150" spans="1:22" x14ac:dyDescent="0.2">
      <c r="A150" s="41"/>
      <c r="B150" s="29"/>
      <c r="C150" s="34"/>
      <c r="D150" s="31"/>
      <c r="E150" s="31"/>
      <c r="H150" s="31"/>
      <c r="I150" s="31"/>
      <c r="J150" s="33">
        <f t="shared" si="21"/>
        <v>0</v>
      </c>
      <c r="K150" s="33">
        <f t="shared" si="22"/>
        <v>0</v>
      </c>
      <c r="L150" s="33">
        <f t="shared" si="23"/>
        <v>0</v>
      </c>
      <c r="M150" s="33">
        <f t="shared" si="24"/>
        <v>0</v>
      </c>
      <c r="N150" s="33" t="e">
        <f t="shared" si="25"/>
        <v>#DIV/0!</v>
      </c>
      <c r="O150" s="33" t="e">
        <f t="shared" si="26"/>
        <v>#DIV/0!</v>
      </c>
      <c r="P150" s="33" t="e">
        <f t="shared" si="27"/>
        <v>#DIV/0!</v>
      </c>
      <c r="Q150" s="29" t="e">
        <f t="shared" si="18"/>
        <v>#DIV/0!</v>
      </c>
      <c r="R150" s="29" t="e">
        <f t="shared" si="18"/>
        <v>#DIV/0!</v>
      </c>
      <c r="S150" s="29" t="e">
        <f t="shared" si="18"/>
        <v>#DIV/0!</v>
      </c>
      <c r="T150" s="29" t="e">
        <f t="shared" si="18"/>
        <v>#DIV/0!</v>
      </c>
      <c r="U150" s="29" t="e">
        <f t="shared" si="28"/>
        <v>#DIV/0!</v>
      </c>
      <c r="V150" s="22"/>
    </row>
    <row r="151" spans="1:22" x14ac:dyDescent="0.2">
      <c r="A151" s="59"/>
      <c r="B151" s="29"/>
      <c r="C151" s="34"/>
      <c r="D151" s="31"/>
      <c r="E151" s="31"/>
      <c r="F151" s="31"/>
      <c r="G151" s="31"/>
      <c r="H151" s="31"/>
      <c r="I151" s="31"/>
      <c r="J151" s="33">
        <f t="shared" si="21"/>
        <v>0</v>
      </c>
      <c r="K151" s="33">
        <f t="shared" si="22"/>
        <v>0</v>
      </c>
      <c r="L151" s="33">
        <f t="shared" si="23"/>
        <v>0</v>
      </c>
      <c r="M151" s="33">
        <f t="shared" si="24"/>
        <v>0</v>
      </c>
      <c r="N151" s="33" t="e">
        <f t="shared" si="25"/>
        <v>#DIV/0!</v>
      </c>
      <c r="O151" s="33" t="e">
        <f t="shared" si="26"/>
        <v>#DIV/0!</v>
      </c>
      <c r="P151" s="33" t="e">
        <f t="shared" si="27"/>
        <v>#DIV/0!</v>
      </c>
      <c r="Q151" s="29" t="e">
        <f t="shared" si="18"/>
        <v>#DIV/0!</v>
      </c>
      <c r="R151" s="29" t="e">
        <f t="shared" si="18"/>
        <v>#DIV/0!</v>
      </c>
      <c r="S151" s="29" t="e">
        <f t="shared" si="18"/>
        <v>#DIV/0!</v>
      </c>
      <c r="T151" s="29" t="e">
        <f t="shared" si="18"/>
        <v>#DIV/0!</v>
      </c>
      <c r="U151" s="29" t="e">
        <f t="shared" si="28"/>
        <v>#DIV/0!</v>
      </c>
      <c r="V151" s="22"/>
    </row>
    <row r="152" spans="1:22" x14ac:dyDescent="0.2">
      <c r="A152" s="59"/>
      <c r="B152" s="29"/>
      <c r="C152" s="34"/>
      <c r="D152" s="31"/>
      <c r="E152" s="31"/>
      <c r="F152" s="31"/>
      <c r="G152" s="31"/>
      <c r="H152" s="31"/>
      <c r="I152" s="31"/>
      <c r="J152" s="33">
        <f t="shared" si="21"/>
        <v>0</v>
      </c>
      <c r="K152" s="33">
        <f t="shared" si="22"/>
        <v>0</v>
      </c>
      <c r="L152" s="33">
        <f t="shared" si="23"/>
        <v>0</v>
      </c>
      <c r="M152" s="33">
        <f t="shared" si="24"/>
        <v>0</v>
      </c>
      <c r="N152" s="33" t="e">
        <f t="shared" si="25"/>
        <v>#DIV/0!</v>
      </c>
      <c r="O152" s="33" t="e">
        <f t="shared" si="26"/>
        <v>#DIV/0!</v>
      </c>
      <c r="P152" s="33" t="e">
        <f t="shared" si="27"/>
        <v>#DIV/0!</v>
      </c>
      <c r="Q152" s="29" t="e">
        <f t="shared" si="18"/>
        <v>#DIV/0!</v>
      </c>
      <c r="R152" s="29" t="e">
        <f t="shared" si="18"/>
        <v>#DIV/0!</v>
      </c>
      <c r="S152" s="29" t="e">
        <f t="shared" si="18"/>
        <v>#DIV/0!</v>
      </c>
      <c r="T152" s="29" t="e">
        <f t="shared" si="18"/>
        <v>#DIV/0!</v>
      </c>
      <c r="U152" s="29" t="e">
        <f t="shared" si="28"/>
        <v>#DIV/0!</v>
      </c>
      <c r="V152" s="22"/>
    </row>
    <row r="153" spans="1:22" x14ac:dyDescent="0.2">
      <c r="A153" s="59"/>
      <c r="B153" s="29"/>
      <c r="C153" s="34"/>
      <c r="D153" s="31"/>
      <c r="E153" s="31"/>
      <c r="F153" s="31"/>
      <c r="G153" s="31"/>
      <c r="H153" s="31"/>
      <c r="I153" s="31"/>
      <c r="J153" s="33">
        <f t="shared" si="21"/>
        <v>0</v>
      </c>
      <c r="K153" s="33">
        <f t="shared" si="22"/>
        <v>0</v>
      </c>
      <c r="L153" s="33">
        <f t="shared" si="23"/>
        <v>0</v>
      </c>
      <c r="M153" s="33">
        <f t="shared" si="24"/>
        <v>0</v>
      </c>
      <c r="N153" s="33" t="e">
        <f t="shared" si="25"/>
        <v>#DIV/0!</v>
      </c>
      <c r="O153" s="33" t="e">
        <f t="shared" si="26"/>
        <v>#DIV/0!</v>
      </c>
      <c r="P153" s="33" t="e">
        <f t="shared" si="27"/>
        <v>#DIV/0!</v>
      </c>
      <c r="Q153" s="29" t="e">
        <f t="shared" si="18"/>
        <v>#DIV/0!</v>
      </c>
      <c r="R153" s="29" t="e">
        <f t="shared" si="18"/>
        <v>#DIV/0!</v>
      </c>
      <c r="S153" s="29" t="e">
        <f t="shared" si="18"/>
        <v>#DIV/0!</v>
      </c>
      <c r="T153" s="29" t="e">
        <f t="shared" si="18"/>
        <v>#DIV/0!</v>
      </c>
      <c r="U153" s="29" t="e">
        <f t="shared" si="28"/>
        <v>#DIV/0!</v>
      </c>
      <c r="V153" s="22"/>
    </row>
    <row r="154" spans="1:22" x14ac:dyDescent="0.2">
      <c r="A154" s="59"/>
      <c r="B154" s="29"/>
      <c r="C154" s="34"/>
      <c r="D154" s="31"/>
      <c r="E154" s="31"/>
      <c r="F154" s="31"/>
      <c r="G154" s="31"/>
      <c r="H154" s="31"/>
      <c r="I154" s="31"/>
      <c r="J154" s="33">
        <f t="shared" si="21"/>
        <v>0</v>
      </c>
      <c r="K154" s="33">
        <f t="shared" si="22"/>
        <v>0</v>
      </c>
      <c r="L154" s="33">
        <f t="shared" si="23"/>
        <v>0</v>
      </c>
      <c r="M154" s="33">
        <f t="shared" si="24"/>
        <v>0</v>
      </c>
      <c r="N154" s="33" t="e">
        <f t="shared" si="25"/>
        <v>#DIV/0!</v>
      </c>
      <c r="O154" s="33" t="e">
        <f t="shared" si="26"/>
        <v>#DIV/0!</v>
      </c>
      <c r="P154" s="33" t="e">
        <f t="shared" si="27"/>
        <v>#DIV/0!</v>
      </c>
      <c r="Q154" s="29" t="e">
        <f t="shared" ref="Q154:T169" si="29">J154/$D154</f>
        <v>#DIV/0!</v>
      </c>
      <c r="R154" s="29" t="e">
        <f t="shared" si="29"/>
        <v>#DIV/0!</v>
      </c>
      <c r="S154" s="29" t="e">
        <f t="shared" si="29"/>
        <v>#DIV/0!</v>
      </c>
      <c r="T154" s="29" t="e">
        <f t="shared" si="29"/>
        <v>#DIV/0!</v>
      </c>
      <c r="U154" s="29" t="e">
        <f t="shared" si="28"/>
        <v>#DIV/0!</v>
      </c>
      <c r="V154" s="22"/>
    </row>
    <row r="155" spans="1:22" x14ac:dyDescent="0.2">
      <c r="A155" s="59"/>
      <c r="B155" s="29"/>
      <c r="C155" s="34"/>
      <c r="D155" s="31"/>
      <c r="E155" s="31"/>
      <c r="F155" s="31"/>
      <c r="G155" s="31"/>
      <c r="H155" s="31"/>
      <c r="I155" s="31"/>
      <c r="J155" s="33">
        <f t="shared" si="21"/>
        <v>0</v>
      </c>
      <c r="K155" s="33">
        <f t="shared" si="22"/>
        <v>0</v>
      </c>
      <c r="L155" s="33">
        <f t="shared" si="23"/>
        <v>0</v>
      </c>
      <c r="M155" s="33">
        <f t="shared" si="24"/>
        <v>0</v>
      </c>
      <c r="N155" s="33" t="e">
        <f t="shared" si="25"/>
        <v>#DIV/0!</v>
      </c>
      <c r="O155" s="33" t="e">
        <f t="shared" si="26"/>
        <v>#DIV/0!</v>
      </c>
      <c r="P155" s="33" t="e">
        <f t="shared" si="27"/>
        <v>#DIV/0!</v>
      </c>
      <c r="Q155" s="29" t="e">
        <f t="shared" si="29"/>
        <v>#DIV/0!</v>
      </c>
      <c r="R155" s="29" t="e">
        <f t="shared" si="29"/>
        <v>#DIV/0!</v>
      </c>
      <c r="S155" s="29" t="e">
        <f t="shared" si="29"/>
        <v>#DIV/0!</v>
      </c>
      <c r="T155" s="29" t="e">
        <f t="shared" si="29"/>
        <v>#DIV/0!</v>
      </c>
      <c r="U155" s="29" t="e">
        <f t="shared" si="28"/>
        <v>#DIV/0!</v>
      </c>
      <c r="V155" s="22"/>
    </row>
    <row r="156" spans="1:22" x14ac:dyDescent="0.2">
      <c r="A156" s="59"/>
      <c r="B156" s="29"/>
      <c r="C156" s="34"/>
      <c r="D156" s="31"/>
      <c r="E156" s="31"/>
      <c r="F156" s="31"/>
      <c r="G156" s="31"/>
      <c r="H156" s="31"/>
      <c r="I156" s="31"/>
      <c r="J156" s="33">
        <f t="shared" si="21"/>
        <v>0</v>
      </c>
      <c r="K156" s="33">
        <f t="shared" si="22"/>
        <v>0</v>
      </c>
      <c r="L156" s="33">
        <f t="shared" si="23"/>
        <v>0</v>
      </c>
      <c r="M156" s="33">
        <f t="shared" si="24"/>
        <v>0</v>
      </c>
      <c r="N156" s="33" t="e">
        <f t="shared" si="25"/>
        <v>#DIV/0!</v>
      </c>
      <c r="O156" s="33" t="e">
        <f t="shared" si="26"/>
        <v>#DIV/0!</v>
      </c>
      <c r="P156" s="33" t="e">
        <f t="shared" si="27"/>
        <v>#DIV/0!</v>
      </c>
      <c r="Q156" s="29" t="e">
        <f t="shared" si="29"/>
        <v>#DIV/0!</v>
      </c>
      <c r="R156" s="29" t="e">
        <f t="shared" si="29"/>
        <v>#DIV/0!</v>
      </c>
      <c r="S156" s="29" t="e">
        <f t="shared" si="29"/>
        <v>#DIV/0!</v>
      </c>
      <c r="T156" s="29" t="e">
        <f t="shared" si="29"/>
        <v>#DIV/0!</v>
      </c>
      <c r="U156" s="29" t="e">
        <f t="shared" si="28"/>
        <v>#DIV/0!</v>
      </c>
      <c r="V156" s="22"/>
    </row>
    <row r="157" spans="1:22" x14ac:dyDescent="0.2">
      <c r="A157" s="59"/>
      <c r="B157" s="29"/>
      <c r="C157" s="34"/>
      <c r="D157" s="31"/>
      <c r="E157" s="31"/>
      <c r="F157" s="31"/>
      <c r="G157" s="31"/>
      <c r="H157" s="31"/>
      <c r="I157" s="31"/>
      <c r="J157" s="33">
        <f t="shared" si="21"/>
        <v>0</v>
      </c>
      <c r="K157" s="33">
        <f t="shared" si="22"/>
        <v>0</v>
      </c>
      <c r="L157" s="33">
        <f t="shared" si="23"/>
        <v>0</v>
      </c>
      <c r="M157" s="33">
        <f t="shared" si="24"/>
        <v>0</v>
      </c>
      <c r="N157" s="33" t="e">
        <f t="shared" si="25"/>
        <v>#DIV/0!</v>
      </c>
      <c r="O157" s="33" t="e">
        <f t="shared" si="26"/>
        <v>#DIV/0!</v>
      </c>
      <c r="P157" s="33" t="e">
        <f t="shared" si="27"/>
        <v>#DIV/0!</v>
      </c>
      <c r="Q157" s="29" t="e">
        <f t="shared" si="29"/>
        <v>#DIV/0!</v>
      </c>
      <c r="R157" s="29" t="e">
        <f t="shared" si="29"/>
        <v>#DIV/0!</v>
      </c>
      <c r="S157" s="29" t="e">
        <f t="shared" si="29"/>
        <v>#DIV/0!</v>
      </c>
      <c r="T157" s="29" t="e">
        <f t="shared" si="29"/>
        <v>#DIV/0!</v>
      </c>
      <c r="U157" s="29" t="e">
        <f t="shared" si="28"/>
        <v>#DIV/0!</v>
      </c>
      <c r="V157" s="22"/>
    </row>
    <row r="158" spans="1:22" x14ac:dyDescent="0.2">
      <c r="A158" s="59"/>
      <c r="B158" s="29"/>
      <c r="C158" s="34"/>
      <c r="D158" s="31"/>
      <c r="E158" s="31"/>
      <c r="F158" s="31"/>
      <c r="G158" s="31"/>
      <c r="H158" s="31"/>
      <c r="I158" s="31"/>
      <c r="J158" s="33">
        <f t="shared" si="21"/>
        <v>0</v>
      </c>
      <c r="K158" s="33">
        <f t="shared" si="22"/>
        <v>0</v>
      </c>
      <c r="L158" s="33">
        <f t="shared" si="23"/>
        <v>0</v>
      </c>
      <c r="M158" s="33">
        <f t="shared" si="24"/>
        <v>0</v>
      </c>
      <c r="N158" s="33" t="e">
        <f t="shared" si="25"/>
        <v>#DIV/0!</v>
      </c>
      <c r="O158" s="33" t="e">
        <f t="shared" si="26"/>
        <v>#DIV/0!</v>
      </c>
      <c r="P158" s="33" t="e">
        <f t="shared" si="27"/>
        <v>#DIV/0!</v>
      </c>
      <c r="Q158" s="29" t="e">
        <f t="shared" si="29"/>
        <v>#DIV/0!</v>
      </c>
      <c r="R158" s="29" t="e">
        <f t="shared" si="29"/>
        <v>#DIV/0!</v>
      </c>
      <c r="S158" s="29" t="e">
        <f t="shared" si="29"/>
        <v>#DIV/0!</v>
      </c>
      <c r="T158" s="29" t="e">
        <f t="shared" si="29"/>
        <v>#DIV/0!</v>
      </c>
      <c r="U158" s="29" t="e">
        <f t="shared" si="28"/>
        <v>#DIV/0!</v>
      </c>
      <c r="V158" s="22"/>
    </row>
    <row r="159" spans="1:22" x14ac:dyDescent="0.2">
      <c r="A159" s="59"/>
      <c r="B159" s="29"/>
      <c r="C159" s="34"/>
      <c r="D159" s="31"/>
      <c r="E159" s="31"/>
      <c r="F159" s="31"/>
      <c r="G159" s="31"/>
      <c r="H159" s="31"/>
      <c r="I159" s="31"/>
      <c r="J159" s="33">
        <f t="shared" si="21"/>
        <v>0</v>
      </c>
      <c r="K159" s="33">
        <f t="shared" si="22"/>
        <v>0</v>
      </c>
      <c r="L159" s="33">
        <f t="shared" si="23"/>
        <v>0</v>
      </c>
      <c r="M159" s="33">
        <f t="shared" si="24"/>
        <v>0</v>
      </c>
      <c r="N159" s="33" t="e">
        <f t="shared" si="25"/>
        <v>#DIV/0!</v>
      </c>
      <c r="O159" s="33" t="e">
        <f t="shared" si="26"/>
        <v>#DIV/0!</v>
      </c>
      <c r="P159" s="33" t="e">
        <f t="shared" si="27"/>
        <v>#DIV/0!</v>
      </c>
      <c r="Q159" s="29" t="e">
        <f t="shared" si="29"/>
        <v>#DIV/0!</v>
      </c>
      <c r="R159" s="29" t="e">
        <f t="shared" si="29"/>
        <v>#DIV/0!</v>
      </c>
      <c r="S159" s="29" t="e">
        <f t="shared" si="29"/>
        <v>#DIV/0!</v>
      </c>
      <c r="T159" s="29" t="e">
        <f t="shared" si="29"/>
        <v>#DIV/0!</v>
      </c>
      <c r="U159" s="29" t="e">
        <f t="shared" si="28"/>
        <v>#DIV/0!</v>
      </c>
      <c r="V159" s="22"/>
    </row>
    <row r="160" spans="1:22" x14ac:dyDescent="0.2">
      <c r="A160" s="59"/>
      <c r="B160" s="29"/>
      <c r="C160" s="34"/>
      <c r="D160" s="31"/>
      <c r="E160" s="31"/>
      <c r="F160" s="31"/>
      <c r="G160" s="31"/>
      <c r="H160" s="31"/>
      <c r="I160" s="31"/>
      <c r="J160" s="33">
        <f t="shared" si="21"/>
        <v>0</v>
      </c>
      <c r="K160" s="33">
        <f t="shared" si="22"/>
        <v>0</v>
      </c>
      <c r="L160" s="33">
        <f t="shared" si="23"/>
        <v>0</v>
      </c>
      <c r="M160" s="33">
        <f t="shared" si="24"/>
        <v>0</v>
      </c>
      <c r="N160" s="33" t="e">
        <f t="shared" si="25"/>
        <v>#DIV/0!</v>
      </c>
      <c r="O160" s="33" t="e">
        <f t="shared" si="26"/>
        <v>#DIV/0!</v>
      </c>
      <c r="P160" s="33" t="e">
        <f t="shared" si="27"/>
        <v>#DIV/0!</v>
      </c>
      <c r="Q160" s="29" t="e">
        <f t="shared" si="29"/>
        <v>#DIV/0!</v>
      </c>
      <c r="R160" s="29" t="e">
        <f t="shared" si="29"/>
        <v>#DIV/0!</v>
      </c>
      <c r="S160" s="29" t="e">
        <f t="shared" si="29"/>
        <v>#DIV/0!</v>
      </c>
      <c r="T160" s="29" t="e">
        <f t="shared" si="29"/>
        <v>#DIV/0!</v>
      </c>
      <c r="U160" s="29" t="e">
        <f t="shared" si="28"/>
        <v>#DIV/0!</v>
      </c>
      <c r="V160" s="22"/>
    </row>
    <row r="161" spans="1:22" x14ac:dyDescent="0.2">
      <c r="A161" s="59"/>
      <c r="B161" s="29"/>
      <c r="C161" s="34"/>
      <c r="D161" s="31"/>
      <c r="E161" s="31"/>
      <c r="F161" s="31"/>
      <c r="G161" s="31"/>
      <c r="H161" s="31"/>
      <c r="I161" s="31"/>
      <c r="J161" s="33">
        <f t="shared" si="21"/>
        <v>0</v>
      </c>
      <c r="K161" s="33">
        <f t="shared" si="22"/>
        <v>0</v>
      </c>
      <c r="L161" s="33">
        <f t="shared" si="23"/>
        <v>0</v>
      </c>
      <c r="M161" s="33">
        <f t="shared" si="24"/>
        <v>0</v>
      </c>
      <c r="N161" s="33" t="e">
        <f t="shared" si="25"/>
        <v>#DIV/0!</v>
      </c>
      <c r="O161" s="33" t="e">
        <f t="shared" si="26"/>
        <v>#DIV/0!</v>
      </c>
      <c r="P161" s="33" t="e">
        <f t="shared" si="27"/>
        <v>#DIV/0!</v>
      </c>
      <c r="Q161" s="29" t="e">
        <f t="shared" si="29"/>
        <v>#DIV/0!</v>
      </c>
      <c r="R161" s="29" t="e">
        <f t="shared" si="29"/>
        <v>#DIV/0!</v>
      </c>
      <c r="S161" s="29" t="e">
        <f t="shared" si="29"/>
        <v>#DIV/0!</v>
      </c>
      <c r="T161" s="29" t="e">
        <f t="shared" si="29"/>
        <v>#DIV/0!</v>
      </c>
      <c r="U161" s="29" t="e">
        <f t="shared" si="28"/>
        <v>#DIV/0!</v>
      </c>
      <c r="V161" s="22"/>
    </row>
    <row r="162" spans="1:22" x14ac:dyDescent="0.2">
      <c r="A162" s="59"/>
      <c r="B162" s="29"/>
      <c r="C162" s="34"/>
      <c r="D162" s="31"/>
      <c r="E162" s="31"/>
      <c r="F162" s="31"/>
      <c r="G162" s="31"/>
      <c r="H162" s="31"/>
      <c r="I162" s="31"/>
      <c r="J162" s="33">
        <f t="shared" si="21"/>
        <v>0</v>
      </c>
      <c r="K162" s="33">
        <f t="shared" si="22"/>
        <v>0</v>
      </c>
      <c r="L162" s="33">
        <f t="shared" si="23"/>
        <v>0</v>
      </c>
      <c r="M162" s="33">
        <f t="shared" si="24"/>
        <v>0</v>
      </c>
      <c r="N162" s="33" t="e">
        <f t="shared" si="25"/>
        <v>#DIV/0!</v>
      </c>
      <c r="O162" s="33" t="e">
        <f t="shared" si="26"/>
        <v>#DIV/0!</v>
      </c>
      <c r="P162" s="33" t="e">
        <f t="shared" si="27"/>
        <v>#DIV/0!</v>
      </c>
      <c r="Q162" s="29" t="e">
        <f t="shared" si="29"/>
        <v>#DIV/0!</v>
      </c>
      <c r="R162" s="29" t="e">
        <f t="shared" si="29"/>
        <v>#DIV/0!</v>
      </c>
      <c r="S162" s="29" t="e">
        <f t="shared" si="29"/>
        <v>#DIV/0!</v>
      </c>
      <c r="T162" s="29" t="e">
        <f t="shared" si="29"/>
        <v>#DIV/0!</v>
      </c>
      <c r="U162" s="29" t="e">
        <f t="shared" si="28"/>
        <v>#DIV/0!</v>
      </c>
      <c r="V162" s="22"/>
    </row>
    <row r="163" spans="1:22" x14ac:dyDescent="0.2">
      <c r="A163" s="59"/>
      <c r="B163" s="29"/>
      <c r="C163" s="34"/>
      <c r="D163" s="31"/>
      <c r="E163" s="31"/>
      <c r="F163" s="31"/>
      <c r="G163" s="31"/>
      <c r="H163" s="31"/>
      <c r="I163" s="31"/>
      <c r="J163" s="33">
        <f t="shared" si="21"/>
        <v>0</v>
      </c>
      <c r="K163" s="33">
        <f t="shared" si="22"/>
        <v>0</v>
      </c>
      <c r="L163" s="33">
        <f t="shared" si="23"/>
        <v>0</v>
      </c>
      <c r="M163" s="33">
        <f t="shared" si="24"/>
        <v>0</v>
      </c>
      <c r="N163" s="33" t="e">
        <f t="shared" si="25"/>
        <v>#DIV/0!</v>
      </c>
      <c r="O163" s="33" t="e">
        <f t="shared" si="26"/>
        <v>#DIV/0!</v>
      </c>
      <c r="P163" s="33" t="e">
        <f t="shared" si="27"/>
        <v>#DIV/0!</v>
      </c>
      <c r="Q163" s="29" t="e">
        <f t="shared" si="29"/>
        <v>#DIV/0!</v>
      </c>
      <c r="R163" s="29" t="e">
        <f t="shared" si="29"/>
        <v>#DIV/0!</v>
      </c>
      <c r="S163" s="29" t="e">
        <f t="shared" si="29"/>
        <v>#DIV/0!</v>
      </c>
      <c r="T163" s="29" t="e">
        <f t="shared" si="29"/>
        <v>#DIV/0!</v>
      </c>
      <c r="U163" s="29" t="e">
        <f t="shared" si="28"/>
        <v>#DIV/0!</v>
      </c>
      <c r="V163" s="22"/>
    </row>
    <row r="164" spans="1:22" x14ac:dyDescent="0.2">
      <c r="A164" s="59"/>
      <c r="B164" s="29"/>
      <c r="C164" s="34"/>
      <c r="D164" s="31"/>
      <c r="E164" s="31"/>
      <c r="F164" s="31"/>
      <c r="G164" s="31"/>
      <c r="H164" s="31"/>
      <c r="I164" s="31"/>
      <c r="J164" s="33">
        <f t="shared" si="21"/>
        <v>0</v>
      </c>
      <c r="K164" s="33">
        <f t="shared" si="22"/>
        <v>0</v>
      </c>
      <c r="L164" s="33">
        <f t="shared" si="23"/>
        <v>0</v>
      </c>
      <c r="M164" s="33">
        <f t="shared" si="24"/>
        <v>0</v>
      </c>
      <c r="N164" s="33" t="e">
        <f t="shared" si="25"/>
        <v>#DIV/0!</v>
      </c>
      <c r="O164" s="33" t="e">
        <f t="shared" si="26"/>
        <v>#DIV/0!</v>
      </c>
      <c r="P164" s="33" t="e">
        <f t="shared" si="27"/>
        <v>#DIV/0!</v>
      </c>
      <c r="Q164" s="29" t="e">
        <f t="shared" si="29"/>
        <v>#DIV/0!</v>
      </c>
      <c r="R164" s="29" t="e">
        <f t="shared" si="29"/>
        <v>#DIV/0!</v>
      </c>
      <c r="S164" s="29" t="e">
        <f t="shared" si="29"/>
        <v>#DIV/0!</v>
      </c>
      <c r="T164" s="29" t="e">
        <f t="shared" si="29"/>
        <v>#DIV/0!</v>
      </c>
      <c r="U164" s="29" t="e">
        <f t="shared" si="28"/>
        <v>#DIV/0!</v>
      </c>
      <c r="V164" s="22"/>
    </row>
    <row r="165" spans="1:22" x14ac:dyDescent="0.2">
      <c r="A165" s="59"/>
      <c r="B165" s="29"/>
      <c r="C165" s="34"/>
      <c r="D165" s="31"/>
      <c r="E165" s="31"/>
      <c r="F165" s="31"/>
      <c r="G165" s="31"/>
      <c r="H165" s="31"/>
      <c r="I165" s="31"/>
      <c r="J165" s="33">
        <f t="shared" si="21"/>
        <v>0</v>
      </c>
      <c r="K165" s="33">
        <f t="shared" si="22"/>
        <v>0</v>
      </c>
      <c r="L165" s="33">
        <f t="shared" si="23"/>
        <v>0</v>
      </c>
      <c r="M165" s="33">
        <f t="shared" si="24"/>
        <v>0</v>
      </c>
      <c r="N165" s="33" t="e">
        <f t="shared" si="25"/>
        <v>#DIV/0!</v>
      </c>
      <c r="O165" s="33" t="e">
        <f t="shared" si="26"/>
        <v>#DIV/0!</v>
      </c>
      <c r="P165" s="33" t="e">
        <f t="shared" si="27"/>
        <v>#DIV/0!</v>
      </c>
      <c r="Q165" s="29" t="e">
        <f t="shared" si="29"/>
        <v>#DIV/0!</v>
      </c>
      <c r="R165" s="29" t="e">
        <f t="shared" si="29"/>
        <v>#DIV/0!</v>
      </c>
      <c r="S165" s="29" t="e">
        <f t="shared" si="29"/>
        <v>#DIV/0!</v>
      </c>
      <c r="T165" s="29" t="e">
        <f t="shared" si="29"/>
        <v>#DIV/0!</v>
      </c>
      <c r="U165" s="29" t="e">
        <f t="shared" si="28"/>
        <v>#DIV/0!</v>
      </c>
      <c r="V165" s="22"/>
    </row>
    <row r="166" spans="1:22" x14ac:dyDescent="0.2">
      <c r="A166" s="59"/>
      <c r="B166" s="29"/>
      <c r="C166" s="34"/>
      <c r="D166" s="31"/>
      <c r="E166" s="31"/>
      <c r="F166" s="31"/>
      <c r="G166" s="31"/>
      <c r="H166" s="31"/>
      <c r="I166" s="31"/>
      <c r="J166" s="33">
        <f t="shared" si="21"/>
        <v>0</v>
      </c>
      <c r="K166" s="33">
        <f t="shared" si="22"/>
        <v>0</v>
      </c>
      <c r="L166" s="33">
        <f t="shared" si="23"/>
        <v>0</v>
      </c>
      <c r="M166" s="33">
        <f t="shared" si="24"/>
        <v>0</v>
      </c>
      <c r="N166" s="33" t="e">
        <f t="shared" si="25"/>
        <v>#DIV/0!</v>
      </c>
      <c r="O166" s="33" t="e">
        <f t="shared" si="26"/>
        <v>#DIV/0!</v>
      </c>
      <c r="P166" s="33" t="e">
        <f t="shared" si="27"/>
        <v>#DIV/0!</v>
      </c>
      <c r="Q166" s="29" t="e">
        <f t="shared" si="29"/>
        <v>#DIV/0!</v>
      </c>
      <c r="R166" s="29" t="e">
        <f t="shared" si="29"/>
        <v>#DIV/0!</v>
      </c>
      <c r="S166" s="29" t="e">
        <f t="shared" si="29"/>
        <v>#DIV/0!</v>
      </c>
      <c r="T166" s="29" t="e">
        <f t="shared" si="29"/>
        <v>#DIV/0!</v>
      </c>
      <c r="U166" s="29" t="e">
        <f t="shared" si="28"/>
        <v>#DIV/0!</v>
      </c>
      <c r="V166" s="22"/>
    </row>
    <row r="167" spans="1:22" x14ac:dyDescent="0.2">
      <c r="A167" s="59"/>
      <c r="B167" s="29"/>
      <c r="C167" s="34"/>
      <c r="D167" s="31"/>
      <c r="E167" s="31"/>
      <c r="F167" s="31"/>
      <c r="G167" s="31"/>
      <c r="H167" s="31"/>
      <c r="I167" s="31"/>
      <c r="J167" s="33">
        <f t="shared" si="21"/>
        <v>0</v>
      </c>
      <c r="K167" s="33">
        <f t="shared" si="22"/>
        <v>0</v>
      </c>
      <c r="L167" s="33">
        <f t="shared" si="23"/>
        <v>0</v>
      </c>
      <c r="M167" s="33">
        <f t="shared" si="24"/>
        <v>0</v>
      </c>
      <c r="N167" s="33" t="e">
        <f t="shared" si="25"/>
        <v>#DIV/0!</v>
      </c>
      <c r="O167" s="33" t="e">
        <f t="shared" si="26"/>
        <v>#DIV/0!</v>
      </c>
      <c r="P167" s="33" t="e">
        <f t="shared" si="27"/>
        <v>#DIV/0!</v>
      </c>
      <c r="Q167" s="29" t="e">
        <f t="shared" si="29"/>
        <v>#DIV/0!</v>
      </c>
      <c r="R167" s="29" t="e">
        <f t="shared" si="29"/>
        <v>#DIV/0!</v>
      </c>
      <c r="S167" s="29" t="e">
        <f t="shared" si="29"/>
        <v>#DIV/0!</v>
      </c>
      <c r="T167" s="29" t="e">
        <f t="shared" si="29"/>
        <v>#DIV/0!</v>
      </c>
      <c r="U167" s="29" t="e">
        <f t="shared" si="28"/>
        <v>#DIV/0!</v>
      </c>
      <c r="V167" s="22"/>
    </row>
    <row r="168" spans="1:22" x14ac:dyDescent="0.2">
      <c r="A168" s="59"/>
      <c r="B168" s="29"/>
      <c r="C168" s="34"/>
      <c r="D168" s="31"/>
      <c r="E168" s="31"/>
      <c r="F168" s="31"/>
      <c r="G168" s="31"/>
      <c r="H168" s="31"/>
      <c r="I168" s="31"/>
      <c r="J168" s="33">
        <f t="shared" si="21"/>
        <v>0</v>
      </c>
      <c r="K168" s="33">
        <f t="shared" si="22"/>
        <v>0</v>
      </c>
      <c r="L168" s="33">
        <f t="shared" si="23"/>
        <v>0</v>
      </c>
      <c r="M168" s="33">
        <f t="shared" si="24"/>
        <v>0</v>
      </c>
      <c r="N168" s="33" t="e">
        <f t="shared" si="25"/>
        <v>#DIV/0!</v>
      </c>
      <c r="O168" s="33" t="e">
        <f t="shared" si="26"/>
        <v>#DIV/0!</v>
      </c>
      <c r="P168" s="33" t="e">
        <f t="shared" si="27"/>
        <v>#DIV/0!</v>
      </c>
      <c r="Q168" s="29" t="e">
        <f t="shared" si="29"/>
        <v>#DIV/0!</v>
      </c>
      <c r="R168" s="29" t="e">
        <f t="shared" si="29"/>
        <v>#DIV/0!</v>
      </c>
      <c r="S168" s="29" t="e">
        <f t="shared" si="29"/>
        <v>#DIV/0!</v>
      </c>
      <c r="T168" s="29" t="e">
        <f t="shared" si="29"/>
        <v>#DIV/0!</v>
      </c>
      <c r="U168" s="29" t="e">
        <f t="shared" si="28"/>
        <v>#DIV/0!</v>
      </c>
      <c r="V168" s="22"/>
    </row>
    <row r="169" spans="1:22" x14ac:dyDescent="0.2">
      <c r="A169" s="59"/>
      <c r="B169" s="29"/>
      <c r="C169" s="34"/>
      <c r="D169" s="31"/>
      <c r="E169" s="31"/>
      <c r="F169" s="31"/>
      <c r="G169" s="31"/>
      <c r="H169" s="31"/>
      <c r="I169" s="31"/>
      <c r="J169" s="33">
        <f t="shared" si="21"/>
        <v>0</v>
      </c>
      <c r="K169" s="33">
        <f t="shared" si="22"/>
        <v>0</v>
      </c>
      <c r="L169" s="33">
        <f t="shared" si="23"/>
        <v>0</v>
      </c>
      <c r="M169" s="33">
        <f t="shared" si="24"/>
        <v>0</v>
      </c>
      <c r="N169" s="33" t="e">
        <f t="shared" si="25"/>
        <v>#DIV/0!</v>
      </c>
      <c r="O169" s="33" t="e">
        <f t="shared" si="26"/>
        <v>#DIV/0!</v>
      </c>
      <c r="P169" s="33" t="e">
        <f t="shared" si="27"/>
        <v>#DIV/0!</v>
      </c>
      <c r="Q169" s="29" t="e">
        <f t="shared" si="29"/>
        <v>#DIV/0!</v>
      </c>
      <c r="R169" s="29" t="e">
        <f t="shared" si="29"/>
        <v>#DIV/0!</v>
      </c>
      <c r="S169" s="29" t="e">
        <f t="shared" si="29"/>
        <v>#DIV/0!</v>
      </c>
      <c r="T169" s="29" t="e">
        <f t="shared" si="29"/>
        <v>#DIV/0!</v>
      </c>
      <c r="U169" s="29" t="e">
        <f t="shared" si="28"/>
        <v>#DIV/0!</v>
      </c>
      <c r="V169" s="22"/>
    </row>
  </sheetData>
  <phoneticPr fontId="2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Sheet2</vt:lpstr>
      <vt:lpstr>Plate1</vt:lpstr>
      <vt:lpstr>Plate2</vt:lpstr>
      <vt:lpstr>Plate3</vt:lpstr>
      <vt:lpstr>Plate4</vt:lpstr>
      <vt:lpstr>Plate2Second</vt:lpstr>
      <vt:lpstr>Sheet1</vt:lpstr>
      <vt:lpstr>Sheet3</vt:lpstr>
      <vt:lpstr>Sheet4</vt:lpstr>
      <vt:lpstr>PlateReaderGO1</vt:lpstr>
      <vt:lpstr>PlateReaderGO2</vt:lpstr>
      <vt:lpstr>PlateReaderGO3</vt:lpstr>
      <vt:lpstr>PlateReaderGO4</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Stier</dc:creator>
  <cp:lastModifiedBy>Jaskaran Singh Gill</cp:lastModifiedBy>
  <dcterms:created xsi:type="dcterms:W3CDTF">2017-03-29T13:24:35Z</dcterms:created>
  <dcterms:modified xsi:type="dcterms:W3CDTF">2023-08-22T23:40:35Z</dcterms:modified>
</cp:coreProperties>
</file>