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3256" windowHeight="12432"/>
  </bookViews>
  <sheets>
    <sheet name="4.1 (2)" sheetId="7" r:id="rId1"/>
    <sheet name="4.2" sheetId="4" r:id="rId2"/>
    <sheet name="4.3" sheetId="6" r:id="rId3"/>
    <sheet name="4.4" sheetId="8" r:id="rId4"/>
  </sheets>
  <externalReferences>
    <externalReference r:id="rId5"/>
  </externalReferences>
  <definedNames>
    <definedName name="\i" localSheetId="0">'[1]III-9'!#REF!</definedName>
    <definedName name="\i" localSheetId="2">'[1]III-9'!#REF!</definedName>
    <definedName name="\i">'[1]III-9'!#REF!</definedName>
    <definedName name="\r" localSheetId="0">'[1]III-9'!#REF!</definedName>
    <definedName name="\r" localSheetId="2">'[1]III-9'!#REF!</definedName>
    <definedName name="\r">'[1]III-9'!#REF!</definedName>
    <definedName name="_xlnm._FilterDatabase" localSheetId="2" hidden="1">'4.3'!$A$7:$H$130</definedName>
    <definedName name="_Regression_Int" localSheetId="0" hidden="1">1</definedName>
    <definedName name="_Regression_Int" localSheetId="1" hidden="1">1</definedName>
    <definedName name="_Regression_Int" localSheetId="2" hidden="1">1</definedName>
    <definedName name="A_impresión_IM" localSheetId="0">'4.1 (2)'!$A$1:$M$11</definedName>
    <definedName name="A_impresión_IM" localSheetId="1">'4.2'!$A$1:$I$5</definedName>
    <definedName name="A_impresión_IM" localSheetId="2">'4.3'!$A$1:$G$5</definedName>
    <definedName name="A_impresión_IM">#REF!</definedName>
    <definedName name="_xlnm.Print_Area" localSheetId="0">'4.1 (2)'!$A$1:$M$110</definedName>
    <definedName name="_xlnm.Print_Area" localSheetId="2">'4.3'!$A$1:$G$143</definedName>
    <definedName name="_xlnm.Print_Area" localSheetId="3">'4.4'!$A$1:$I$53</definedName>
  </definedNames>
  <calcPr calcId="145621"/>
</workbook>
</file>

<file path=xl/calcChain.xml><?xml version="1.0" encoding="utf-8"?>
<calcChain xmlns="http://schemas.openxmlformats.org/spreadsheetml/2006/main">
  <c r="I9" i="4" l="1"/>
  <c r="I12" i="4"/>
  <c r="I13" i="4"/>
  <c r="I14" i="4"/>
  <c r="I15" i="4"/>
  <c r="I16" i="4"/>
  <c r="I17" i="4"/>
  <c r="I19" i="4"/>
  <c r="I21" i="4"/>
  <c r="I25" i="4"/>
  <c r="I8" i="4"/>
  <c r="I7" i="4" s="1"/>
  <c r="E9" i="6" l="1"/>
  <c r="D65" i="6"/>
  <c r="D37" i="6"/>
  <c r="D17" i="6"/>
  <c r="D9" i="6"/>
  <c r="B49" i="6"/>
  <c r="B50" i="6"/>
  <c r="B48" i="6"/>
  <c r="B15" i="6" l="1"/>
  <c r="D122" i="6" l="1"/>
  <c r="E122" i="6"/>
  <c r="F122" i="6"/>
  <c r="G122" i="6"/>
  <c r="F117" i="6"/>
  <c r="G117" i="6"/>
  <c r="G110" i="6"/>
  <c r="F93" i="6"/>
  <c r="G93" i="6"/>
  <c r="F88" i="6"/>
  <c r="G88" i="6"/>
  <c r="D88" i="6"/>
  <c r="E81" i="6"/>
  <c r="F81" i="6"/>
  <c r="G81" i="6"/>
  <c r="F76" i="6"/>
  <c r="G76" i="6"/>
  <c r="F73" i="6"/>
  <c r="G73" i="6"/>
  <c r="F69" i="6"/>
  <c r="G69" i="6"/>
  <c r="F65" i="6"/>
  <c r="G65" i="6"/>
  <c r="G59" i="6"/>
  <c r="G37" i="6"/>
  <c r="G32" i="6"/>
  <c r="G28" i="6"/>
  <c r="G23" i="6"/>
  <c r="G17" i="6"/>
  <c r="K7" i="4"/>
  <c r="B11" i="4" l="1"/>
  <c r="C7" i="8" l="1"/>
  <c r="M9" i="8" s="1"/>
  <c r="D7" i="8"/>
  <c r="M10" i="8" s="1"/>
  <c r="E7" i="8"/>
  <c r="M11" i="8" s="1"/>
  <c r="F7" i="8"/>
  <c r="M12" i="8" s="1"/>
  <c r="G7" i="8"/>
  <c r="M13" i="8" s="1"/>
  <c r="H7" i="8"/>
  <c r="M14" i="8" s="1"/>
  <c r="I7" i="8"/>
  <c r="M15" i="8" s="1"/>
  <c r="B7" i="8"/>
  <c r="M8" i="8" s="1"/>
  <c r="I12" i="7"/>
  <c r="B12" i="7" s="1"/>
  <c r="I13" i="7"/>
  <c r="B13" i="7" s="1"/>
  <c r="I14" i="7"/>
  <c r="B14" i="7" s="1"/>
  <c r="I15" i="7"/>
  <c r="I16" i="7"/>
  <c r="B16" i="7" s="1"/>
  <c r="I17" i="7"/>
  <c r="B17" i="7" s="1"/>
  <c r="I18" i="7"/>
  <c r="B18" i="7" s="1"/>
  <c r="I19" i="7"/>
  <c r="B19" i="7" s="1"/>
  <c r="I20" i="7"/>
  <c r="B20" i="7" s="1"/>
  <c r="I21" i="7"/>
  <c r="I22" i="7"/>
  <c r="B22" i="7" s="1"/>
  <c r="I23" i="7"/>
  <c r="B23" i="7" s="1"/>
  <c r="I24" i="7"/>
  <c r="B24" i="7" s="1"/>
  <c r="I25" i="7"/>
  <c r="B25" i="7" s="1"/>
  <c r="I26" i="7"/>
  <c r="B26" i="7" s="1"/>
  <c r="I27" i="7"/>
  <c r="K11" i="7"/>
  <c r="C23" i="6"/>
  <c r="D76" i="6"/>
  <c r="B21" i="6"/>
  <c r="B19" i="6"/>
  <c r="B18" i="6"/>
  <c r="B16" i="6"/>
  <c r="B14" i="6"/>
  <c r="B13" i="6"/>
  <c r="B12" i="6"/>
  <c r="B11" i="6"/>
  <c r="B10" i="6"/>
  <c r="B20" i="6"/>
  <c r="B22" i="6"/>
  <c r="B24" i="6"/>
  <c r="B25" i="6"/>
  <c r="B26" i="6"/>
  <c r="B27" i="6"/>
  <c r="B29" i="6"/>
  <c r="B30" i="6"/>
  <c r="B31" i="6"/>
  <c r="B33" i="6"/>
  <c r="B34" i="6"/>
  <c r="B35" i="6"/>
  <c r="B36" i="6"/>
  <c r="B47" i="6"/>
  <c r="B46" i="6"/>
  <c r="B45" i="6"/>
  <c r="B44" i="6"/>
  <c r="B43" i="6"/>
  <c r="B42" i="6"/>
  <c r="B41" i="6"/>
  <c r="B40" i="6"/>
  <c r="B39" i="6"/>
  <c r="B38" i="6"/>
  <c r="B64" i="6"/>
  <c r="B63" i="6"/>
  <c r="B62" i="6"/>
  <c r="B61" i="6"/>
  <c r="B60" i="6"/>
  <c r="B68" i="6"/>
  <c r="B67" i="6"/>
  <c r="B66" i="6"/>
  <c r="B72" i="6"/>
  <c r="B71" i="6"/>
  <c r="B70" i="6"/>
  <c r="B75" i="6"/>
  <c r="B74" i="6"/>
  <c r="B80" i="6"/>
  <c r="B79" i="6"/>
  <c r="B78" i="6"/>
  <c r="B77" i="6"/>
  <c r="B83" i="6"/>
  <c r="B82" i="6"/>
  <c r="B84" i="6"/>
  <c r="B86" i="6"/>
  <c r="E88" i="6"/>
  <c r="C88" i="6"/>
  <c r="B88" i="6" s="1"/>
  <c r="B90" i="6"/>
  <c r="B89" i="6"/>
  <c r="B91" i="6"/>
  <c r="B101" i="6"/>
  <c r="B100" i="6"/>
  <c r="B99" i="6"/>
  <c r="B98" i="6"/>
  <c r="B97" i="6"/>
  <c r="B96" i="6"/>
  <c r="B95" i="6"/>
  <c r="B94" i="6"/>
  <c r="B116" i="6"/>
  <c r="B115" i="6"/>
  <c r="B114" i="6"/>
  <c r="B113" i="6"/>
  <c r="B112" i="6"/>
  <c r="B111" i="6"/>
  <c r="B121" i="6"/>
  <c r="B120" i="6"/>
  <c r="B119" i="6"/>
  <c r="B118" i="6"/>
  <c r="B134" i="6"/>
  <c r="B132" i="6"/>
  <c r="B130" i="6"/>
  <c r="B128" i="6"/>
  <c r="B126" i="6"/>
  <c r="B124" i="6"/>
  <c r="C122" i="6"/>
  <c r="B123" i="6" s="1"/>
  <c r="E117" i="6"/>
  <c r="D117" i="6"/>
  <c r="C117" i="6"/>
  <c r="F110" i="6"/>
  <c r="E110" i="6"/>
  <c r="D110" i="6"/>
  <c r="C110" i="6"/>
  <c r="C93" i="6"/>
  <c r="D93" i="6"/>
  <c r="E93" i="6"/>
  <c r="D81" i="6"/>
  <c r="C81" i="6"/>
  <c r="E76" i="6"/>
  <c r="C76" i="6"/>
  <c r="E73" i="6"/>
  <c r="D73" i="6"/>
  <c r="C73" i="6"/>
  <c r="E69" i="6"/>
  <c r="D69" i="6"/>
  <c r="C69" i="6"/>
  <c r="E65" i="6"/>
  <c r="C65" i="6"/>
  <c r="F59" i="6"/>
  <c r="E59" i="6"/>
  <c r="D59" i="6"/>
  <c r="C59" i="6"/>
  <c r="F37" i="6"/>
  <c r="E37" i="6"/>
  <c r="C37" i="6"/>
  <c r="F32" i="6"/>
  <c r="E32" i="6"/>
  <c r="D32" i="6"/>
  <c r="C32" i="6"/>
  <c r="F28" i="6"/>
  <c r="E28" i="6"/>
  <c r="D28" i="6"/>
  <c r="C28" i="6"/>
  <c r="F23" i="6"/>
  <c r="E23" i="6"/>
  <c r="D23" i="6"/>
  <c r="F17" i="6"/>
  <c r="E17" i="6"/>
  <c r="C17" i="6"/>
  <c r="G9" i="6"/>
  <c r="G7" i="6" s="1"/>
  <c r="F9" i="6"/>
  <c r="C9" i="6"/>
  <c r="B24" i="4"/>
  <c r="B23" i="4"/>
  <c r="B22" i="4"/>
  <c r="B20" i="4"/>
  <c r="B18" i="4"/>
  <c r="B10" i="4"/>
  <c r="B25" i="4"/>
  <c r="B21" i="4"/>
  <c r="B19" i="4"/>
  <c r="B17" i="4"/>
  <c r="B16" i="4"/>
  <c r="B15" i="4"/>
  <c r="B14" i="4"/>
  <c r="B13" i="4"/>
  <c r="B12" i="4"/>
  <c r="B9" i="4"/>
  <c r="B8" i="4"/>
  <c r="M7" i="4"/>
  <c r="L7" i="4"/>
  <c r="J7" i="4"/>
  <c r="H7" i="4"/>
  <c r="G7" i="4"/>
  <c r="F7" i="4"/>
  <c r="E7" i="4"/>
  <c r="D7" i="4"/>
  <c r="C7" i="4"/>
  <c r="D11" i="7"/>
  <c r="R39" i="7" s="1"/>
  <c r="B27" i="7"/>
  <c r="B21" i="7"/>
  <c r="B15" i="7"/>
  <c r="H11" i="7"/>
  <c r="R44" i="7" s="1"/>
  <c r="G11" i="7"/>
  <c r="R43" i="7" s="1"/>
  <c r="F11" i="7"/>
  <c r="R41" i="7" s="1"/>
  <c r="E11" i="7"/>
  <c r="R40" i="7" s="1"/>
  <c r="C11" i="7"/>
  <c r="R38" i="7" s="1"/>
  <c r="M11" i="7"/>
  <c r="L11" i="7"/>
  <c r="J11" i="7"/>
  <c r="D7" i="6" l="1"/>
  <c r="B81" i="6"/>
  <c r="B122" i="6"/>
  <c r="B93" i="6"/>
  <c r="B73" i="6"/>
  <c r="B69" i="6"/>
  <c r="B65" i="6"/>
  <c r="B59" i="6"/>
  <c r="B32" i="6"/>
  <c r="B28" i="6"/>
  <c r="B23" i="6"/>
  <c r="M7" i="8"/>
  <c r="N9" i="8" s="1"/>
  <c r="B117" i="6"/>
  <c r="B110" i="6"/>
  <c r="B76" i="6"/>
  <c r="C7" i="6"/>
  <c r="E7" i="6"/>
  <c r="B17" i="6"/>
  <c r="F7" i="6"/>
  <c r="B7" i="4"/>
  <c r="B9" i="6"/>
  <c r="I11" i="7"/>
  <c r="R42" i="7" s="1"/>
  <c r="B37" i="6"/>
  <c r="B11" i="7"/>
  <c r="N8" i="8" l="1"/>
  <c r="N10" i="8"/>
  <c r="N14" i="8"/>
  <c r="N13" i="8"/>
  <c r="N11" i="8"/>
  <c r="N15" i="8"/>
  <c r="N12" i="8"/>
  <c r="B7" i="6"/>
  <c r="N7" i="8" l="1"/>
</calcChain>
</file>

<file path=xl/sharedStrings.xml><?xml version="1.0" encoding="utf-8"?>
<sst xmlns="http://schemas.openxmlformats.org/spreadsheetml/2006/main" count="651" uniqueCount="183">
  <si>
    <t>Total</t>
  </si>
  <si>
    <t>Unidad</t>
  </si>
  <si>
    <t xml:space="preserve">Empresas </t>
  </si>
  <si>
    <t>Unidades</t>
  </si>
  <si>
    <t>Presupuestadas</t>
  </si>
  <si>
    <t xml:space="preserve">  Pinar del Río</t>
  </si>
  <si>
    <t xml:space="preserve">  La Habana</t>
  </si>
  <si>
    <t xml:space="preserve">  Matanzas</t>
  </si>
  <si>
    <t xml:space="preserve">  Villa Clara</t>
  </si>
  <si>
    <t xml:space="preserve">  Cienfuegos</t>
  </si>
  <si>
    <t xml:space="preserve">  Sancti Spíritus</t>
  </si>
  <si>
    <t xml:space="preserve">  Camagüey</t>
  </si>
  <si>
    <t xml:space="preserve">  Las Tunas</t>
  </si>
  <si>
    <t xml:space="preserve">  Holguín</t>
  </si>
  <si>
    <t xml:space="preserve">  Granma</t>
  </si>
  <si>
    <t xml:space="preserve">  Santiago de Cuba</t>
  </si>
  <si>
    <t xml:space="preserve">  Guantánamo</t>
  </si>
  <si>
    <t xml:space="preserve">  Isla de la Juventud</t>
  </si>
  <si>
    <t>Cooperativas</t>
  </si>
  <si>
    <t xml:space="preserve">  Ciego de Ávila</t>
  </si>
  <si>
    <t xml:space="preserve">  Artemisa</t>
  </si>
  <si>
    <t xml:space="preserve">  Mayabeque</t>
  </si>
  <si>
    <t>Sociedades</t>
  </si>
  <si>
    <t xml:space="preserve"> Mercantiles</t>
  </si>
  <si>
    <t>CNoA</t>
  </si>
  <si>
    <t>UBPC</t>
  </si>
  <si>
    <t>CPA</t>
  </si>
  <si>
    <t>CCS</t>
  </si>
  <si>
    <t>Pesca</t>
  </si>
  <si>
    <t>Construcción</t>
  </si>
  <si>
    <t>Educación</t>
  </si>
  <si>
    <t>Explotación de minas y canteras</t>
  </si>
  <si>
    <t>Suministro de electricidad, gas y agua</t>
  </si>
  <si>
    <t>Hoteles y restaurantes</t>
  </si>
  <si>
    <t>Intermediación financiera</t>
  </si>
  <si>
    <t>Ciencia e innovación tecnológica</t>
  </si>
  <si>
    <t>Salud pública y asistencia social</t>
  </si>
  <si>
    <t>AÑOS</t>
  </si>
  <si>
    <t>ACTIVIDAD ECONÓMICA</t>
  </si>
  <si>
    <t>Industria azucarera</t>
  </si>
  <si>
    <t xml:space="preserve"> Grupo Empresarial del Níquel</t>
  </si>
  <si>
    <t xml:space="preserve"> Unión Eléctrica</t>
  </si>
  <si>
    <t xml:space="preserve"> Unión Cuba-Petróleo</t>
  </si>
  <si>
    <t xml:space="preserve"> Grupo Empresarial de Servicios de Transporte Automotor</t>
  </si>
  <si>
    <t xml:space="preserve"> Grupo Empresarial de Transporte Marítimo Portuario</t>
  </si>
  <si>
    <t xml:space="preserve"> Corporación de la Aviación Cubana, S.A.</t>
  </si>
  <si>
    <t xml:space="preserve"> Unión de Ferrocarriles de Cuba</t>
  </si>
  <si>
    <t xml:space="preserve"> Grupo Empresarial Correos de Cuba</t>
  </si>
  <si>
    <t xml:space="preserve"> Grupo Empresarial de la Informática y las Comunicaciones</t>
  </si>
  <si>
    <t xml:space="preserve"> Grupo Comercializador de Productos Industriales y de Servicios</t>
  </si>
  <si>
    <t xml:space="preserve"> Grupo Empresarial del Comercio Exterior</t>
  </si>
  <si>
    <t xml:space="preserve"> Agencia de Medio Ambiente</t>
  </si>
  <si>
    <t xml:space="preserve"> Grupo Empresarial del Ministerio de Educación</t>
  </si>
  <si>
    <t xml:space="preserve"> Grupo Empresarial para el Aseguramiento de la Salud Pública</t>
  </si>
  <si>
    <t xml:space="preserve"> Grupo Empresarial CUBASOL, S.A.</t>
  </si>
  <si>
    <t xml:space="preserve"> Corporación de comercio y turismo internacional Cubanacán, S.A.</t>
  </si>
  <si>
    <t xml:space="preserve"> Grupo Empresarial Hotelero Gran Caribe, S.A.</t>
  </si>
  <si>
    <t xml:space="preserve"> Grupo Empresarial Viajes Cuba, S.A.</t>
  </si>
  <si>
    <t xml:space="preserve"> Grupo Empresarial de Servicios al Turismo, S.A.</t>
  </si>
  <si>
    <t xml:space="preserve"> Grupo Empresarial Campismo Popular</t>
  </si>
  <si>
    <t xml:space="preserve"> Grupo Empresarial Hotelero Islazul, S.A.</t>
  </si>
  <si>
    <t xml:space="preserve"> Unión Industrial Militar</t>
  </si>
  <si>
    <t xml:space="preserve"> Unión de Construciones Militares</t>
  </si>
  <si>
    <t xml:space="preserve"> Unión Agropecuaria Militar</t>
  </si>
  <si>
    <t xml:space="preserve"> Grupo Empresarial GEOCUBA</t>
  </si>
  <si>
    <t xml:space="preserve"> Grupo de Administración Empresarial, S.A.</t>
  </si>
  <si>
    <t xml:space="preserve"> Grupo Empresarial Agropecuario del Ministerio del Interior</t>
  </si>
  <si>
    <t>CONCEPTO</t>
  </si>
  <si>
    <t xml:space="preserve"> Grupo Empresarial Geominero-Salinero GEOMINSAL</t>
  </si>
  <si>
    <t xml:space="preserve"> Grupo empresarial de Construcción y Montaje GECONS</t>
  </si>
  <si>
    <t xml:space="preserve"> Grupo empresarial de Materiales de la Construcción GEICON</t>
  </si>
  <si>
    <t xml:space="preserve"> Ministerio de Energía y Minas</t>
  </si>
  <si>
    <t xml:space="preserve"> Ministerio de Industrias</t>
  </si>
  <si>
    <t xml:space="preserve"> Grupo Azucarero (AZCUBA)</t>
  </si>
  <si>
    <t xml:space="preserve"> Ministerio de la Industria Alimentaria</t>
  </si>
  <si>
    <t xml:space="preserve"> Instituto de Recursos Hidráulicos</t>
  </si>
  <si>
    <t xml:space="preserve"> Ministerio de la Construcción</t>
  </si>
  <si>
    <t xml:space="preserve"> Ministerio de la Agricultura</t>
  </si>
  <si>
    <t xml:space="preserve"> Ministerio del Transporte</t>
  </si>
  <si>
    <t xml:space="preserve"> Ministerio de Comunicaciones</t>
  </si>
  <si>
    <t xml:space="preserve"> Ministerio del Comercio Interior</t>
  </si>
  <si>
    <t xml:space="preserve"> Ministerio del Comercio Exterior y la Inversión Extranjera</t>
  </si>
  <si>
    <t xml:space="preserve"> Ministerio de Ciencias, Tecnología y Medio Ambiente</t>
  </si>
  <si>
    <t xml:space="preserve"> Ministerio de Educación</t>
  </si>
  <si>
    <t xml:space="preserve"> Ministerio de Educación Superior</t>
  </si>
  <si>
    <t xml:space="preserve"> Ministerio de Cultura</t>
  </si>
  <si>
    <t xml:space="preserve"> Ministerio de Salud Pública</t>
  </si>
  <si>
    <t xml:space="preserve"> Instituto Nacional de Deportes, Educación Física y Recreación</t>
  </si>
  <si>
    <t xml:space="preserve"> Ministerio del Turismo</t>
  </si>
  <si>
    <t xml:space="preserve"> Ministerio de las Fuerzas Armadas Revolucionarias  </t>
  </si>
  <si>
    <t xml:space="preserve"> Ministerio del Interior</t>
  </si>
  <si>
    <t xml:space="preserve"> Grupo de las Industrias Biotecnológica y Farmacéuticas</t>
  </si>
  <si>
    <t xml:space="preserve"> Grupo Empresarial PALCO</t>
  </si>
  <si>
    <t xml:space="preserve"> Poder Popular</t>
  </si>
  <si>
    <t xml:space="preserve"> Otros organismos</t>
  </si>
  <si>
    <t>-</t>
  </si>
  <si>
    <t>Las Sociedades Mercantiles que se incluyen son las de capital totalmente cubano.</t>
  </si>
  <si>
    <t>Las unidades presupuestadas incluyen organizaciones  económicas estatales del tipo presupuestadas.</t>
  </si>
  <si>
    <t>Servicios empresariales, actividades  inmobiliarias y de alquiler</t>
  </si>
  <si>
    <t xml:space="preserve"> Grupo Empresarial de Agua y Saneamiento</t>
  </si>
  <si>
    <t>empresas  mixtas, empresas  de capital totalmente  extranjero,  sucursales  en Cuba de empresas  extranjeras,  la Cámara de Comercio  ni los</t>
  </si>
  <si>
    <t>Las  empresas estatales incluyen uniones de empresas, grupos empresariales organizaciones económicas estatales del tipo autofinanciadas</t>
  </si>
  <si>
    <t>empresas de organizaciones políticas y de masas, así como los bancos estatales.</t>
  </si>
  <si>
    <t xml:space="preserve"> Grupo Empresarial de Diseño e Ingeniería de la Construcción </t>
  </si>
  <si>
    <t xml:space="preserve"> </t>
  </si>
  <si>
    <r>
      <t xml:space="preserve">                                                                                                                                                             </t>
    </r>
    <r>
      <rPr>
        <b/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Unidad</t>
    </r>
  </si>
  <si>
    <r>
      <t xml:space="preserve">                                                                                                                                                            </t>
    </r>
    <r>
      <rPr>
        <b/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Unidad</t>
    </r>
  </si>
  <si>
    <t>Otras actividades de servicios  comunales de asoc. y personales</t>
  </si>
  <si>
    <t>Administración pública, defensa;  seguridad social</t>
  </si>
  <si>
    <t>Comercio; reparación de  efectos personales</t>
  </si>
  <si>
    <t>Transportes, almacenamiento  y comunicaciones</t>
  </si>
  <si>
    <t xml:space="preserve"> Grupo de Empresas Mayoristas de Productos Alimenticios y otros Bienes de Consumo</t>
  </si>
  <si>
    <t xml:space="preserve"> Unidad Administrativa Comercial Central de las Fuerzas Armadas Revolucionarias</t>
  </si>
  <si>
    <r>
      <t xml:space="preserve">                                                                                              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 xml:space="preserve"> Unidad</t>
    </r>
  </si>
  <si>
    <t>Agricultura, ganadería, caza y silvicultura</t>
  </si>
  <si>
    <t>Industrias manufactureras                   (excepto industria azucarera)</t>
  </si>
  <si>
    <t>Cultura; deporte</t>
  </si>
  <si>
    <t>Subordinado al Organismo Superior</t>
  </si>
  <si>
    <t>Grupo Empresarial de la Industria Pesquera</t>
  </si>
  <si>
    <t>Grupo Empresarial de la Industria Agroalimentaria</t>
  </si>
  <si>
    <t>Instituto Nacional de Ordenamiento Territorial y Urbanismo</t>
  </si>
  <si>
    <t>Fuente: Directorio de Unidades Institucionales y Establecimientos (DUINE)</t>
  </si>
  <si>
    <t>PROVINCIA / CNAE</t>
  </si>
  <si>
    <t xml:space="preserve"> Alojamiento y de Servicios de Comida</t>
  </si>
  <si>
    <t>Agricultura, Ganadería, Silvicultura y Pesca</t>
  </si>
  <si>
    <t>Industrias Manufactureras</t>
  </si>
  <si>
    <t>Información y Comunicaciones</t>
  </si>
  <si>
    <t>Transporte y Almacenamiento</t>
  </si>
  <si>
    <t>Resto de las  Actividades</t>
  </si>
  <si>
    <t>Cuba</t>
  </si>
  <si>
    <t xml:space="preserve">CNoA </t>
  </si>
  <si>
    <t xml:space="preserve">4.3 - Principales entidades clasificadas por formas de organización, organización superior de dirección empresarial y </t>
  </si>
  <si>
    <r>
      <t xml:space="preserve">Comercio </t>
    </r>
    <r>
      <rPr>
        <b/>
        <vertAlign val="superscript"/>
        <sz val="8"/>
        <color indexed="9"/>
        <rFont val="Arial"/>
        <family val="2"/>
      </rPr>
      <t>(a)</t>
    </r>
  </si>
  <si>
    <r>
      <rPr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Comercio al por  mayor y al por menor; Reparación de Vehículos Automoteres y  Motocicletas</t>
    </r>
  </si>
  <si>
    <t>Estatales</t>
  </si>
  <si>
    <t>Filiales</t>
  </si>
  <si>
    <t>Estatal</t>
  </si>
  <si>
    <t>Privada</t>
  </si>
  <si>
    <t>Notas: El total de entidades no incluye asociaciones  ni organizaciones  políticas así como tampoco contiene instituciones  sin fines de lucro (ISFL),</t>
  </si>
  <si>
    <t>Mipyme</t>
  </si>
  <si>
    <t xml:space="preserve"> Grupo Empresarial de Gestion de las Agua Terrestres</t>
  </si>
  <si>
    <t>Grupo Empresarial Agropecuario y Forestal Artemisa</t>
  </si>
  <si>
    <t>Grupo Empresarial Agropecuario y Forestal Mayabeque</t>
  </si>
  <si>
    <t>Grupo Empresarial Ganadero</t>
  </si>
  <si>
    <t>Grupo Empresarial de la Ciencia, la Tecnología y el Medio Ambiente</t>
  </si>
  <si>
    <t>Agencia de Energía Nuclear y Tecnologías de Avanzada</t>
  </si>
  <si>
    <t>Unidad  de Administración Comercial Central del Ministerio del Interior</t>
  </si>
  <si>
    <t>Grupo Empresarial Constructor MININT</t>
  </si>
  <si>
    <t>TOTAL</t>
  </si>
  <si>
    <r>
      <t xml:space="preserve">Bufetes  Colectivos.   Es  la  suma  de  empresas   estatales,  sociedades   mercantiles, </t>
    </r>
    <r>
      <rPr>
        <sz val="8"/>
        <rFont val="Arial"/>
        <family val="2"/>
      </rPr>
      <t xml:space="preserve">MIPYMES, </t>
    </r>
    <r>
      <rPr>
        <sz val="9"/>
        <rFont val="Arial"/>
        <family val="2"/>
      </rPr>
      <t xml:space="preserve"> cooperativas  y  unidades presupuestadas. </t>
    </r>
  </si>
  <si>
    <t xml:space="preserve">Mipyme estatal </t>
  </si>
  <si>
    <t>Mipyme privada</t>
  </si>
  <si>
    <t xml:space="preserve">  Isla de la Juventud </t>
  </si>
  <si>
    <t>4.2 - Principales entidades clasificadas por formas de organización y actividades economicas fundamentales, año 2023.</t>
  </si>
  <si>
    <t>4.1 -  Principales entidades registradas por formas de organización y provincias, año 2023.</t>
  </si>
  <si>
    <t xml:space="preserve">      órgano u organismo, año 2023</t>
  </si>
  <si>
    <t>4.4- Micro, Pequeñas y Medianas Empresas (MIPYMES)  por territorios y Actividad Económica, Diciembre 2023.</t>
  </si>
  <si>
    <t>Grupo Empresarial Productor y Comercializador Avicola y de Alimentos Balanceados</t>
  </si>
  <si>
    <t>Grupo Empresarial Productor y Comercializacion Porcina</t>
  </si>
  <si>
    <t>Grupo Empresarial de Logística</t>
  </si>
  <si>
    <t>Grupo Empresarial Agrícola</t>
  </si>
  <si>
    <t>Grupo Empresarial Flora y Fauna</t>
  </si>
  <si>
    <t>Grupo Empresarial de Producciones Biofarmaceúticas y Químicas</t>
  </si>
  <si>
    <t>Grupo Empresarial Agroforestal</t>
  </si>
  <si>
    <t>Grupo Empresarial de Tabaco de Cuba</t>
  </si>
  <si>
    <t>Grupo Empresarial de Acopio</t>
  </si>
  <si>
    <t>Grupo Empresarial de la Industria Ligera</t>
  </si>
  <si>
    <t>Grupo Empresarial de la Industria Química</t>
  </si>
  <si>
    <t>Grupo de la Industria Electrónica, la Informática, la Automatización y las Comunicaciones</t>
  </si>
  <si>
    <t>Grupo Empresarial de la Industria Sidero Mecánica</t>
  </si>
  <si>
    <t>Grupo Empresarial de Reciclaje</t>
  </si>
  <si>
    <t>Grupo Empresarial de aceros y sus derivados</t>
  </si>
  <si>
    <t>Grupo Empresarial de la Industria Alimentaria</t>
  </si>
  <si>
    <t xml:space="preserve">  Subordinado al Organismo Superior</t>
  </si>
  <si>
    <r>
      <t>Mipyme</t>
    </r>
    <r>
      <rPr>
        <b/>
        <vertAlign val="superscript"/>
        <sz val="9"/>
        <color indexed="9"/>
        <rFont val="Arial"/>
        <family val="2"/>
      </rPr>
      <t>(a)</t>
    </r>
  </si>
  <si>
    <r>
      <rPr>
        <vertAlign val="superscript"/>
        <sz val="9"/>
        <rFont val="Arial"/>
        <family val="2"/>
      </rPr>
      <t>(a)</t>
    </r>
    <r>
      <rPr>
        <sz val="9"/>
        <rFont val="Arial"/>
        <family val="2"/>
      </rPr>
      <t>Las MIPYMES se registran en la Oficina Nacional de Estadística e Información una vez concluya la inscripción en el Registro Mercantil y en la Oficina Nacional de Administración Tributaria, procesos posteriores a la aprobación de estos actores por el Ministerio de Economía y Planificación; de ahí la diferencia con lo publicado por ese Ministerio.</t>
    </r>
  </si>
  <si>
    <t>Empresas presupuestadas</t>
  </si>
  <si>
    <t>Empresas estatales</t>
  </si>
  <si>
    <t>Sociedades Mercantiles</t>
  </si>
  <si>
    <t xml:space="preserve">Empresas filiales </t>
  </si>
  <si>
    <t xml:space="preserve">      órgano u organismo, año 2023 (continuación)</t>
  </si>
  <si>
    <t xml:space="preserve">      órgano u organismo, año 2023(conclusión)</t>
  </si>
  <si>
    <t xml:space="preserve">Comercio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</si>
</sst>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_)"/>
    <numFmt numFmtId="165" formatCode="0.0"/>
    <numFmt numFmtId="166" formatCode="#,##0.0"/>
    <numFmt numFmtId="167" formatCode="#\ ###\ ###.0"/>
    <numFmt numFmtId="168" formatCode="#\ ##0"/>
    <numFmt numFmtId="169" formatCode="#\ ###\ ###\ "/>
  </numFmts>
  <fonts count="35" x14ac:knownFonts="1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i/>
      <sz val="9"/>
      <name val="Arial"/>
      <family val="2"/>
    </font>
    <font>
      <sz val="12"/>
      <name val="Arial"/>
      <family val="2"/>
    </font>
    <font>
      <b/>
      <vertAlign val="superscript"/>
      <sz val="8"/>
      <color indexed="9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000099"/>
      <name val="Arial"/>
      <family val="2"/>
    </font>
    <font>
      <sz val="8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9"/>
      <color rgb="FFFF0000"/>
      <name val="Arial"/>
      <family val="2"/>
    </font>
    <font>
      <sz val="10"/>
      <color theme="0"/>
      <name val="Arial"/>
      <family val="2"/>
    </font>
    <font>
      <b/>
      <i/>
      <sz val="8"/>
      <color theme="0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b/>
      <i/>
      <sz val="10"/>
      <color rgb="FF000099"/>
      <name val="Arial"/>
      <family val="2"/>
    </font>
    <font>
      <b/>
      <i/>
      <sz val="9"/>
      <color rgb="FF000099"/>
      <name val="Arial"/>
      <family val="2"/>
    </font>
    <font>
      <b/>
      <vertAlign val="superscript"/>
      <sz val="9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6691C4"/>
      </top>
      <bottom/>
      <diagonal/>
    </border>
    <border>
      <left/>
      <right/>
      <top/>
      <bottom style="thin">
        <color rgb="FF6695C4"/>
      </bottom>
      <diagonal/>
    </border>
    <border>
      <left/>
      <right/>
      <top style="thin">
        <color theme="3" tint="0.59996337778862885"/>
      </top>
      <bottom/>
      <diagonal/>
    </border>
    <border>
      <left/>
      <right/>
      <top/>
      <bottom style="thin">
        <color theme="0"/>
      </bottom>
      <diagonal/>
    </border>
  </borders>
  <cellStyleXfs count="12">
    <xf numFmtId="0" fontId="0" fillId="0" borderId="0"/>
    <xf numFmtId="0" fontId="2" fillId="0" borderId="0"/>
    <xf numFmtId="0" fontId="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9" fillId="0" borderId="0"/>
    <xf numFmtId="0" fontId="16" fillId="0" borderId="0"/>
    <xf numFmtId="164" fontId="1" fillId="0" borderId="0"/>
    <xf numFmtId="0" fontId="1" fillId="0" borderId="0"/>
    <xf numFmtId="164" fontId="1" fillId="0" borderId="0"/>
  </cellStyleXfs>
  <cellXfs count="223">
    <xf numFmtId="0" fontId="0" fillId="0" borderId="0" xfId="0"/>
    <xf numFmtId="164" fontId="3" fillId="0" borderId="0" xfId="9" quotePrefix="1" applyFont="1" applyAlignment="1" applyProtection="1">
      <alignment horizontal="left"/>
    </xf>
    <xf numFmtId="164" fontId="4" fillId="0" borderId="0" xfId="9" applyFont="1" applyProtection="1"/>
    <xf numFmtId="164" fontId="6" fillId="0" borderId="0" xfId="9" applyFont="1" applyProtection="1"/>
    <xf numFmtId="164" fontId="6" fillId="0" borderId="0" xfId="9" applyFont="1" applyAlignment="1" applyProtection="1">
      <alignment vertical="center"/>
    </xf>
    <xf numFmtId="164" fontId="7" fillId="0" borderId="0" xfId="9" applyFont="1" applyBorder="1" applyAlignment="1" applyProtection="1">
      <alignment horizontal="left"/>
    </xf>
    <xf numFmtId="167" fontId="7" fillId="0" borderId="0" xfId="9" applyNumberFormat="1" applyFont="1" applyBorder="1" applyAlignment="1" applyProtection="1">
      <alignment horizontal="right"/>
    </xf>
    <xf numFmtId="168" fontId="5" fillId="0" borderId="0" xfId="9" applyNumberFormat="1" applyFont="1" applyAlignment="1" applyProtection="1">
      <alignment horizontal="right"/>
    </xf>
    <xf numFmtId="164" fontId="3" fillId="0" borderId="0" xfId="9" applyFont="1" applyProtection="1"/>
    <xf numFmtId="164" fontId="5" fillId="0" borderId="0" xfId="9" applyFont="1" applyProtection="1"/>
    <xf numFmtId="168" fontId="5" fillId="0" borderId="0" xfId="9" applyNumberFormat="1" applyFont="1" applyFill="1" applyBorder="1" applyAlignment="1" applyProtection="1">
      <alignment horizontal="right"/>
    </xf>
    <xf numFmtId="168" fontId="5" fillId="0" borderId="0" xfId="9" applyNumberFormat="1" applyFont="1" applyFill="1" applyAlignment="1" applyProtection="1">
      <alignment horizontal="right"/>
    </xf>
    <xf numFmtId="168" fontId="8" fillId="0" borderId="0" xfId="0" applyNumberFormat="1" applyFont="1" applyFill="1" applyBorder="1"/>
    <xf numFmtId="1" fontId="5" fillId="0" borderId="0" xfId="9" quotePrefix="1" applyNumberFormat="1" applyFont="1" applyBorder="1" applyAlignment="1" applyProtection="1">
      <alignment horizontal="left"/>
    </xf>
    <xf numFmtId="168" fontId="5" fillId="0" borderId="0" xfId="9" applyNumberFormat="1" applyFont="1" applyFill="1" applyProtection="1"/>
    <xf numFmtId="164" fontId="5" fillId="3" borderId="0" xfId="9" applyFont="1" applyFill="1" applyBorder="1" applyAlignment="1" applyProtection="1">
      <alignment horizontal="right"/>
    </xf>
    <xf numFmtId="0" fontId="20" fillId="0" borderId="0" xfId="0" applyFont="1" applyAlignment="1">
      <alignment horizontal="right"/>
    </xf>
    <xf numFmtId="164" fontId="5" fillId="0" borderId="0" xfId="9" applyFont="1" applyAlignment="1" applyProtection="1"/>
    <xf numFmtId="1" fontId="5" fillId="3" borderId="0" xfId="9" applyNumberFormat="1" applyFont="1" applyFill="1" applyBorder="1" applyAlignment="1" applyProtection="1">
      <alignment horizontal="right"/>
    </xf>
    <xf numFmtId="3" fontId="2" fillId="0" borderId="0" xfId="0" applyNumberFormat="1" applyFont="1" applyAlignment="1">
      <alignment horizontal="right"/>
    </xf>
    <xf numFmtId="3" fontId="10" fillId="0" borderId="0" xfId="0" applyNumberFormat="1" applyFont="1" applyAlignment="1">
      <alignment vertical="center"/>
    </xf>
    <xf numFmtId="0" fontId="20" fillId="0" borderId="0" xfId="0" applyFont="1" applyBorder="1" applyAlignment="1"/>
    <xf numFmtId="0" fontId="20" fillId="0" borderId="0" xfId="0" applyFont="1" applyBorder="1" applyAlignment="1">
      <alignment horizontal="right"/>
    </xf>
    <xf numFmtId="164" fontId="3" fillId="0" borderId="0" xfId="9" quotePrefix="1" applyFont="1" applyAlignment="1" applyProtection="1">
      <alignment horizontal="right"/>
    </xf>
    <xf numFmtId="164" fontId="6" fillId="0" borderId="0" xfId="9" applyFont="1" applyAlignment="1" applyProtection="1">
      <alignment horizontal="right"/>
    </xf>
    <xf numFmtId="164" fontId="21" fillId="0" borderId="0" xfId="9" applyFont="1" applyAlignment="1" applyProtection="1">
      <alignment horizontal="right"/>
    </xf>
    <xf numFmtId="164" fontId="22" fillId="0" borderId="0" xfId="9" applyFont="1" applyAlignment="1" applyProtection="1">
      <alignment horizontal="left"/>
    </xf>
    <xf numFmtId="1" fontId="22" fillId="0" borderId="0" xfId="9" applyNumberFormat="1" applyFont="1" applyAlignment="1" applyProtection="1">
      <alignment horizontal="left"/>
    </xf>
    <xf numFmtId="164" fontId="11" fillId="0" borderId="0" xfId="9" applyFont="1" applyAlignment="1" applyProtection="1">
      <alignment horizontal="left"/>
    </xf>
    <xf numFmtId="164" fontId="13" fillId="0" borderId="0" xfId="9" applyFont="1" applyAlignment="1" applyProtection="1">
      <alignment horizontal="left"/>
    </xf>
    <xf numFmtId="166" fontId="11" fillId="0" borderId="0" xfId="9" applyNumberFormat="1" applyFont="1" applyAlignment="1" applyProtection="1">
      <alignment horizontal="right"/>
    </xf>
    <xf numFmtId="168" fontId="3" fillId="0" borderId="0" xfId="9" applyNumberFormat="1" applyFont="1" applyBorder="1" applyProtection="1"/>
    <xf numFmtId="164" fontId="5" fillId="3" borderId="0" xfId="9" applyFont="1" applyFill="1" applyBorder="1" applyProtection="1"/>
    <xf numFmtId="164" fontId="5" fillId="0" borderId="0" xfId="9" applyFont="1" applyBorder="1" applyProtection="1"/>
    <xf numFmtId="164" fontId="6" fillId="0" borderId="0" xfId="9" applyFont="1" applyBorder="1" applyProtection="1"/>
    <xf numFmtId="164" fontId="5" fillId="0" borderId="0" xfId="9" applyFont="1" applyBorder="1" applyAlignment="1" applyProtection="1">
      <alignment horizontal="left"/>
    </xf>
    <xf numFmtId="164" fontId="23" fillId="4" borderId="0" xfId="9" applyFont="1" applyFill="1" applyBorder="1" applyAlignment="1" applyProtection="1">
      <alignment horizontal="left" vertical="center"/>
    </xf>
    <xf numFmtId="1" fontId="23" fillId="4" borderId="0" xfId="9" quotePrefix="1" applyNumberFormat="1" applyFont="1" applyFill="1" applyBorder="1" applyAlignment="1" applyProtection="1">
      <alignment horizontal="left"/>
    </xf>
    <xf numFmtId="164" fontId="6" fillId="0" borderId="1" xfId="9" applyFont="1" applyBorder="1" applyProtection="1"/>
    <xf numFmtId="169" fontId="6" fillId="0" borderId="1" xfId="9" applyNumberFormat="1" applyFont="1" applyBorder="1" applyProtection="1"/>
    <xf numFmtId="164" fontId="7" fillId="0" borderId="0" xfId="9" applyFont="1" applyBorder="1" applyProtection="1"/>
    <xf numFmtId="164" fontId="23" fillId="4" borderId="0" xfId="9" applyFont="1" applyFill="1" applyBorder="1" applyProtection="1"/>
    <xf numFmtId="168" fontId="23" fillId="4" borderId="0" xfId="9" applyNumberFormat="1" applyFont="1" applyFill="1" applyBorder="1" applyAlignment="1" applyProtection="1">
      <alignment horizontal="right"/>
    </xf>
    <xf numFmtId="0" fontId="8" fillId="0" borderId="2" xfId="0" applyFont="1" applyFill="1" applyBorder="1" applyAlignment="1">
      <alignment horizontal="left" vertical="top" wrapText="1" indent="1"/>
    </xf>
    <xf numFmtId="168" fontId="5" fillId="0" borderId="2" xfId="9" applyNumberFormat="1" applyFont="1" applyFill="1" applyBorder="1" applyAlignment="1" applyProtection="1">
      <alignment horizontal="right" vertical="top"/>
    </xf>
    <xf numFmtId="0" fontId="20" fillId="0" borderId="2" xfId="0" applyFont="1" applyBorder="1" applyAlignment="1">
      <alignment horizontal="right" vertical="top"/>
    </xf>
    <xf numFmtId="164" fontId="6" fillId="0" borderId="0" xfId="9" applyFont="1" applyBorder="1" applyAlignment="1" applyProtection="1">
      <alignment vertical="center"/>
    </xf>
    <xf numFmtId="0" fontId="20" fillId="0" borderId="0" xfId="0" applyFont="1" applyBorder="1" applyAlignment="1">
      <alignment horizontal="left"/>
    </xf>
    <xf numFmtId="164" fontId="5" fillId="0" borderId="0" xfId="9" applyFont="1" applyBorder="1" applyAlignment="1" applyProtection="1"/>
    <xf numFmtId="164" fontId="23" fillId="4" borderId="0" xfId="9" applyFont="1" applyFill="1" applyBorder="1" applyAlignment="1" applyProtection="1">
      <alignment horizontal="left"/>
    </xf>
    <xf numFmtId="3" fontId="23" fillId="4" borderId="0" xfId="9" applyNumberFormat="1" applyFont="1" applyFill="1" applyBorder="1" applyAlignment="1" applyProtection="1">
      <alignment horizontal="right"/>
    </xf>
    <xf numFmtId="0" fontId="20" fillId="0" borderId="2" xfId="0" applyFont="1" applyBorder="1" applyAlignment="1"/>
    <xf numFmtId="0" fontId="20" fillId="0" borderId="2" xfId="0" applyFont="1" applyBorder="1" applyAlignment="1">
      <alignment horizontal="right"/>
    </xf>
    <xf numFmtId="168" fontId="5" fillId="0" borderId="0" xfId="9" applyNumberFormat="1" applyFont="1" applyFill="1" applyBorder="1" applyAlignment="1" applyProtection="1">
      <alignment horizontal="right" vertical="top"/>
    </xf>
    <xf numFmtId="3" fontId="5" fillId="0" borderId="0" xfId="9" applyNumberFormat="1" applyFont="1" applyFill="1" applyBorder="1" applyAlignment="1" applyProtection="1">
      <alignment horizontal="right"/>
    </xf>
    <xf numFmtId="164" fontId="3" fillId="0" borderId="0" xfId="9" applyFont="1" applyBorder="1" applyAlignment="1" applyProtection="1"/>
    <xf numFmtId="3" fontId="13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 vertical="center"/>
    </xf>
    <xf numFmtId="164" fontId="7" fillId="0" borderId="0" xfId="9" applyFont="1" applyProtection="1"/>
    <xf numFmtId="3" fontId="14" fillId="0" borderId="0" xfId="0" applyNumberFormat="1" applyFont="1" applyAlignment="1">
      <alignment vertical="center"/>
    </xf>
    <xf numFmtId="1" fontId="14" fillId="0" borderId="0" xfId="2" applyNumberFormat="1" applyFont="1" applyAlignment="1">
      <alignment horizontal="right" vertical="top"/>
    </xf>
    <xf numFmtId="164" fontId="6" fillId="0" borderId="0" xfId="9" applyFont="1" applyFill="1" applyProtection="1"/>
    <xf numFmtId="164" fontId="23" fillId="0" borderId="0" xfId="9" applyFont="1" applyFill="1" applyBorder="1" applyAlignment="1" applyProtection="1">
      <alignment horizontal="left"/>
    </xf>
    <xf numFmtId="3" fontId="23" fillId="0" borderId="0" xfId="9" applyNumberFormat="1" applyFont="1" applyFill="1" applyBorder="1" applyAlignment="1" applyProtection="1">
      <alignment horizontal="right"/>
    </xf>
    <xf numFmtId="164" fontId="6" fillId="0" borderId="0" xfId="9" applyFont="1" applyFill="1" applyBorder="1" applyProtection="1"/>
    <xf numFmtId="3" fontId="10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horizontal="right"/>
    </xf>
    <xf numFmtId="0" fontId="23" fillId="4" borderId="0" xfId="0" applyFont="1" applyFill="1" applyBorder="1" applyAlignment="1">
      <alignment horizontal="left"/>
    </xf>
    <xf numFmtId="1" fontId="23" fillId="4" borderId="0" xfId="2" applyNumberFormat="1" applyFont="1" applyFill="1" applyAlignment="1">
      <alignment horizontal="right"/>
    </xf>
    <xf numFmtId="0" fontId="23" fillId="4" borderId="0" xfId="0" applyFont="1" applyFill="1" applyBorder="1" applyAlignment="1"/>
    <xf numFmtId="3" fontId="23" fillId="4" borderId="0" xfId="2" applyNumberFormat="1" applyFont="1" applyFill="1" applyAlignment="1">
      <alignment horizontal="right"/>
    </xf>
    <xf numFmtId="0" fontId="23" fillId="0" borderId="0" xfId="0" applyFont="1" applyFill="1" applyBorder="1" applyAlignment="1"/>
    <xf numFmtId="3" fontId="23" fillId="0" borderId="0" xfId="2" applyNumberFormat="1" applyFont="1" applyFill="1" applyAlignment="1">
      <alignment horizontal="right"/>
    </xf>
    <xf numFmtId="164" fontId="7" fillId="0" borderId="0" xfId="9" applyFont="1" applyFill="1" applyBorder="1" applyProtection="1"/>
    <xf numFmtId="164" fontId="7" fillId="0" borderId="0" xfId="9" applyFont="1" applyFill="1" applyProtection="1"/>
    <xf numFmtId="3" fontId="14" fillId="0" borderId="0" xfId="0" applyNumberFormat="1" applyFont="1" applyFill="1" applyAlignment="1">
      <alignment vertical="center"/>
    </xf>
    <xf numFmtId="3" fontId="13" fillId="0" borderId="0" xfId="0" applyNumberFormat="1" applyFont="1" applyFill="1" applyAlignment="1">
      <alignment horizontal="right"/>
    </xf>
    <xf numFmtId="0" fontId="23" fillId="4" borderId="0" xfId="0" applyFont="1" applyFill="1" applyBorder="1" applyAlignment="1">
      <alignment horizontal="left" wrapText="1"/>
    </xf>
    <xf numFmtId="0" fontId="23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wrapText="1"/>
    </xf>
    <xf numFmtId="0" fontId="24" fillId="0" borderId="0" xfId="0" applyFont="1" applyFill="1" applyBorder="1" applyAlignment="1">
      <alignment horizontal="right"/>
    </xf>
    <xf numFmtId="164" fontId="5" fillId="0" borderId="2" xfId="9" applyFont="1" applyBorder="1" applyProtection="1"/>
    <xf numFmtId="164" fontId="5" fillId="0" borderId="2" xfId="9" applyFont="1" applyBorder="1" applyAlignment="1" applyProtection="1">
      <alignment horizontal="right"/>
    </xf>
    <xf numFmtId="166" fontId="6" fillId="0" borderId="0" xfId="9" applyNumberFormat="1" applyFont="1" applyProtection="1"/>
    <xf numFmtId="166" fontId="5" fillId="0" borderId="0" xfId="9" applyNumberFormat="1" applyFont="1" applyProtection="1"/>
    <xf numFmtId="164" fontId="5" fillId="0" borderId="0" xfId="9" applyFont="1" applyFill="1" applyBorder="1" applyProtection="1"/>
    <xf numFmtId="164" fontId="11" fillId="0" borderId="0" xfId="9" applyFont="1" applyAlignment="1" applyProtection="1"/>
    <xf numFmtId="1" fontId="23" fillId="4" borderId="0" xfId="9" applyNumberFormat="1" applyFont="1" applyFill="1" applyBorder="1" applyAlignment="1" applyProtection="1">
      <alignment horizontal="right" vertical="center"/>
    </xf>
    <xf numFmtId="1" fontId="23" fillId="4" borderId="0" xfId="9" applyNumberFormat="1" applyFont="1" applyFill="1" applyBorder="1" applyAlignment="1" applyProtection="1">
      <alignment horizontal="right"/>
    </xf>
    <xf numFmtId="168" fontId="10" fillId="0" borderId="0" xfId="10" applyNumberFormat="1" applyFont="1" applyFill="1" applyBorder="1" applyAlignment="1" applyProtection="1"/>
    <xf numFmtId="168" fontId="10" fillId="3" borderId="0" xfId="10" applyNumberFormat="1" applyFont="1" applyFill="1" applyBorder="1" applyAlignment="1" applyProtection="1"/>
    <xf numFmtId="3" fontId="2" fillId="3" borderId="0" xfId="0" applyNumberFormat="1" applyFont="1" applyFill="1" applyAlignment="1">
      <alignment horizontal="right"/>
    </xf>
    <xf numFmtId="3" fontId="10" fillId="3" borderId="0" xfId="0" applyNumberFormat="1" applyFont="1" applyFill="1" applyAlignment="1">
      <alignment vertical="center"/>
    </xf>
    <xf numFmtId="164" fontId="5" fillId="3" borderId="0" xfId="9" applyFont="1" applyFill="1" applyProtection="1"/>
    <xf numFmtId="3" fontId="2" fillId="0" borderId="0" xfId="3" applyNumberFormat="1" applyFont="1" applyAlignment="1">
      <alignment horizontal="right"/>
    </xf>
    <xf numFmtId="3" fontId="10" fillId="0" borderId="0" xfId="3" applyNumberFormat="1" applyFont="1" applyBorder="1" applyAlignment="1">
      <alignment horizontal="right"/>
    </xf>
    <xf numFmtId="164" fontId="5" fillId="0" borderId="0" xfId="10" applyNumberFormat="1" applyFont="1" applyProtection="1"/>
    <xf numFmtId="164" fontId="10" fillId="0" borderId="0" xfId="10" applyNumberFormat="1" applyFont="1" applyBorder="1" applyProtection="1"/>
    <xf numFmtId="164" fontId="5" fillId="0" borderId="0" xfId="10" applyNumberFormat="1" applyFont="1" applyBorder="1" applyProtection="1"/>
    <xf numFmtId="164" fontId="10" fillId="0" borderId="0" xfId="10" applyNumberFormat="1" applyFont="1" applyProtection="1"/>
    <xf numFmtId="164" fontId="8" fillId="0" borderId="0" xfId="10" applyNumberFormat="1" applyFont="1" applyAlignment="1" applyProtection="1">
      <alignment horizontal="justify" vertical="top" wrapText="1"/>
    </xf>
    <xf numFmtId="164" fontId="8" fillId="0" borderId="0" xfId="10" applyNumberFormat="1" applyFont="1" applyAlignment="1" applyProtection="1">
      <alignment horizontal="justify" vertical="top"/>
    </xf>
    <xf numFmtId="164" fontId="8" fillId="0" borderId="0" xfId="10" applyNumberFormat="1" applyFont="1" applyFill="1" applyBorder="1" applyAlignment="1" applyProtection="1">
      <alignment horizontal="justify" vertical="justify" wrapText="1"/>
    </xf>
    <xf numFmtId="164" fontId="8" fillId="0" borderId="0" xfId="10" applyNumberFormat="1" applyFont="1" applyBorder="1" applyAlignment="1" applyProtection="1">
      <alignment horizontal="left" vertical="top" wrapText="1"/>
    </xf>
    <xf numFmtId="164" fontId="5" fillId="0" borderId="0" xfId="9" applyFont="1" applyBorder="1" applyAlignment="1" applyProtection="1">
      <alignment horizontal="right"/>
    </xf>
    <xf numFmtId="3" fontId="5" fillId="0" borderId="0" xfId="10" applyNumberFormat="1" applyFont="1" applyFill="1" applyBorder="1" applyAlignment="1" applyProtection="1">
      <alignment horizontal="right"/>
    </xf>
    <xf numFmtId="3" fontId="5" fillId="0" borderId="0" xfId="10" applyNumberFormat="1" applyFont="1" applyFill="1" applyBorder="1" applyAlignment="1" applyProtection="1"/>
    <xf numFmtId="3" fontId="5" fillId="0" borderId="0" xfId="9" applyNumberFormat="1" applyFont="1" applyBorder="1" applyAlignment="1" applyProtection="1"/>
    <xf numFmtId="3" fontId="5" fillId="0" borderId="0" xfId="9" applyNumberFormat="1" applyFont="1" applyBorder="1" applyAlignment="1" applyProtection="1">
      <alignment wrapText="1"/>
    </xf>
    <xf numFmtId="3" fontId="5" fillId="0" borderId="0" xfId="11" applyNumberFormat="1" applyFont="1" applyBorder="1" applyAlignment="1" applyProtection="1">
      <alignment wrapText="1"/>
    </xf>
    <xf numFmtId="3" fontId="23" fillId="4" borderId="0" xfId="9" applyNumberFormat="1" applyFont="1" applyFill="1" applyBorder="1" applyAlignment="1" applyProtection="1">
      <alignment horizontal="right" wrapText="1"/>
    </xf>
    <xf numFmtId="3" fontId="5" fillId="3" borderId="0" xfId="10" applyNumberFormat="1" applyFont="1" applyFill="1" applyBorder="1" applyAlignment="1" applyProtection="1">
      <alignment horizontal="right"/>
    </xf>
    <xf numFmtId="164" fontId="6" fillId="0" borderId="0" xfId="9" applyFont="1" applyAlignment="1" applyProtection="1"/>
    <xf numFmtId="164" fontId="2" fillId="3" borderId="0" xfId="10" applyNumberFormat="1" applyFont="1" applyFill="1" applyBorder="1" applyAlignment="1" applyProtection="1">
      <alignment horizontal="right"/>
    </xf>
    <xf numFmtId="1" fontId="5" fillId="3" borderId="0" xfId="9" quotePrefix="1" applyNumberFormat="1" applyFont="1" applyFill="1" applyBorder="1" applyAlignment="1" applyProtection="1">
      <alignment horizontal="left"/>
    </xf>
    <xf numFmtId="3" fontId="5" fillId="3" borderId="0" xfId="9" applyNumberFormat="1" applyFont="1" applyFill="1" applyBorder="1" applyAlignment="1" applyProtection="1"/>
    <xf numFmtId="3" fontId="5" fillId="3" borderId="0" xfId="9" applyNumberFormat="1" applyFont="1" applyFill="1" applyBorder="1" applyAlignment="1" applyProtection="1">
      <alignment wrapText="1"/>
    </xf>
    <xf numFmtId="3" fontId="8" fillId="3" borderId="0" xfId="10" applyNumberFormat="1" applyFont="1" applyFill="1" applyBorder="1" applyAlignment="1" applyProtection="1">
      <alignment horizontal="right"/>
    </xf>
    <xf numFmtId="3" fontId="5" fillId="0" borderId="0" xfId="11" applyNumberFormat="1" applyFont="1" applyBorder="1" applyAlignment="1" applyProtection="1">
      <alignment horizontal="right" wrapText="1"/>
    </xf>
    <xf numFmtId="164" fontId="8" fillId="0" borderId="0" xfId="9" applyFont="1" applyAlignment="1" applyProtection="1">
      <alignment horizontal="left"/>
    </xf>
    <xf numFmtId="164" fontId="26" fillId="4" borderId="0" xfId="10" applyNumberFormat="1" applyFont="1" applyFill="1" applyAlignment="1" applyProtection="1">
      <alignment horizontal="center"/>
    </xf>
    <xf numFmtId="0" fontId="20" fillId="0" borderId="0" xfId="0" applyFont="1" applyFill="1" applyBorder="1" applyAlignment="1"/>
    <xf numFmtId="3" fontId="20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>
      <alignment horizontal="left" vertical="center" wrapText="1"/>
    </xf>
    <xf numFmtId="164" fontId="26" fillId="3" borderId="0" xfId="10" applyNumberFormat="1" applyFont="1" applyFill="1" applyAlignment="1" applyProtection="1">
      <alignment horizontal="center"/>
    </xf>
    <xf numFmtId="164" fontId="26" fillId="3" borderId="0" xfId="10" applyNumberFormat="1" applyFont="1" applyFill="1" applyAlignment="1" applyProtection="1">
      <alignment horizontal="right" vertical="top" wrapText="1"/>
    </xf>
    <xf numFmtId="0" fontId="26" fillId="3" borderId="0" xfId="0" applyFont="1" applyFill="1" applyAlignment="1">
      <alignment horizontal="right" vertical="top" wrapText="1"/>
    </xf>
    <xf numFmtId="0" fontId="0" fillId="3" borderId="0" xfId="0" applyFill="1"/>
    <xf numFmtId="166" fontId="5" fillId="0" borderId="0" xfId="9" quotePrefix="1" applyNumberFormat="1" applyFont="1" applyBorder="1" applyAlignment="1" applyProtection="1">
      <alignment horizontal="right"/>
    </xf>
    <xf numFmtId="164" fontId="27" fillId="0" borderId="0" xfId="9" applyFont="1" applyAlignment="1" applyProtection="1">
      <alignment horizontal="left"/>
    </xf>
    <xf numFmtId="168" fontId="7" fillId="0" borderId="0" xfId="9" applyNumberFormat="1" applyFont="1" applyBorder="1" applyAlignment="1" applyProtection="1">
      <alignment horizontal="right"/>
    </xf>
    <xf numFmtId="0" fontId="8" fillId="0" borderId="0" xfId="0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 wrapText="1"/>
    </xf>
    <xf numFmtId="168" fontId="8" fillId="3" borderId="0" xfId="9" applyNumberFormat="1" applyFont="1" applyFill="1" applyBorder="1" applyAlignment="1" applyProtection="1">
      <alignment horizontal="right"/>
    </xf>
    <xf numFmtId="1" fontId="25" fillId="4" borderId="0" xfId="10" applyNumberFormat="1" applyFont="1" applyFill="1" applyBorder="1" applyAlignment="1" applyProtection="1">
      <alignment horizontal="right"/>
    </xf>
    <xf numFmtId="3" fontId="8" fillId="0" borderId="0" xfId="3" applyNumberFormat="1" applyFont="1" applyAlignment="1">
      <alignment horizontal="right"/>
    </xf>
    <xf numFmtId="3" fontId="5" fillId="0" borderId="0" xfId="3" applyNumberFormat="1" applyFont="1" applyAlignment="1">
      <alignment horizontal="right"/>
    </xf>
    <xf numFmtId="3" fontId="5" fillId="0" borderId="0" xfId="3" applyNumberFormat="1" applyFont="1" applyAlignment="1">
      <alignment wrapText="1"/>
    </xf>
    <xf numFmtId="3" fontId="5" fillId="0" borderId="0" xfId="3" applyNumberFormat="1" applyFont="1" applyAlignment="1">
      <alignment horizontal="right" wrapText="1"/>
    </xf>
    <xf numFmtId="3" fontId="5" fillId="2" borderId="0" xfId="11" applyNumberFormat="1" applyFont="1" applyFill="1" applyBorder="1" applyAlignment="1" applyProtection="1">
      <alignment horizontal="right"/>
    </xf>
    <xf numFmtId="3" fontId="5" fillId="0" borderId="0" xfId="3" applyNumberFormat="1" applyFont="1" applyAlignment="1"/>
    <xf numFmtId="3" fontId="5" fillId="0" borderId="0" xfId="3" applyNumberFormat="1" applyFont="1" applyBorder="1" applyAlignment="1">
      <alignment wrapText="1"/>
    </xf>
    <xf numFmtId="3" fontId="5" fillId="0" borderId="0" xfId="3" applyNumberFormat="1" applyFont="1" applyBorder="1" applyAlignment="1"/>
    <xf numFmtId="3" fontId="5" fillId="0" borderId="0" xfId="3" applyNumberFormat="1" applyFont="1" applyBorder="1" applyAlignment="1">
      <alignment horizontal="right"/>
    </xf>
    <xf numFmtId="3" fontId="5" fillId="0" borderId="0" xfId="3" applyNumberFormat="1" applyFont="1" applyBorder="1" applyAlignment="1">
      <alignment horizontal="right" wrapText="1"/>
    </xf>
    <xf numFmtId="3" fontId="8" fillId="0" borderId="0" xfId="3" applyNumberFormat="1" applyFont="1" applyBorder="1" applyAlignment="1">
      <alignment horizontal="right"/>
    </xf>
    <xf numFmtId="3" fontId="8" fillId="0" borderId="0" xfId="3" applyNumberFormat="1" applyFont="1" applyBorder="1" applyAlignment="1">
      <alignment horizontal="right" wrapText="1"/>
    </xf>
    <xf numFmtId="3" fontId="5" fillId="0" borderId="0" xfId="3" applyNumberFormat="1" applyFont="1" applyFill="1" applyBorder="1" applyAlignment="1">
      <alignment horizontal="right"/>
    </xf>
    <xf numFmtId="3" fontId="8" fillId="0" borderId="0" xfId="3" applyNumberFormat="1" applyFont="1" applyFill="1" applyAlignment="1">
      <alignment horizontal="right"/>
    </xf>
    <xf numFmtId="3" fontId="8" fillId="0" borderId="0" xfId="3" applyNumberFormat="1" applyFont="1" applyFill="1" applyBorder="1" applyAlignment="1">
      <alignment horizontal="right"/>
    </xf>
    <xf numFmtId="3" fontId="5" fillId="0" borderId="0" xfId="11" applyNumberFormat="1" applyFont="1" applyFill="1" applyBorder="1" applyAlignment="1" applyProtection="1">
      <alignment horizontal="right"/>
    </xf>
    <xf numFmtId="3" fontId="8" fillId="3" borderId="0" xfId="9" applyNumberFormat="1" applyFont="1" applyFill="1" applyBorder="1" applyAlignment="1" applyProtection="1">
      <alignment horizontal="right"/>
    </xf>
    <xf numFmtId="3" fontId="5" fillId="3" borderId="0" xfId="3" applyNumberFormat="1" applyFont="1" applyFill="1" applyAlignment="1">
      <alignment horizontal="right"/>
    </xf>
    <xf numFmtId="3" fontId="8" fillId="3" borderId="0" xfId="3" applyNumberFormat="1" applyFont="1" applyFill="1" applyAlignment="1">
      <alignment horizontal="right"/>
    </xf>
    <xf numFmtId="3" fontId="23" fillId="4" borderId="0" xfId="10" applyNumberFormat="1" applyFont="1" applyFill="1" applyAlignment="1" applyProtection="1">
      <alignment horizontal="right" vertical="top" wrapText="1"/>
    </xf>
    <xf numFmtId="3" fontId="23" fillId="3" borderId="0" xfId="9" applyNumberFormat="1" applyFont="1" applyFill="1" applyBorder="1" applyAlignment="1" applyProtection="1">
      <alignment horizontal="right" wrapText="1"/>
    </xf>
    <xf numFmtId="164" fontId="26" fillId="4" borderId="0" xfId="10" applyNumberFormat="1" applyFont="1" applyFill="1" applyAlignment="1" applyProtection="1">
      <alignment horizontal="right" wrapText="1"/>
    </xf>
    <xf numFmtId="0" fontId="26" fillId="4" borderId="0" xfId="0" applyFont="1" applyFill="1" applyAlignment="1">
      <alignment horizontal="right" wrapText="1"/>
    </xf>
    <xf numFmtId="0" fontId="8" fillId="3" borderId="0" xfId="0" applyFont="1" applyFill="1" applyBorder="1" applyAlignment="1">
      <alignment horizontal="left" vertical="center" wrapText="1"/>
    </xf>
    <xf numFmtId="3" fontId="5" fillId="3" borderId="0" xfId="9" applyNumberFormat="1" applyFont="1" applyFill="1" applyBorder="1" applyAlignment="1" applyProtection="1">
      <alignment horizontal="right"/>
    </xf>
    <xf numFmtId="1" fontId="23" fillId="4" borderId="0" xfId="9" applyNumberFormat="1" applyFont="1" applyFill="1" applyBorder="1" applyAlignment="1" applyProtection="1">
      <alignment vertical="center"/>
    </xf>
    <xf numFmtId="0" fontId="13" fillId="0" borderId="0" xfId="1" applyFont="1" applyBorder="1" applyAlignment="1">
      <alignment horizontal="left" wrapText="1"/>
    </xf>
    <xf numFmtId="164" fontId="26" fillId="3" borderId="0" xfId="10" applyNumberFormat="1" applyFont="1" applyFill="1" applyAlignment="1" applyProtection="1">
      <alignment horizontal="right" wrapText="1"/>
    </xf>
    <xf numFmtId="0" fontId="26" fillId="3" borderId="0" xfId="0" applyFont="1" applyFill="1" applyAlignment="1">
      <alignment horizontal="right" wrapText="1"/>
    </xf>
    <xf numFmtId="0" fontId="28" fillId="3" borderId="0" xfId="0" applyFont="1" applyFill="1"/>
    <xf numFmtId="0" fontId="0" fillId="3" borderId="0" xfId="0" applyFill="1" applyAlignment="1"/>
    <xf numFmtId="3" fontId="28" fillId="3" borderId="0" xfId="0" applyNumberFormat="1" applyFont="1" applyFill="1"/>
    <xf numFmtId="165" fontId="28" fillId="3" borderId="0" xfId="0" applyNumberFormat="1" applyFont="1" applyFill="1"/>
    <xf numFmtId="3" fontId="8" fillId="0" borderId="0" xfId="0" applyNumberFormat="1" applyFont="1" applyFill="1" applyAlignment="1">
      <alignment horizontal="right"/>
    </xf>
    <xf numFmtId="164" fontId="29" fillId="0" borderId="0" xfId="9" applyFont="1" applyProtection="1"/>
    <xf numFmtId="164" fontId="30" fillId="0" borderId="0" xfId="9" applyFont="1" applyProtection="1"/>
    <xf numFmtId="164" fontId="30" fillId="0" borderId="0" xfId="9" applyFont="1" applyAlignment="1" applyProtection="1">
      <alignment vertical="center"/>
    </xf>
    <xf numFmtId="1" fontId="30" fillId="0" borderId="0" xfId="9" applyNumberFormat="1" applyFont="1" applyAlignment="1" applyProtection="1">
      <alignment horizontal="right"/>
    </xf>
    <xf numFmtId="3" fontId="30" fillId="0" borderId="0" xfId="9" quotePrefix="1" applyNumberFormat="1" applyFont="1" applyAlignment="1" applyProtection="1">
      <alignment horizontal="right"/>
    </xf>
    <xf numFmtId="3" fontId="30" fillId="0" borderId="0" xfId="9" applyNumberFormat="1" applyFont="1" applyAlignment="1" applyProtection="1">
      <alignment horizontal="right"/>
    </xf>
    <xf numFmtId="1" fontId="26" fillId="0" borderId="0" xfId="9" applyNumberFormat="1" applyFont="1" applyAlignment="1" applyProtection="1">
      <alignment horizontal="right"/>
    </xf>
    <xf numFmtId="3" fontId="26" fillId="0" borderId="0" xfId="9" quotePrefix="1" applyNumberFormat="1" applyFont="1" applyAlignment="1" applyProtection="1">
      <alignment horizontal="right"/>
    </xf>
    <xf numFmtId="164" fontId="26" fillId="0" borderId="0" xfId="9" applyFont="1" applyProtection="1"/>
    <xf numFmtId="3" fontId="26" fillId="0" borderId="0" xfId="9" applyNumberFormat="1" applyFont="1" applyAlignment="1" applyProtection="1">
      <alignment horizontal="right"/>
    </xf>
    <xf numFmtId="1" fontId="26" fillId="0" borderId="0" xfId="9" applyNumberFormat="1" applyFont="1" applyBorder="1" applyAlignment="1" applyProtection="1">
      <alignment horizontal="right"/>
    </xf>
    <xf numFmtId="164" fontId="26" fillId="0" borderId="0" xfId="9" applyFont="1" applyBorder="1" applyAlignment="1" applyProtection="1"/>
    <xf numFmtId="168" fontId="31" fillId="0" borderId="0" xfId="9" applyNumberFormat="1" applyFont="1" applyBorder="1" applyAlignment="1" applyProtection="1">
      <alignment horizontal="right" wrapText="1"/>
    </xf>
    <xf numFmtId="164" fontId="31" fillId="0" borderId="0" xfId="9" applyFont="1" applyProtection="1"/>
    <xf numFmtId="164" fontId="30" fillId="0" borderId="0" xfId="9" applyFont="1" applyAlignment="1" applyProtection="1"/>
    <xf numFmtId="164" fontId="30" fillId="0" borderId="0" xfId="9" applyFont="1" applyAlignment="1" applyProtection="1">
      <alignment horizontal="left"/>
    </xf>
    <xf numFmtId="164" fontId="30" fillId="0" borderId="0" xfId="9" applyFont="1" applyAlignment="1" applyProtection="1">
      <alignment vertical="center" wrapText="1"/>
    </xf>
    <xf numFmtId="3" fontId="31" fillId="0" borderId="0" xfId="9" applyNumberFormat="1" applyFont="1" applyProtection="1"/>
    <xf numFmtId="3" fontId="30" fillId="0" borderId="0" xfId="9" applyNumberFormat="1" applyFont="1" applyProtection="1"/>
    <xf numFmtId="166" fontId="30" fillId="0" borderId="0" xfId="9" applyNumberFormat="1" applyFont="1" applyProtection="1"/>
    <xf numFmtId="164" fontId="5" fillId="0" borderId="0" xfId="10" applyNumberFormat="1" applyFont="1" applyFill="1" applyBorder="1" applyProtection="1"/>
    <xf numFmtId="0" fontId="8" fillId="0" borderId="0" xfId="0" applyFont="1" applyFill="1" applyAlignment="1">
      <alignment horizontal="right"/>
    </xf>
    <xf numFmtId="1" fontId="5" fillId="0" borderId="0" xfId="10" applyNumberFormat="1" applyFont="1" applyFill="1" applyAlignment="1" applyProtection="1">
      <alignment horizontal="right"/>
    </xf>
    <xf numFmtId="1" fontId="8" fillId="0" borderId="0" xfId="0" applyNumberFormat="1" applyFont="1" applyFill="1" applyAlignment="1">
      <alignment horizontal="right"/>
    </xf>
    <xf numFmtId="1" fontId="5" fillId="0" borderId="0" xfId="10" applyNumberFormat="1" applyFont="1" applyFill="1" applyBorder="1" applyAlignment="1" applyProtection="1">
      <alignment horizontal="right"/>
    </xf>
    <xf numFmtId="1" fontId="5" fillId="0" borderId="0" xfId="10" applyNumberFormat="1" applyFont="1" applyAlignment="1" applyProtection="1">
      <alignment horizontal="right"/>
    </xf>
    <xf numFmtId="1" fontId="5" fillId="0" borderId="0" xfId="10" applyNumberFormat="1" applyFont="1" applyBorder="1" applyAlignment="1" applyProtection="1">
      <alignment horizontal="right"/>
    </xf>
    <xf numFmtId="164" fontId="5" fillId="0" borderId="0" xfId="10" applyNumberFormat="1" applyFont="1" applyBorder="1" applyAlignment="1" applyProtection="1">
      <alignment horizontal="left"/>
    </xf>
    <xf numFmtId="164" fontId="5" fillId="0" borderId="3" xfId="10" applyNumberFormat="1" applyFont="1" applyBorder="1" applyProtection="1"/>
    <xf numFmtId="0" fontId="8" fillId="0" borderId="3" xfId="0" applyFont="1" applyFill="1" applyBorder="1" applyAlignment="1">
      <alignment horizontal="right"/>
    </xf>
    <xf numFmtId="1" fontId="8" fillId="0" borderId="3" xfId="0" applyNumberFormat="1" applyFont="1" applyFill="1" applyBorder="1" applyAlignment="1">
      <alignment horizontal="right"/>
    </xf>
    <xf numFmtId="164" fontId="26" fillId="4" borderId="0" xfId="10" applyNumberFormat="1" applyFont="1" applyFill="1" applyAlignment="1" applyProtection="1">
      <alignment horizontal="left"/>
    </xf>
    <xf numFmtId="168" fontId="8" fillId="0" borderId="0" xfId="9" applyNumberFormat="1" applyFont="1" applyFill="1" applyBorder="1" applyAlignment="1" applyProtection="1">
      <alignment horizontal="right"/>
    </xf>
    <xf numFmtId="168" fontId="5" fillId="0" borderId="0" xfId="10" applyNumberFormat="1" applyFont="1" applyBorder="1" applyAlignment="1" applyProtection="1">
      <alignment horizontal="right" wrapText="1"/>
    </xf>
    <xf numFmtId="0" fontId="20" fillId="0" borderId="0" xfId="0" applyFont="1" applyBorder="1" applyAlignment="1">
      <alignment horizontal="left" indent="1"/>
    </xf>
    <xf numFmtId="0" fontId="20" fillId="0" borderId="0" xfId="0" applyFont="1" applyBorder="1" applyAlignment="1">
      <alignment horizontal="left" wrapText="1" indent="1"/>
    </xf>
    <xf numFmtId="0" fontId="20" fillId="0" borderId="0" xfId="0" applyFont="1" applyBorder="1" applyAlignment="1">
      <alignment horizontal="left" vertical="center" wrapText="1" indent="1"/>
    </xf>
    <xf numFmtId="0" fontId="8" fillId="3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wrapText="1" indent="1"/>
    </xf>
    <xf numFmtId="0" fontId="20" fillId="3" borderId="0" xfId="0" applyFont="1" applyFill="1" applyBorder="1" applyAlignment="1">
      <alignment horizontal="left" indent="1"/>
    </xf>
    <xf numFmtId="0" fontId="20" fillId="0" borderId="0" xfId="0" applyFont="1" applyFill="1" applyBorder="1" applyAlignment="1">
      <alignment horizontal="left" wrapText="1" indent="1"/>
    </xf>
    <xf numFmtId="0" fontId="20" fillId="0" borderId="0" xfId="0" applyFont="1" applyFill="1" applyBorder="1" applyAlignment="1">
      <alignment horizontal="left" indent="1"/>
    </xf>
    <xf numFmtId="164" fontId="5" fillId="0" borderId="0" xfId="9" applyFont="1" applyAlignment="1" applyProtection="1">
      <alignment horizontal="left" indent="1"/>
    </xf>
    <xf numFmtId="1" fontId="23" fillId="4" borderId="0" xfId="10" applyNumberFormat="1" applyFont="1" applyFill="1" applyBorder="1" applyAlignment="1" applyProtection="1">
      <alignment horizontal="right" vertical="center"/>
    </xf>
    <xf numFmtId="164" fontId="23" fillId="4" borderId="4" xfId="9" applyFont="1" applyFill="1" applyBorder="1" applyAlignment="1" applyProtection="1">
      <alignment horizontal="center"/>
    </xf>
    <xf numFmtId="164" fontId="8" fillId="0" borderId="0" xfId="9" applyFont="1" applyAlignment="1" applyProtection="1">
      <alignment horizontal="left" vertical="center" wrapText="1"/>
    </xf>
    <xf numFmtId="164" fontId="6" fillId="0" borderId="0" xfId="9" applyFont="1" applyAlignment="1" applyProtection="1">
      <alignment horizontal="left"/>
    </xf>
    <xf numFmtId="164" fontId="32" fillId="0" borderId="0" xfId="9" applyFont="1" applyBorder="1" applyAlignment="1" applyProtection="1">
      <alignment horizontal="right"/>
    </xf>
    <xf numFmtId="164" fontId="33" fillId="0" borderId="0" xfId="9" applyFont="1" applyBorder="1" applyAlignment="1" applyProtection="1">
      <alignment horizontal="right"/>
    </xf>
    <xf numFmtId="164" fontId="8" fillId="0" borderId="0" xfId="10" applyNumberFormat="1" applyFont="1" applyBorder="1" applyAlignment="1" applyProtection="1">
      <alignment horizontal="left" vertical="top" wrapText="1"/>
    </xf>
    <xf numFmtId="164" fontId="5" fillId="0" borderId="0" xfId="10" applyNumberFormat="1" applyFont="1" applyAlignment="1" applyProtection="1">
      <alignment horizontal="left"/>
    </xf>
    <xf numFmtId="0" fontId="13" fillId="0" borderId="0" xfId="1" applyFont="1" applyBorder="1" applyAlignment="1">
      <alignment horizontal="left" wrapText="1"/>
    </xf>
  </cellXfs>
  <cellStyles count="12">
    <cellStyle name="Normal" xfId="0" builtinId="0"/>
    <cellStyle name="Normal 12 2 2" xfId="1"/>
    <cellStyle name="Normal 2" xfId="2"/>
    <cellStyle name="Normal 2 2" xfId="3"/>
    <cellStyle name="Normal 3" xfId="4"/>
    <cellStyle name="Normal 3 2" xfId="5"/>
    <cellStyle name="Normal 3 3" xfId="6"/>
    <cellStyle name="Normal 4" xfId="7"/>
    <cellStyle name="Normal 5" xfId="8"/>
    <cellStyle name="Normal_FINAN-1" xfId="9"/>
    <cellStyle name="Normal_FINAN-1 2" xfId="10"/>
    <cellStyle name="Normal_FINAN-1 3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466546112115732E-2"/>
          <c:y val="0.1641025641025641"/>
          <c:w val="0.93269427746500277"/>
          <c:h val="0.71084772864930346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695C4"/>
              </a:solidFill>
            </c:spPr>
          </c:dPt>
          <c:dPt>
            <c:idx val="1"/>
            <c:invertIfNegative val="0"/>
            <c:bubble3D val="0"/>
            <c:spPr>
              <a:solidFill>
                <a:srgbClr val="274973"/>
              </a:solidFill>
            </c:spPr>
          </c:dPt>
          <c:dPt>
            <c:idx val="2"/>
            <c:invertIfNegative val="0"/>
            <c:bubble3D val="0"/>
            <c:spPr>
              <a:solidFill>
                <a:srgbClr val="4B77A3"/>
              </a:solidFill>
            </c:spPr>
          </c:dPt>
          <c:dPt>
            <c:idx val="3"/>
            <c:invertIfNegative val="0"/>
            <c:bubble3D val="0"/>
            <c:spPr>
              <a:solidFill>
                <a:srgbClr val="20335D"/>
              </a:solidFill>
            </c:spPr>
          </c:dPt>
          <c:dLbls>
            <c:dLbl>
              <c:idx val="0"/>
              <c:layout>
                <c:manualLayout>
                  <c:x val="1.234089159907643E-2"/>
                  <c:y val="8.647967660825015E-2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4561798196278097E-2"/>
                  <c:y val="0.15407588882693787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2245574566337103E-2"/>
                  <c:y val="0.10484498333770952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7162986205671568E-2"/>
                  <c:y val="0.13519207574446807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'4.1 (2)'!$J$4:$M$4</c:f>
              <c:strCache>
                <c:ptCount val="4"/>
                <c:pt idx="0">
                  <c:v>CNoA </c:v>
                </c:pt>
                <c:pt idx="1">
                  <c:v>UBPC</c:v>
                </c:pt>
                <c:pt idx="2">
                  <c:v>CPA</c:v>
                </c:pt>
                <c:pt idx="3">
                  <c:v>CCS</c:v>
                </c:pt>
              </c:strCache>
            </c:strRef>
          </c:cat>
          <c:val>
            <c:numRef>
              <c:f>'4.1 (2)'!$J$11:$M$11</c:f>
              <c:numCache>
                <c:formatCode>#,##0</c:formatCode>
                <c:ptCount val="4"/>
                <c:pt idx="0">
                  <c:v>481</c:v>
                </c:pt>
                <c:pt idx="1">
                  <c:v>1383</c:v>
                </c:pt>
                <c:pt idx="2">
                  <c:v>839</c:v>
                </c:pt>
                <c:pt idx="3">
                  <c:v>2429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88624896"/>
        <c:axId val="588893568"/>
        <c:axId val="0"/>
      </c:bar3DChart>
      <c:catAx>
        <c:axId val="5886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588893568"/>
        <c:crosses val="autoZero"/>
        <c:auto val="1"/>
        <c:lblAlgn val="ctr"/>
        <c:lblOffset val="100"/>
        <c:noMultiLvlLbl val="0"/>
      </c:catAx>
      <c:valAx>
        <c:axId val="5888935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58862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4.1.1  Total de entidades  al cierre de 2023, según la forma de organización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2510325139521"/>
          <c:y val="0.16366934086069429"/>
          <c:w val="0.46667914653313208"/>
          <c:h val="0.74074307928490069"/>
        </c:manualLayout>
      </c:layout>
      <c:doughnutChart>
        <c:varyColors val="1"/>
        <c:ser>
          <c:idx val="0"/>
          <c:order val="0"/>
          <c:spPr>
            <a:ln>
              <a:solidFill>
                <a:srgbClr val="6695C4"/>
              </a:solidFill>
            </a:ln>
          </c:spPr>
          <c:dPt>
            <c:idx val="0"/>
            <c:bubble3D val="0"/>
            <c:spPr>
              <a:solidFill>
                <a:srgbClr val="5F5F5F"/>
              </a:solidFill>
              <a:ln>
                <a:solidFill>
                  <a:srgbClr val="6695C4"/>
                </a:solidFill>
              </a:ln>
            </c:spPr>
          </c:dPt>
          <c:dPt>
            <c:idx val="1"/>
            <c:bubble3D val="0"/>
            <c:spPr>
              <a:solidFill>
                <a:srgbClr val="B2B2B2"/>
              </a:solidFill>
              <a:ln>
                <a:solidFill>
                  <a:srgbClr val="6695C4"/>
                </a:solidFill>
              </a:ln>
            </c:spPr>
          </c:dPt>
          <c:dPt>
            <c:idx val="2"/>
            <c:bubble3D val="0"/>
            <c:spPr>
              <a:solidFill>
                <a:srgbClr val="004274"/>
              </a:solidFill>
              <a:ln>
                <a:solidFill>
                  <a:srgbClr val="6695C4"/>
                </a:solidFill>
              </a:ln>
            </c:spPr>
          </c:dPt>
          <c:dPt>
            <c:idx val="3"/>
            <c:bubble3D val="0"/>
            <c:spPr>
              <a:solidFill>
                <a:srgbClr val="6695C4"/>
              </a:solidFill>
              <a:ln>
                <a:solidFill>
                  <a:srgbClr val="6695C4"/>
                </a:solidFill>
              </a:ln>
            </c:spPr>
          </c:dPt>
          <c:dPt>
            <c:idx val="4"/>
            <c:bubble3D val="0"/>
            <c:spPr>
              <a:solidFill>
                <a:srgbClr val="004D9D"/>
              </a:solidFill>
              <a:ln>
                <a:solidFill>
                  <a:srgbClr val="6695C4"/>
                </a:solidFill>
              </a:ln>
            </c:spPr>
          </c:dPt>
          <c:dPt>
            <c:idx val="5"/>
            <c:bubble3D val="0"/>
          </c:dPt>
          <c:dPt>
            <c:idx val="6"/>
            <c:bubble3D val="0"/>
          </c:dPt>
          <c:dLbls>
            <c:dLbl>
              <c:idx val="2"/>
              <c:layout>
                <c:manualLayout>
                  <c:x val="-9.8270440251572323E-3"/>
                  <c:y val="-3.450655624568668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619496855345841E-2"/>
                  <c:y val="2.0703933747412008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'4.1 (2)'!$P$38:$P$44</c:f>
              <c:strCache>
                <c:ptCount val="7"/>
                <c:pt idx="0">
                  <c:v>Empresas presupuestadas</c:v>
                </c:pt>
                <c:pt idx="1">
                  <c:v>Empresas estatales</c:v>
                </c:pt>
                <c:pt idx="2">
                  <c:v>Sociedades Mercantiles</c:v>
                </c:pt>
                <c:pt idx="3">
                  <c:v>Empresas filiales </c:v>
                </c:pt>
                <c:pt idx="4">
                  <c:v>Cooperativas</c:v>
                </c:pt>
                <c:pt idx="5">
                  <c:v>Mipyme estatal </c:v>
                </c:pt>
                <c:pt idx="6">
                  <c:v>Mipyme privada</c:v>
                </c:pt>
              </c:strCache>
            </c:strRef>
          </c:cat>
          <c:val>
            <c:numRef>
              <c:f>'4.1 (2)'!$R$38:$R$44</c:f>
              <c:numCache>
                <c:formatCode>#,##0</c:formatCode>
                <c:ptCount val="7"/>
                <c:pt idx="0">
                  <c:v>2671</c:v>
                </c:pt>
                <c:pt idx="1">
                  <c:v>1934</c:v>
                </c:pt>
                <c:pt idx="2">
                  <c:v>275</c:v>
                </c:pt>
                <c:pt idx="3">
                  <c:v>175</c:v>
                </c:pt>
                <c:pt idx="4">
                  <c:v>5132</c:v>
                </c:pt>
                <c:pt idx="5">
                  <c:v>113</c:v>
                </c:pt>
                <c:pt idx="6">
                  <c:v>8066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890899648838871"/>
          <c:y val="0.34435123846285065"/>
          <c:w val="0.24220667941985585"/>
          <c:h val="0.39623978124492404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4.4.1 Estruturas</a:t>
            </a:r>
            <a:r>
              <a:rPr lang="en-US" baseline="0"/>
              <a:t> de las </a:t>
            </a:r>
            <a:r>
              <a:rPr lang="en-US"/>
              <a:t>MIPYMES por Actividad Económica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dLbl>
              <c:idx val="0"/>
              <c:layout>
                <c:manualLayout>
                  <c:x val="-9.5607585475656551E-2"/>
                  <c:y val="6.2922262144416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3426345989312043E-2"/>
                  <c:y val="7.1677326741924246E-3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942125887685673E-2"/>
                  <c:y val="-6.3159459436502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557892459910502E-2"/>
                  <c:y val="-0.12835176549533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9.4303940484260634E-2"/>
                  <c:y val="-8.43861750290922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8262386075912672E-2"/>
                  <c:y val="-7.5896338200443392E-2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7834288373997399E-2"/>
                  <c:y val="3.0802733396189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4.0860772646244825E-2"/>
                  <c:y val="7.813898869437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'4.4'!$L$8:$L$15</c:f>
              <c:strCache>
                <c:ptCount val="8"/>
                <c:pt idx="0">
                  <c:v> Alojamiento y de Servicios de Comida</c:v>
                </c:pt>
                <c:pt idx="1">
                  <c:v>Agricultura, Ganadería, Silvicultura y Pesca</c:v>
                </c:pt>
                <c:pt idx="2">
                  <c:v>Comercio </c:v>
                </c:pt>
                <c:pt idx="3">
                  <c:v>Industrias Manufactureras</c:v>
                </c:pt>
                <c:pt idx="4">
                  <c:v>Información y Comunicaciones</c:v>
                </c:pt>
                <c:pt idx="5">
                  <c:v>Transporte y Almacenamiento</c:v>
                </c:pt>
                <c:pt idx="6">
                  <c:v>Construcción</c:v>
                </c:pt>
                <c:pt idx="7">
                  <c:v>Resto de las  Actividades</c:v>
                </c:pt>
              </c:strCache>
            </c:strRef>
          </c:cat>
          <c:val>
            <c:numRef>
              <c:f>'4.4'!$N$8:$N$15</c:f>
              <c:numCache>
                <c:formatCode>0.0</c:formatCode>
                <c:ptCount val="8"/>
                <c:pt idx="0">
                  <c:v>21.836410319109916</c:v>
                </c:pt>
                <c:pt idx="1">
                  <c:v>2.4208338427680647</c:v>
                </c:pt>
                <c:pt idx="2">
                  <c:v>9.1331458613522436</c:v>
                </c:pt>
                <c:pt idx="3">
                  <c:v>31.373028487590172</c:v>
                </c:pt>
                <c:pt idx="4">
                  <c:v>2.8976647511920772</c:v>
                </c:pt>
                <c:pt idx="5">
                  <c:v>4.2058931409707787</c:v>
                </c:pt>
                <c:pt idx="6">
                  <c:v>19.831275217019197</c:v>
                </c:pt>
                <c:pt idx="7">
                  <c:v>8.3017483799975551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450793135059237"/>
          <c:y val="0.10208666079381945"/>
          <c:w val="0.34792021072908086"/>
          <c:h val="0.6458543846139597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120927</xdr:colOff>
      <xdr:row>83</xdr:row>
      <xdr:rowOff>8283</xdr:rowOff>
    </xdr:from>
    <xdr:to>
      <xdr:col>9</xdr:col>
      <xdr:colOff>337931</xdr:colOff>
      <xdr:row>104</xdr:row>
      <xdr:rowOff>93180</xdr:rowOff>
    </xdr:to>
    <xdr:graphicFrame macro="">
      <xdr:nvGraphicFramePr>
        <xdr:cNvPr id="36347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47</xdr:row>
      <xdr:rowOff>85725</xdr:rowOff>
    </xdr:from>
    <xdr:to>
      <xdr:col>10</xdr:col>
      <xdr:colOff>361950</xdr:colOff>
      <xdr:row>75</xdr:row>
      <xdr:rowOff>114300</xdr:rowOff>
    </xdr:to>
    <xdr:graphicFrame macro="">
      <xdr:nvGraphicFramePr>
        <xdr:cNvPr id="36348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</xdr:colOff>
      <xdr:row>60</xdr:row>
      <xdr:rowOff>131445</xdr:rowOff>
    </xdr:from>
    <xdr:to>
      <xdr:col>4</xdr:col>
      <xdr:colOff>188595</xdr:colOff>
      <xdr:row>65</xdr:row>
      <xdr:rowOff>55270</xdr:rowOff>
    </xdr:to>
    <xdr:sp macro="" textlink="">
      <xdr:nvSpPr>
        <xdr:cNvPr id="3" name="2 CuadroTexto"/>
        <xdr:cNvSpPr txBox="1"/>
      </xdr:nvSpPr>
      <xdr:spPr>
        <a:xfrm>
          <a:off x="2545080" y="10858500"/>
          <a:ext cx="868680" cy="60391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s-ES" sz="1200" b="0"/>
            <a:t>Total </a:t>
          </a:r>
          <a:r>
            <a:rPr lang="es-ES" sz="1200" b="1"/>
            <a:t>             </a:t>
          </a:r>
          <a:r>
            <a:rPr lang="es-MX" sz="1200"/>
            <a:t> 18 366 </a:t>
          </a:r>
          <a:r>
            <a:rPr lang="es-MX" sz="1200" b="1" i="0" u="none" strike="noStrike">
              <a:solidFill>
                <a:srgbClr val="FFFFFF"/>
              </a:solidFill>
              <a:effectLst/>
              <a:latin typeface="Arial"/>
            </a:rPr>
            <a:t>14562</a:t>
          </a:r>
          <a:r>
            <a:rPr lang="es-MX" sz="1200"/>
            <a:t> </a:t>
          </a:r>
          <a:r>
            <a:rPr lang="es-ES" sz="1200" b="1"/>
            <a:t>                                                     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0.04331</cdr:x>
      <cdr:y>0.03385</cdr:y>
    </cdr:from>
    <cdr:to>
      <cdr:x>0.97313</cdr:x>
      <cdr:y>0.12567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19075" y="104775"/>
          <a:ext cx="49053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4.1.2 Total de Cooperativas  al cierre de 2023</a:t>
          </a:r>
          <a:r>
            <a:rPr lang="es-ES" sz="900" b="1">
              <a:solidFill>
                <a:sysClr val="windowText" lastClr="000000"/>
              </a:solidFill>
            </a:rPr>
            <a:t>.</a:t>
          </a:r>
          <a:endParaRPr lang="es-ES" sz="900" b="1" i="0" baseline="0">
            <a:solidFill>
              <a:sysClr val="windowText" lastClr="000000"/>
            </a:solidFill>
            <a:latin typeface="Calibri"/>
          </a:endParaRPr>
        </a:p>
        <a:p xmlns:a="http://schemas.openxmlformats.org/drawingml/2006/main">
          <a:pPr algn="ctr">
            <a:lnSpc>
              <a:spcPts val="1400"/>
            </a:lnSpc>
          </a:pPr>
          <a:endParaRPr lang="es-E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0.07186</cdr:x>
      <cdr:y>0.02916</cdr:y>
    </cdr:from>
    <cdr:to>
      <cdr:x>0.97724</cdr:x>
      <cdr:y>0.19361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27303" y="103510"/>
          <a:ext cx="4906665" cy="506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>
            <a:lnSpc>
              <a:spcPts val="1500"/>
            </a:lnSpc>
          </a:pPr>
          <a:endParaRPr lang="es-ES" sz="1400" b="1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9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1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0.07186</cdr:x>
      <cdr:y>0.02916</cdr:y>
    </cdr:from>
    <cdr:to>
      <cdr:x>0.97724</cdr:x>
      <cdr:y>0.19361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227303" y="103510"/>
          <a:ext cx="4906665" cy="506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>
            <a:lnSpc>
              <a:spcPts val="1500"/>
            </a:lnSpc>
          </a:pPr>
          <a:endParaRPr lang="es-ES" sz="1400" b="1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1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18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19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2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2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28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29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0.07186</cdr:x>
      <cdr:y>0.02916</cdr:y>
    </cdr:from>
    <cdr:to>
      <cdr:x>0.97724</cdr:x>
      <cdr:y>0.19361</cdr:y>
    </cdr:to>
    <cdr:sp macro="" textlink="">
      <cdr:nvSpPr>
        <cdr:cNvPr id="33" name="1 CuadroTexto"/>
        <cdr:cNvSpPr txBox="1"/>
      </cdr:nvSpPr>
      <cdr:spPr>
        <a:xfrm xmlns:a="http://schemas.openxmlformats.org/drawingml/2006/main">
          <a:off x="227303" y="103510"/>
          <a:ext cx="4906665" cy="506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>
            <a:lnSpc>
              <a:spcPts val="1500"/>
            </a:lnSpc>
          </a:pPr>
          <a:endParaRPr lang="es-ES" sz="1400" b="1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3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3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3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3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0.07186</cdr:x>
      <cdr:y>0.02916</cdr:y>
    </cdr:from>
    <cdr:to>
      <cdr:x>0.97724</cdr:x>
      <cdr:y>0.19361</cdr:y>
    </cdr:to>
    <cdr:sp macro="" textlink="">
      <cdr:nvSpPr>
        <cdr:cNvPr id="38" name="1 CuadroTexto"/>
        <cdr:cNvSpPr txBox="1"/>
      </cdr:nvSpPr>
      <cdr:spPr>
        <a:xfrm xmlns:a="http://schemas.openxmlformats.org/drawingml/2006/main">
          <a:off x="227303" y="103510"/>
          <a:ext cx="4906665" cy="506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>
            <a:lnSpc>
              <a:spcPts val="1500"/>
            </a:lnSpc>
          </a:pPr>
          <a:endParaRPr lang="es-ES" sz="1400" b="1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39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4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4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4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4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4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4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pic>
      <cdr:nvPicPr>
        <cdr:cNvPr id="4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28</xdr:row>
      <xdr:rowOff>19050</xdr:rowOff>
    </xdr:from>
    <xdr:to>
      <xdr:col>7</xdr:col>
      <xdr:colOff>34290</xdr:colOff>
      <xdr:row>52</xdr:row>
      <xdr:rowOff>38100</xdr:rowOff>
    </xdr:to>
    <xdr:graphicFrame macro="">
      <xdr:nvGraphicFramePr>
        <xdr:cNvPr id="25094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ntiuncuentas1\misdoc\PUBLIC\Cubacif97\Tablas\03_ECON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I-1"/>
      <sheetName val="III-2-3"/>
      <sheetName val="III-4"/>
      <sheetName val="III-5-6"/>
      <sheetName val="III-7-8"/>
      <sheetName val="III-9"/>
      <sheetName val="III-10-11"/>
      <sheetName val="III-12"/>
      <sheetName val="III-13-14"/>
      <sheetName val="III-15-16"/>
      <sheetName val="III-17"/>
      <sheetName val="III-18"/>
      <sheetName val="III-19-20"/>
      <sheetName val="III-21"/>
      <sheetName val="III-22-23-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Y92"/>
  <sheetViews>
    <sheetView showGridLines="0" tabSelected="1" view="pageBreakPreview" topLeftCell="A70" zoomScale="115" zoomScaleNormal="100" zoomScaleSheetLayoutView="115" workbookViewId="0">
      <selection activeCell="M65" sqref="M65"/>
    </sheetView>
  </sheetViews>
  <sheetFormatPr baseColWidth="10" defaultColWidth="11" defaultRowHeight="10.199999999999999" x14ac:dyDescent="0.2"/>
  <cols>
    <col min="1" max="1" width="16.6640625" style="3" customWidth="1"/>
    <col min="2" max="2" width="6.33203125" style="3" customWidth="1"/>
    <col min="3" max="3" width="13.5546875" style="3" customWidth="1"/>
    <col min="4" max="4" width="9.33203125" style="3" customWidth="1"/>
    <col min="5" max="5" width="10.44140625" style="3" customWidth="1"/>
    <col min="6" max="6" width="8.6640625" style="3" customWidth="1"/>
    <col min="7" max="7" width="8.33203125" style="3" customWidth="1"/>
    <col min="8" max="8" width="8.109375" style="3" customWidth="1"/>
    <col min="9" max="13" width="5.88671875" style="3" customWidth="1"/>
    <col min="14" max="24" width="11" style="171"/>
    <col min="25" max="16384" width="11" style="3"/>
  </cols>
  <sheetData>
    <row r="1" spans="1:24" s="2" customFormat="1" ht="15" customHeight="1" x14ac:dyDescent="0.25">
      <c r="A1" s="29" t="s">
        <v>154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</row>
    <row r="2" spans="1:24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131" t="s">
        <v>1</v>
      </c>
    </row>
    <row r="3" spans="1:24" s="4" customFormat="1" ht="15.9" customHeight="1" x14ac:dyDescent="0.25">
      <c r="A3" s="36"/>
      <c r="B3" s="87"/>
      <c r="C3" s="87" t="s">
        <v>3</v>
      </c>
      <c r="D3" s="87" t="s">
        <v>2</v>
      </c>
      <c r="E3" s="87" t="s">
        <v>22</v>
      </c>
      <c r="F3" s="87" t="s">
        <v>2</v>
      </c>
      <c r="G3" s="214" t="s">
        <v>174</v>
      </c>
      <c r="H3" s="214" t="s">
        <v>174</v>
      </c>
      <c r="I3" s="215" t="s">
        <v>18</v>
      </c>
      <c r="J3" s="215"/>
      <c r="K3" s="215"/>
      <c r="L3" s="215"/>
      <c r="M3" s="215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</row>
    <row r="4" spans="1:24" s="4" customFormat="1" ht="15.9" customHeight="1" x14ac:dyDescent="0.25">
      <c r="A4" s="49" t="s">
        <v>37</v>
      </c>
      <c r="B4" s="87" t="s">
        <v>0</v>
      </c>
      <c r="C4" s="87" t="s">
        <v>4</v>
      </c>
      <c r="D4" s="87" t="s">
        <v>134</v>
      </c>
      <c r="E4" s="87" t="s">
        <v>23</v>
      </c>
      <c r="F4" s="87" t="s">
        <v>135</v>
      </c>
      <c r="G4" s="214" t="s">
        <v>136</v>
      </c>
      <c r="H4" s="214" t="s">
        <v>137</v>
      </c>
      <c r="I4" s="87" t="s">
        <v>0</v>
      </c>
      <c r="J4" s="87" t="s">
        <v>130</v>
      </c>
      <c r="K4" s="87" t="s">
        <v>25</v>
      </c>
      <c r="L4" s="87" t="s">
        <v>26</v>
      </c>
      <c r="M4" s="87" t="s">
        <v>27</v>
      </c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</row>
    <row r="5" spans="1:24" ht="5.0999999999999996" customHeight="1" x14ac:dyDescent="0.25">
      <c r="A5" s="32"/>
      <c r="B5" s="15"/>
      <c r="C5" s="18"/>
      <c r="D5" s="15"/>
      <c r="E5" s="15"/>
      <c r="F5" s="15"/>
      <c r="G5" s="113"/>
      <c r="H5" s="113"/>
      <c r="I5" s="15"/>
      <c r="J5" s="15"/>
      <c r="K5" s="15"/>
      <c r="L5" s="15"/>
      <c r="M5" s="15"/>
    </row>
    <row r="6" spans="1:24" ht="18.899999999999999" hidden="1" customHeight="1" x14ac:dyDescent="0.2">
      <c r="A6" s="114">
        <v>2018</v>
      </c>
      <c r="B6" s="115">
        <v>9563</v>
      </c>
      <c r="C6" s="115">
        <v>2241</v>
      </c>
      <c r="D6" s="116">
        <v>1776</v>
      </c>
      <c r="E6" s="116">
        <v>236</v>
      </c>
      <c r="F6" s="117" t="s">
        <v>95</v>
      </c>
      <c r="G6" s="117" t="s">
        <v>95</v>
      </c>
      <c r="H6" s="117" t="s">
        <v>95</v>
      </c>
      <c r="I6" s="116">
        <v>5310</v>
      </c>
      <c r="J6" s="116">
        <v>434</v>
      </c>
      <c r="K6" s="116">
        <v>1529</v>
      </c>
      <c r="L6" s="116">
        <v>879</v>
      </c>
      <c r="M6" s="116">
        <v>2468</v>
      </c>
      <c r="N6" s="173"/>
      <c r="O6" s="174"/>
      <c r="Q6" s="175"/>
      <c r="R6" s="174"/>
    </row>
    <row r="7" spans="1:24" ht="18.899999999999999" customHeight="1" x14ac:dyDescent="0.2">
      <c r="A7" s="13">
        <v>2019</v>
      </c>
      <c r="B7" s="107">
        <v>9542</v>
      </c>
      <c r="C7" s="107">
        <v>2241</v>
      </c>
      <c r="D7" s="108">
        <v>1774</v>
      </c>
      <c r="E7" s="108">
        <v>237</v>
      </c>
      <c r="F7" s="118" t="s">
        <v>95</v>
      </c>
      <c r="G7" s="118" t="s">
        <v>95</v>
      </c>
      <c r="H7" s="118" t="s">
        <v>95</v>
      </c>
      <c r="I7" s="108">
        <v>5290</v>
      </c>
      <c r="J7" s="108">
        <v>431</v>
      </c>
      <c r="K7" s="108">
        <v>1519</v>
      </c>
      <c r="L7" s="108">
        <v>876</v>
      </c>
      <c r="M7" s="108">
        <v>2464</v>
      </c>
      <c r="N7" s="173"/>
      <c r="O7" s="174"/>
      <c r="Q7" s="175"/>
      <c r="R7" s="174"/>
    </row>
    <row r="8" spans="1:24" ht="18.899999999999999" customHeight="1" x14ac:dyDescent="0.2">
      <c r="A8" s="13">
        <v>2020</v>
      </c>
      <c r="B8" s="107">
        <v>9560</v>
      </c>
      <c r="C8" s="107">
        <v>2232</v>
      </c>
      <c r="D8" s="108">
        <v>1795</v>
      </c>
      <c r="E8" s="108">
        <v>255</v>
      </c>
      <c r="F8" s="118" t="s">
        <v>95</v>
      </c>
      <c r="G8" s="118" t="s">
        <v>95</v>
      </c>
      <c r="H8" s="118" t="s">
        <v>95</v>
      </c>
      <c r="I8" s="108">
        <v>5278</v>
      </c>
      <c r="J8" s="108">
        <v>421</v>
      </c>
      <c r="K8" s="108">
        <v>1513</v>
      </c>
      <c r="L8" s="108">
        <v>876</v>
      </c>
      <c r="M8" s="108">
        <v>2468</v>
      </c>
      <c r="N8" s="173"/>
      <c r="O8" s="174"/>
      <c r="Q8" s="175"/>
      <c r="R8" s="174"/>
    </row>
    <row r="9" spans="1:24" s="8" customFormat="1" ht="18.899999999999999" customHeight="1" x14ac:dyDescent="0.2">
      <c r="A9" s="13">
        <v>2021</v>
      </c>
      <c r="B9" s="107">
        <v>10008</v>
      </c>
      <c r="C9" s="109">
        <v>2404</v>
      </c>
      <c r="D9" s="109">
        <v>1867</v>
      </c>
      <c r="E9" s="109">
        <v>258</v>
      </c>
      <c r="F9" s="118">
        <v>4</v>
      </c>
      <c r="G9" s="118">
        <v>2</v>
      </c>
      <c r="H9" s="118">
        <v>262</v>
      </c>
      <c r="I9" s="108">
        <v>5211</v>
      </c>
      <c r="J9" s="106">
        <v>426</v>
      </c>
      <c r="K9" s="109">
        <v>1459</v>
      </c>
      <c r="L9" s="109">
        <v>863</v>
      </c>
      <c r="M9" s="109">
        <v>2463</v>
      </c>
      <c r="N9" s="176"/>
      <c r="O9" s="177"/>
      <c r="P9" s="178"/>
      <c r="Q9" s="179"/>
      <c r="R9" s="177"/>
      <c r="S9" s="178"/>
      <c r="T9" s="178"/>
      <c r="U9" s="178"/>
      <c r="V9" s="178"/>
      <c r="W9" s="178"/>
      <c r="X9" s="178"/>
    </row>
    <row r="10" spans="1:24" s="8" customFormat="1" ht="18.899999999999999" customHeight="1" x14ac:dyDescent="0.2">
      <c r="A10" s="13">
        <v>2022</v>
      </c>
      <c r="B10" s="107">
        <v>14536</v>
      </c>
      <c r="C10" s="203">
        <v>2252</v>
      </c>
      <c r="D10" s="203">
        <v>2051</v>
      </c>
      <c r="E10" s="203">
        <v>247</v>
      </c>
      <c r="F10" s="203">
        <v>139</v>
      </c>
      <c r="G10" s="203">
        <v>51</v>
      </c>
      <c r="H10" s="203">
        <v>4666</v>
      </c>
      <c r="I10" s="203">
        <v>5157</v>
      </c>
      <c r="J10" s="203">
        <v>474</v>
      </c>
      <c r="K10" s="203">
        <v>1406</v>
      </c>
      <c r="L10" s="203">
        <v>846</v>
      </c>
      <c r="M10" s="203">
        <v>2431</v>
      </c>
      <c r="N10" s="176"/>
      <c r="O10" s="177"/>
      <c r="P10" s="178"/>
      <c r="Q10" s="179"/>
      <c r="R10" s="177"/>
      <c r="S10" s="178"/>
      <c r="T10" s="178"/>
      <c r="U10" s="178"/>
      <c r="V10" s="178"/>
      <c r="W10" s="178"/>
      <c r="X10" s="178"/>
    </row>
    <row r="11" spans="1:24" s="55" customFormat="1" ht="18.899999999999999" customHeight="1" x14ac:dyDescent="0.25">
      <c r="A11" s="37">
        <v>2023</v>
      </c>
      <c r="B11" s="110">
        <f>SUM(C11:I11)</f>
        <v>18366</v>
      </c>
      <c r="C11" s="110">
        <f t="shared" ref="C11:M11" si="0">SUM(C12:C27)</f>
        <v>2671</v>
      </c>
      <c r="D11" s="110">
        <f t="shared" si="0"/>
        <v>1934</v>
      </c>
      <c r="E11" s="110">
        <f t="shared" si="0"/>
        <v>275</v>
      </c>
      <c r="F11" s="110">
        <f t="shared" si="0"/>
        <v>175</v>
      </c>
      <c r="G11" s="110">
        <f t="shared" si="0"/>
        <v>113</v>
      </c>
      <c r="H11" s="110">
        <f t="shared" si="0"/>
        <v>8066</v>
      </c>
      <c r="I11" s="110">
        <f t="shared" si="0"/>
        <v>5132</v>
      </c>
      <c r="J11" s="110">
        <f t="shared" si="0"/>
        <v>481</v>
      </c>
      <c r="K11" s="110">
        <f t="shared" si="0"/>
        <v>1383</v>
      </c>
      <c r="L11" s="110">
        <f t="shared" si="0"/>
        <v>839</v>
      </c>
      <c r="M11" s="110">
        <f t="shared" si="0"/>
        <v>2429</v>
      </c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1"/>
    </row>
    <row r="12" spans="1:24" ht="18.899999999999999" customHeight="1" x14ac:dyDescent="0.2">
      <c r="A12" s="85" t="s">
        <v>5</v>
      </c>
      <c r="B12" s="54">
        <f t="shared" ref="B12:B27" si="1">SUM(C12:I12)</f>
        <v>957</v>
      </c>
      <c r="C12" s="169">
        <v>162</v>
      </c>
      <c r="D12" s="169">
        <v>94</v>
      </c>
      <c r="E12" s="105" t="s">
        <v>95</v>
      </c>
      <c r="F12" s="169">
        <v>10</v>
      </c>
      <c r="G12" s="169">
        <v>10</v>
      </c>
      <c r="H12" s="169">
        <v>324</v>
      </c>
      <c r="I12" s="54">
        <f t="shared" ref="I12:I27" si="2">SUM(J12:M12)</f>
        <v>357</v>
      </c>
      <c r="J12" s="105">
        <v>13</v>
      </c>
      <c r="K12" s="169">
        <v>46</v>
      </c>
      <c r="L12" s="105">
        <v>65</v>
      </c>
      <c r="M12" s="105">
        <v>233</v>
      </c>
      <c r="N12" s="178"/>
      <c r="P12" s="171" t="s">
        <v>104</v>
      </c>
      <c r="Q12" s="179"/>
    </row>
    <row r="13" spans="1:24" ht="18.899999999999999" customHeight="1" x14ac:dyDescent="0.2">
      <c r="A13" s="33" t="s">
        <v>20</v>
      </c>
      <c r="B13" s="54">
        <f t="shared" si="1"/>
        <v>824</v>
      </c>
      <c r="C13" s="169">
        <v>127</v>
      </c>
      <c r="D13" s="169">
        <v>68</v>
      </c>
      <c r="E13" s="169">
        <v>11</v>
      </c>
      <c r="F13" s="169">
        <v>17</v>
      </c>
      <c r="G13" s="169">
        <v>4</v>
      </c>
      <c r="H13" s="169">
        <v>309</v>
      </c>
      <c r="I13" s="54">
        <f t="shared" si="2"/>
        <v>288</v>
      </c>
      <c r="J13" s="111">
        <v>73</v>
      </c>
      <c r="K13" s="169">
        <v>65</v>
      </c>
      <c r="L13" s="105">
        <v>37</v>
      </c>
      <c r="M13" s="105">
        <v>113</v>
      </c>
      <c r="N13" s="178"/>
      <c r="Q13" s="179"/>
    </row>
    <row r="14" spans="1:24" ht="18.899999999999999" customHeight="1" x14ac:dyDescent="0.2">
      <c r="A14" s="33" t="s">
        <v>6</v>
      </c>
      <c r="B14" s="54">
        <f t="shared" si="1"/>
        <v>5132</v>
      </c>
      <c r="C14" s="169">
        <v>513</v>
      </c>
      <c r="D14" s="169">
        <v>608</v>
      </c>
      <c r="E14" s="169">
        <v>242</v>
      </c>
      <c r="F14" s="169">
        <v>39</v>
      </c>
      <c r="G14" s="169">
        <v>48</v>
      </c>
      <c r="H14" s="169">
        <v>3293</v>
      </c>
      <c r="I14" s="54">
        <f t="shared" si="2"/>
        <v>389</v>
      </c>
      <c r="J14" s="111">
        <v>276</v>
      </c>
      <c r="K14" s="169">
        <v>26</v>
      </c>
      <c r="L14" s="105" t="s">
        <v>95</v>
      </c>
      <c r="M14" s="105">
        <v>87</v>
      </c>
      <c r="N14" s="178"/>
      <c r="O14" s="182"/>
    </row>
    <row r="15" spans="1:24" ht="18.899999999999999" customHeight="1" x14ac:dyDescent="0.2">
      <c r="A15" s="33" t="s">
        <v>21</v>
      </c>
      <c r="B15" s="54">
        <f t="shared" si="1"/>
        <v>575</v>
      </c>
      <c r="C15" s="169">
        <v>110</v>
      </c>
      <c r="D15" s="169">
        <v>59</v>
      </c>
      <c r="E15" s="169">
        <v>4</v>
      </c>
      <c r="F15" s="169">
        <v>12</v>
      </c>
      <c r="G15" s="169">
        <v>2</v>
      </c>
      <c r="H15" s="169">
        <v>161</v>
      </c>
      <c r="I15" s="54">
        <f t="shared" si="2"/>
        <v>227</v>
      </c>
      <c r="J15" s="111">
        <v>14</v>
      </c>
      <c r="K15" s="169">
        <v>47</v>
      </c>
      <c r="L15" s="105">
        <v>32</v>
      </c>
      <c r="M15" s="105">
        <v>134</v>
      </c>
      <c r="N15" s="178"/>
    </row>
    <row r="16" spans="1:24" ht="18.899999999999999" customHeight="1" x14ac:dyDescent="0.2">
      <c r="A16" s="33" t="s">
        <v>7</v>
      </c>
      <c r="B16" s="54">
        <f t="shared" si="1"/>
        <v>1032</v>
      </c>
      <c r="C16" s="169">
        <v>191</v>
      </c>
      <c r="D16" s="169">
        <v>119</v>
      </c>
      <c r="E16" s="169">
        <v>2</v>
      </c>
      <c r="F16" s="169">
        <v>8</v>
      </c>
      <c r="G16" s="169">
        <v>3</v>
      </c>
      <c r="H16" s="169">
        <v>466</v>
      </c>
      <c r="I16" s="54">
        <f t="shared" si="2"/>
        <v>243</v>
      </c>
      <c r="J16" s="111">
        <v>19</v>
      </c>
      <c r="K16" s="169">
        <v>72</v>
      </c>
      <c r="L16" s="105">
        <v>56</v>
      </c>
      <c r="M16" s="105">
        <v>96</v>
      </c>
      <c r="N16" s="178"/>
    </row>
    <row r="17" spans="1:25" ht="18.899999999999999" customHeight="1" x14ac:dyDescent="0.2">
      <c r="A17" s="33" t="s">
        <v>8</v>
      </c>
      <c r="B17" s="54">
        <f t="shared" si="1"/>
        <v>1184</v>
      </c>
      <c r="C17" s="169">
        <v>194</v>
      </c>
      <c r="D17" s="169">
        <v>117</v>
      </c>
      <c r="E17" s="169">
        <v>2</v>
      </c>
      <c r="F17" s="169">
        <v>15</v>
      </c>
      <c r="G17" s="169">
        <v>7</v>
      </c>
      <c r="H17" s="169">
        <v>441</v>
      </c>
      <c r="I17" s="54">
        <f t="shared" si="2"/>
        <v>408</v>
      </c>
      <c r="J17" s="111">
        <v>9</v>
      </c>
      <c r="K17" s="169">
        <v>114</v>
      </c>
      <c r="L17" s="105">
        <v>68</v>
      </c>
      <c r="M17" s="105">
        <v>217</v>
      </c>
      <c r="N17" s="178"/>
    </row>
    <row r="18" spans="1:25" ht="18.899999999999999" customHeight="1" x14ac:dyDescent="0.2">
      <c r="A18" s="33" t="s">
        <v>9</v>
      </c>
      <c r="B18" s="54">
        <f t="shared" si="1"/>
        <v>542</v>
      </c>
      <c r="C18" s="169">
        <v>112</v>
      </c>
      <c r="D18" s="169">
        <v>86</v>
      </c>
      <c r="E18" s="169">
        <v>1</v>
      </c>
      <c r="F18" s="169">
        <v>9</v>
      </c>
      <c r="G18" s="169">
        <v>2</v>
      </c>
      <c r="H18" s="169">
        <v>163</v>
      </c>
      <c r="I18" s="54">
        <f t="shared" si="2"/>
        <v>169</v>
      </c>
      <c r="J18" s="111">
        <v>6</v>
      </c>
      <c r="K18" s="169">
        <v>61</v>
      </c>
      <c r="L18" s="105">
        <v>31</v>
      </c>
      <c r="M18" s="105">
        <v>71</v>
      </c>
      <c r="N18" s="178"/>
    </row>
    <row r="19" spans="1:25" ht="18.899999999999999" customHeight="1" x14ac:dyDescent="0.2">
      <c r="A19" s="33" t="s">
        <v>10</v>
      </c>
      <c r="B19" s="54">
        <f t="shared" si="1"/>
        <v>786</v>
      </c>
      <c r="C19" s="169">
        <v>124</v>
      </c>
      <c r="D19" s="169">
        <v>76</v>
      </c>
      <c r="E19" s="105" t="s">
        <v>95</v>
      </c>
      <c r="F19" s="169">
        <v>6</v>
      </c>
      <c r="G19" s="169">
        <v>3</v>
      </c>
      <c r="H19" s="169">
        <v>302</v>
      </c>
      <c r="I19" s="54">
        <f t="shared" si="2"/>
        <v>275</v>
      </c>
      <c r="J19" s="111">
        <v>8</v>
      </c>
      <c r="K19" s="169">
        <v>65</v>
      </c>
      <c r="L19" s="105">
        <v>45</v>
      </c>
      <c r="M19" s="105">
        <v>157</v>
      </c>
      <c r="N19" s="178"/>
    </row>
    <row r="20" spans="1:25" ht="18.899999999999999" customHeight="1" x14ac:dyDescent="0.2">
      <c r="A20" s="33" t="s">
        <v>19</v>
      </c>
      <c r="B20" s="54">
        <f t="shared" si="1"/>
        <v>591</v>
      </c>
      <c r="C20" s="169">
        <v>140</v>
      </c>
      <c r="D20" s="169">
        <v>82</v>
      </c>
      <c r="E20" s="105" t="s">
        <v>95</v>
      </c>
      <c r="F20" s="169">
        <v>5</v>
      </c>
      <c r="G20" s="169">
        <v>2</v>
      </c>
      <c r="H20" s="169">
        <v>156</v>
      </c>
      <c r="I20" s="54">
        <f t="shared" si="2"/>
        <v>206</v>
      </c>
      <c r="J20" s="111">
        <v>5</v>
      </c>
      <c r="K20" s="169">
        <v>66</v>
      </c>
      <c r="L20" s="105">
        <v>47</v>
      </c>
      <c r="M20" s="105">
        <v>88</v>
      </c>
      <c r="N20" s="178"/>
    </row>
    <row r="21" spans="1:25" ht="18.899999999999999" customHeight="1" x14ac:dyDescent="0.2">
      <c r="A21" s="33" t="s">
        <v>11</v>
      </c>
      <c r="B21" s="54">
        <f t="shared" si="1"/>
        <v>994</v>
      </c>
      <c r="C21" s="169">
        <v>185</v>
      </c>
      <c r="D21" s="169">
        <v>109</v>
      </c>
      <c r="E21" s="111">
        <v>2</v>
      </c>
      <c r="F21" s="169">
        <v>9</v>
      </c>
      <c r="G21" s="169">
        <v>3</v>
      </c>
      <c r="H21" s="169">
        <v>276</v>
      </c>
      <c r="I21" s="54">
        <f t="shared" si="2"/>
        <v>410</v>
      </c>
      <c r="J21" s="111">
        <v>10</v>
      </c>
      <c r="K21" s="169">
        <v>144</v>
      </c>
      <c r="L21" s="105">
        <v>77</v>
      </c>
      <c r="M21" s="105">
        <v>179</v>
      </c>
      <c r="N21" s="178"/>
    </row>
    <row r="22" spans="1:25" ht="18.899999999999999" customHeight="1" x14ac:dyDescent="0.2">
      <c r="A22" s="33" t="s">
        <v>12</v>
      </c>
      <c r="B22" s="54">
        <f t="shared" si="1"/>
        <v>672</v>
      </c>
      <c r="C22" s="169">
        <v>118</v>
      </c>
      <c r="D22" s="169">
        <v>67</v>
      </c>
      <c r="E22" s="105" t="s">
        <v>95</v>
      </c>
      <c r="F22" s="169">
        <v>9</v>
      </c>
      <c r="G22" s="169">
        <v>3</v>
      </c>
      <c r="H22" s="169">
        <v>205</v>
      </c>
      <c r="I22" s="54">
        <f t="shared" si="2"/>
        <v>270</v>
      </c>
      <c r="J22" s="111">
        <v>5</v>
      </c>
      <c r="K22" s="169">
        <v>105</v>
      </c>
      <c r="L22" s="105">
        <v>42</v>
      </c>
      <c r="M22" s="105">
        <v>118</v>
      </c>
      <c r="N22" s="178"/>
    </row>
    <row r="23" spans="1:25" ht="18.899999999999999" customHeight="1" x14ac:dyDescent="0.2">
      <c r="A23" s="33" t="s">
        <v>13</v>
      </c>
      <c r="B23" s="54">
        <f t="shared" si="1"/>
        <v>1328</v>
      </c>
      <c r="C23" s="169">
        <v>188</v>
      </c>
      <c r="D23" s="169">
        <v>121</v>
      </c>
      <c r="E23" s="111">
        <v>5</v>
      </c>
      <c r="F23" s="169">
        <v>10</v>
      </c>
      <c r="G23" s="169">
        <v>7</v>
      </c>
      <c r="H23" s="169">
        <v>462</v>
      </c>
      <c r="I23" s="54">
        <f t="shared" si="2"/>
        <v>535</v>
      </c>
      <c r="J23" s="111">
        <v>11</v>
      </c>
      <c r="K23" s="169">
        <v>126</v>
      </c>
      <c r="L23" s="105">
        <v>102</v>
      </c>
      <c r="M23" s="105">
        <v>296</v>
      </c>
      <c r="N23" s="178"/>
    </row>
    <row r="24" spans="1:25" ht="18.899999999999999" customHeight="1" x14ac:dyDescent="0.2">
      <c r="A24" s="33" t="s">
        <v>14</v>
      </c>
      <c r="B24" s="54">
        <f t="shared" si="1"/>
        <v>1458</v>
      </c>
      <c r="C24" s="169">
        <v>179</v>
      </c>
      <c r="D24" s="169">
        <v>95</v>
      </c>
      <c r="E24" s="105" t="s">
        <v>95</v>
      </c>
      <c r="F24" s="169">
        <v>7</v>
      </c>
      <c r="G24" s="169">
        <v>9</v>
      </c>
      <c r="H24" s="169">
        <v>657</v>
      </c>
      <c r="I24" s="54">
        <f t="shared" si="2"/>
        <v>511</v>
      </c>
      <c r="J24" s="111">
        <v>10</v>
      </c>
      <c r="K24" s="169">
        <v>176</v>
      </c>
      <c r="L24" s="105">
        <v>94</v>
      </c>
      <c r="M24" s="105">
        <v>231</v>
      </c>
      <c r="N24" s="178"/>
    </row>
    <row r="25" spans="1:25" ht="18.899999999999999" customHeight="1" x14ac:dyDescent="0.2">
      <c r="A25" s="33" t="s">
        <v>15</v>
      </c>
      <c r="B25" s="54">
        <f t="shared" si="1"/>
        <v>1306</v>
      </c>
      <c r="C25" s="169">
        <v>160</v>
      </c>
      <c r="D25" s="169">
        <v>126</v>
      </c>
      <c r="E25" s="111">
        <v>6</v>
      </c>
      <c r="F25" s="169">
        <v>8</v>
      </c>
      <c r="G25" s="169">
        <v>6</v>
      </c>
      <c r="H25" s="169">
        <v>507</v>
      </c>
      <c r="I25" s="54">
        <f t="shared" si="2"/>
        <v>493</v>
      </c>
      <c r="J25" s="111">
        <v>12</v>
      </c>
      <c r="K25" s="169">
        <v>175</v>
      </c>
      <c r="L25" s="105">
        <v>82</v>
      </c>
      <c r="M25" s="105">
        <v>224</v>
      </c>
      <c r="N25" s="178"/>
    </row>
    <row r="26" spans="1:25" ht="18.899999999999999" customHeight="1" x14ac:dyDescent="0.2">
      <c r="A26" s="33" t="s">
        <v>16</v>
      </c>
      <c r="B26" s="54">
        <f t="shared" si="1"/>
        <v>835</v>
      </c>
      <c r="C26" s="169">
        <v>143</v>
      </c>
      <c r="D26" s="169">
        <v>74</v>
      </c>
      <c r="E26" s="111" t="s">
        <v>95</v>
      </c>
      <c r="F26" s="169">
        <v>10</v>
      </c>
      <c r="G26" s="169">
        <v>4</v>
      </c>
      <c r="H26" s="169">
        <v>282</v>
      </c>
      <c r="I26" s="54">
        <f t="shared" si="2"/>
        <v>322</v>
      </c>
      <c r="J26" s="111">
        <v>6</v>
      </c>
      <c r="K26" s="169">
        <v>87</v>
      </c>
      <c r="L26" s="105">
        <v>60</v>
      </c>
      <c r="M26" s="105">
        <v>169</v>
      </c>
      <c r="N26" s="178"/>
    </row>
    <row r="27" spans="1:25" ht="18.899999999999999" customHeight="1" x14ac:dyDescent="0.2">
      <c r="A27" s="33" t="s">
        <v>17</v>
      </c>
      <c r="B27" s="54">
        <f t="shared" si="1"/>
        <v>150</v>
      </c>
      <c r="C27" s="169">
        <v>25</v>
      </c>
      <c r="D27" s="169">
        <v>33</v>
      </c>
      <c r="E27" s="111" t="s">
        <v>95</v>
      </c>
      <c r="F27" s="169">
        <v>1</v>
      </c>
      <c r="G27" s="105" t="s">
        <v>95</v>
      </c>
      <c r="H27" s="169">
        <v>62</v>
      </c>
      <c r="I27" s="54">
        <f t="shared" si="2"/>
        <v>29</v>
      </c>
      <c r="J27" s="111">
        <v>4</v>
      </c>
      <c r="K27" s="169">
        <v>8</v>
      </c>
      <c r="L27" s="105">
        <v>1</v>
      </c>
      <c r="M27" s="105">
        <v>16</v>
      </c>
      <c r="N27" s="178"/>
    </row>
    <row r="28" spans="1:25" ht="5.0999999999999996" customHeight="1" x14ac:dyDescent="0.2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178"/>
    </row>
    <row r="29" spans="1:25" ht="5.0999999999999996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 spans="1:25" ht="15" customHeight="1" x14ac:dyDescent="0.2">
      <c r="A30" s="9" t="s">
        <v>121</v>
      </c>
      <c r="B30" s="129"/>
      <c r="C30" s="129"/>
      <c r="D30" s="129"/>
      <c r="E30" s="129"/>
      <c r="F30" s="129"/>
      <c r="G30" s="129"/>
      <c r="H30" s="129"/>
      <c r="I30" s="129"/>
      <c r="J30" s="35"/>
      <c r="K30" s="35"/>
      <c r="L30" s="35"/>
      <c r="M30" s="35"/>
      <c r="N30" s="183"/>
      <c r="O30" s="183"/>
      <c r="P30" s="183"/>
    </row>
    <row r="31" spans="1:25" ht="15" customHeight="1" x14ac:dyDescent="0.2">
      <c r="A31" s="119" t="s">
        <v>138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83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86"/>
    </row>
    <row r="32" spans="1:25" s="9" customFormat="1" ht="15" customHeight="1" x14ac:dyDescent="0.2">
      <c r="A32" s="119" t="s">
        <v>100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85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86"/>
    </row>
    <row r="33" spans="1:25" s="9" customFormat="1" ht="15" customHeight="1" x14ac:dyDescent="0.2">
      <c r="A33" s="119" t="s">
        <v>149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26"/>
    </row>
    <row r="34" spans="1:25" s="9" customFormat="1" ht="15" customHeight="1" x14ac:dyDescent="0.2">
      <c r="A34" s="119" t="s">
        <v>101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85"/>
      <c r="O34" s="185"/>
      <c r="P34" s="185"/>
      <c r="Q34" s="185"/>
      <c r="R34" s="185"/>
      <c r="S34" s="185"/>
      <c r="T34" s="185"/>
      <c r="U34" s="183"/>
      <c r="V34" s="185"/>
      <c r="W34" s="185"/>
      <c r="X34" s="185"/>
      <c r="Y34" s="26"/>
    </row>
    <row r="35" spans="1:25" s="9" customFormat="1" ht="15" customHeight="1" x14ac:dyDescent="0.2">
      <c r="A35" s="119" t="s">
        <v>102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26"/>
    </row>
    <row r="36" spans="1:25" s="9" customFormat="1" ht="15" customHeight="1" x14ac:dyDescent="0.2">
      <c r="A36" s="119" t="s">
        <v>96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71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27"/>
    </row>
    <row r="37" spans="1:25" s="9" customFormat="1" ht="15" customHeight="1" x14ac:dyDescent="0.2">
      <c r="A37" s="119" t="s">
        <v>97</v>
      </c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71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27"/>
    </row>
    <row r="38" spans="1:25" s="9" customFormat="1" ht="15" customHeight="1" x14ac:dyDescent="0.2">
      <c r="A38" s="216" t="s">
        <v>175</v>
      </c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186"/>
      <c r="O38" s="186"/>
      <c r="P38" s="183" t="s">
        <v>176</v>
      </c>
      <c r="Q38" s="183"/>
      <c r="R38" s="187">
        <f>SUM(C11)</f>
        <v>2671</v>
      </c>
      <c r="S38" s="183"/>
      <c r="T38" s="183"/>
      <c r="U38" s="183"/>
      <c r="V38" s="183"/>
      <c r="W38" s="183"/>
      <c r="X38" s="183"/>
    </row>
    <row r="39" spans="1:25" ht="11.25" customHeight="1" x14ac:dyDescent="0.2">
      <c r="A39" s="216"/>
      <c r="B39" s="216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186"/>
      <c r="O39" s="186"/>
      <c r="P39" s="171" t="s">
        <v>177</v>
      </c>
      <c r="R39" s="188">
        <f>SUM(D11)</f>
        <v>1934</v>
      </c>
    </row>
    <row r="40" spans="1:25" ht="11.25" customHeight="1" x14ac:dyDescent="0.2">
      <c r="A40" s="216"/>
      <c r="B40" s="216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186"/>
      <c r="O40" s="186"/>
      <c r="P40" s="171" t="s">
        <v>178</v>
      </c>
      <c r="R40" s="188">
        <f>SUM(E11)</f>
        <v>275</v>
      </c>
    </row>
    <row r="41" spans="1:25" x14ac:dyDescent="0.2">
      <c r="P41" s="171" t="s">
        <v>179</v>
      </c>
      <c r="R41" s="188">
        <f>SUM(F11)</f>
        <v>175</v>
      </c>
    </row>
    <row r="42" spans="1:25" x14ac:dyDescent="0.2">
      <c r="P42" s="171" t="s">
        <v>18</v>
      </c>
      <c r="R42" s="188">
        <f>SUM(I11)</f>
        <v>5132</v>
      </c>
    </row>
    <row r="43" spans="1:25" x14ac:dyDescent="0.2">
      <c r="P43" s="185" t="s">
        <v>150</v>
      </c>
      <c r="R43" s="188">
        <f>SUM(G11)</f>
        <v>113</v>
      </c>
    </row>
    <row r="44" spans="1:25" x14ac:dyDescent="0.2">
      <c r="P44" s="185" t="s">
        <v>151</v>
      </c>
      <c r="R44" s="188">
        <f>SUM(H11)</f>
        <v>8066</v>
      </c>
    </row>
    <row r="64" spans="15:15" ht="12" x14ac:dyDescent="0.25">
      <c r="O64" s="156"/>
    </row>
    <row r="85" spans="18:20" x14ac:dyDescent="0.2">
      <c r="R85" s="189"/>
    </row>
    <row r="92" spans="18:20" x14ac:dyDescent="0.2">
      <c r="T92" s="189"/>
    </row>
  </sheetData>
  <mergeCells count="2">
    <mergeCell ref="I3:M3"/>
    <mergeCell ref="A38:M40"/>
  </mergeCells>
  <pageMargins left="0.59055118110236227" right="0.59055118110236227" top="0.59055118110236227" bottom="0.59055118110236227" header="0.59055118110236227" footer="0.59055118110236227"/>
  <pageSetup paperSize="119" scale="85" firstPageNumber="95" orientation="portrait" useFirstPageNumber="1" r:id="rId1"/>
  <headerFooter alignWithMargins="0"/>
  <rowBreaks count="1" manualBreakCount="1">
    <brk id="44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T92"/>
  <sheetViews>
    <sheetView showGridLines="0" view="pageBreakPreview" zoomScaleNormal="100" zoomScaleSheetLayoutView="100" workbookViewId="0">
      <selection activeCell="M65" sqref="M65"/>
    </sheetView>
  </sheetViews>
  <sheetFormatPr baseColWidth="10" defaultColWidth="11" defaultRowHeight="10.199999999999999" x14ac:dyDescent="0.2"/>
  <cols>
    <col min="1" max="1" width="31.5546875" style="3" customWidth="1"/>
    <col min="2" max="2" width="6.6640625" style="3" customWidth="1"/>
    <col min="3" max="3" width="13.33203125" style="3" customWidth="1"/>
    <col min="4" max="4" width="8.6640625" style="3" customWidth="1"/>
    <col min="5" max="5" width="10" style="3" customWidth="1"/>
    <col min="6" max="6" width="8.33203125" style="3" customWidth="1"/>
    <col min="7" max="8" width="7.5546875" style="3" customWidth="1"/>
    <col min="9" max="9" width="5.109375" style="3" customWidth="1"/>
    <col min="10" max="10" width="5.5546875" style="3" customWidth="1"/>
    <col min="11" max="11" width="5.44140625" style="3" customWidth="1"/>
    <col min="12" max="12" width="4.5546875" style="3" customWidth="1"/>
    <col min="13" max="13" width="5.33203125" style="3" customWidth="1"/>
    <col min="14" max="16384" width="11" style="3"/>
  </cols>
  <sheetData>
    <row r="1" spans="1:14" ht="15" customHeight="1" x14ac:dyDescent="0.25">
      <c r="A1" s="29" t="s">
        <v>153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customHeight="1" x14ac:dyDescent="0.25">
      <c r="A2" s="2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ht="15" customHeight="1" x14ac:dyDescent="0.25">
      <c r="A3" s="34"/>
      <c r="B3" s="31"/>
      <c r="C3" s="31"/>
      <c r="D3" s="31"/>
      <c r="E3" s="31"/>
      <c r="F3" s="31"/>
      <c r="G3" s="31"/>
      <c r="H3" s="31"/>
      <c r="I3" s="34"/>
      <c r="J3" s="31"/>
      <c r="K3" s="31"/>
      <c r="L3" s="31"/>
      <c r="M3" s="131" t="s">
        <v>1</v>
      </c>
    </row>
    <row r="4" spans="1:14" s="4" customFormat="1" ht="15.9" customHeight="1" x14ac:dyDescent="0.25">
      <c r="A4" s="36"/>
      <c r="B4" s="87"/>
      <c r="C4" s="87" t="s">
        <v>3</v>
      </c>
      <c r="D4" s="87" t="s">
        <v>2</v>
      </c>
      <c r="E4" s="87" t="s">
        <v>22</v>
      </c>
      <c r="F4" s="161" t="s">
        <v>2</v>
      </c>
      <c r="G4" s="214" t="s">
        <v>139</v>
      </c>
      <c r="H4" s="214" t="s">
        <v>139</v>
      </c>
      <c r="I4" s="215" t="s">
        <v>18</v>
      </c>
      <c r="J4" s="215"/>
      <c r="K4" s="215"/>
      <c r="L4" s="215"/>
      <c r="M4" s="215"/>
    </row>
    <row r="5" spans="1:14" s="4" customFormat="1" ht="15.9" customHeight="1" x14ac:dyDescent="0.25">
      <c r="A5" s="49" t="s">
        <v>38</v>
      </c>
      <c r="B5" s="87" t="s">
        <v>0</v>
      </c>
      <c r="C5" s="87" t="s">
        <v>4</v>
      </c>
      <c r="D5" s="87" t="s">
        <v>134</v>
      </c>
      <c r="E5" s="87" t="s">
        <v>23</v>
      </c>
      <c r="F5" s="87" t="s">
        <v>135</v>
      </c>
      <c r="G5" s="214" t="s">
        <v>136</v>
      </c>
      <c r="H5" s="214" t="s">
        <v>137</v>
      </c>
      <c r="I5" s="87" t="s">
        <v>0</v>
      </c>
      <c r="J5" s="87" t="s">
        <v>24</v>
      </c>
      <c r="K5" s="87" t="s">
        <v>25</v>
      </c>
      <c r="L5" s="87" t="s">
        <v>26</v>
      </c>
      <c r="M5" s="87" t="s">
        <v>27</v>
      </c>
    </row>
    <row r="6" spans="1:14" ht="5.0999999999999996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4" ht="15" customHeight="1" x14ac:dyDescent="0.25">
      <c r="A7" s="41" t="s">
        <v>0</v>
      </c>
      <c r="B7" s="42">
        <f t="shared" ref="B7:B25" si="0">SUM(C7:I7)</f>
        <v>18366</v>
      </c>
      <c r="C7" s="42">
        <f>SUM(C8:C25)</f>
        <v>2671</v>
      </c>
      <c r="D7" s="42">
        <f t="shared" ref="D7:M7" si="1">SUM(D8:D26)</f>
        <v>1934</v>
      </c>
      <c r="E7" s="42">
        <f t="shared" si="1"/>
        <v>275</v>
      </c>
      <c r="F7" s="42">
        <f t="shared" si="1"/>
        <v>175</v>
      </c>
      <c r="G7" s="42">
        <f t="shared" si="1"/>
        <v>113</v>
      </c>
      <c r="H7" s="42">
        <f t="shared" si="1"/>
        <v>8066</v>
      </c>
      <c r="I7" s="42">
        <f>SUM(I8:I25)</f>
        <v>5132</v>
      </c>
      <c r="J7" s="42">
        <f t="shared" si="1"/>
        <v>481</v>
      </c>
      <c r="K7" s="42">
        <f t="shared" si="1"/>
        <v>1383</v>
      </c>
      <c r="L7" s="42">
        <f t="shared" si="1"/>
        <v>839</v>
      </c>
      <c r="M7" s="42">
        <f t="shared" si="1"/>
        <v>2429</v>
      </c>
    </row>
    <row r="8" spans="1:14" s="9" customFormat="1" ht="25.2" customHeight="1" x14ac:dyDescent="0.2">
      <c r="A8" s="159" t="s">
        <v>114</v>
      </c>
      <c r="B8" s="134">
        <f t="shared" si="0"/>
        <v>5079</v>
      </c>
      <c r="C8" s="160">
        <v>1</v>
      </c>
      <c r="D8" s="160">
        <v>271</v>
      </c>
      <c r="E8" s="160" t="s">
        <v>95</v>
      </c>
      <c r="F8" s="160">
        <v>2</v>
      </c>
      <c r="G8" s="160">
        <v>13</v>
      </c>
      <c r="H8" s="160">
        <v>141</v>
      </c>
      <c r="I8" s="134">
        <f>SUM(J8:M8)</f>
        <v>4651</v>
      </c>
      <c r="J8" s="160" t="s">
        <v>95</v>
      </c>
      <c r="K8" s="160">
        <v>1383</v>
      </c>
      <c r="L8" s="160">
        <v>839</v>
      </c>
      <c r="M8" s="160">
        <v>2429</v>
      </c>
    </row>
    <row r="9" spans="1:14" s="9" customFormat="1" ht="25.2" customHeight="1" x14ac:dyDescent="0.2">
      <c r="A9" s="123" t="s">
        <v>28</v>
      </c>
      <c r="B9" s="134">
        <f t="shared" si="0"/>
        <v>72</v>
      </c>
      <c r="C9" s="54">
        <v>1</v>
      </c>
      <c r="D9" s="54">
        <v>22</v>
      </c>
      <c r="E9" s="54">
        <v>2</v>
      </c>
      <c r="F9" s="54">
        <v>1</v>
      </c>
      <c r="G9" s="54" t="s">
        <v>95</v>
      </c>
      <c r="H9" s="54">
        <v>43</v>
      </c>
      <c r="I9" s="202">
        <f t="shared" ref="I9:I25" si="2">SUM(J9:M9)</f>
        <v>3</v>
      </c>
      <c r="J9" s="54">
        <v>3</v>
      </c>
      <c r="K9" s="54" t="s">
        <v>95</v>
      </c>
      <c r="L9" s="54" t="s">
        <v>95</v>
      </c>
      <c r="M9" s="54" t="s">
        <v>95</v>
      </c>
      <c r="N9" s="53"/>
    </row>
    <row r="10" spans="1:14" s="9" customFormat="1" ht="25.2" customHeight="1" x14ac:dyDescent="0.2">
      <c r="A10" s="124" t="s">
        <v>31</v>
      </c>
      <c r="B10" s="134">
        <f t="shared" si="0"/>
        <v>33</v>
      </c>
      <c r="C10" s="54" t="s">
        <v>95</v>
      </c>
      <c r="D10" s="54">
        <v>19</v>
      </c>
      <c r="E10" s="54">
        <v>4</v>
      </c>
      <c r="F10" s="54">
        <v>1</v>
      </c>
      <c r="G10" s="54">
        <v>1</v>
      </c>
      <c r="H10" s="54">
        <v>8</v>
      </c>
      <c r="I10" s="202" t="s">
        <v>95</v>
      </c>
      <c r="J10" s="54" t="s">
        <v>95</v>
      </c>
      <c r="K10" s="54" t="s">
        <v>95</v>
      </c>
      <c r="L10" s="54" t="s">
        <v>95</v>
      </c>
      <c r="M10" s="54" t="s">
        <v>95</v>
      </c>
    </row>
    <row r="11" spans="1:14" s="9" customFormat="1" ht="25.2" customHeight="1" x14ac:dyDescent="0.2">
      <c r="A11" s="123" t="s">
        <v>39</v>
      </c>
      <c r="B11" s="134">
        <f t="shared" si="0"/>
        <v>58</v>
      </c>
      <c r="C11" s="54" t="s">
        <v>95</v>
      </c>
      <c r="D11" s="54">
        <v>55</v>
      </c>
      <c r="E11" s="54" t="s">
        <v>95</v>
      </c>
      <c r="F11" s="54">
        <v>3</v>
      </c>
      <c r="G11" s="54" t="s">
        <v>95</v>
      </c>
      <c r="H11" s="54" t="s">
        <v>95</v>
      </c>
      <c r="I11" s="202" t="s">
        <v>95</v>
      </c>
      <c r="J11" s="54" t="s">
        <v>95</v>
      </c>
      <c r="K11" s="54" t="s">
        <v>95</v>
      </c>
      <c r="L11" s="54" t="s">
        <v>95</v>
      </c>
      <c r="M11" s="54" t="s">
        <v>95</v>
      </c>
    </row>
    <row r="12" spans="1:14" s="9" customFormat="1" ht="25.2" customHeight="1" x14ac:dyDescent="0.2">
      <c r="A12" s="132" t="s">
        <v>115</v>
      </c>
      <c r="B12" s="134">
        <f t="shared" si="0"/>
        <v>3134</v>
      </c>
      <c r="C12" s="54">
        <v>35</v>
      </c>
      <c r="D12" s="54">
        <v>365</v>
      </c>
      <c r="E12" s="54">
        <v>23</v>
      </c>
      <c r="F12" s="54">
        <v>50</v>
      </c>
      <c r="G12" s="54">
        <v>34</v>
      </c>
      <c r="H12" s="54">
        <v>2566</v>
      </c>
      <c r="I12" s="202">
        <f t="shared" si="2"/>
        <v>61</v>
      </c>
      <c r="J12" s="54">
        <v>61</v>
      </c>
      <c r="K12" s="54" t="s">
        <v>95</v>
      </c>
      <c r="L12" s="54" t="s">
        <v>95</v>
      </c>
      <c r="M12" s="54" t="s">
        <v>95</v>
      </c>
    </row>
    <row r="13" spans="1:14" s="9" customFormat="1" ht="25.2" customHeight="1" x14ac:dyDescent="0.2">
      <c r="A13" s="124" t="s">
        <v>32</v>
      </c>
      <c r="B13" s="134">
        <f t="shared" si="0"/>
        <v>72</v>
      </c>
      <c r="C13" s="54" t="s">
        <v>95</v>
      </c>
      <c r="D13" s="54">
        <v>65</v>
      </c>
      <c r="E13" s="54" t="s">
        <v>95</v>
      </c>
      <c r="F13" s="54" t="s">
        <v>95</v>
      </c>
      <c r="G13" s="54" t="s">
        <v>95</v>
      </c>
      <c r="H13" s="54">
        <v>5</v>
      </c>
      <c r="I13" s="202">
        <f t="shared" si="2"/>
        <v>2</v>
      </c>
      <c r="J13" s="54">
        <v>2</v>
      </c>
      <c r="K13" s="54" t="s">
        <v>95</v>
      </c>
      <c r="L13" s="54" t="s">
        <v>95</v>
      </c>
      <c r="M13" s="54" t="s">
        <v>95</v>
      </c>
    </row>
    <row r="14" spans="1:14" s="9" customFormat="1" ht="25.2" customHeight="1" x14ac:dyDescent="0.2">
      <c r="A14" s="123" t="s">
        <v>29</v>
      </c>
      <c r="B14" s="134">
        <f t="shared" si="0"/>
        <v>1884</v>
      </c>
      <c r="C14" s="54">
        <v>4</v>
      </c>
      <c r="D14" s="54">
        <v>157</v>
      </c>
      <c r="E14" s="54">
        <v>10</v>
      </c>
      <c r="F14" s="54">
        <v>15</v>
      </c>
      <c r="G14" s="54">
        <v>6</v>
      </c>
      <c r="H14" s="54">
        <v>1616</v>
      </c>
      <c r="I14" s="202">
        <f t="shared" si="2"/>
        <v>76</v>
      </c>
      <c r="J14" s="54">
        <v>76</v>
      </c>
      <c r="K14" s="54" t="s">
        <v>95</v>
      </c>
      <c r="L14" s="54" t="s">
        <v>95</v>
      </c>
      <c r="M14" s="54" t="s">
        <v>95</v>
      </c>
    </row>
    <row r="15" spans="1:14" s="9" customFormat="1" ht="25.2" customHeight="1" x14ac:dyDescent="0.2">
      <c r="A15" s="132" t="s">
        <v>109</v>
      </c>
      <c r="B15" s="134">
        <f t="shared" si="0"/>
        <v>1405</v>
      </c>
      <c r="C15" s="54">
        <v>13</v>
      </c>
      <c r="D15" s="54">
        <v>382</v>
      </c>
      <c r="E15" s="54">
        <v>53</v>
      </c>
      <c r="F15" s="54">
        <v>49</v>
      </c>
      <c r="G15" s="54">
        <v>13</v>
      </c>
      <c r="H15" s="54">
        <v>767</v>
      </c>
      <c r="I15" s="202">
        <f t="shared" si="2"/>
        <v>128</v>
      </c>
      <c r="J15" s="54">
        <v>128</v>
      </c>
      <c r="K15" s="54" t="s">
        <v>95</v>
      </c>
      <c r="L15" s="54" t="s">
        <v>95</v>
      </c>
      <c r="M15" s="54" t="s">
        <v>95</v>
      </c>
    </row>
    <row r="16" spans="1:14" s="9" customFormat="1" ht="25.2" customHeight="1" x14ac:dyDescent="0.2">
      <c r="A16" s="123" t="s">
        <v>33</v>
      </c>
      <c r="B16" s="134">
        <f t="shared" si="0"/>
        <v>2088</v>
      </c>
      <c r="C16" s="54">
        <v>2</v>
      </c>
      <c r="D16" s="54">
        <v>126</v>
      </c>
      <c r="E16" s="54">
        <v>12</v>
      </c>
      <c r="F16" s="54">
        <v>3</v>
      </c>
      <c r="G16" s="54">
        <v>8</v>
      </c>
      <c r="H16" s="54">
        <v>1778</v>
      </c>
      <c r="I16" s="202">
        <f t="shared" si="2"/>
        <v>159</v>
      </c>
      <c r="J16" s="54">
        <v>159</v>
      </c>
      <c r="K16" s="54" t="s">
        <v>95</v>
      </c>
      <c r="L16" s="54" t="s">
        <v>95</v>
      </c>
      <c r="M16" s="54" t="s">
        <v>95</v>
      </c>
    </row>
    <row r="17" spans="1:13" s="9" customFormat="1" ht="25.2" customHeight="1" x14ac:dyDescent="0.2">
      <c r="A17" s="133" t="s">
        <v>110</v>
      </c>
      <c r="B17" s="134">
        <f t="shared" si="0"/>
        <v>557</v>
      </c>
      <c r="C17" s="54">
        <v>11</v>
      </c>
      <c r="D17" s="54">
        <v>85</v>
      </c>
      <c r="E17" s="54">
        <v>41</v>
      </c>
      <c r="F17" s="54">
        <v>27</v>
      </c>
      <c r="G17" s="54">
        <v>2</v>
      </c>
      <c r="H17" s="54">
        <v>384</v>
      </c>
      <c r="I17" s="202">
        <f t="shared" si="2"/>
        <v>7</v>
      </c>
      <c r="J17" s="54">
        <v>7</v>
      </c>
      <c r="K17" s="54" t="s">
        <v>95</v>
      </c>
      <c r="L17" s="54" t="s">
        <v>95</v>
      </c>
      <c r="M17" s="54" t="s">
        <v>95</v>
      </c>
    </row>
    <row r="18" spans="1:13" s="9" customFormat="1" ht="25.2" customHeight="1" x14ac:dyDescent="0.2">
      <c r="A18" s="124" t="s">
        <v>34</v>
      </c>
      <c r="B18" s="134">
        <f t="shared" si="0"/>
        <v>37</v>
      </c>
      <c r="C18" s="54">
        <v>1</v>
      </c>
      <c r="D18" s="54">
        <v>7</v>
      </c>
      <c r="E18" s="54">
        <v>28</v>
      </c>
      <c r="F18" s="54" t="s">
        <v>95</v>
      </c>
      <c r="G18" s="54">
        <v>1</v>
      </c>
      <c r="H18" s="54" t="s">
        <v>95</v>
      </c>
      <c r="I18" s="202" t="s">
        <v>95</v>
      </c>
      <c r="J18" s="54" t="s">
        <v>95</v>
      </c>
      <c r="K18" s="54" t="s">
        <v>95</v>
      </c>
      <c r="L18" s="54" t="s">
        <v>95</v>
      </c>
      <c r="M18" s="54" t="s">
        <v>95</v>
      </c>
    </row>
    <row r="19" spans="1:13" s="9" customFormat="1" ht="25.2" customHeight="1" x14ac:dyDescent="0.2">
      <c r="A19" s="133" t="s">
        <v>98</v>
      </c>
      <c r="B19" s="134">
        <f t="shared" si="0"/>
        <v>1140</v>
      </c>
      <c r="C19" s="54">
        <v>246</v>
      </c>
      <c r="D19" s="54">
        <v>254</v>
      </c>
      <c r="E19" s="54">
        <v>77</v>
      </c>
      <c r="F19" s="54">
        <v>23</v>
      </c>
      <c r="G19" s="54">
        <v>32</v>
      </c>
      <c r="H19" s="54">
        <v>489</v>
      </c>
      <c r="I19" s="202">
        <f t="shared" si="2"/>
        <v>19</v>
      </c>
      <c r="J19" s="54">
        <v>19</v>
      </c>
      <c r="K19" s="54" t="s">
        <v>95</v>
      </c>
      <c r="L19" s="54" t="s">
        <v>95</v>
      </c>
      <c r="M19" s="54" t="s">
        <v>95</v>
      </c>
    </row>
    <row r="20" spans="1:13" s="9" customFormat="1" ht="25.2" customHeight="1" x14ac:dyDescent="0.2">
      <c r="A20" s="132" t="s">
        <v>108</v>
      </c>
      <c r="B20" s="134">
        <f t="shared" si="0"/>
        <v>926</v>
      </c>
      <c r="C20" s="54">
        <v>912</v>
      </c>
      <c r="D20" s="54">
        <v>7</v>
      </c>
      <c r="E20" s="54">
        <v>5</v>
      </c>
      <c r="F20" s="54">
        <v>1</v>
      </c>
      <c r="G20" s="54">
        <v>1</v>
      </c>
      <c r="H20" s="54" t="s">
        <v>95</v>
      </c>
      <c r="I20" s="202" t="s">
        <v>95</v>
      </c>
      <c r="J20" s="54" t="s">
        <v>95</v>
      </c>
      <c r="K20" s="54" t="s">
        <v>95</v>
      </c>
      <c r="L20" s="54" t="s">
        <v>95</v>
      </c>
      <c r="M20" s="54" t="s">
        <v>95</v>
      </c>
    </row>
    <row r="21" spans="1:13" s="9" customFormat="1" ht="25.2" customHeight="1" x14ac:dyDescent="0.2">
      <c r="A21" s="123" t="s">
        <v>35</v>
      </c>
      <c r="B21" s="134">
        <f t="shared" si="0"/>
        <v>126</v>
      </c>
      <c r="C21" s="54">
        <v>82</v>
      </c>
      <c r="D21" s="54">
        <v>35</v>
      </c>
      <c r="E21" s="54">
        <v>8</v>
      </c>
      <c r="F21" s="54" t="s">
        <v>95</v>
      </c>
      <c r="G21" s="54" t="s">
        <v>95</v>
      </c>
      <c r="H21" s="54" t="s">
        <v>95</v>
      </c>
      <c r="I21" s="202">
        <f t="shared" si="2"/>
        <v>1</v>
      </c>
      <c r="J21" s="54">
        <v>1</v>
      </c>
      <c r="K21" s="54" t="s">
        <v>95</v>
      </c>
      <c r="L21" s="54" t="s">
        <v>95</v>
      </c>
      <c r="M21" s="54" t="s">
        <v>95</v>
      </c>
    </row>
    <row r="22" spans="1:13" s="9" customFormat="1" ht="25.2" customHeight="1" x14ac:dyDescent="0.2">
      <c r="A22" s="123" t="s">
        <v>30</v>
      </c>
      <c r="B22" s="134">
        <f t="shared" si="0"/>
        <v>278</v>
      </c>
      <c r="C22" s="54">
        <v>271</v>
      </c>
      <c r="D22" s="54">
        <v>2</v>
      </c>
      <c r="E22" s="54" t="s">
        <v>95</v>
      </c>
      <c r="F22" s="54" t="s">
        <v>95</v>
      </c>
      <c r="G22" s="54" t="s">
        <v>95</v>
      </c>
      <c r="H22" s="54">
        <v>5</v>
      </c>
      <c r="I22" s="202" t="s">
        <v>95</v>
      </c>
      <c r="J22" s="54" t="s">
        <v>95</v>
      </c>
      <c r="K22" s="54" t="s">
        <v>95</v>
      </c>
      <c r="L22" s="54" t="s">
        <v>95</v>
      </c>
      <c r="M22" s="54" t="s">
        <v>95</v>
      </c>
    </row>
    <row r="23" spans="1:13" s="9" customFormat="1" ht="25.2" customHeight="1" x14ac:dyDescent="0.2">
      <c r="A23" s="123" t="s">
        <v>36</v>
      </c>
      <c r="B23" s="134">
        <f t="shared" si="0"/>
        <v>500</v>
      </c>
      <c r="C23" s="54">
        <v>492</v>
      </c>
      <c r="D23" s="54">
        <v>1</v>
      </c>
      <c r="E23" s="54">
        <v>3</v>
      </c>
      <c r="F23" s="54" t="s">
        <v>95</v>
      </c>
      <c r="G23" s="54" t="s">
        <v>95</v>
      </c>
      <c r="H23" s="54">
        <v>4</v>
      </c>
      <c r="I23" s="202" t="s">
        <v>95</v>
      </c>
      <c r="J23" s="54" t="s">
        <v>95</v>
      </c>
      <c r="K23" s="54" t="s">
        <v>95</v>
      </c>
      <c r="L23" s="54" t="s">
        <v>95</v>
      </c>
      <c r="M23" s="54" t="s">
        <v>95</v>
      </c>
    </row>
    <row r="24" spans="1:13" s="9" customFormat="1" ht="25.2" customHeight="1" x14ac:dyDescent="0.2">
      <c r="A24" s="123" t="s">
        <v>116</v>
      </c>
      <c r="B24" s="134">
        <f t="shared" si="0"/>
        <v>626</v>
      </c>
      <c r="C24" s="54">
        <v>481</v>
      </c>
      <c r="D24" s="54">
        <v>36</v>
      </c>
      <c r="E24" s="54">
        <v>8</v>
      </c>
      <c r="F24" s="54" t="s">
        <v>95</v>
      </c>
      <c r="G24" s="54">
        <v>2</v>
      </c>
      <c r="H24" s="54">
        <v>99</v>
      </c>
      <c r="I24" s="202" t="s">
        <v>95</v>
      </c>
      <c r="J24" s="54" t="s">
        <v>95</v>
      </c>
      <c r="K24" s="54" t="s">
        <v>95</v>
      </c>
      <c r="L24" s="54" t="s">
        <v>95</v>
      </c>
      <c r="M24" s="54" t="s">
        <v>95</v>
      </c>
    </row>
    <row r="25" spans="1:13" s="9" customFormat="1" ht="25.2" customHeight="1" x14ac:dyDescent="0.2">
      <c r="A25" s="132" t="s">
        <v>107</v>
      </c>
      <c r="B25" s="134">
        <f t="shared" si="0"/>
        <v>351</v>
      </c>
      <c r="C25" s="54">
        <v>119</v>
      </c>
      <c r="D25" s="54">
        <v>45</v>
      </c>
      <c r="E25" s="54">
        <v>1</v>
      </c>
      <c r="F25" s="54" t="s">
        <v>95</v>
      </c>
      <c r="G25" s="54" t="s">
        <v>95</v>
      </c>
      <c r="H25" s="54">
        <v>161</v>
      </c>
      <c r="I25" s="202">
        <f t="shared" si="2"/>
        <v>25</v>
      </c>
      <c r="J25" s="54">
        <v>25</v>
      </c>
      <c r="K25" s="54" t="s">
        <v>95</v>
      </c>
      <c r="L25" s="54" t="s">
        <v>95</v>
      </c>
      <c r="M25" s="54" t="s">
        <v>95</v>
      </c>
    </row>
    <row r="26" spans="1:13" s="9" customFormat="1" ht="5.0999999999999996" customHeight="1" x14ac:dyDescent="0.2">
      <c r="A26" s="43"/>
      <c r="B26" s="44"/>
      <c r="C26" s="44"/>
      <c r="D26" s="45"/>
      <c r="E26" s="45"/>
      <c r="F26" s="45"/>
      <c r="G26" s="45"/>
      <c r="H26" s="45"/>
      <c r="I26" s="44"/>
      <c r="J26" s="45"/>
      <c r="K26" s="45"/>
      <c r="L26" s="45"/>
      <c r="M26" s="45"/>
    </row>
    <row r="27" spans="1:13" ht="5.0999999999999996" customHeight="1" x14ac:dyDescent="0.2">
      <c r="A27" s="3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</row>
    <row r="28" spans="1:13" ht="15" customHeight="1" x14ac:dyDescent="0.2">
      <c r="A28" s="28" t="s">
        <v>121</v>
      </c>
      <c r="B28" s="14"/>
      <c r="C28" s="14"/>
      <c r="D28" s="10"/>
      <c r="E28" s="10"/>
      <c r="F28" s="10"/>
      <c r="G28" s="10"/>
      <c r="H28" s="10"/>
      <c r="I28" s="16"/>
      <c r="J28" s="11"/>
      <c r="K28" s="12"/>
      <c r="L28" s="12"/>
      <c r="M28" s="7"/>
    </row>
    <row r="29" spans="1:13" ht="15" customHeight="1" x14ac:dyDescent="0.2">
      <c r="B29" s="14"/>
      <c r="C29" s="14"/>
      <c r="D29" s="10"/>
      <c r="E29" s="10"/>
      <c r="F29" s="10"/>
      <c r="G29" s="10"/>
      <c r="H29" s="10"/>
      <c r="I29" s="16"/>
      <c r="J29" s="11"/>
      <c r="K29" s="12"/>
      <c r="L29" s="12"/>
      <c r="M29" s="7"/>
    </row>
    <row r="30" spans="1:13" ht="15" customHeight="1" x14ac:dyDescent="0.2">
      <c r="B30" s="14"/>
      <c r="C30" s="14"/>
      <c r="D30" s="10"/>
      <c r="E30" s="10"/>
      <c r="F30" s="10"/>
      <c r="G30" s="10"/>
      <c r="H30" s="10"/>
      <c r="I30" s="16"/>
      <c r="J30" s="11"/>
      <c r="K30" s="11"/>
      <c r="L30" s="12"/>
      <c r="M30" s="7"/>
    </row>
    <row r="31" spans="1:13" ht="15" customHeight="1" x14ac:dyDescent="0.2">
      <c r="B31" s="14"/>
      <c r="C31" s="14"/>
      <c r="D31" s="10"/>
      <c r="E31" s="10"/>
      <c r="F31" s="10"/>
      <c r="G31" s="10"/>
      <c r="H31" s="10"/>
      <c r="I31" s="16"/>
      <c r="J31" s="11"/>
      <c r="K31" s="12"/>
      <c r="L31" s="12"/>
      <c r="M31" s="7"/>
    </row>
    <row r="32" spans="1:13" ht="15" customHeight="1" x14ac:dyDescent="0.2">
      <c r="B32" s="14"/>
      <c r="C32" s="14"/>
      <c r="D32" s="10"/>
      <c r="E32" s="11"/>
      <c r="F32" s="11"/>
      <c r="G32" s="11"/>
      <c r="H32" s="11"/>
      <c r="I32" s="16"/>
      <c r="J32" s="11"/>
      <c r="K32" s="12"/>
      <c r="L32" s="12"/>
      <c r="M32" s="7"/>
    </row>
    <row r="33" spans="1:15" ht="20.100000000000001" customHeight="1" x14ac:dyDescent="0.2">
      <c r="B33" s="14"/>
      <c r="C33" s="14"/>
      <c r="D33" s="10"/>
      <c r="E33" s="11"/>
      <c r="F33" s="11"/>
      <c r="G33" s="11"/>
      <c r="H33" s="11"/>
      <c r="I33" s="16"/>
      <c r="J33" s="11"/>
      <c r="K33" s="12"/>
      <c r="L33" s="12"/>
      <c r="M33" s="7"/>
    </row>
    <row r="34" spans="1:15" ht="20.100000000000001" customHeight="1" x14ac:dyDescent="0.2">
      <c r="B34" s="14"/>
      <c r="C34" s="14"/>
      <c r="D34" s="10"/>
      <c r="E34" s="11"/>
      <c r="F34" s="11"/>
      <c r="G34" s="11"/>
      <c r="H34" s="11"/>
      <c r="I34" s="16"/>
      <c r="J34" s="11"/>
      <c r="K34" s="12"/>
      <c r="L34" s="12"/>
      <c r="M34" s="7"/>
    </row>
    <row r="35" spans="1:15" ht="20.100000000000001" customHeight="1" x14ac:dyDescent="0.2">
      <c r="B35" s="14"/>
      <c r="C35" s="14"/>
      <c r="D35" s="10"/>
      <c r="E35" s="11"/>
      <c r="F35" s="11"/>
      <c r="G35" s="11"/>
      <c r="H35" s="11"/>
      <c r="I35" s="16"/>
      <c r="J35" s="11"/>
      <c r="K35" s="12"/>
      <c r="L35" s="12"/>
      <c r="M35" s="7"/>
    </row>
    <row r="36" spans="1:15" ht="11.4" x14ac:dyDescent="0.2">
      <c r="B36" s="14"/>
      <c r="C36" s="14"/>
      <c r="I36" s="16"/>
    </row>
    <row r="37" spans="1:15" x14ac:dyDescent="0.2">
      <c r="A37" s="217"/>
      <c r="B37" s="217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112"/>
      <c r="O37" s="112"/>
    </row>
    <row r="38" spans="1:15" x14ac:dyDescent="0.2">
      <c r="A38" s="217"/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112"/>
      <c r="O38" s="112"/>
    </row>
    <row r="39" spans="1:15" x14ac:dyDescent="0.2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112"/>
      <c r="O39" s="112"/>
    </row>
    <row r="85" spans="18:20" x14ac:dyDescent="0.2">
      <c r="R85" s="83"/>
    </row>
    <row r="92" spans="18:20" x14ac:dyDescent="0.2">
      <c r="T92" s="83"/>
    </row>
  </sheetData>
  <mergeCells count="2">
    <mergeCell ref="I4:M4"/>
    <mergeCell ref="A37:M39"/>
  </mergeCells>
  <phoneticPr fontId="0" type="noConversion"/>
  <pageMargins left="0.59055118110236227" right="0.59055118110236227" top="1.1605511811023623" bottom="0.59055118110236227" header="0.59055118110236227" footer="0.59055118110236227"/>
  <pageSetup paperSize="9" scale="75" firstPageNumber="95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145"/>
  <sheetViews>
    <sheetView showGridLines="0" view="pageBreakPreview" topLeftCell="A88" zoomScaleNormal="100" zoomScaleSheetLayoutView="100" workbookViewId="0">
      <selection activeCell="M65" sqref="M65"/>
    </sheetView>
  </sheetViews>
  <sheetFormatPr baseColWidth="10" defaultColWidth="11" defaultRowHeight="10.199999999999999" x14ac:dyDescent="0.2"/>
  <cols>
    <col min="1" max="1" width="58.5546875" style="3" customWidth="1"/>
    <col min="2" max="2" width="9.6640625" style="24" customWidth="1"/>
    <col min="3" max="3" width="14.109375" style="24" customWidth="1"/>
    <col min="4" max="4" width="10.109375" style="24" customWidth="1"/>
    <col min="5" max="5" width="10" style="24" customWidth="1"/>
    <col min="6" max="7" width="9" style="24" customWidth="1"/>
    <col min="8" max="8" width="11" style="3"/>
    <col min="9" max="13" width="6.33203125" style="3" customWidth="1"/>
    <col min="14" max="16384" width="11" style="3"/>
  </cols>
  <sheetData>
    <row r="1" spans="1:11" ht="15" customHeight="1" x14ac:dyDescent="0.25">
      <c r="A1" s="29" t="s">
        <v>131</v>
      </c>
      <c r="B1" s="25"/>
      <c r="C1" s="25"/>
      <c r="D1" s="25"/>
      <c r="E1" s="25"/>
      <c r="F1" s="25"/>
      <c r="G1" s="25"/>
    </row>
    <row r="2" spans="1:11" ht="15" customHeight="1" x14ac:dyDescent="0.25">
      <c r="A2" s="29" t="s">
        <v>155</v>
      </c>
      <c r="B2" s="23"/>
      <c r="C2" s="23"/>
      <c r="D2" s="23"/>
      <c r="E2" s="23"/>
      <c r="F2" s="23"/>
      <c r="G2" s="23"/>
    </row>
    <row r="3" spans="1:11" ht="15" customHeight="1" x14ac:dyDescent="0.25">
      <c r="A3" s="218" t="s">
        <v>105</v>
      </c>
      <c r="B3" s="218"/>
      <c r="C3" s="218"/>
      <c r="D3" s="218"/>
      <c r="E3" s="218"/>
      <c r="F3" s="218"/>
      <c r="G3" s="218"/>
      <c r="H3" s="34"/>
    </row>
    <row r="4" spans="1:11" s="4" customFormat="1" ht="15" customHeight="1" x14ac:dyDescent="0.25">
      <c r="A4" s="36"/>
      <c r="B4" s="88"/>
      <c r="C4" s="88" t="s">
        <v>3</v>
      </c>
      <c r="D4" s="88" t="s">
        <v>2</v>
      </c>
      <c r="E4" s="88" t="s">
        <v>22</v>
      </c>
      <c r="F4" s="88" t="s">
        <v>2</v>
      </c>
      <c r="G4" s="135" t="s">
        <v>139</v>
      </c>
      <c r="H4" s="46"/>
    </row>
    <row r="5" spans="1:11" s="4" customFormat="1" ht="15" customHeight="1" x14ac:dyDescent="0.25">
      <c r="A5" s="49" t="s">
        <v>67</v>
      </c>
      <c r="B5" s="88" t="s">
        <v>0</v>
      </c>
      <c r="C5" s="88" t="s">
        <v>4</v>
      </c>
      <c r="D5" s="88" t="s">
        <v>134</v>
      </c>
      <c r="E5" s="88" t="s">
        <v>23</v>
      </c>
      <c r="F5" s="88" t="s">
        <v>135</v>
      </c>
      <c r="G5" s="135" t="s">
        <v>136</v>
      </c>
      <c r="H5" s="46"/>
    </row>
    <row r="6" spans="1:11" ht="4.95" customHeight="1" x14ac:dyDescent="0.25">
      <c r="A6" s="5"/>
      <c r="B6" s="6"/>
      <c r="C6" s="6"/>
      <c r="D6" s="6"/>
      <c r="E6" s="6"/>
      <c r="F6" s="6"/>
      <c r="G6" s="6"/>
      <c r="H6" s="34"/>
    </row>
    <row r="7" spans="1:11" ht="15" customHeight="1" x14ac:dyDescent="0.25">
      <c r="A7" s="49" t="s">
        <v>0</v>
      </c>
      <c r="B7" s="50">
        <f>SUM(C7:G7)</f>
        <v>5168</v>
      </c>
      <c r="C7" s="50">
        <f>C9+C17+C23+C28+C32+C37+C59+C65+C69+C73+C76+C81+C84+C86+C88+C91+C93+C110+C117+C122+C124+C126+C128+C130+C132+C134</f>
        <v>2671</v>
      </c>
      <c r="D7" s="50">
        <f>D9+D17+D23+D28+D32+D37+D59+D65+D69+D73+D76+D81+D84+D86+D88+D91+D93+D110+D117+D122+D124+D126+D128+D130+D132+D134</f>
        <v>1934</v>
      </c>
      <c r="E7" s="50">
        <f>E9+E17+E23+E28+E32+E37+E59+E65+E69+E73+E76+E81+E84+E86+E88+E91+E93+E110+E117+E122+E124+E126+E128+E130+E132+E134</f>
        <v>275</v>
      </c>
      <c r="F7" s="50">
        <f>F9+F17+F23+F28+F32+F37+F59+F65+F69+F73+F76+F81+F84+F86+F88+F91+F93+F110+F117+F122+F124+F126+F128+F130+F132+F134</f>
        <v>175</v>
      </c>
      <c r="G7" s="50">
        <f>G9+G17+G23+G28+G32+G37+G59+G65+G69+G73+G76+G81+G84+G86+G88+G91+G93+G110+G117+G122+G124+G126+G128+G130+G132+G134</f>
        <v>113</v>
      </c>
      <c r="H7" s="34"/>
      <c r="I7" s="20"/>
      <c r="J7" s="20"/>
      <c r="K7" s="19"/>
    </row>
    <row r="8" spans="1:11" s="61" customFormat="1" ht="5.0999999999999996" customHeight="1" x14ac:dyDescent="0.25">
      <c r="A8" s="62"/>
      <c r="B8" s="63"/>
      <c r="C8" s="63"/>
      <c r="D8" s="63"/>
      <c r="E8" s="63"/>
      <c r="F8" s="63"/>
      <c r="G8" s="63"/>
      <c r="H8" s="64"/>
      <c r="I8" s="65"/>
      <c r="J8" s="65"/>
      <c r="K8" s="66"/>
    </row>
    <row r="9" spans="1:11" s="9" customFormat="1" ht="19.95" customHeight="1" x14ac:dyDescent="0.25">
      <c r="A9" s="67" t="s">
        <v>72</v>
      </c>
      <c r="B9" s="50">
        <f t="shared" ref="B9:B47" si="0">SUM(C9:G9)</f>
        <v>187</v>
      </c>
      <c r="C9" s="68">
        <f>C10+C11+C12+C13+C14+C16</f>
        <v>4</v>
      </c>
      <c r="D9" s="68">
        <f>SUM(D10:D16)</f>
        <v>134</v>
      </c>
      <c r="E9" s="68">
        <f>SUM(E10:E16)</f>
        <v>9</v>
      </c>
      <c r="F9" s="68">
        <f>F10+F11+F12+F13+F14+F16</f>
        <v>40</v>
      </c>
      <c r="G9" s="68">
        <f>G10+G11+G12+G13+G14+G16</f>
        <v>0</v>
      </c>
      <c r="H9" s="33"/>
      <c r="I9" s="19"/>
      <c r="J9" s="20"/>
      <c r="K9" s="19"/>
    </row>
    <row r="10" spans="1:11" s="93" customFormat="1" ht="19.95" customHeight="1" x14ac:dyDescent="0.25">
      <c r="A10" s="207" t="s">
        <v>117</v>
      </c>
      <c r="B10" s="152">
        <f t="shared" si="0"/>
        <v>4</v>
      </c>
      <c r="C10" s="154">
        <v>4</v>
      </c>
      <c r="D10" s="154" t="s">
        <v>95</v>
      </c>
      <c r="E10" s="154" t="s">
        <v>95</v>
      </c>
      <c r="F10" s="153" t="s">
        <v>95</v>
      </c>
      <c r="G10" s="154" t="s">
        <v>95</v>
      </c>
      <c r="H10" s="32"/>
      <c r="I10" s="91"/>
      <c r="J10" s="92"/>
      <c r="K10" s="91"/>
    </row>
    <row r="11" spans="1:11" s="9" customFormat="1" ht="19.95" customHeight="1" x14ac:dyDescent="0.25">
      <c r="A11" s="208" t="s">
        <v>166</v>
      </c>
      <c r="B11" s="152">
        <f t="shared" si="0"/>
        <v>37</v>
      </c>
      <c r="C11" s="137" t="s">
        <v>95</v>
      </c>
      <c r="D11" s="137">
        <v>28</v>
      </c>
      <c r="E11" s="136">
        <v>1</v>
      </c>
      <c r="F11" s="136">
        <v>8</v>
      </c>
      <c r="G11" s="136" t="s">
        <v>95</v>
      </c>
      <c r="H11" s="33"/>
      <c r="I11" s="20"/>
      <c r="J11" s="20"/>
      <c r="K11" s="19"/>
    </row>
    <row r="12" spans="1:11" s="9" customFormat="1" ht="19.95" customHeight="1" x14ac:dyDescent="0.25">
      <c r="A12" s="208" t="s">
        <v>167</v>
      </c>
      <c r="B12" s="152">
        <f t="shared" si="0"/>
        <v>15</v>
      </c>
      <c r="C12" s="137" t="s">
        <v>95</v>
      </c>
      <c r="D12" s="137">
        <v>14</v>
      </c>
      <c r="E12" s="136">
        <v>1</v>
      </c>
      <c r="F12" s="136" t="s">
        <v>95</v>
      </c>
      <c r="G12" s="136" t="s">
        <v>95</v>
      </c>
      <c r="H12" s="33"/>
      <c r="I12" s="20"/>
      <c r="J12" s="20"/>
      <c r="K12" s="19"/>
    </row>
    <row r="13" spans="1:11" s="9" customFormat="1" ht="28.95" customHeight="1" x14ac:dyDescent="0.25">
      <c r="A13" s="209" t="s">
        <v>168</v>
      </c>
      <c r="B13" s="152">
        <f t="shared" si="0"/>
        <v>38</v>
      </c>
      <c r="C13" s="137" t="s">
        <v>95</v>
      </c>
      <c r="D13" s="137">
        <v>17</v>
      </c>
      <c r="E13" s="136">
        <v>4</v>
      </c>
      <c r="F13" s="136">
        <v>17</v>
      </c>
      <c r="G13" s="136" t="s">
        <v>95</v>
      </c>
      <c r="H13" s="33"/>
      <c r="I13" s="20"/>
      <c r="J13" s="20"/>
      <c r="K13" s="19"/>
    </row>
    <row r="14" spans="1:11" s="9" customFormat="1" ht="19.95" customHeight="1" x14ac:dyDescent="0.25">
      <c r="A14" s="208" t="s">
        <v>169</v>
      </c>
      <c r="B14" s="152">
        <f t="shared" si="0"/>
        <v>59</v>
      </c>
      <c r="C14" s="137" t="s">
        <v>95</v>
      </c>
      <c r="D14" s="137">
        <v>42</v>
      </c>
      <c r="E14" s="136">
        <v>2</v>
      </c>
      <c r="F14" s="136">
        <v>15</v>
      </c>
      <c r="G14" s="136" t="s">
        <v>95</v>
      </c>
      <c r="H14" s="33"/>
      <c r="I14" s="20"/>
      <c r="J14" s="20"/>
      <c r="K14" s="19"/>
    </row>
    <row r="15" spans="1:11" s="9" customFormat="1" ht="19.95" customHeight="1" x14ac:dyDescent="0.25">
      <c r="A15" s="208" t="s">
        <v>170</v>
      </c>
      <c r="B15" s="152">
        <f t="shared" si="0"/>
        <v>26</v>
      </c>
      <c r="C15" s="137" t="s">
        <v>95</v>
      </c>
      <c r="D15" s="137">
        <v>25</v>
      </c>
      <c r="E15" s="136">
        <v>1</v>
      </c>
      <c r="F15" s="136" t="s">
        <v>95</v>
      </c>
      <c r="G15" s="136" t="s">
        <v>95</v>
      </c>
      <c r="H15" s="33"/>
      <c r="I15" s="20"/>
      <c r="J15" s="20"/>
      <c r="K15" s="19"/>
    </row>
    <row r="16" spans="1:11" s="9" customFormat="1" ht="19.95" customHeight="1" x14ac:dyDescent="0.25">
      <c r="A16" s="208" t="s">
        <v>171</v>
      </c>
      <c r="B16" s="152">
        <f t="shared" si="0"/>
        <v>8</v>
      </c>
      <c r="C16" s="137" t="s">
        <v>95</v>
      </c>
      <c r="D16" s="136">
        <v>8</v>
      </c>
      <c r="E16" s="137" t="s">
        <v>95</v>
      </c>
      <c r="F16" s="137" t="s">
        <v>95</v>
      </c>
      <c r="G16" s="137" t="s">
        <v>95</v>
      </c>
      <c r="H16" s="33"/>
      <c r="I16" s="20"/>
      <c r="J16" s="20"/>
      <c r="K16" s="19"/>
    </row>
    <row r="17" spans="1:11" s="9" customFormat="1" ht="19.95" customHeight="1" x14ac:dyDescent="0.25">
      <c r="A17" s="67" t="s">
        <v>71</v>
      </c>
      <c r="B17" s="50">
        <f t="shared" si="0"/>
        <v>115</v>
      </c>
      <c r="C17" s="68">
        <f>C18+C19+C20+C21+C22</f>
        <v>7</v>
      </c>
      <c r="D17" s="68">
        <f>D18+D19+D20+D21+D22</f>
        <v>85</v>
      </c>
      <c r="E17" s="68">
        <f>E18+E19+E20+E21+E22</f>
        <v>22</v>
      </c>
      <c r="F17" s="68">
        <f>F18+F19+F20+F21+F22</f>
        <v>1</v>
      </c>
      <c r="G17" s="68">
        <f>G18+G19+G20+G21+G22</f>
        <v>0</v>
      </c>
      <c r="H17" s="33"/>
      <c r="I17" s="20"/>
      <c r="J17" s="20"/>
      <c r="K17" s="19"/>
    </row>
    <row r="18" spans="1:11" s="17" customFormat="1" ht="19.95" customHeight="1" x14ac:dyDescent="0.2">
      <c r="A18" s="210" t="s">
        <v>117</v>
      </c>
      <c r="B18" s="152">
        <f t="shared" si="0"/>
        <v>10</v>
      </c>
      <c r="C18" s="153">
        <v>7</v>
      </c>
      <c r="D18" s="153" t="s">
        <v>95</v>
      </c>
      <c r="E18" s="154">
        <v>3</v>
      </c>
      <c r="F18" s="153" t="s">
        <v>95</v>
      </c>
      <c r="G18" s="154" t="s">
        <v>95</v>
      </c>
      <c r="H18" s="48"/>
      <c r="I18" s="20"/>
      <c r="J18" s="20"/>
      <c r="K18" s="20"/>
    </row>
    <row r="19" spans="1:11" s="17" customFormat="1" ht="19.95" customHeight="1" x14ac:dyDescent="0.2">
      <c r="A19" s="204" t="s">
        <v>40</v>
      </c>
      <c r="B19" s="152">
        <f t="shared" si="0"/>
        <v>17</v>
      </c>
      <c r="C19" s="137" t="s">
        <v>95</v>
      </c>
      <c r="D19" s="137">
        <v>10</v>
      </c>
      <c r="E19" s="136">
        <v>7</v>
      </c>
      <c r="F19" s="136" t="s">
        <v>95</v>
      </c>
      <c r="G19" s="136" t="s">
        <v>95</v>
      </c>
      <c r="H19" s="48"/>
      <c r="I19" s="20"/>
      <c r="J19" s="20"/>
      <c r="K19" s="20"/>
    </row>
    <row r="20" spans="1:11" s="17" customFormat="1" ht="19.95" customHeight="1" x14ac:dyDescent="0.25">
      <c r="A20" s="204" t="s">
        <v>41</v>
      </c>
      <c r="B20" s="152">
        <f t="shared" si="0"/>
        <v>41</v>
      </c>
      <c r="C20" s="137" t="s">
        <v>95</v>
      </c>
      <c r="D20" s="137">
        <v>40</v>
      </c>
      <c r="E20" s="136">
        <v>1</v>
      </c>
      <c r="F20" s="136" t="s">
        <v>95</v>
      </c>
      <c r="G20" s="136" t="s">
        <v>95</v>
      </c>
      <c r="H20" s="48"/>
      <c r="I20" s="20"/>
      <c r="J20" s="19"/>
      <c r="K20" s="19"/>
    </row>
    <row r="21" spans="1:11" s="17" customFormat="1" ht="19.95" customHeight="1" x14ac:dyDescent="0.25">
      <c r="A21" s="204" t="s">
        <v>42</v>
      </c>
      <c r="B21" s="152">
        <f t="shared" si="0"/>
        <v>31</v>
      </c>
      <c r="C21" s="137" t="s">
        <v>95</v>
      </c>
      <c r="D21" s="137">
        <v>22</v>
      </c>
      <c r="E21" s="136">
        <v>9</v>
      </c>
      <c r="F21" s="136" t="s">
        <v>95</v>
      </c>
      <c r="G21" s="136" t="s">
        <v>95</v>
      </c>
      <c r="H21" s="48"/>
      <c r="I21" s="20"/>
      <c r="J21" s="20"/>
      <c r="K21" s="19"/>
    </row>
    <row r="22" spans="1:11" s="9" customFormat="1" ht="19.95" customHeight="1" x14ac:dyDescent="0.25">
      <c r="A22" s="204" t="s">
        <v>68</v>
      </c>
      <c r="B22" s="152">
        <f t="shared" si="0"/>
        <v>16</v>
      </c>
      <c r="C22" s="137" t="s">
        <v>95</v>
      </c>
      <c r="D22" s="137">
        <v>13</v>
      </c>
      <c r="E22" s="136">
        <v>2</v>
      </c>
      <c r="F22" s="136">
        <v>1</v>
      </c>
      <c r="G22" s="136" t="s">
        <v>95</v>
      </c>
      <c r="H22" s="33"/>
      <c r="I22" s="20"/>
      <c r="J22" s="19"/>
      <c r="K22" s="19"/>
    </row>
    <row r="23" spans="1:11" s="58" customFormat="1" ht="19.95" customHeight="1" x14ac:dyDescent="0.25">
      <c r="A23" s="67" t="s">
        <v>74</v>
      </c>
      <c r="B23" s="50">
        <f t="shared" si="0"/>
        <v>128</v>
      </c>
      <c r="C23" s="68">
        <f>SUM(C24:C27)</f>
        <v>6</v>
      </c>
      <c r="D23" s="68">
        <f>D24+D25+D26+D27</f>
        <v>95</v>
      </c>
      <c r="E23" s="68">
        <f>E24+E25+E26+E27</f>
        <v>11</v>
      </c>
      <c r="F23" s="68">
        <f>F24+F25+F26+F27</f>
        <v>16</v>
      </c>
      <c r="G23" s="68">
        <f>G24+G25+G26+G27</f>
        <v>0</v>
      </c>
      <c r="H23" s="40"/>
      <c r="I23" s="56"/>
      <c r="J23" s="57"/>
      <c r="K23" s="56"/>
    </row>
    <row r="24" spans="1:11" s="9" customFormat="1" ht="19.95" customHeight="1" x14ac:dyDescent="0.2">
      <c r="A24" s="210" t="s">
        <v>117</v>
      </c>
      <c r="B24" s="152">
        <f t="shared" si="0"/>
        <v>16</v>
      </c>
      <c r="C24" s="154">
        <v>6</v>
      </c>
      <c r="D24" s="153" t="s">
        <v>95</v>
      </c>
      <c r="E24" s="154">
        <v>10</v>
      </c>
      <c r="F24" s="153" t="s">
        <v>95</v>
      </c>
      <c r="G24" s="154" t="s">
        <v>95</v>
      </c>
      <c r="H24" s="33"/>
      <c r="I24" s="20"/>
      <c r="J24" s="20"/>
      <c r="K24" s="20"/>
    </row>
    <row r="25" spans="1:11" s="9" customFormat="1" ht="19.95" customHeight="1" x14ac:dyDescent="0.2">
      <c r="A25" s="204" t="s">
        <v>118</v>
      </c>
      <c r="B25" s="152">
        <f t="shared" si="0"/>
        <v>32</v>
      </c>
      <c r="C25" s="136" t="s">
        <v>95</v>
      </c>
      <c r="D25" s="136">
        <v>31</v>
      </c>
      <c r="E25" s="136" t="s">
        <v>95</v>
      </c>
      <c r="F25" s="136">
        <v>1</v>
      </c>
      <c r="G25" s="136" t="s">
        <v>95</v>
      </c>
      <c r="H25" s="33"/>
      <c r="I25" s="20"/>
      <c r="J25" s="20"/>
      <c r="K25" s="20"/>
    </row>
    <row r="26" spans="1:11" s="9" customFormat="1" ht="19.95" customHeight="1" x14ac:dyDescent="0.2">
      <c r="A26" s="204" t="s">
        <v>119</v>
      </c>
      <c r="B26" s="152">
        <f t="shared" si="0"/>
        <v>46</v>
      </c>
      <c r="C26" s="136" t="s">
        <v>95</v>
      </c>
      <c r="D26" s="136">
        <v>38</v>
      </c>
      <c r="E26" s="136" t="s">
        <v>95</v>
      </c>
      <c r="F26" s="136">
        <v>8</v>
      </c>
      <c r="G26" s="136" t="s">
        <v>95</v>
      </c>
      <c r="H26" s="33"/>
      <c r="I26" s="20"/>
      <c r="J26" s="20"/>
      <c r="K26" s="20"/>
    </row>
    <row r="27" spans="1:11" s="9" customFormat="1" ht="19.95" customHeight="1" x14ac:dyDescent="0.2">
      <c r="A27" s="204" t="s">
        <v>172</v>
      </c>
      <c r="B27" s="152">
        <f t="shared" si="0"/>
        <v>34</v>
      </c>
      <c r="C27" s="137" t="s">
        <v>95</v>
      </c>
      <c r="D27" s="136">
        <v>26</v>
      </c>
      <c r="E27" s="136">
        <v>1</v>
      </c>
      <c r="F27" s="136">
        <v>7</v>
      </c>
      <c r="G27" s="136" t="s">
        <v>95</v>
      </c>
      <c r="H27" s="33"/>
      <c r="I27" s="20"/>
      <c r="J27" s="20"/>
      <c r="K27" s="20"/>
    </row>
    <row r="28" spans="1:11" s="58" customFormat="1" ht="19.95" customHeight="1" x14ac:dyDescent="0.25">
      <c r="A28" s="67" t="s">
        <v>75</v>
      </c>
      <c r="B28" s="50">
        <f t="shared" si="0"/>
        <v>90</v>
      </c>
      <c r="C28" s="68">
        <f>C29+C30+C31</f>
        <v>21</v>
      </c>
      <c r="D28" s="68">
        <f>D29+D30+D31</f>
        <v>66</v>
      </c>
      <c r="E28" s="68">
        <f>E29+E30+E31</f>
        <v>1</v>
      </c>
      <c r="F28" s="68">
        <f>F29+F30+F31</f>
        <v>2</v>
      </c>
      <c r="G28" s="68">
        <f>G29+G30+G31</f>
        <v>0</v>
      </c>
      <c r="H28" s="40"/>
      <c r="I28" s="56"/>
      <c r="J28" s="59"/>
      <c r="K28" s="59"/>
    </row>
    <row r="29" spans="1:11" s="9" customFormat="1" ht="19.95" customHeight="1" x14ac:dyDescent="0.25">
      <c r="A29" s="210" t="s">
        <v>117</v>
      </c>
      <c r="B29" s="152">
        <f t="shared" si="0"/>
        <v>20</v>
      </c>
      <c r="C29" s="153">
        <v>19</v>
      </c>
      <c r="D29" s="153" t="s">
        <v>95</v>
      </c>
      <c r="E29" s="154">
        <v>1</v>
      </c>
      <c r="F29" s="154" t="s">
        <v>95</v>
      </c>
      <c r="G29" s="154" t="s">
        <v>95</v>
      </c>
      <c r="H29" s="33"/>
      <c r="I29" s="19"/>
      <c r="J29" s="19"/>
      <c r="K29" s="19"/>
    </row>
    <row r="30" spans="1:11" s="9" customFormat="1" ht="19.95" customHeight="1" x14ac:dyDescent="0.25">
      <c r="A30" s="204" t="s">
        <v>99</v>
      </c>
      <c r="B30" s="152">
        <f t="shared" si="0"/>
        <v>32</v>
      </c>
      <c r="C30" s="137">
        <v>1</v>
      </c>
      <c r="D30" s="136">
        <v>29</v>
      </c>
      <c r="E30" s="136" t="s">
        <v>95</v>
      </c>
      <c r="F30" s="136">
        <v>2</v>
      </c>
      <c r="G30" s="136" t="s">
        <v>95</v>
      </c>
      <c r="H30" s="33"/>
      <c r="I30" s="19"/>
      <c r="J30" s="19"/>
      <c r="K30" s="19"/>
    </row>
    <row r="31" spans="1:11" s="9" customFormat="1" ht="19.95" customHeight="1" x14ac:dyDescent="0.25">
      <c r="A31" s="205" t="s">
        <v>140</v>
      </c>
      <c r="B31" s="152">
        <f t="shared" si="0"/>
        <v>38</v>
      </c>
      <c r="C31" s="137">
        <v>1</v>
      </c>
      <c r="D31" s="136">
        <v>37</v>
      </c>
      <c r="E31" s="136" t="s">
        <v>95</v>
      </c>
      <c r="F31" s="136" t="s">
        <v>95</v>
      </c>
      <c r="G31" s="136" t="s">
        <v>95</v>
      </c>
      <c r="H31" s="33"/>
      <c r="I31" s="19"/>
      <c r="J31" s="19"/>
      <c r="K31" s="19"/>
    </row>
    <row r="32" spans="1:11" s="58" customFormat="1" ht="19.95" customHeight="1" x14ac:dyDescent="0.25">
      <c r="A32" s="67" t="s">
        <v>76</v>
      </c>
      <c r="B32" s="50">
        <f t="shared" si="0"/>
        <v>143</v>
      </c>
      <c r="C32" s="68">
        <f>C33+C34+C35+C36</f>
        <v>4</v>
      </c>
      <c r="D32" s="68">
        <f>D33+D34+D35+D36</f>
        <v>123</v>
      </c>
      <c r="E32" s="68">
        <f>E33+E34+E35+E36</f>
        <v>7</v>
      </c>
      <c r="F32" s="68">
        <f>F33+F34+F35+F36</f>
        <v>9</v>
      </c>
      <c r="G32" s="68">
        <f>G33+G34+G35+G36</f>
        <v>0</v>
      </c>
      <c r="H32" s="40"/>
      <c r="I32" s="57"/>
      <c r="J32" s="56"/>
      <c r="K32" s="56"/>
    </row>
    <row r="33" spans="1:17" s="9" customFormat="1" ht="19.95" customHeight="1" x14ac:dyDescent="0.25">
      <c r="A33" s="210" t="s">
        <v>117</v>
      </c>
      <c r="B33" s="152">
        <f t="shared" si="0"/>
        <v>4</v>
      </c>
      <c r="C33" s="153">
        <v>4</v>
      </c>
      <c r="D33" s="154" t="s">
        <v>95</v>
      </c>
      <c r="E33" s="154" t="s">
        <v>95</v>
      </c>
      <c r="F33" s="153" t="s">
        <v>95</v>
      </c>
      <c r="G33" s="154" t="s">
        <v>95</v>
      </c>
      <c r="H33" s="33"/>
      <c r="I33" s="19"/>
      <c r="J33" s="20"/>
      <c r="K33" s="19"/>
    </row>
    <row r="34" spans="1:17" s="9" customFormat="1" ht="19.95" customHeight="1" x14ac:dyDescent="0.25">
      <c r="A34" s="205" t="s">
        <v>103</v>
      </c>
      <c r="B34" s="152">
        <f t="shared" si="0"/>
        <v>42</v>
      </c>
      <c r="C34" s="137" t="s">
        <v>95</v>
      </c>
      <c r="D34" s="137">
        <v>32</v>
      </c>
      <c r="E34" s="136">
        <v>3</v>
      </c>
      <c r="F34" s="136">
        <v>7</v>
      </c>
      <c r="G34" s="136" t="s">
        <v>95</v>
      </c>
      <c r="H34" s="33"/>
      <c r="I34" s="19"/>
      <c r="J34" s="20"/>
      <c r="K34" s="19"/>
    </row>
    <row r="35" spans="1:17" s="9" customFormat="1" ht="19.95" customHeight="1" x14ac:dyDescent="0.25">
      <c r="A35" s="205" t="s">
        <v>69</v>
      </c>
      <c r="B35" s="152">
        <f t="shared" si="0"/>
        <v>54</v>
      </c>
      <c r="C35" s="137" t="s">
        <v>95</v>
      </c>
      <c r="D35" s="136">
        <v>52</v>
      </c>
      <c r="E35" s="136" t="s">
        <v>95</v>
      </c>
      <c r="F35" s="136">
        <v>2</v>
      </c>
      <c r="G35" s="136" t="s">
        <v>95</v>
      </c>
      <c r="H35" s="33"/>
      <c r="I35" s="20"/>
      <c r="J35" s="20"/>
      <c r="K35" s="19"/>
      <c r="L35" s="19"/>
      <c r="M35" s="19"/>
    </row>
    <row r="36" spans="1:17" s="9" customFormat="1" ht="19.95" customHeight="1" x14ac:dyDescent="0.2">
      <c r="A36" s="205" t="s">
        <v>70</v>
      </c>
      <c r="B36" s="152">
        <f t="shared" si="0"/>
        <v>43</v>
      </c>
      <c r="C36" s="137" t="s">
        <v>95</v>
      </c>
      <c r="D36" s="137">
        <v>39</v>
      </c>
      <c r="E36" s="136">
        <v>4</v>
      </c>
      <c r="F36" s="136" t="s">
        <v>95</v>
      </c>
      <c r="G36" s="136" t="s">
        <v>95</v>
      </c>
      <c r="H36" s="33"/>
      <c r="I36" s="20"/>
      <c r="J36" s="20"/>
    </row>
    <row r="37" spans="1:17" s="58" customFormat="1" ht="19.95" customHeight="1" x14ac:dyDescent="0.25">
      <c r="A37" s="67" t="s">
        <v>77</v>
      </c>
      <c r="B37" s="50">
        <f t="shared" si="0"/>
        <v>595</v>
      </c>
      <c r="C37" s="68">
        <f>SUM(C38:C50)</f>
        <v>192</v>
      </c>
      <c r="D37" s="68">
        <f>SUM(D38:D50)</f>
        <v>367</v>
      </c>
      <c r="E37" s="68">
        <f>SUM(E38:E50)</f>
        <v>8</v>
      </c>
      <c r="F37" s="68">
        <f>SUM(F38:F50)</f>
        <v>28</v>
      </c>
      <c r="G37" s="68">
        <f>SUM(G38:G50)</f>
        <v>0</v>
      </c>
      <c r="H37" s="60"/>
      <c r="I37" s="56"/>
      <c r="J37" s="59"/>
      <c r="M37" s="9"/>
      <c r="N37" s="9"/>
      <c r="O37" s="9"/>
      <c r="P37" s="9"/>
      <c r="Q37" s="9"/>
    </row>
    <row r="38" spans="1:17" s="9" customFormat="1" ht="15" customHeight="1" x14ac:dyDescent="0.25">
      <c r="A38" s="47" t="s">
        <v>173</v>
      </c>
      <c r="B38" s="54">
        <f t="shared" si="0"/>
        <v>188</v>
      </c>
      <c r="C38" s="54">
        <v>183</v>
      </c>
      <c r="D38" s="54">
        <v>4</v>
      </c>
      <c r="E38" s="54">
        <v>1</v>
      </c>
      <c r="F38" s="54" t="s">
        <v>95</v>
      </c>
      <c r="G38" s="54" t="s">
        <v>95</v>
      </c>
      <c r="H38" s="33"/>
      <c r="I38" s="19"/>
      <c r="J38" s="20"/>
      <c r="K38" s="19"/>
    </row>
    <row r="39" spans="1:17" s="9" customFormat="1" ht="15" customHeight="1" x14ac:dyDescent="0.25">
      <c r="A39" s="205" t="s">
        <v>141</v>
      </c>
      <c r="B39" s="54">
        <f t="shared" si="0"/>
        <v>11</v>
      </c>
      <c r="C39" s="54" t="s">
        <v>95</v>
      </c>
      <c r="D39" s="54">
        <v>10</v>
      </c>
      <c r="E39" s="54" t="s">
        <v>95</v>
      </c>
      <c r="F39" s="54">
        <v>1</v>
      </c>
      <c r="G39" s="54" t="s">
        <v>95</v>
      </c>
      <c r="H39" s="33"/>
      <c r="I39" s="19"/>
      <c r="J39" s="20"/>
      <c r="K39" s="19"/>
    </row>
    <row r="40" spans="1:17" s="9" customFormat="1" ht="15" customHeight="1" x14ac:dyDescent="0.25">
      <c r="A40" s="204" t="s">
        <v>142</v>
      </c>
      <c r="B40" s="54">
        <f t="shared" si="0"/>
        <v>10</v>
      </c>
      <c r="C40" s="54" t="s">
        <v>95</v>
      </c>
      <c r="D40" s="54">
        <v>10</v>
      </c>
      <c r="E40" s="54" t="s">
        <v>95</v>
      </c>
      <c r="F40" s="54" t="s">
        <v>95</v>
      </c>
      <c r="G40" s="54" t="s">
        <v>95</v>
      </c>
      <c r="H40" s="33"/>
      <c r="I40" s="19"/>
      <c r="J40" s="20"/>
      <c r="K40" s="19"/>
    </row>
    <row r="41" spans="1:17" s="9" customFormat="1" ht="15" customHeight="1" x14ac:dyDescent="0.25">
      <c r="A41" s="205" t="s">
        <v>143</v>
      </c>
      <c r="B41" s="54">
        <f t="shared" si="0"/>
        <v>49</v>
      </c>
      <c r="C41" s="54" t="s">
        <v>95</v>
      </c>
      <c r="D41" s="54">
        <v>48</v>
      </c>
      <c r="E41" s="54">
        <v>1</v>
      </c>
      <c r="F41" s="54" t="s">
        <v>95</v>
      </c>
      <c r="G41" s="54" t="s">
        <v>95</v>
      </c>
      <c r="H41" s="33"/>
      <c r="I41" s="19"/>
      <c r="J41" s="20"/>
      <c r="K41" s="19"/>
    </row>
    <row r="42" spans="1:17" s="9" customFormat="1" ht="15" customHeight="1" x14ac:dyDescent="0.25">
      <c r="A42" s="204" t="s">
        <v>159</v>
      </c>
      <c r="B42" s="54">
        <f t="shared" si="0"/>
        <v>35</v>
      </c>
      <c r="C42" s="54" t="s">
        <v>95</v>
      </c>
      <c r="D42" s="54">
        <v>26</v>
      </c>
      <c r="E42" s="54" t="s">
        <v>95</v>
      </c>
      <c r="F42" s="54">
        <v>9</v>
      </c>
      <c r="G42" s="54" t="s">
        <v>95</v>
      </c>
      <c r="H42" s="33"/>
      <c r="I42" s="20"/>
      <c r="J42" s="20"/>
      <c r="K42" s="19"/>
    </row>
    <row r="43" spans="1:17" s="9" customFormat="1" ht="15" customHeight="1" x14ac:dyDescent="0.25">
      <c r="A43" s="204" t="s">
        <v>160</v>
      </c>
      <c r="B43" s="54">
        <f t="shared" si="0"/>
        <v>56</v>
      </c>
      <c r="C43" s="54">
        <v>7</v>
      </c>
      <c r="D43" s="54">
        <v>47</v>
      </c>
      <c r="E43" s="54">
        <v>2</v>
      </c>
      <c r="F43" s="54" t="s">
        <v>95</v>
      </c>
      <c r="G43" s="54" t="s">
        <v>95</v>
      </c>
      <c r="H43" s="33"/>
      <c r="I43" s="20"/>
      <c r="J43" s="20"/>
      <c r="K43" s="19"/>
    </row>
    <row r="44" spans="1:17" s="9" customFormat="1" ht="15" customHeight="1" x14ac:dyDescent="0.25">
      <c r="A44" s="204" t="s">
        <v>161</v>
      </c>
      <c r="B44" s="54">
        <f t="shared" si="0"/>
        <v>27</v>
      </c>
      <c r="C44" s="54" t="s">
        <v>95</v>
      </c>
      <c r="D44" s="54">
        <v>26</v>
      </c>
      <c r="E44" s="54">
        <v>1</v>
      </c>
      <c r="F44" s="54" t="s">
        <v>95</v>
      </c>
      <c r="G44" s="54" t="s">
        <v>95</v>
      </c>
      <c r="H44" s="33"/>
      <c r="I44" s="20"/>
      <c r="J44" s="20"/>
      <c r="K44" s="19"/>
    </row>
    <row r="45" spans="1:17" s="9" customFormat="1" ht="15" customHeight="1" x14ac:dyDescent="0.25">
      <c r="A45" s="205" t="s">
        <v>162</v>
      </c>
      <c r="B45" s="54">
        <f t="shared" si="0"/>
        <v>24</v>
      </c>
      <c r="C45" s="54" t="s">
        <v>95</v>
      </c>
      <c r="D45" s="54">
        <v>23</v>
      </c>
      <c r="E45" s="54">
        <v>1</v>
      </c>
      <c r="F45" s="54" t="s">
        <v>95</v>
      </c>
      <c r="G45" s="54" t="s">
        <v>95</v>
      </c>
      <c r="H45" s="33"/>
      <c r="I45" s="20"/>
      <c r="J45" s="20"/>
      <c r="K45" s="19"/>
    </row>
    <row r="46" spans="1:17" s="9" customFormat="1" ht="15" customHeight="1" x14ac:dyDescent="0.25">
      <c r="A46" s="204" t="s">
        <v>163</v>
      </c>
      <c r="B46" s="54">
        <f t="shared" si="0"/>
        <v>83</v>
      </c>
      <c r="C46" s="54">
        <v>2</v>
      </c>
      <c r="D46" s="54">
        <v>74</v>
      </c>
      <c r="E46" s="54">
        <v>1</v>
      </c>
      <c r="F46" s="54">
        <v>6</v>
      </c>
      <c r="G46" s="54" t="s">
        <v>95</v>
      </c>
      <c r="H46" s="33"/>
      <c r="I46" s="20"/>
      <c r="J46" s="20"/>
      <c r="K46" s="19"/>
    </row>
    <row r="47" spans="1:17" s="9" customFormat="1" ht="15" customHeight="1" x14ac:dyDescent="0.25">
      <c r="A47" s="204" t="s">
        <v>164</v>
      </c>
      <c r="B47" s="54">
        <f t="shared" si="0"/>
        <v>54</v>
      </c>
      <c r="C47" s="54" t="s">
        <v>95</v>
      </c>
      <c r="D47" s="54">
        <v>43</v>
      </c>
      <c r="E47" s="54">
        <v>1</v>
      </c>
      <c r="F47" s="54">
        <v>10</v>
      </c>
      <c r="G47" s="54" t="s">
        <v>95</v>
      </c>
      <c r="H47" s="33"/>
      <c r="I47" s="20"/>
      <c r="J47" s="20"/>
      <c r="K47" s="19"/>
    </row>
    <row r="48" spans="1:17" s="9" customFormat="1" ht="15" customHeight="1" x14ac:dyDescent="0.25">
      <c r="A48" s="204" t="s">
        <v>165</v>
      </c>
      <c r="B48" s="54">
        <f t="shared" ref="B48:B50" si="1">SUM(C48:G48)</f>
        <v>16</v>
      </c>
      <c r="C48" s="54" t="s">
        <v>95</v>
      </c>
      <c r="D48" s="54">
        <v>14</v>
      </c>
      <c r="E48" s="54" t="s">
        <v>95</v>
      </c>
      <c r="F48" s="54">
        <v>2</v>
      </c>
      <c r="G48" s="54" t="s">
        <v>95</v>
      </c>
      <c r="H48" s="33"/>
      <c r="I48" s="20"/>
      <c r="J48" s="20"/>
      <c r="K48" s="19"/>
    </row>
    <row r="49" spans="1:13" s="9" customFormat="1" ht="24" customHeight="1" x14ac:dyDescent="0.25">
      <c r="A49" s="206" t="s">
        <v>157</v>
      </c>
      <c r="B49" s="54">
        <f t="shared" si="1"/>
        <v>24</v>
      </c>
      <c r="C49" s="54" t="s">
        <v>95</v>
      </c>
      <c r="D49" s="54">
        <v>24</v>
      </c>
      <c r="E49" s="54" t="s">
        <v>95</v>
      </c>
      <c r="F49" s="54" t="s">
        <v>95</v>
      </c>
      <c r="G49" s="54" t="s">
        <v>95</v>
      </c>
      <c r="H49" s="33"/>
      <c r="I49" s="20"/>
      <c r="J49" s="20"/>
      <c r="K49" s="19"/>
    </row>
    <row r="50" spans="1:13" s="9" customFormat="1" ht="12.6" customHeight="1" x14ac:dyDescent="0.25">
      <c r="A50" s="204" t="s">
        <v>158</v>
      </c>
      <c r="B50" s="54">
        <f t="shared" si="1"/>
        <v>18</v>
      </c>
      <c r="C50" s="54" t="s">
        <v>95</v>
      </c>
      <c r="D50" s="54">
        <v>18</v>
      </c>
      <c r="E50" s="54" t="s">
        <v>95</v>
      </c>
      <c r="F50" s="54" t="s">
        <v>95</v>
      </c>
      <c r="G50" s="54" t="s">
        <v>95</v>
      </c>
      <c r="H50" s="33"/>
      <c r="I50" s="20"/>
      <c r="J50" s="19"/>
      <c r="K50" s="19"/>
    </row>
    <row r="51" spans="1:13" s="9" customFormat="1" ht="5.0999999999999996" customHeight="1" x14ac:dyDescent="0.25">
      <c r="A51" s="51"/>
      <c r="B51" s="52"/>
      <c r="C51" s="52"/>
      <c r="D51" s="52"/>
      <c r="E51" s="52"/>
      <c r="F51" s="52"/>
      <c r="G51" s="52"/>
      <c r="H51" s="33"/>
      <c r="I51" s="20"/>
      <c r="J51" s="19"/>
      <c r="K51" s="19"/>
    </row>
    <row r="52" spans="1:13" s="9" customFormat="1" ht="13.5" customHeight="1" x14ac:dyDescent="0.25">
      <c r="A52" s="21"/>
      <c r="B52" s="22"/>
      <c r="C52" s="22"/>
      <c r="D52" s="22"/>
      <c r="E52" s="22"/>
      <c r="F52" s="22"/>
      <c r="G52" s="22"/>
      <c r="H52" s="33"/>
      <c r="I52" s="20"/>
      <c r="J52" s="19"/>
      <c r="K52" s="19"/>
    </row>
    <row r="53" spans="1:13" s="9" customFormat="1" ht="15" customHeight="1" x14ac:dyDescent="0.25">
      <c r="A53" s="29" t="s">
        <v>131</v>
      </c>
      <c r="B53" s="25"/>
      <c r="C53" s="25"/>
      <c r="D53" s="25"/>
      <c r="E53" s="25"/>
      <c r="F53" s="25"/>
      <c r="G53" s="25"/>
      <c r="H53" s="33"/>
      <c r="I53" s="20"/>
      <c r="J53" s="19"/>
      <c r="K53" s="20"/>
    </row>
    <row r="54" spans="1:13" s="9" customFormat="1" ht="15" customHeight="1" x14ac:dyDescent="0.25">
      <c r="A54" s="29" t="s">
        <v>180</v>
      </c>
      <c r="B54" s="23"/>
      <c r="C54" s="23"/>
      <c r="D54" s="23"/>
      <c r="E54" s="23"/>
      <c r="F54" s="23"/>
      <c r="G54" s="23"/>
      <c r="H54" s="33"/>
      <c r="I54" s="19"/>
      <c r="J54" s="19"/>
      <c r="K54" s="19"/>
    </row>
    <row r="55" spans="1:13" s="9" customFormat="1" ht="15" customHeight="1" x14ac:dyDescent="0.25">
      <c r="A55" s="218" t="s">
        <v>106</v>
      </c>
      <c r="B55" s="218"/>
      <c r="C55" s="218"/>
      <c r="D55" s="218"/>
      <c r="E55" s="218"/>
      <c r="F55" s="218"/>
      <c r="G55" s="218"/>
      <c r="H55" s="33"/>
      <c r="I55" s="19"/>
    </row>
    <row r="56" spans="1:13" s="9" customFormat="1" ht="21.6" customHeight="1" x14ac:dyDescent="0.25">
      <c r="A56" s="36"/>
      <c r="B56" s="88"/>
      <c r="C56" s="88" t="s">
        <v>3</v>
      </c>
      <c r="D56" s="88" t="s">
        <v>2</v>
      </c>
      <c r="E56" s="88" t="s">
        <v>22</v>
      </c>
      <c r="F56" s="88" t="s">
        <v>2</v>
      </c>
      <c r="G56" s="135" t="s">
        <v>139</v>
      </c>
      <c r="H56" s="33"/>
    </row>
    <row r="57" spans="1:13" s="9" customFormat="1" ht="21.6" customHeight="1" x14ac:dyDescent="0.25">
      <c r="A57" s="49" t="s">
        <v>67</v>
      </c>
      <c r="B57" s="88" t="s">
        <v>0</v>
      </c>
      <c r="C57" s="88" t="s">
        <v>4</v>
      </c>
      <c r="D57" s="88" t="s">
        <v>134</v>
      </c>
      <c r="E57" s="88" t="s">
        <v>23</v>
      </c>
      <c r="F57" s="88" t="s">
        <v>135</v>
      </c>
      <c r="G57" s="135" t="s">
        <v>136</v>
      </c>
      <c r="H57" s="33"/>
    </row>
    <row r="58" spans="1:13" s="9" customFormat="1" ht="4.95" customHeight="1" x14ac:dyDescent="0.25">
      <c r="A58" s="5"/>
      <c r="B58" s="6"/>
      <c r="C58" s="6"/>
      <c r="D58" s="6"/>
      <c r="E58" s="6"/>
      <c r="F58" s="6"/>
      <c r="G58" s="6"/>
      <c r="H58" s="33"/>
    </row>
    <row r="59" spans="1:13" s="58" customFormat="1" ht="20.100000000000001" customHeight="1" x14ac:dyDescent="0.25">
      <c r="A59" s="67" t="s">
        <v>78</v>
      </c>
      <c r="B59" s="50">
        <f t="shared" ref="B59:B84" si="2">SUM(C59:G59)</f>
        <v>112</v>
      </c>
      <c r="C59" s="68">
        <f>SUM(C60:C64)</f>
        <v>8</v>
      </c>
      <c r="D59" s="68">
        <f>SUM(D60:D64)</f>
        <v>55</v>
      </c>
      <c r="E59" s="68">
        <f>SUM(E60:E64)</f>
        <v>24</v>
      </c>
      <c r="F59" s="68">
        <f>SUM(F60:F64)</f>
        <v>25</v>
      </c>
      <c r="G59" s="68">
        <f>SUM(G60:G64)</f>
        <v>0</v>
      </c>
      <c r="H59" s="40"/>
      <c r="L59" s="56"/>
      <c r="M59" s="56"/>
    </row>
    <row r="60" spans="1:13" s="9" customFormat="1" ht="20.100000000000001" customHeight="1" x14ac:dyDescent="0.2">
      <c r="A60" s="204" t="s">
        <v>117</v>
      </c>
      <c r="B60" s="54">
        <f t="shared" si="2"/>
        <v>13</v>
      </c>
      <c r="C60" s="137">
        <v>8</v>
      </c>
      <c r="D60" s="137" t="s">
        <v>95</v>
      </c>
      <c r="E60" s="136">
        <v>5</v>
      </c>
      <c r="F60" s="137" t="s">
        <v>95</v>
      </c>
      <c r="G60" s="136" t="s">
        <v>95</v>
      </c>
      <c r="H60" s="33"/>
      <c r="L60" s="20"/>
      <c r="M60" s="20"/>
    </row>
    <row r="61" spans="1:13" s="9" customFormat="1" ht="26.25" customHeight="1" x14ac:dyDescent="0.2">
      <c r="A61" s="205" t="s">
        <v>43</v>
      </c>
      <c r="B61" s="54">
        <f t="shared" si="2"/>
        <v>45</v>
      </c>
      <c r="C61" s="137" t="s">
        <v>95</v>
      </c>
      <c r="D61" s="137">
        <v>19</v>
      </c>
      <c r="E61" s="136">
        <v>2</v>
      </c>
      <c r="F61" s="136">
        <v>24</v>
      </c>
      <c r="G61" s="136" t="s">
        <v>95</v>
      </c>
      <c r="H61" s="33"/>
      <c r="L61" s="20"/>
      <c r="M61" s="20"/>
    </row>
    <row r="62" spans="1:13" s="9" customFormat="1" ht="20.100000000000001" customHeight="1" x14ac:dyDescent="0.2">
      <c r="A62" s="204" t="s">
        <v>44</v>
      </c>
      <c r="B62" s="54">
        <f t="shared" si="2"/>
        <v>29</v>
      </c>
      <c r="C62" s="137" t="s">
        <v>95</v>
      </c>
      <c r="D62" s="137">
        <v>24</v>
      </c>
      <c r="E62" s="136">
        <v>4</v>
      </c>
      <c r="F62" s="136">
        <v>1</v>
      </c>
      <c r="G62" s="136" t="s">
        <v>95</v>
      </c>
      <c r="H62" s="33"/>
      <c r="L62" s="20"/>
      <c r="M62" s="20"/>
    </row>
    <row r="63" spans="1:13" s="9" customFormat="1" ht="20.100000000000001" customHeight="1" x14ac:dyDescent="0.2">
      <c r="A63" s="204" t="s">
        <v>45</v>
      </c>
      <c r="B63" s="54">
        <f t="shared" si="2"/>
        <v>12</v>
      </c>
      <c r="C63" s="136" t="s">
        <v>95</v>
      </c>
      <c r="D63" s="137" t="s">
        <v>95</v>
      </c>
      <c r="E63" s="136">
        <v>12</v>
      </c>
      <c r="F63" s="136" t="s">
        <v>95</v>
      </c>
      <c r="G63" s="136" t="s">
        <v>95</v>
      </c>
      <c r="H63" s="33"/>
      <c r="L63" s="20"/>
      <c r="M63" s="20"/>
    </row>
    <row r="64" spans="1:13" s="9" customFormat="1" ht="20.100000000000001" customHeight="1" x14ac:dyDescent="0.25">
      <c r="A64" s="204" t="s">
        <v>46</v>
      </c>
      <c r="B64" s="54">
        <f t="shared" si="2"/>
        <v>13</v>
      </c>
      <c r="C64" s="137" t="s">
        <v>95</v>
      </c>
      <c r="D64" s="136">
        <v>12</v>
      </c>
      <c r="E64" s="136">
        <v>1</v>
      </c>
      <c r="F64" s="136" t="s">
        <v>95</v>
      </c>
      <c r="G64" s="136" t="s">
        <v>95</v>
      </c>
      <c r="H64" s="33"/>
      <c r="L64" s="20"/>
      <c r="M64" s="19"/>
    </row>
    <row r="65" spans="1:13" s="58" customFormat="1" ht="20.100000000000001" customHeight="1" x14ac:dyDescent="0.25">
      <c r="A65" s="69" t="s">
        <v>79</v>
      </c>
      <c r="B65" s="50">
        <f t="shared" si="2"/>
        <v>46</v>
      </c>
      <c r="C65" s="68">
        <f>C66+C67+C68</f>
        <v>7</v>
      </c>
      <c r="D65" s="68">
        <f>D66+D67+D68</f>
        <v>30</v>
      </c>
      <c r="E65" s="68">
        <f>E66+E67+E68</f>
        <v>9</v>
      </c>
      <c r="F65" s="68">
        <f t="shared" ref="F65:G65" si="3">F66+F67+F68</f>
        <v>0</v>
      </c>
      <c r="G65" s="68">
        <f t="shared" si="3"/>
        <v>0</v>
      </c>
      <c r="H65" s="40"/>
      <c r="L65" s="59"/>
      <c r="M65" s="59"/>
    </row>
    <row r="66" spans="1:13" s="9" customFormat="1" ht="20.100000000000001" customHeight="1" x14ac:dyDescent="0.2">
      <c r="A66" s="204" t="s">
        <v>117</v>
      </c>
      <c r="B66" s="54">
        <f t="shared" si="2"/>
        <v>10</v>
      </c>
      <c r="C66" s="136">
        <v>7</v>
      </c>
      <c r="D66" s="137" t="s">
        <v>95</v>
      </c>
      <c r="E66" s="136">
        <v>3</v>
      </c>
      <c r="F66" s="136" t="s">
        <v>95</v>
      </c>
      <c r="G66" s="136" t="s">
        <v>95</v>
      </c>
      <c r="H66" s="33"/>
      <c r="L66" s="20"/>
      <c r="M66" s="20"/>
    </row>
    <row r="67" spans="1:13" s="9" customFormat="1" ht="20.100000000000001" customHeight="1" x14ac:dyDescent="0.2">
      <c r="A67" s="204" t="s">
        <v>47</v>
      </c>
      <c r="B67" s="54">
        <f t="shared" si="2"/>
        <v>21</v>
      </c>
      <c r="C67" s="137" t="s">
        <v>95</v>
      </c>
      <c r="D67" s="136">
        <v>21</v>
      </c>
      <c r="E67" s="136" t="s">
        <v>95</v>
      </c>
      <c r="F67" s="136" t="s">
        <v>95</v>
      </c>
      <c r="G67" s="136" t="s">
        <v>95</v>
      </c>
      <c r="H67" s="33"/>
      <c r="L67" s="20"/>
      <c r="M67" s="20"/>
    </row>
    <row r="68" spans="1:13" s="9" customFormat="1" ht="24.75" customHeight="1" x14ac:dyDescent="0.2">
      <c r="A68" s="205" t="s">
        <v>48</v>
      </c>
      <c r="B68" s="54">
        <f t="shared" si="2"/>
        <v>15</v>
      </c>
      <c r="C68" s="137" t="s">
        <v>95</v>
      </c>
      <c r="D68" s="137">
        <v>9</v>
      </c>
      <c r="E68" s="136">
        <v>6</v>
      </c>
      <c r="F68" s="136" t="s">
        <v>95</v>
      </c>
      <c r="G68" s="136" t="s">
        <v>95</v>
      </c>
      <c r="H68" s="33"/>
      <c r="L68" s="20"/>
      <c r="M68" s="20"/>
    </row>
    <row r="69" spans="1:13" s="58" customFormat="1" ht="20.100000000000001" customHeight="1" x14ac:dyDescent="0.25">
      <c r="A69" s="69" t="s">
        <v>80</v>
      </c>
      <c r="B69" s="50">
        <f t="shared" si="2"/>
        <v>51</v>
      </c>
      <c r="C69" s="68">
        <f>C70+C71+C72</f>
        <v>4</v>
      </c>
      <c r="D69" s="68">
        <f>D70+D71+D72</f>
        <v>46</v>
      </c>
      <c r="E69" s="68">
        <f>E70+E71+E72</f>
        <v>1</v>
      </c>
      <c r="F69" s="68">
        <f t="shared" ref="F69:G69" si="4">F70+F71+F72</f>
        <v>0</v>
      </c>
      <c r="G69" s="68">
        <f t="shared" si="4"/>
        <v>0</v>
      </c>
      <c r="H69" s="40"/>
      <c r="L69" s="59"/>
      <c r="M69" s="56"/>
    </row>
    <row r="70" spans="1:13" s="9" customFormat="1" ht="20.100000000000001" customHeight="1" x14ac:dyDescent="0.2">
      <c r="A70" s="211" t="s">
        <v>117</v>
      </c>
      <c r="B70" s="54">
        <f t="shared" si="2"/>
        <v>5</v>
      </c>
      <c r="C70" s="54">
        <v>4</v>
      </c>
      <c r="D70" s="54">
        <v>1</v>
      </c>
      <c r="E70" s="54" t="s">
        <v>95</v>
      </c>
      <c r="F70" s="54" t="s">
        <v>95</v>
      </c>
      <c r="G70" s="54" t="s">
        <v>95</v>
      </c>
      <c r="H70" s="33"/>
      <c r="L70" s="20"/>
      <c r="M70" s="20"/>
    </row>
    <row r="71" spans="1:13" s="9" customFormat="1" ht="30" customHeight="1" x14ac:dyDescent="0.2">
      <c r="A71" s="211" t="s">
        <v>111</v>
      </c>
      <c r="B71" s="54">
        <f t="shared" si="2"/>
        <v>24</v>
      </c>
      <c r="C71" s="54" t="s">
        <v>95</v>
      </c>
      <c r="D71" s="54">
        <v>24</v>
      </c>
      <c r="E71" s="54" t="s">
        <v>95</v>
      </c>
      <c r="F71" s="54" t="s">
        <v>95</v>
      </c>
      <c r="G71" s="54" t="s">
        <v>95</v>
      </c>
      <c r="H71" s="33"/>
      <c r="L71" s="20"/>
      <c r="M71" s="20"/>
    </row>
    <row r="72" spans="1:13" s="9" customFormat="1" ht="15" customHeight="1" x14ac:dyDescent="0.25">
      <c r="A72" s="205" t="s">
        <v>49</v>
      </c>
      <c r="B72" s="54">
        <f t="shared" si="2"/>
        <v>22</v>
      </c>
      <c r="C72" s="54" t="s">
        <v>95</v>
      </c>
      <c r="D72" s="54">
        <v>21</v>
      </c>
      <c r="E72" s="54">
        <v>1</v>
      </c>
      <c r="F72" s="54" t="s">
        <v>95</v>
      </c>
      <c r="G72" s="54" t="s">
        <v>95</v>
      </c>
      <c r="H72" s="33"/>
      <c r="L72" s="19"/>
      <c r="M72" s="20"/>
    </row>
    <row r="73" spans="1:13" s="58" customFormat="1" ht="20.100000000000001" customHeight="1" x14ac:dyDescent="0.25">
      <c r="A73" s="69" t="s">
        <v>81</v>
      </c>
      <c r="B73" s="50">
        <f t="shared" si="2"/>
        <v>25</v>
      </c>
      <c r="C73" s="70">
        <f>C74+C75</f>
        <v>1</v>
      </c>
      <c r="D73" s="70">
        <f>D74+D75</f>
        <v>12</v>
      </c>
      <c r="E73" s="70">
        <f>E74+E75</f>
        <v>12</v>
      </c>
      <c r="F73" s="70">
        <f t="shared" ref="F73:G73" si="5">F74+F75</f>
        <v>0</v>
      </c>
      <c r="G73" s="70">
        <f t="shared" si="5"/>
        <v>0</v>
      </c>
      <c r="H73" s="40"/>
      <c r="L73" s="59"/>
      <c r="M73" s="59"/>
    </row>
    <row r="74" spans="1:13" s="9" customFormat="1" ht="18" customHeight="1" x14ac:dyDescent="0.25">
      <c r="A74" s="212" t="s">
        <v>117</v>
      </c>
      <c r="B74" s="54">
        <f t="shared" si="2"/>
        <v>1</v>
      </c>
      <c r="C74" s="54">
        <v>1</v>
      </c>
      <c r="D74" s="54" t="s">
        <v>95</v>
      </c>
      <c r="E74" s="54" t="s">
        <v>95</v>
      </c>
      <c r="F74" s="54" t="s">
        <v>95</v>
      </c>
      <c r="G74" s="54" t="s">
        <v>95</v>
      </c>
      <c r="H74" s="33"/>
      <c r="L74" s="19"/>
      <c r="M74" s="20"/>
    </row>
    <row r="75" spans="1:13" s="9" customFormat="1" ht="18" customHeight="1" x14ac:dyDescent="0.25">
      <c r="A75" s="204" t="s">
        <v>50</v>
      </c>
      <c r="B75" s="54">
        <f t="shared" si="2"/>
        <v>24</v>
      </c>
      <c r="C75" s="54" t="s">
        <v>95</v>
      </c>
      <c r="D75" s="54">
        <v>12</v>
      </c>
      <c r="E75" s="54">
        <v>12</v>
      </c>
      <c r="F75" s="54" t="s">
        <v>95</v>
      </c>
      <c r="G75" s="54" t="s">
        <v>95</v>
      </c>
      <c r="H75" s="33"/>
      <c r="L75" s="19"/>
      <c r="M75" s="20"/>
    </row>
    <row r="76" spans="1:13" s="58" customFormat="1" ht="20.100000000000001" customHeight="1" x14ac:dyDescent="0.25">
      <c r="A76" s="69" t="s">
        <v>82</v>
      </c>
      <c r="B76" s="50">
        <f t="shared" si="2"/>
        <v>88</v>
      </c>
      <c r="C76" s="70">
        <f>SUM(C77:C80)</f>
        <v>80</v>
      </c>
      <c r="D76" s="70">
        <f>SUM(D77:D80)</f>
        <v>6</v>
      </c>
      <c r="E76" s="70">
        <f>SUM(E77:E80)</f>
        <v>2</v>
      </c>
      <c r="F76" s="70">
        <f t="shared" ref="F76:G76" si="6">SUM(F77:F80)</f>
        <v>0</v>
      </c>
      <c r="G76" s="70">
        <f t="shared" si="6"/>
        <v>0</v>
      </c>
      <c r="H76" s="40"/>
      <c r="L76" s="56"/>
      <c r="M76" s="59"/>
    </row>
    <row r="77" spans="1:13" s="58" customFormat="1" ht="15" customHeight="1" x14ac:dyDescent="0.25">
      <c r="A77" s="205" t="s">
        <v>144</v>
      </c>
      <c r="B77" s="54">
        <f t="shared" si="2"/>
        <v>66</v>
      </c>
      <c r="C77" s="138">
        <v>64</v>
      </c>
      <c r="D77" s="136" t="s">
        <v>95</v>
      </c>
      <c r="E77" s="137">
        <v>2</v>
      </c>
      <c r="F77" s="136" t="s">
        <v>95</v>
      </c>
      <c r="G77" s="136" t="s">
        <v>95</v>
      </c>
      <c r="H77" s="40"/>
      <c r="L77" s="56"/>
      <c r="M77" s="59"/>
    </row>
    <row r="78" spans="1:13" s="58" customFormat="1" ht="15" customHeight="1" x14ac:dyDescent="0.25">
      <c r="A78" s="213" t="s">
        <v>145</v>
      </c>
      <c r="B78" s="54">
        <f t="shared" si="2"/>
        <v>8</v>
      </c>
      <c r="C78" s="138">
        <v>8</v>
      </c>
      <c r="D78" s="136" t="s">
        <v>95</v>
      </c>
      <c r="E78" s="136" t="s">
        <v>95</v>
      </c>
      <c r="F78" s="136" t="s">
        <v>95</v>
      </c>
      <c r="G78" s="136" t="s">
        <v>95</v>
      </c>
      <c r="H78" s="40"/>
      <c r="L78" s="56"/>
      <c r="M78" s="59"/>
    </row>
    <row r="79" spans="1:13" s="9" customFormat="1" ht="15" customHeight="1" x14ac:dyDescent="0.25">
      <c r="A79" s="212" t="s">
        <v>117</v>
      </c>
      <c r="B79" s="54">
        <f t="shared" si="2"/>
        <v>6</v>
      </c>
      <c r="C79" s="139" t="s">
        <v>95</v>
      </c>
      <c r="D79" s="136">
        <v>6</v>
      </c>
      <c r="E79" s="136" t="s">
        <v>95</v>
      </c>
      <c r="F79" s="136" t="s">
        <v>95</v>
      </c>
      <c r="G79" s="136" t="s">
        <v>95</v>
      </c>
      <c r="H79" s="33"/>
      <c r="L79" s="19"/>
      <c r="M79" s="20"/>
    </row>
    <row r="80" spans="1:13" s="9" customFormat="1" ht="15" customHeight="1" x14ac:dyDescent="0.25">
      <c r="A80" s="204" t="s">
        <v>51</v>
      </c>
      <c r="B80" s="54">
        <f t="shared" si="2"/>
        <v>8</v>
      </c>
      <c r="C80" s="139">
        <v>8</v>
      </c>
      <c r="D80" s="140" t="s">
        <v>95</v>
      </c>
      <c r="E80" s="140" t="s">
        <v>95</v>
      </c>
      <c r="F80" s="136" t="s">
        <v>95</v>
      </c>
      <c r="G80" s="140" t="s">
        <v>95</v>
      </c>
      <c r="H80" s="33"/>
      <c r="L80" s="19"/>
      <c r="M80" s="20"/>
    </row>
    <row r="81" spans="1:13" s="58" customFormat="1" ht="20.100000000000001" customHeight="1" x14ac:dyDescent="0.25">
      <c r="A81" s="69" t="s">
        <v>83</v>
      </c>
      <c r="B81" s="50">
        <f t="shared" si="2"/>
        <v>11</v>
      </c>
      <c r="C81" s="70">
        <f>C82+C83</f>
        <v>4</v>
      </c>
      <c r="D81" s="70">
        <f>D82+D83</f>
        <v>7</v>
      </c>
      <c r="E81" s="70">
        <f t="shared" ref="E81:G81" si="7">E82+E83</f>
        <v>0</v>
      </c>
      <c r="F81" s="70">
        <f t="shared" si="7"/>
        <v>0</v>
      </c>
      <c r="G81" s="70">
        <f t="shared" si="7"/>
        <v>0</v>
      </c>
      <c r="H81" s="40"/>
      <c r="L81" s="57"/>
      <c r="M81" s="59"/>
    </row>
    <row r="82" spans="1:13" s="9" customFormat="1" ht="18" customHeight="1" x14ac:dyDescent="0.25">
      <c r="A82" s="212" t="s">
        <v>117</v>
      </c>
      <c r="B82" s="54">
        <f t="shared" si="2"/>
        <v>4</v>
      </c>
      <c r="C82" s="138">
        <v>4</v>
      </c>
      <c r="D82" s="136" t="s">
        <v>95</v>
      </c>
      <c r="E82" s="136" t="s">
        <v>95</v>
      </c>
      <c r="F82" s="136" t="s">
        <v>95</v>
      </c>
      <c r="G82" s="136" t="s">
        <v>95</v>
      </c>
      <c r="H82" s="33"/>
      <c r="L82" s="19"/>
      <c r="M82" s="20"/>
    </row>
    <row r="83" spans="1:13" s="9" customFormat="1" ht="18" customHeight="1" x14ac:dyDescent="0.25">
      <c r="A83" s="204" t="s">
        <v>52</v>
      </c>
      <c r="B83" s="54">
        <f t="shared" si="2"/>
        <v>7</v>
      </c>
      <c r="C83" s="139" t="s">
        <v>95</v>
      </c>
      <c r="D83" s="141">
        <v>7</v>
      </c>
      <c r="E83" s="136" t="s">
        <v>95</v>
      </c>
      <c r="F83" s="136" t="s">
        <v>95</v>
      </c>
      <c r="G83" s="136" t="s">
        <v>95</v>
      </c>
      <c r="H83" s="33"/>
      <c r="L83" s="19"/>
      <c r="M83" s="20"/>
    </row>
    <row r="84" spans="1:13" s="58" customFormat="1" ht="20.100000000000001" customHeight="1" x14ac:dyDescent="0.25">
      <c r="A84" s="69" t="s">
        <v>84</v>
      </c>
      <c r="B84" s="50">
        <f t="shared" si="2"/>
        <v>51</v>
      </c>
      <c r="C84" s="70">
        <v>38</v>
      </c>
      <c r="D84" s="70">
        <v>5</v>
      </c>
      <c r="E84" s="70">
        <v>8</v>
      </c>
      <c r="F84" s="70" t="s">
        <v>95</v>
      </c>
      <c r="G84" s="70" t="s">
        <v>95</v>
      </c>
      <c r="H84" s="40"/>
      <c r="L84" s="59"/>
      <c r="M84" s="56"/>
    </row>
    <row r="85" spans="1:13" s="74" customFormat="1" ht="5.0999999999999996" customHeight="1" x14ac:dyDescent="0.25">
      <c r="A85" s="71"/>
      <c r="B85" s="63"/>
      <c r="C85" s="72"/>
      <c r="D85" s="72"/>
      <c r="E85" s="72"/>
      <c r="F85" s="72"/>
      <c r="G85" s="72"/>
      <c r="H85" s="73"/>
      <c r="L85" s="75"/>
      <c r="M85" s="75"/>
    </row>
    <row r="86" spans="1:13" s="58" customFormat="1" ht="20.100000000000001" customHeight="1" x14ac:dyDescent="0.25">
      <c r="A86" s="69" t="s">
        <v>85</v>
      </c>
      <c r="B86" s="50">
        <f>SUM(C86:G86)</f>
        <v>51</v>
      </c>
      <c r="C86" s="70">
        <v>32</v>
      </c>
      <c r="D86" s="70">
        <v>13</v>
      </c>
      <c r="E86" s="70">
        <v>6</v>
      </c>
      <c r="F86" s="70" t="s">
        <v>95</v>
      </c>
      <c r="G86" s="70" t="s">
        <v>95</v>
      </c>
      <c r="H86" s="40"/>
      <c r="L86" s="59"/>
      <c r="M86" s="56"/>
    </row>
    <row r="87" spans="1:13" s="74" customFormat="1" ht="5.0999999999999996" customHeight="1" x14ac:dyDescent="0.25">
      <c r="A87" s="71"/>
      <c r="B87" s="63"/>
      <c r="C87" s="72"/>
      <c r="D87" s="72"/>
      <c r="E87" s="72"/>
      <c r="F87" s="72"/>
      <c r="G87" s="72"/>
      <c r="H87" s="73"/>
      <c r="L87" s="75"/>
      <c r="M87" s="76"/>
    </row>
    <row r="88" spans="1:13" s="58" customFormat="1" ht="20.100000000000001" customHeight="1" x14ac:dyDescent="0.25">
      <c r="A88" s="69" t="s">
        <v>86</v>
      </c>
      <c r="B88" s="50">
        <f>SUM(C88:G88)</f>
        <v>65</v>
      </c>
      <c r="C88" s="70">
        <f>SUM(C89:C90)</f>
        <v>51</v>
      </c>
      <c r="D88" s="70">
        <f>SUM(D89:D90)</f>
        <v>7</v>
      </c>
      <c r="E88" s="70">
        <f>SUM(E89:E90)</f>
        <v>7</v>
      </c>
      <c r="F88" s="70">
        <f t="shared" ref="F88:G88" si="8">SUM(F89:F90)</f>
        <v>0</v>
      </c>
      <c r="G88" s="70">
        <f t="shared" si="8"/>
        <v>0</v>
      </c>
      <c r="H88" s="40"/>
      <c r="L88" s="59"/>
      <c r="M88" s="56"/>
    </row>
    <row r="89" spans="1:13" s="9" customFormat="1" ht="15" customHeight="1" x14ac:dyDescent="0.25">
      <c r="A89" s="212" t="s">
        <v>117</v>
      </c>
      <c r="B89" s="54">
        <f>SUM(C89:G89)</f>
        <v>58</v>
      </c>
      <c r="C89" s="142">
        <v>51</v>
      </c>
      <c r="D89" s="143">
        <v>1</v>
      </c>
      <c r="E89" s="144">
        <v>6</v>
      </c>
      <c r="F89" s="136" t="s">
        <v>95</v>
      </c>
      <c r="G89" s="136" t="s">
        <v>95</v>
      </c>
      <c r="H89" s="33"/>
      <c r="L89" s="19"/>
      <c r="M89" s="19"/>
    </row>
    <row r="90" spans="1:13" s="9" customFormat="1" ht="15" customHeight="1" x14ac:dyDescent="0.25">
      <c r="A90" s="205" t="s">
        <v>53</v>
      </c>
      <c r="B90" s="54">
        <f>SUM(C90:G90)</f>
        <v>7</v>
      </c>
      <c r="C90" s="145" t="s">
        <v>95</v>
      </c>
      <c r="D90" s="143">
        <v>6</v>
      </c>
      <c r="E90" s="146">
        <v>1</v>
      </c>
      <c r="F90" s="136" t="s">
        <v>95</v>
      </c>
      <c r="G90" s="136" t="s">
        <v>95</v>
      </c>
      <c r="H90" s="33"/>
      <c r="L90" s="19"/>
      <c r="M90" s="19"/>
    </row>
    <row r="91" spans="1:13" s="58" customFormat="1" ht="20.100000000000001" customHeight="1" x14ac:dyDescent="0.25">
      <c r="A91" s="69" t="s">
        <v>87</v>
      </c>
      <c r="B91" s="50">
        <f>SUM(C91:G91)</f>
        <v>12</v>
      </c>
      <c r="C91" s="70">
        <v>8</v>
      </c>
      <c r="D91" s="70">
        <v>3</v>
      </c>
      <c r="E91" s="70">
        <v>1</v>
      </c>
      <c r="F91" s="70" t="s">
        <v>95</v>
      </c>
      <c r="G91" s="70" t="s">
        <v>95</v>
      </c>
      <c r="H91" s="40"/>
      <c r="L91" s="56"/>
      <c r="M91" s="56"/>
    </row>
    <row r="92" spans="1:13" s="74" customFormat="1" ht="5.0999999999999996" customHeight="1" x14ac:dyDescent="0.25">
      <c r="A92" s="71"/>
      <c r="B92" s="63"/>
      <c r="C92" s="72"/>
      <c r="D92" s="72"/>
      <c r="E92" s="72"/>
      <c r="F92" s="72"/>
      <c r="G92" s="72"/>
      <c r="H92" s="73"/>
      <c r="L92" s="76"/>
      <c r="M92" s="76"/>
    </row>
    <row r="93" spans="1:13" s="58" customFormat="1" ht="20.100000000000001" customHeight="1" x14ac:dyDescent="0.25">
      <c r="A93" s="69" t="s">
        <v>88</v>
      </c>
      <c r="B93" s="50">
        <f t="shared" ref="B93:B101" si="9">SUM(C93:G93)</f>
        <v>53</v>
      </c>
      <c r="C93" s="70">
        <f>C94+C95+C96+C97+C98+C99+C100+C101</f>
        <v>2</v>
      </c>
      <c r="D93" s="70">
        <f>D94+D95+D96+D97+D98+D99+D100+D101</f>
        <v>18</v>
      </c>
      <c r="E93" s="70">
        <f>E94+E95+E96+E97+E98+E99+E100+E101</f>
        <v>33</v>
      </c>
      <c r="F93" s="70">
        <f t="shared" ref="F93:G93" si="10">F94+F95+F96+F97+F98+F99+F100+F101</f>
        <v>0</v>
      </c>
      <c r="G93" s="70">
        <f t="shared" si="10"/>
        <v>0</v>
      </c>
      <c r="H93" s="40"/>
      <c r="L93" s="56"/>
      <c r="M93" s="56"/>
    </row>
    <row r="94" spans="1:13" s="9" customFormat="1" ht="15" customHeight="1" x14ac:dyDescent="0.2">
      <c r="A94" s="212" t="s">
        <v>117</v>
      </c>
      <c r="B94" s="122">
        <f t="shared" si="9"/>
        <v>8</v>
      </c>
      <c r="C94" s="142">
        <v>2</v>
      </c>
      <c r="D94" s="146" t="s">
        <v>95</v>
      </c>
      <c r="E94" s="144">
        <v>6</v>
      </c>
      <c r="F94" s="136" t="s">
        <v>95</v>
      </c>
      <c r="G94" s="136" t="s">
        <v>95</v>
      </c>
      <c r="H94" s="33"/>
      <c r="L94" s="20"/>
      <c r="M94" s="20"/>
    </row>
    <row r="95" spans="1:13" s="9" customFormat="1" ht="15" customHeight="1" x14ac:dyDescent="0.2">
      <c r="A95" s="204" t="s">
        <v>54</v>
      </c>
      <c r="B95" s="122">
        <f t="shared" si="9"/>
        <v>7</v>
      </c>
      <c r="C95" s="147" t="s">
        <v>95</v>
      </c>
      <c r="D95" s="146" t="s">
        <v>95</v>
      </c>
      <c r="E95" s="144">
        <v>7</v>
      </c>
      <c r="F95" s="136" t="s">
        <v>95</v>
      </c>
      <c r="G95" s="136" t="s">
        <v>95</v>
      </c>
      <c r="H95" s="33"/>
      <c r="L95" s="20"/>
      <c r="M95" s="20"/>
    </row>
    <row r="96" spans="1:13" s="9" customFormat="1" ht="16.8" customHeight="1" x14ac:dyDescent="0.2">
      <c r="A96" s="205" t="s">
        <v>55</v>
      </c>
      <c r="B96" s="122">
        <f t="shared" si="9"/>
        <v>2</v>
      </c>
      <c r="C96" s="147" t="s">
        <v>95</v>
      </c>
      <c r="D96" s="146" t="s">
        <v>95</v>
      </c>
      <c r="E96" s="144">
        <v>2</v>
      </c>
      <c r="F96" s="136" t="s">
        <v>95</v>
      </c>
      <c r="G96" s="136" t="s">
        <v>95</v>
      </c>
      <c r="H96" s="33"/>
      <c r="L96" s="20"/>
      <c r="M96" s="20"/>
    </row>
    <row r="97" spans="1:16" s="9" customFormat="1" ht="15" customHeight="1" x14ac:dyDescent="0.2">
      <c r="A97" s="204" t="s">
        <v>56</v>
      </c>
      <c r="B97" s="122">
        <f t="shared" si="9"/>
        <v>3</v>
      </c>
      <c r="C97" s="147" t="s">
        <v>95</v>
      </c>
      <c r="D97" s="146" t="s">
        <v>95</v>
      </c>
      <c r="E97" s="144">
        <v>3</v>
      </c>
      <c r="F97" s="136" t="s">
        <v>95</v>
      </c>
      <c r="G97" s="136" t="s">
        <v>95</v>
      </c>
      <c r="H97" s="33"/>
      <c r="L97" s="20"/>
      <c r="M97" s="20"/>
    </row>
    <row r="98" spans="1:16" s="9" customFormat="1" ht="15" customHeight="1" x14ac:dyDescent="0.2">
      <c r="A98" s="204" t="s">
        <v>57</v>
      </c>
      <c r="B98" s="122">
        <f t="shared" si="9"/>
        <v>6</v>
      </c>
      <c r="C98" s="147" t="s">
        <v>95</v>
      </c>
      <c r="D98" s="146" t="s">
        <v>95</v>
      </c>
      <c r="E98" s="144">
        <v>6</v>
      </c>
      <c r="F98" s="136" t="s">
        <v>95</v>
      </c>
      <c r="G98" s="136" t="s">
        <v>95</v>
      </c>
      <c r="H98" s="33"/>
      <c r="L98" s="20"/>
      <c r="M98" s="20"/>
    </row>
    <row r="99" spans="1:16" s="9" customFormat="1" ht="15" customHeight="1" x14ac:dyDescent="0.2">
      <c r="A99" s="204" t="s">
        <v>58</v>
      </c>
      <c r="B99" s="122">
        <f t="shared" si="9"/>
        <v>10</v>
      </c>
      <c r="C99" s="147" t="s">
        <v>95</v>
      </c>
      <c r="D99" s="143">
        <v>2</v>
      </c>
      <c r="E99" s="144">
        <v>8</v>
      </c>
      <c r="F99" s="136" t="s">
        <v>95</v>
      </c>
      <c r="G99" s="136" t="s">
        <v>95</v>
      </c>
      <c r="H99" s="33"/>
      <c r="L99" s="20"/>
      <c r="M99" s="20"/>
    </row>
    <row r="100" spans="1:16" s="9" customFormat="1" ht="15" customHeight="1" x14ac:dyDescent="0.2">
      <c r="A100" s="204" t="s">
        <v>59</v>
      </c>
      <c r="B100" s="122">
        <f t="shared" si="9"/>
        <v>16</v>
      </c>
      <c r="C100" s="147" t="s">
        <v>95</v>
      </c>
      <c r="D100" s="143">
        <v>16</v>
      </c>
      <c r="E100" s="144" t="s">
        <v>95</v>
      </c>
      <c r="F100" s="136" t="s">
        <v>95</v>
      </c>
      <c r="G100" s="136" t="s">
        <v>95</v>
      </c>
      <c r="H100" s="33"/>
      <c r="L100" s="20"/>
      <c r="M100" s="20"/>
    </row>
    <row r="101" spans="1:16" s="9" customFormat="1" ht="15" customHeight="1" x14ac:dyDescent="0.2">
      <c r="A101" s="204" t="s">
        <v>60</v>
      </c>
      <c r="B101" s="122">
        <f t="shared" si="9"/>
        <v>1</v>
      </c>
      <c r="C101" s="147" t="s">
        <v>95</v>
      </c>
      <c r="D101" s="146" t="s">
        <v>95</v>
      </c>
      <c r="E101" s="144">
        <v>1</v>
      </c>
      <c r="F101" s="136" t="s">
        <v>95</v>
      </c>
      <c r="G101" s="136" t="s">
        <v>95</v>
      </c>
      <c r="H101" s="33"/>
      <c r="L101" s="20"/>
      <c r="M101" s="20"/>
    </row>
    <row r="102" spans="1:16" s="9" customFormat="1" ht="5.0999999999999996" customHeight="1" x14ac:dyDescent="0.25">
      <c r="A102" s="51"/>
      <c r="B102" s="52"/>
      <c r="C102" s="52"/>
      <c r="D102" s="52"/>
      <c r="E102" s="52"/>
      <c r="F102" s="52"/>
      <c r="G102" s="52"/>
      <c r="H102" s="33"/>
      <c r="L102" s="20"/>
      <c r="M102" s="19"/>
    </row>
    <row r="103" spans="1:16" s="9" customFormat="1" ht="15.9" customHeight="1" x14ac:dyDescent="0.25">
      <c r="A103" s="21"/>
      <c r="B103" s="22"/>
      <c r="C103" s="22"/>
      <c r="D103" s="22"/>
      <c r="E103" s="22"/>
      <c r="F103" s="22"/>
      <c r="G103" s="22"/>
      <c r="H103" s="33"/>
      <c r="L103" s="20"/>
      <c r="M103" s="19"/>
    </row>
    <row r="104" spans="1:16" s="9" customFormat="1" ht="15" customHeight="1" x14ac:dyDescent="0.25">
      <c r="A104" s="29" t="s">
        <v>131</v>
      </c>
      <c r="B104" s="25"/>
      <c r="C104" s="25"/>
      <c r="D104" s="25"/>
      <c r="E104" s="25"/>
      <c r="F104" s="25"/>
      <c r="G104" s="25"/>
      <c r="H104" s="33"/>
      <c r="L104" s="19"/>
      <c r="M104" s="20"/>
    </row>
    <row r="105" spans="1:16" s="9" customFormat="1" ht="15" customHeight="1" x14ac:dyDescent="0.25">
      <c r="A105" s="29" t="s">
        <v>181</v>
      </c>
      <c r="B105" s="23"/>
      <c r="C105" s="23"/>
      <c r="D105" s="23"/>
      <c r="E105" s="23"/>
      <c r="F105" s="23"/>
      <c r="G105" s="23"/>
      <c r="H105" s="33"/>
      <c r="L105" s="20"/>
    </row>
    <row r="106" spans="1:16" s="9" customFormat="1" ht="15" customHeight="1" x14ac:dyDescent="0.25">
      <c r="A106" s="219" t="s">
        <v>113</v>
      </c>
      <c r="B106" s="219"/>
      <c r="C106" s="219"/>
      <c r="D106" s="219"/>
      <c r="E106" s="219"/>
      <c r="F106" s="219"/>
      <c r="G106" s="219"/>
      <c r="H106" s="33"/>
      <c r="L106" s="19"/>
    </row>
    <row r="107" spans="1:16" s="9" customFormat="1" ht="15" customHeight="1" x14ac:dyDescent="0.25">
      <c r="A107" s="36"/>
      <c r="B107" s="88"/>
      <c r="C107" s="88" t="s">
        <v>3</v>
      </c>
      <c r="D107" s="88" t="s">
        <v>2</v>
      </c>
      <c r="E107" s="88" t="s">
        <v>22</v>
      </c>
      <c r="F107" s="88" t="s">
        <v>2</v>
      </c>
      <c r="G107" s="135" t="s">
        <v>139</v>
      </c>
      <c r="H107" s="33"/>
      <c r="P107" s="84"/>
    </row>
    <row r="108" spans="1:16" s="9" customFormat="1" ht="15" customHeight="1" x14ac:dyDescent="0.25">
      <c r="A108" s="49" t="s">
        <v>67</v>
      </c>
      <c r="B108" s="88" t="s">
        <v>0</v>
      </c>
      <c r="C108" s="88" t="s">
        <v>4</v>
      </c>
      <c r="D108" s="88" t="s">
        <v>134</v>
      </c>
      <c r="E108" s="88" t="s">
        <v>23</v>
      </c>
      <c r="F108" s="88" t="s">
        <v>135</v>
      </c>
      <c r="G108" s="135" t="s">
        <v>136</v>
      </c>
      <c r="H108" s="33"/>
    </row>
    <row r="109" spans="1:16" s="9" customFormat="1" ht="4.95" customHeight="1" x14ac:dyDescent="0.25">
      <c r="A109" s="5"/>
      <c r="B109" s="6"/>
      <c r="C109" s="6"/>
      <c r="D109" s="6"/>
      <c r="E109" s="6"/>
      <c r="F109" s="6"/>
      <c r="G109" s="6"/>
      <c r="H109" s="33"/>
    </row>
    <row r="110" spans="1:16" s="58" customFormat="1" ht="20.100000000000001" customHeight="1" x14ac:dyDescent="0.25">
      <c r="A110" s="77" t="s">
        <v>89</v>
      </c>
      <c r="B110" s="50">
        <f t="shared" ref="B110:B122" si="11">SUM(C110:G110)</f>
        <v>138</v>
      </c>
      <c r="C110" s="70">
        <f>C111+C112+C113+C114+C115+C116</f>
        <v>30</v>
      </c>
      <c r="D110" s="70">
        <f>D111+D112+D113+D114+D115+D116</f>
        <v>101</v>
      </c>
      <c r="E110" s="70">
        <f>E111+E112+E113+E114+E115+E116</f>
        <v>4</v>
      </c>
      <c r="F110" s="70">
        <f>F111+F112+F113+F114+F115+F116</f>
        <v>3</v>
      </c>
      <c r="G110" s="70">
        <f>G111+G112+G113+G114+G115+G116</f>
        <v>0</v>
      </c>
      <c r="H110" s="40"/>
    </row>
    <row r="111" spans="1:16" s="9" customFormat="1" ht="20.100000000000001" customHeight="1" x14ac:dyDescent="0.2">
      <c r="A111" s="212" t="s">
        <v>117</v>
      </c>
      <c r="B111" s="122">
        <f t="shared" si="11"/>
        <v>47</v>
      </c>
      <c r="C111" s="142">
        <v>30</v>
      </c>
      <c r="D111" s="143">
        <v>14</v>
      </c>
      <c r="E111" s="144">
        <v>3</v>
      </c>
      <c r="F111" s="136" t="s">
        <v>95</v>
      </c>
      <c r="G111" s="136" t="s">
        <v>95</v>
      </c>
      <c r="H111" s="33"/>
    </row>
    <row r="112" spans="1:16" s="9" customFormat="1" ht="20.100000000000001" customHeight="1" x14ac:dyDescent="0.2">
      <c r="A112" s="204" t="s">
        <v>61</v>
      </c>
      <c r="B112" s="122">
        <f t="shared" si="11"/>
        <v>29</v>
      </c>
      <c r="C112" s="147" t="s">
        <v>95</v>
      </c>
      <c r="D112" s="143">
        <v>27</v>
      </c>
      <c r="E112" s="146">
        <v>1</v>
      </c>
      <c r="F112" s="143">
        <v>1</v>
      </c>
      <c r="G112" s="136" t="s">
        <v>95</v>
      </c>
      <c r="H112" s="33"/>
    </row>
    <row r="113" spans="1:18" s="9" customFormat="1" ht="20.100000000000001" customHeight="1" x14ac:dyDescent="0.2">
      <c r="A113" s="204" t="s">
        <v>62</v>
      </c>
      <c r="B113" s="122">
        <f t="shared" si="11"/>
        <v>21</v>
      </c>
      <c r="C113" s="147" t="s">
        <v>95</v>
      </c>
      <c r="D113" s="143">
        <v>21</v>
      </c>
      <c r="E113" s="146" t="s">
        <v>95</v>
      </c>
      <c r="F113" s="136" t="s">
        <v>95</v>
      </c>
      <c r="G113" s="136" t="s">
        <v>95</v>
      </c>
      <c r="H113" s="33"/>
    </row>
    <row r="114" spans="1:18" s="9" customFormat="1" ht="20.100000000000001" customHeight="1" x14ac:dyDescent="0.2">
      <c r="A114" s="204" t="s">
        <v>63</v>
      </c>
      <c r="B114" s="122">
        <f t="shared" si="11"/>
        <v>17</v>
      </c>
      <c r="C114" s="147" t="s">
        <v>95</v>
      </c>
      <c r="D114" s="143">
        <v>17</v>
      </c>
      <c r="E114" s="146" t="s">
        <v>95</v>
      </c>
      <c r="F114" s="136" t="s">
        <v>95</v>
      </c>
      <c r="G114" s="136" t="s">
        <v>95</v>
      </c>
      <c r="H114" s="33"/>
    </row>
    <row r="115" spans="1:18" s="9" customFormat="1" ht="20.100000000000001" customHeight="1" x14ac:dyDescent="0.2">
      <c r="A115" s="204" t="s">
        <v>64</v>
      </c>
      <c r="B115" s="122">
        <f t="shared" si="11"/>
        <v>12</v>
      </c>
      <c r="C115" s="147" t="s">
        <v>95</v>
      </c>
      <c r="D115" s="143">
        <v>12</v>
      </c>
      <c r="E115" s="146" t="s">
        <v>95</v>
      </c>
      <c r="F115" s="136" t="s">
        <v>95</v>
      </c>
      <c r="G115" s="136" t="s">
        <v>95</v>
      </c>
      <c r="H115" s="33"/>
      <c r="R115" s="84"/>
    </row>
    <row r="116" spans="1:18" s="9" customFormat="1" ht="29.25" customHeight="1" x14ac:dyDescent="0.2">
      <c r="A116" s="211" t="s">
        <v>112</v>
      </c>
      <c r="B116" s="122">
        <f t="shared" si="11"/>
        <v>12</v>
      </c>
      <c r="C116" s="147" t="s">
        <v>95</v>
      </c>
      <c r="D116" s="143">
        <v>10</v>
      </c>
      <c r="E116" s="146" t="s">
        <v>95</v>
      </c>
      <c r="F116" s="143">
        <v>2</v>
      </c>
      <c r="G116" s="136" t="s">
        <v>95</v>
      </c>
      <c r="H116" s="33"/>
    </row>
    <row r="117" spans="1:18" s="58" customFormat="1" ht="20.100000000000001" customHeight="1" x14ac:dyDescent="0.25">
      <c r="A117" s="69" t="s">
        <v>90</v>
      </c>
      <c r="B117" s="50">
        <f t="shared" si="11"/>
        <v>73</v>
      </c>
      <c r="C117" s="70">
        <f>SUM(C118:C121)</f>
        <v>6</v>
      </c>
      <c r="D117" s="70">
        <f>SUM(D118:D121)</f>
        <v>66</v>
      </c>
      <c r="E117" s="70">
        <f>SUM(E118:E121)</f>
        <v>1</v>
      </c>
      <c r="F117" s="70">
        <f t="shared" ref="F117:G117" si="12">SUM(F118:F121)</f>
        <v>0</v>
      </c>
      <c r="G117" s="70">
        <f t="shared" si="12"/>
        <v>0</v>
      </c>
      <c r="H117" s="40"/>
    </row>
    <row r="118" spans="1:18" s="9" customFormat="1" ht="20.100000000000001" customHeight="1" x14ac:dyDescent="0.2">
      <c r="A118" s="212" t="s">
        <v>117</v>
      </c>
      <c r="B118" s="122">
        <f t="shared" si="11"/>
        <v>16</v>
      </c>
      <c r="C118" s="148">
        <v>6</v>
      </c>
      <c r="D118" s="148">
        <v>9</v>
      </c>
      <c r="E118" s="149">
        <v>1</v>
      </c>
      <c r="F118" s="150" t="s">
        <v>95</v>
      </c>
      <c r="G118" s="151" t="s">
        <v>95</v>
      </c>
      <c r="H118" s="33"/>
    </row>
    <row r="119" spans="1:18" s="9" customFormat="1" ht="20.100000000000001" customHeight="1" x14ac:dyDescent="0.2">
      <c r="A119" s="205" t="s">
        <v>66</v>
      </c>
      <c r="B119" s="122">
        <f t="shared" si="11"/>
        <v>21</v>
      </c>
      <c r="C119" s="148" t="s">
        <v>95</v>
      </c>
      <c r="D119" s="148">
        <v>21</v>
      </c>
      <c r="E119" s="149"/>
      <c r="F119" s="150" t="s">
        <v>95</v>
      </c>
      <c r="G119" s="151" t="s">
        <v>95</v>
      </c>
      <c r="H119" s="33"/>
    </row>
    <row r="120" spans="1:18" s="9" customFormat="1" ht="17.399999999999999" customHeight="1" x14ac:dyDescent="0.2">
      <c r="A120" s="205" t="s">
        <v>146</v>
      </c>
      <c r="B120" s="122">
        <f t="shared" si="11"/>
        <v>17</v>
      </c>
      <c r="C120" s="148" t="s">
        <v>95</v>
      </c>
      <c r="D120" s="148">
        <v>17</v>
      </c>
      <c r="E120" s="149" t="s">
        <v>95</v>
      </c>
      <c r="F120" s="150" t="s">
        <v>95</v>
      </c>
      <c r="G120" s="151" t="s">
        <v>95</v>
      </c>
      <c r="H120" s="33"/>
    </row>
    <row r="121" spans="1:18" s="9" customFormat="1" ht="18.600000000000001" customHeight="1" x14ac:dyDescent="0.2">
      <c r="A121" s="205" t="s">
        <v>147</v>
      </c>
      <c r="B121" s="122">
        <f t="shared" si="11"/>
        <v>19</v>
      </c>
      <c r="C121" s="144" t="s">
        <v>95</v>
      </c>
      <c r="D121" s="144">
        <v>19</v>
      </c>
      <c r="E121" s="136" t="s">
        <v>95</v>
      </c>
      <c r="F121" s="146" t="s">
        <v>95</v>
      </c>
      <c r="G121" s="140" t="s">
        <v>95</v>
      </c>
      <c r="H121" s="33"/>
    </row>
    <row r="122" spans="1:18" s="58" customFormat="1" ht="25.5" customHeight="1" x14ac:dyDescent="0.25">
      <c r="A122" s="77" t="s">
        <v>120</v>
      </c>
      <c r="B122" s="50">
        <f t="shared" si="11"/>
        <v>19</v>
      </c>
      <c r="C122" s="68">
        <f>C123</f>
        <v>19</v>
      </c>
      <c r="D122" s="68" t="str">
        <f t="shared" ref="D122:G122" si="13">D123</f>
        <v>-</v>
      </c>
      <c r="E122" s="68" t="str">
        <f t="shared" si="13"/>
        <v>-</v>
      </c>
      <c r="F122" s="68" t="str">
        <f t="shared" si="13"/>
        <v>-</v>
      </c>
      <c r="G122" s="68" t="str">
        <f t="shared" si="13"/>
        <v>-</v>
      </c>
      <c r="H122" s="40"/>
      <c r="I122" s="59"/>
      <c r="J122" s="56"/>
      <c r="K122" s="59"/>
    </row>
    <row r="123" spans="1:18" s="9" customFormat="1" ht="20.100000000000001" customHeight="1" x14ac:dyDescent="0.25">
      <c r="A123" s="212" t="s">
        <v>117</v>
      </c>
      <c r="B123" s="122">
        <f>SUM(C122:G122)</f>
        <v>19</v>
      </c>
      <c r="C123" s="147">
        <v>19</v>
      </c>
      <c r="D123" s="95" t="s">
        <v>95</v>
      </c>
      <c r="E123" s="95" t="s">
        <v>95</v>
      </c>
      <c r="F123" s="94" t="s">
        <v>95</v>
      </c>
      <c r="G123" s="94" t="s">
        <v>95</v>
      </c>
      <c r="H123" s="33"/>
    </row>
    <row r="124" spans="1:18" s="58" customFormat="1" ht="20.100000000000001" customHeight="1" x14ac:dyDescent="0.25">
      <c r="A124" s="67" t="s">
        <v>65</v>
      </c>
      <c r="B124" s="50">
        <f>SUM(C124:G124)</f>
        <v>55</v>
      </c>
      <c r="C124" s="68" t="s">
        <v>95</v>
      </c>
      <c r="D124" s="68">
        <v>7</v>
      </c>
      <c r="E124" s="68">
        <v>48</v>
      </c>
      <c r="F124" s="68" t="s">
        <v>95</v>
      </c>
      <c r="G124" s="68" t="s">
        <v>95</v>
      </c>
      <c r="H124" s="40"/>
      <c r="I124" s="59"/>
      <c r="J124" s="56"/>
      <c r="K124" s="59"/>
    </row>
    <row r="125" spans="1:18" s="9" customFormat="1" ht="5.0999999999999996" customHeight="1" x14ac:dyDescent="0.2">
      <c r="A125" s="121"/>
      <c r="B125" s="121"/>
      <c r="C125" s="121"/>
      <c r="D125" s="121"/>
      <c r="E125" s="121"/>
      <c r="F125" s="121"/>
      <c r="G125" s="121"/>
      <c r="H125" s="33"/>
    </row>
    <row r="126" spans="1:18" s="58" customFormat="1" ht="23.1" customHeight="1" x14ac:dyDescent="0.25">
      <c r="A126" s="67" t="s">
        <v>73</v>
      </c>
      <c r="B126" s="50">
        <f>SUM(C126:G126)</f>
        <v>74</v>
      </c>
      <c r="C126" s="68" t="s">
        <v>95</v>
      </c>
      <c r="D126" s="68">
        <v>66</v>
      </c>
      <c r="E126" s="68">
        <v>5</v>
      </c>
      <c r="F126" s="68">
        <v>3</v>
      </c>
      <c r="G126" s="68" t="s">
        <v>95</v>
      </c>
      <c r="H126" s="40"/>
      <c r="I126" s="59"/>
      <c r="J126" s="56"/>
      <c r="K126" s="59"/>
    </row>
    <row r="127" spans="1:18" s="74" customFormat="1" ht="5.0999999999999996" customHeight="1" x14ac:dyDescent="0.25">
      <c r="A127" s="78"/>
      <c r="B127" s="63"/>
      <c r="C127" s="63"/>
      <c r="D127" s="63"/>
      <c r="E127" s="63"/>
      <c r="F127" s="63"/>
      <c r="G127" s="63"/>
      <c r="H127" s="73"/>
      <c r="I127" s="75"/>
      <c r="J127" s="76"/>
      <c r="K127" s="75"/>
    </row>
    <row r="128" spans="1:18" s="58" customFormat="1" ht="25.5" customHeight="1" x14ac:dyDescent="0.25">
      <c r="A128" s="77" t="s">
        <v>91</v>
      </c>
      <c r="B128" s="50">
        <f>SUM(C128:G128)</f>
        <v>33</v>
      </c>
      <c r="C128" s="68" t="s">
        <v>95</v>
      </c>
      <c r="D128" s="68">
        <v>24</v>
      </c>
      <c r="E128" s="68">
        <v>9</v>
      </c>
      <c r="F128" s="68" t="s">
        <v>95</v>
      </c>
      <c r="G128" s="68" t="s">
        <v>95</v>
      </c>
      <c r="H128" s="40"/>
      <c r="I128" s="59"/>
      <c r="J128" s="56"/>
      <c r="K128" s="59"/>
    </row>
    <row r="129" spans="1:11" s="74" customFormat="1" ht="5.0999999999999996" customHeight="1" x14ac:dyDescent="0.25">
      <c r="A129" s="79"/>
      <c r="B129" s="63"/>
      <c r="C129" s="63"/>
      <c r="D129" s="63"/>
      <c r="E129" s="63"/>
      <c r="F129" s="63"/>
      <c r="G129" s="63"/>
      <c r="H129" s="80"/>
    </row>
    <row r="130" spans="1:11" s="58" customFormat="1" ht="23.1" customHeight="1" x14ac:dyDescent="0.25">
      <c r="A130" s="67" t="s">
        <v>92</v>
      </c>
      <c r="B130" s="50">
        <f>SUM(C130:G130)</f>
        <v>10</v>
      </c>
      <c r="C130" s="68" t="s">
        <v>95</v>
      </c>
      <c r="D130" s="68">
        <v>10</v>
      </c>
      <c r="E130" s="68" t="s">
        <v>95</v>
      </c>
      <c r="F130" s="68" t="s">
        <v>95</v>
      </c>
      <c r="G130" s="68" t="s">
        <v>95</v>
      </c>
      <c r="H130" s="40"/>
      <c r="I130" s="59"/>
      <c r="J130" s="56"/>
      <c r="K130" s="59"/>
    </row>
    <row r="131" spans="1:11" s="74" customFormat="1" ht="5.0999999999999996" customHeight="1" x14ac:dyDescent="0.25">
      <c r="A131" s="79"/>
      <c r="B131" s="63"/>
      <c r="C131" s="63"/>
      <c r="D131" s="63"/>
      <c r="E131" s="63"/>
      <c r="F131" s="63"/>
      <c r="G131" s="63"/>
      <c r="H131" s="80"/>
    </row>
    <row r="132" spans="1:11" s="58" customFormat="1" ht="23.1" customHeight="1" x14ac:dyDescent="0.25">
      <c r="A132" s="67" t="s">
        <v>93</v>
      </c>
      <c r="B132" s="50">
        <f>SUM(C132:G132)</f>
        <v>2591</v>
      </c>
      <c r="C132" s="68">
        <v>1989</v>
      </c>
      <c r="D132" s="68">
        <v>558</v>
      </c>
      <c r="E132" s="68">
        <v>1</v>
      </c>
      <c r="F132" s="68">
        <v>43</v>
      </c>
      <c r="G132" s="68" t="s">
        <v>95</v>
      </c>
      <c r="H132" s="40"/>
      <c r="I132" s="59"/>
      <c r="J132" s="56"/>
      <c r="K132" s="59"/>
    </row>
    <row r="133" spans="1:11" s="74" customFormat="1" ht="5.0999999999999996" customHeight="1" x14ac:dyDescent="0.25">
      <c r="A133" s="79"/>
      <c r="B133" s="63"/>
      <c r="C133" s="63"/>
      <c r="D133" s="63"/>
      <c r="E133" s="63"/>
      <c r="F133" s="63"/>
      <c r="G133" s="63"/>
      <c r="H133" s="73"/>
    </row>
    <row r="134" spans="1:11" s="58" customFormat="1" ht="23.1" customHeight="1" x14ac:dyDescent="0.25">
      <c r="A134" s="67" t="s">
        <v>94</v>
      </c>
      <c r="B134" s="50">
        <f>SUM(C134:G134)</f>
        <v>352</v>
      </c>
      <c r="C134" s="68">
        <v>158</v>
      </c>
      <c r="D134" s="68">
        <v>30</v>
      </c>
      <c r="E134" s="68">
        <v>46</v>
      </c>
      <c r="F134" s="68">
        <v>5</v>
      </c>
      <c r="G134" s="68">
        <v>113</v>
      </c>
      <c r="H134" s="40"/>
      <c r="I134" s="59"/>
      <c r="J134" s="56"/>
      <c r="K134" s="59"/>
    </row>
    <row r="135" spans="1:11" ht="4.95" customHeight="1" x14ac:dyDescent="0.2">
      <c r="A135" s="81"/>
      <c r="B135" s="82"/>
      <c r="C135" s="82"/>
      <c r="D135" s="82"/>
      <c r="E135" s="82"/>
      <c r="F135" s="82"/>
      <c r="G135" s="82"/>
      <c r="H135" s="34"/>
    </row>
    <row r="136" spans="1:11" ht="4.5" customHeight="1" x14ac:dyDescent="0.2">
      <c r="A136" s="33"/>
      <c r="B136" s="10"/>
      <c r="C136" s="10"/>
      <c r="D136" s="10"/>
      <c r="E136" s="10"/>
      <c r="F136" s="10"/>
      <c r="G136" s="22"/>
      <c r="H136" s="34"/>
    </row>
    <row r="137" spans="1:11" ht="11.4" x14ac:dyDescent="0.2">
      <c r="A137" s="119" t="s">
        <v>121</v>
      </c>
      <c r="B137" s="10"/>
      <c r="C137" s="10"/>
      <c r="D137" s="10"/>
      <c r="E137" s="10"/>
      <c r="F137" s="10"/>
      <c r="G137" s="22"/>
      <c r="H137" s="34"/>
    </row>
    <row r="138" spans="1:11" ht="11.4" x14ac:dyDescent="0.2">
      <c r="A138" s="34"/>
      <c r="B138" s="10"/>
      <c r="C138" s="10"/>
      <c r="D138" s="10"/>
      <c r="E138" s="10"/>
      <c r="F138" s="10"/>
      <c r="G138" s="22"/>
      <c r="H138" s="34"/>
    </row>
    <row r="139" spans="1:11" ht="11.4" x14ac:dyDescent="0.2">
      <c r="A139" s="34"/>
      <c r="B139" s="10"/>
      <c r="C139" s="10"/>
      <c r="D139" s="10"/>
      <c r="E139" s="10"/>
      <c r="F139" s="10"/>
      <c r="G139" s="22"/>
      <c r="H139" s="34"/>
    </row>
    <row r="140" spans="1:11" ht="11.4" x14ac:dyDescent="0.2">
      <c r="A140" s="34"/>
      <c r="B140" s="10"/>
      <c r="C140" s="10"/>
      <c r="D140" s="10"/>
      <c r="E140" s="10"/>
      <c r="F140" s="10"/>
      <c r="G140" s="22"/>
      <c r="H140" s="34"/>
    </row>
    <row r="141" spans="1:11" ht="11.4" x14ac:dyDescent="0.2">
      <c r="A141" s="34"/>
      <c r="B141" s="10"/>
      <c r="C141" s="10"/>
      <c r="D141" s="10"/>
      <c r="E141" s="10"/>
      <c r="F141" s="10"/>
      <c r="G141" s="22"/>
      <c r="H141" s="34"/>
    </row>
    <row r="142" spans="1:11" ht="11.4" x14ac:dyDescent="0.2">
      <c r="B142" s="11"/>
      <c r="C142" s="10"/>
      <c r="D142" s="11"/>
      <c r="E142" s="11"/>
      <c r="F142" s="11"/>
      <c r="G142" s="16"/>
    </row>
    <row r="143" spans="1:11" ht="11.4" x14ac:dyDescent="0.2">
      <c r="B143" s="11"/>
      <c r="C143" s="10"/>
      <c r="D143" s="11"/>
      <c r="E143" s="11"/>
      <c r="F143" s="11"/>
      <c r="G143" s="16"/>
    </row>
    <row r="144" spans="1:11" ht="11.4" x14ac:dyDescent="0.2">
      <c r="B144" s="11"/>
      <c r="C144" s="10"/>
      <c r="D144" s="11"/>
      <c r="E144" s="11"/>
      <c r="F144" s="11"/>
      <c r="G144" s="16"/>
    </row>
    <row r="145" spans="2:7" ht="11.4" x14ac:dyDescent="0.2">
      <c r="B145" s="11"/>
      <c r="G145" s="16"/>
    </row>
  </sheetData>
  <mergeCells count="3">
    <mergeCell ref="A55:G55"/>
    <mergeCell ref="A3:G3"/>
    <mergeCell ref="A106:G106"/>
  </mergeCells>
  <pageMargins left="0.59055118110236227" right="0.59055118110236227" top="1.1605511811023623" bottom="0.59055118110236227" header="0.59055118110236227" footer="0.59055118110236227"/>
  <pageSetup paperSize="9" scale="76" firstPageNumber="95" orientation="portrait" useFirstPageNumber="1" r:id="rId1"/>
  <headerFooter alignWithMargins="0"/>
  <rowBreaks count="2" manualBreakCount="2">
    <brk id="52" max="5" man="1"/>
    <brk id="102" max="7" man="1"/>
  </rowBreaks>
  <ignoredErrors>
    <ignoredError sqref="C88:F88 G88" formulaRange="1"/>
    <ignoredError sqref="B12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showGridLines="0" view="pageBreakPreview" zoomScaleNormal="100" zoomScaleSheetLayoutView="100" workbookViewId="0">
      <selection activeCell="M65" sqref="M65"/>
    </sheetView>
  </sheetViews>
  <sheetFormatPr baseColWidth="10" defaultColWidth="8.88671875" defaultRowHeight="13.2" x14ac:dyDescent="0.25"/>
  <cols>
    <col min="1" max="1" width="18" customWidth="1"/>
    <col min="2" max="2" width="11.33203125" customWidth="1"/>
    <col min="3" max="3" width="11.44140625" customWidth="1"/>
    <col min="4" max="4" width="10.109375" customWidth="1"/>
    <col min="5" max="5" width="12.6640625" customWidth="1"/>
    <col min="6" max="6" width="13" customWidth="1"/>
    <col min="7" max="7" width="13.88671875" customWidth="1"/>
    <col min="8" max="8" width="11.33203125" customWidth="1"/>
    <col min="9" max="9" width="9.6640625" customWidth="1"/>
    <col min="10" max="11" width="6.33203125" customWidth="1"/>
    <col min="12" max="12" width="54.109375" style="128" customWidth="1"/>
    <col min="13" max="13" width="6.33203125" style="128" customWidth="1"/>
    <col min="14" max="15" width="11.5546875" style="128" customWidth="1"/>
    <col min="16" max="256" width="11.44140625" customWidth="1"/>
  </cols>
  <sheetData>
    <row r="1" spans="1:14" x14ac:dyDescent="0.25">
      <c r="A1" s="222" t="s">
        <v>156</v>
      </c>
      <c r="B1" s="222"/>
      <c r="C1" s="222"/>
      <c r="D1" s="222"/>
      <c r="E1" s="222"/>
      <c r="F1" s="222"/>
      <c r="G1" s="222"/>
      <c r="H1" s="222"/>
      <c r="I1" s="222"/>
    </row>
    <row r="2" spans="1:14" x14ac:dyDescent="0.25">
      <c r="A2" s="162"/>
      <c r="B2" s="162"/>
      <c r="C2" s="162"/>
      <c r="D2" s="162"/>
      <c r="E2" s="162"/>
      <c r="F2" s="162"/>
      <c r="G2" s="162"/>
      <c r="H2" s="162"/>
      <c r="I2" s="162"/>
    </row>
    <row r="3" spans="1:14" x14ac:dyDescent="0.25">
      <c r="A3" s="162"/>
      <c r="B3" s="162"/>
      <c r="C3" s="162"/>
      <c r="D3" s="162"/>
      <c r="E3" s="162"/>
      <c r="F3" s="162"/>
      <c r="G3" s="162"/>
      <c r="H3" s="162"/>
      <c r="I3" s="162"/>
      <c r="L3" s="165"/>
      <c r="M3" s="165"/>
      <c r="N3" s="165"/>
    </row>
    <row r="4" spans="1:14" x14ac:dyDescent="0.25">
      <c r="A4" s="96"/>
      <c r="B4" s="96"/>
      <c r="C4" s="96"/>
      <c r="D4" s="96"/>
      <c r="E4" s="96"/>
      <c r="F4" s="96"/>
      <c r="G4" s="96"/>
      <c r="H4" s="96"/>
      <c r="I4" s="131" t="s">
        <v>1</v>
      </c>
      <c r="L4" s="165"/>
      <c r="M4" s="165"/>
      <c r="N4" s="165"/>
    </row>
    <row r="5" spans="1:14" ht="45" customHeight="1" x14ac:dyDescent="0.25">
      <c r="A5" s="201" t="s">
        <v>122</v>
      </c>
      <c r="B5" s="157" t="s">
        <v>123</v>
      </c>
      <c r="C5" s="158" t="s">
        <v>124</v>
      </c>
      <c r="D5" s="157" t="s">
        <v>132</v>
      </c>
      <c r="E5" s="158" t="s">
        <v>125</v>
      </c>
      <c r="F5" s="158" t="s">
        <v>126</v>
      </c>
      <c r="G5" s="158" t="s">
        <v>127</v>
      </c>
      <c r="H5" s="158" t="s">
        <v>29</v>
      </c>
      <c r="I5" s="158" t="s">
        <v>128</v>
      </c>
      <c r="L5" s="165"/>
      <c r="M5" s="165" t="s">
        <v>148</v>
      </c>
      <c r="N5" s="165"/>
    </row>
    <row r="6" spans="1:14" s="128" customFormat="1" ht="5.0999999999999996" customHeight="1" x14ac:dyDescent="0.25">
      <c r="A6" s="125"/>
      <c r="B6" s="126"/>
      <c r="C6" s="127"/>
      <c r="D6" s="126"/>
      <c r="E6" s="127"/>
      <c r="F6" s="127"/>
      <c r="G6" s="127"/>
      <c r="H6" s="127"/>
      <c r="I6" s="127"/>
      <c r="L6" s="165"/>
      <c r="M6" s="165"/>
      <c r="N6" s="165"/>
    </row>
    <row r="7" spans="1:14" x14ac:dyDescent="0.25">
      <c r="A7" s="120" t="s">
        <v>129</v>
      </c>
      <c r="B7" s="155">
        <f>SUM(B8:B23)</f>
        <v>1786</v>
      </c>
      <c r="C7" s="155">
        <f t="shared" ref="C7:I7" si="0">SUM(C8:C23)</f>
        <v>198</v>
      </c>
      <c r="D7" s="155">
        <f t="shared" si="0"/>
        <v>747</v>
      </c>
      <c r="E7" s="155">
        <f t="shared" si="0"/>
        <v>2566</v>
      </c>
      <c r="F7" s="155">
        <f t="shared" si="0"/>
        <v>237</v>
      </c>
      <c r="G7" s="155">
        <f t="shared" si="0"/>
        <v>344</v>
      </c>
      <c r="H7" s="155">
        <f t="shared" si="0"/>
        <v>1622</v>
      </c>
      <c r="I7" s="155">
        <f t="shared" si="0"/>
        <v>679</v>
      </c>
      <c r="L7" s="165"/>
      <c r="M7" s="167">
        <f>SUM(B7:I7)</f>
        <v>8179</v>
      </c>
      <c r="N7" s="168">
        <f>SUM(N8:N15)</f>
        <v>100</v>
      </c>
    </row>
    <row r="8" spans="1:14" ht="15" customHeight="1" x14ac:dyDescent="0.25">
      <c r="A8" s="190" t="s">
        <v>5</v>
      </c>
      <c r="B8" s="191">
        <v>104</v>
      </c>
      <c r="C8" s="191">
        <v>14</v>
      </c>
      <c r="D8" s="191">
        <v>29</v>
      </c>
      <c r="E8" s="191">
        <v>107</v>
      </c>
      <c r="F8" s="192">
        <v>3</v>
      </c>
      <c r="G8" s="193">
        <v>6</v>
      </c>
      <c r="H8" s="193">
        <v>37</v>
      </c>
      <c r="I8" s="194">
        <v>34</v>
      </c>
      <c r="L8" s="163" t="s">
        <v>123</v>
      </c>
      <c r="M8" s="167">
        <f>SUM(B7)</f>
        <v>1786</v>
      </c>
      <c r="N8" s="168">
        <f>SUM(M8/M7*100)</f>
        <v>21.836410319109916</v>
      </c>
    </row>
    <row r="9" spans="1:14" ht="15" customHeight="1" x14ac:dyDescent="0.25">
      <c r="A9" s="98" t="s">
        <v>20</v>
      </c>
      <c r="B9" s="191">
        <v>51</v>
      </c>
      <c r="C9" s="191">
        <v>8</v>
      </c>
      <c r="D9" s="191">
        <v>34</v>
      </c>
      <c r="E9" s="191">
        <v>127</v>
      </c>
      <c r="F9" s="195">
        <v>2</v>
      </c>
      <c r="G9" s="193">
        <v>12</v>
      </c>
      <c r="H9" s="193">
        <v>62</v>
      </c>
      <c r="I9" s="193">
        <v>17</v>
      </c>
      <c r="L9" s="164" t="s">
        <v>124</v>
      </c>
      <c r="M9" s="167">
        <f>SUM(C7)</f>
        <v>198</v>
      </c>
      <c r="N9" s="168">
        <f>SUM(M9/M7*100)</f>
        <v>2.4208338427680647</v>
      </c>
    </row>
    <row r="10" spans="1:14" ht="15" customHeight="1" x14ac:dyDescent="0.25">
      <c r="A10" s="98" t="s">
        <v>6</v>
      </c>
      <c r="B10" s="191">
        <v>776</v>
      </c>
      <c r="C10" s="191">
        <v>28</v>
      </c>
      <c r="D10" s="191">
        <v>336</v>
      </c>
      <c r="E10" s="191">
        <v>962</v>
      </c>
      <c r="F10" s="195">
        <v>124</v>
      </c>
      <c r="G10" s="195">
        <v>156</v>
      </c>
      <c r="H10" s="195">
        <v>653</v>
      </c>
      <c r="I10" s="196">
        <v>306</v>
      </c>
      <c r="L10" s="163" t="s">
        <v>182</v>
      </c>
      <c r="M10" s="167">
        <f>SUM(D7)</f>
        <v>747</v>
      </c>
      <c r="N10" s="168">
        <f>SUM(M10/M7*100)</f>
        <v>9.1331458613522436</v>
      </c>
    </row>
    <row r="11" spans="1:14" ht="15" customHeight="1" x14ac:dyDescent="0.25">
      <c r="A11" s="197" t="s">
        <v>21</v>
      </c>
      <c r="B11" s="191">
        <v>30</v>
      </c>
      <c r="C11" s="191">
        <v>5</v>
      </c>
      <c r="D11" s="191">
        <v>16</v>
      </c>
      <c r="E11" s="191">
        <v>61</v>
      </c>
      <c r="F11" s="195">
        <v>4</v>
      </c>
      <c r="G11" s="193">
        <v>9</v>
      </c>
      <c r="H11" s="193">
        <v>27</v>
      </c>
      <c r="I11" s="193">
        <v>11</v>
      </c>
      <c r="L11" s="164" t="s">
        <v>125</v>
      </c>
      <c r="M11" s="167">
        <f>SUM(E7)</f>
        <v>2566</v>
      </c>
      <c r="N11" s="168">
        <f>SUM(M11/M7*100)</f>
        <v>31.373028487590172</v>
      </c>
    </row>
    <row r="12" spans="1:14" ht="15" customHeight="1" x14ac:dyDescent="0.25">
      <c r="A12" s="98" t="s">
        <v>7</v>
      </c>
      <c r="B12" s="191">
        <v>116</v>
      </c>
      <c r="C12" s="191">
        <v>14</v>
      </c>
      <c r="D12" s="191">
        <v>29</v>
      </c>
      <c r="E12" s="191">
        <v>137</v>
      </c>
      <c r="F12" s="193">
        <v>14</v>
      </c>
      <c r="G12" s="193">
        <v>9</v>
      </c>
      <c r="H12" s="193">
        <v>116</v>
      </c>
      <c r="I12" s="196">
        <v>34</v>
      </c>
      <c r="L12" s="164" t="s">
        <v>126</v>
      </c>
      <c r="M12" s="167">
        <f>SUM(F7)</f>
        <v>237</v>
      </c>
      <c r="N12" s="168">
        <f>SUM(M12/M7*100)</f>
        <v>2.8976647511920772</v>
      </c>
    </row>
    <row r="13" spans="1:14" ht="15" customHeight="1" x14ac:dyDescent="0.25">
      <c r="A13" s="98" t="s">
        <v>8</v>
      </c>
      <c r="B13" s="191">
        <v>82</v>
      </c>
      <c r="C13" s="191">
        <v>10</v>
      </c>
      <c r="D13" s="191">
        <v>47</v>
      </c>
      <c r="E13" s="191">
        <v>188</v>
      </c>
      <c r="F13" s="193">
        <v>9</v>
      </c>
      <c r="G13" s="193">
        <v>10</v>
      </c>
      <c r="H13" s="193">
        <v>77</v>
      </c>
      <c r="I13" s="193">
        <v>25</v>
      </c>
      <c r="L13" s="164" t="s">
        <v>127</v>
      </c>
      <c r="M13" s="167">
        <f>SUM(G7)</f>
        <v>344</v>
      </c>
      <c r="N13" s="168">
        <f>SUM(M13/M7*100)</f>
        <v>4.2058931409707787</v>
      </c>
    </row>
    <row r="14" spans="1:14" ht="15" customHeight="1" x14ac:dyDescent="0.25">
      <c r="A14" s="98" t="s">
        <v>9</v>
      </c>
      <c r="B14" s="191">
        <v>51</v>
      </c>
      <c r="C14" s="191">
        <v>4</v>
      </c>
      <c r="D14" s="191">
        <v>6</v>
      </c>
      <c r="E14" s="191">
        <v>45</v>
      </c>
      <c r="F14" s="193">
        <v>2</v>
      </c>
      <c r="G14" s="193">
        <v>3</v>
      </c>
      <c r="H14" s="193">
        <v>42</v>
      </c>
      <c r="I14" s="196">
        <v>12</v>
      </c>
      <c r="L14" s="164" t="s">
        <v>29</v>
      </c>
      <c r="M14" s="167">
        <f>SUM(H7)</f>
        <v>1622</v>
      </c>
      <c r="N14" s="168">
        <f>SUM(M14/M7*100)</f>
        <v>19.831275217019197</v>
      </c>
    </row>
    <row r="15" spans="1:14" ht="15" customHeight="1" x14ac:dyDescent="0.25">
      <c r="A15" s="98" t="s">
        <v>10</v>
      </c>
      <c r="B15" s="191">
        <v>98</v>
      </c>
      <c r="C15" s="191">
        <v>5</v>
      </c>
      <c r="D15" s="191">
        <v>22</v>
      </c>
      <c r="E15" s="191">
        <v>99</v>
      </c>
      <c r="F15" s="193">
        <v>6</v>
      </c>
      <c r="G15" s="193">
        <v>6</v>
      </c>
      <c r="H15" s="193">
        <v>55</v>
      </c>
      <c r="I15" s="193">
        <v>14</v>
      </c>
      <c r="L15" s="164" t="s">
        <v>128</v>
      </c>
      <c r="M15" s="167">
        <f>SUM(I7)</f>
        <v>679</v>
      </c>
      <c r="N15" s="168">
        <f>SUM(M15/M7*100)</f>
        <v>8.3017483799975551</v>
      </c>
    </row>
    <row r="16" spans="1:14" ht="15" customHeight="1" x14ac:dyDescent="0.25">
      <c r="A16" s="98" t="s">
        <v>19</v>
      </c>
      <c r="B16" s="191">
        <v>27</v>
      </c>
      <c r="C16" s="191">
        <v>5</v>
      </c>
      <c r="D16" s="191">
        <v>16</v>
      </c>
      <c r="E16" s="191">
        <v>52</v>
      </c>
      <c r="F16" s="195">
        <v>4</v>
      </c>
      <c r="G16" s="193">
        <v>8</v>
      </c>
      <c r="H16" s="193">
        <v>36</v>
      </c>
      <c r="I16" s="193">
        <v>10</v>
      </c>
      <c r="L16" s="165"/>
      <c r="M16" s="165"/>
      <c r="N16" s="165"/>
    </row>
    <row r="17" spans="1:14" ht="15" customHeight="1" x14ac:dyDescent="0.25">
      <c r="A17" s="98" t="s">
        <v>11</v>
      </c>
      <c r="B17" s="191">
        <v>46</v>
      </c>
      <c r="C17" s="191">
        <v>16</v>
      </c>
      <c r="D17" s="191">
        <v>16</v>
      </c>
      <c r="E17" s="191">
        <v>116</v>
      </c>
      <c r="F17" s="195">
        <v>8</v>
      </c>
      <c r="G17" s="193">
        <v>7</v>
      </c>
      <c r="H17" s="193">
        <v>44</v>
      </c>
      <c r="I17" s="193">
        <v>26</v>
      </c>
      <c r="L17" s="165"/>
      <c r="M17" s="165"/>
      <c r="N17" s="165"/>
    </row>
    <row r="18" spans="1:14" ht="15" customHeight="1" x14ac:dyDescent="0.25">
      <c r="A18" s="98" t="s">
        <v>12</v>
      </c>
      <c r="B18" s="191">
        <v>39</v>
      </c>
      <c r="C18" s="191">
        <v>20</v>
      </c>
      <c r="D18" s="191">
        <v>22</v>
      </c>
      <c r="E18" s="191">
        <v>68</v>
      </c>
      <c r="F18" s="193">
        <v>8</v>
      </c>
      <c r="G18" s="193">
        <v>21</v>
      </c>
      <c r="H18" s="193">
        <v>18</v>
      </c>
      <c r="I18" s="193">
        <v>12</v>
      </c>
      <c r="L18" s="165"/>
      <c r="M18" s="165"/>
      <c r="N18" s="165"/>
    </row>
    <row r="19" spans="1:14" ht="15" customHeight="1" x14ac:dyDescent="0.25">
      <c r="A19" s="98" t="s">
        <v>13</v>
      </c>
      <c r="B19" s="191">
        <v>61</v>
      </c>
      <c r="C19" s="191">
        <v>17</v>
      </c>
      <c r="D19" s="191">
        <v>33</v>
      </c>
      <c r="E19" s="191">
        <v>141</v>
      </c>
      <c r="F19" s="193">
        <v>13</v>
      </c>
      <c r="G19" s="193">
        <v>20</v>
      </c>
      <c r="H19" s="193">
        <v>130</v>
      </c>
      <c r="I19" s="195">
        <v>54</v>
      </c>
      <c r="L19" s="165"/>
      <c r="M19" s="165"/>
      <c r="N19" s="165"/>
    </row>
    <row r="20" spans="1:14" ht="15" customHeight="1" x14ac:dyDescent="0.25">
      <c r="A20" s="98" t="s">
        <v>14</v>
      </c>
      <c r="B20" s="191">
        <v>98</v>
      </c>
      <c r="C20" s="191">
        <v>30</v>
      </c>
      <c r="D20" s="191">
        <v>72</v>
      </c>
      <c r="E20" s="191">
        <v>190</v>
      </c>
      <c r="F20" s="193">
        <v>19</v>
      </c>
      <c r="G20" s="195">
        <v>27</v>
      </c>
      <c r="H20" s="195">
        <v>175</v>
      </c>
      <c r="I20" s="195">
        <v>55</v>
      </c>
      <c r="L20" s="165"/>
      <c r="M20" s="165"/>
      <c r="N20" s="165"/>
    </row>
    <row r="21" spans="1:14" ht="15" customHeight="1" x14ac:dyDescent="0.25">
      <c r="A21" s="98" t="s">
        <v>15</v>
      </c>
      <c r="B21" s="191">
        <v>102</v>
      </c>
      <c r="C21" s="191">
        <v>14</v>
      </c>
      <c r="D21" s="191">
        <v>46</v>
      </c>
      <c r="E21" s="191">
        <v>165</v>
      </c>
      <c r="F21" s="195">
        <v>14</v>
      </c>
      <c r="G21" s="193">
        <v>32</v>
      </c>
      <c r="H21" s="193">
        <v>104</v>
      </c>
      <c r="I21" s="195">
        <v>36</v>
      </c>
    </row>
    <row r="22" spans="1:14" ht="15" customHeight="1" x14ac:dyDescent="0.25">
      <c r="A22" s="98" t="s">
        <v>16</v>
      </c>
      <c r="B22" s="191">
        <v>81</v>
      </c>
      <c r="C22" s="191">
        <v>5</v>
      </c>
      <c r="D22" s="191">
        <v>20</v>
      </c>
      <c r="E22" s="191">
        <v>97</v>
      </c>
      <c r="F22" s="193">
        <v>6</v>
      </c>
      <c r="G22" s="195">
        <v>18</v>
      </c>
      <c r="H22" s="195">
        <v>31</v>
      </c>
      <c r="I22" s="193">
        <v>28</v>
      </c>
    </row>
    <row r="23" spans="1:14" ht="15" customHeight="1" x14ac:dyDescent="0.25">
      <c r="A23" s="98" t="s">
        <v>152</v>
      </c>
      <c r="B23" s="191">
        <v>24</v>
      </c>
      <c r="C23" s="191">
        <v>3</v>
      </c>
      <c r="D23" s="191">
        <v>3</v>
      </c>
      <c r="E23" s="191">
        <v>11</v>
      </c>
      <c r="F23" s="193">
        <v>1</v>
      </c>
      <c r="G23" s="193" t="s">
        <v>95</v>
      </c>
      <c r="H23" s="193">
        <v>15</v>
      </c>
      <c r="I23" s="193">
        <v>5</v>
      </c>
    </row>
    <row r="24" spans="1:14" ht="4.95" customHeight="1" x14ac:dyDescent="0.25">
      <c r="A24" s="98"/>
      <c r="B24" s="191"/>
      <c r="C24" s="191"/>
      <c r="D24" s="191"/>
      <c r="E24" s="191"/>
      <c r="F24" s="193"/>
      <c r="G24" s="193"/>
      <c r="H24" s="193"/>
      <c r="I24" s="193"/>
    </row>
    <row r="25" spans="1:14" ht="4.95" customHeight="1" x14ac:dyDescent="0.25">
      <c r="A25" s="198"/>
      <c r="B25" s="199"/>
      <c r="C25" s="199"/>
      <c r="D25" s="199"/>
      <c r="E25" s="199"/>
      <c r="F25" s="200"/>
      <c r="G25" s="200"/>
      <c r="H25" s="200"/>
      <c r="I25" s="200"/>
    </row>
    <row r="26" spans="1:14" ht="12.75" customHeight="1" x14ac:dyDescent="0.25">
      <c r="A26" s="220" t="s">
        <v>133</v>
      </c>
      <c r="B26" s="220"/>
      <c r="C26" s="220"/>
      <c r="D26" s="220"/>
      <c r="E26" s="220"/>
      <c r="F26" s="220"/>
      <c r="G26" s="220"/>
      <c r="H26" s="96"/>
      <c r="I26" s="96"/>
    </row>
    <row r="27" spans="1:14" ht="12.75" customHeight="1" x14ac:dyDescent="0.25">
      <c r="A27" s="9" t="s">
        <v>121</v>
      </c>
      <c r="B27" s="103"/>
      <c r="C27" s="103"/>
      <c r="D27" s="103"/>
      <c r="E27" s="103"/>
      <c r="F27" s="103"/>
      <c r="G27" s="103"/>
      <c r="H27" s="96"/>
      <c r="I27" s="96"/>
    </row>
    <row r="28" spans="1:14" ht="60" customHeight="1" x14ac:dyDescent="0.25">
      <c r="A28" s="103"/>
      <c r="B28" s="103"/>
      <c r="C28" s="103"/>
      <c r="D28" s="103"/>
      <c r="E28" s="103"/>
      <c r="F28" s="103"/>
      <c r="G28" s="103"/>
      <c r="H28" s="96"/>
      <c r="I28" s="96"/>
    </row>
    <row r="29" spans="1:14" x14ac:dyDescent="0.25">
      <c r="A29" s="97"/>
      <c r="B29" s="89"/>
      <c r="C29" s="90"/>
      <c r="D29" s="99"/>
      <c r="E29" s="99"/>
      <c r="F29" s="99"/>
      <c r="G29" s="99"/>
      <c r="H29" s="99"/>
      <c r="I29" s="99"/>
    </row>
    <row r="30" spans="1:14" x14ac:dyDescent="0.25">
      <c r="A30" s="97"/>
      <c r="B30" s="89"/>
      <c r="C30" s="90"/>
      <c r="D30" s="99"/>
      <c r="E30" s="99"/>
      <c r="F30" s="99"/>
      <c r="G30" s="99"/>
      <c r="H30" s="99"/>
      <c r="I30" s="99"/>
    </row>
    <row r="31" spans="1:14" x14ac:dyDescent="0.25">
      <c r="A31" s="97"/>
      <c r="B31" s="89"/>
      <c r="C31" s="90"/>
      <c r="D31" s="99"/>
      <c r="E31" s="99"/>
      <c r="F31" s="99"/>
      <c r="G31" s="99"/>
      <c r="H31" s="99"/>
      <c r="I31" s="99"/>
    </row>
    <row r="32" spans="1:14" x14ac:dyDescent="0.25">
      <c r="A32" s="97"/>
      <c r="B32" s="89"/>
      <c r="C32" s="90"/>
      <c r="D32" s="99"/>
      <c r="E32" s="99"/>
      <c r="F32" s="99"/>
      <c r="G32" s="99"/>
      <c r="H32" s="99"/>
      <c r="I32" s="99"/>
    </row>
    <row r="33" spans="1:14" x14ac:dyDescent="0.25">
      <c r="A33" s="97"/>
      <c r="B33" s="89"/>
      <c r="C33" s="90"/>
      <c r="D33" s="99"/>
      <c r="E33" s="99"/>
      <c r="F33" s="99"/>
      <c r="G33" s="99"/>
      <c r="H33" s="99"/>
      <c r="I33" s="99"/>
    </row>
    <row r="34" spans="1:14" x14ac:dyDescent="0.25">
      <c r="A34" s="100"/>
      <c r="B34" s="101"/>
      <c r="C34" s="101"/>
      <c r="D34" s="96"/>
      <c r="E34" s="96"/>
      <c r="F34" s="96"/>
      <c r="G34" s="96"/>
      <c r="H34" s="96"/>
      <c r="I34" s="96"/>
    </row>
    <row r="35" spans="1:14" x14ac:dyDescent="0.25">
      <c r="A35" s="102"/>
      <c r="B35" s="102"/>
      <c r="C35" s="102"/>
      <c r="D35" s="96"/>
      <c r="E35" s="96"/>
      <c r="F35" s="96"/>
      <c r="G35" s="96"/>
      <c r="H35" s="96"/>
      <c r="I35" s="96"/>
    </row>
    <row r="36" spans="1:14" x14ac:dyDescent="0.25">
      <c r="A36" s="102"/>
      <c r="B36" s="102"/>
      <c r="C36" s="102"/>
      <c r="D36" s="96"/>
      <c r="E36" s="96"/>
      <c r="F36" s="96"/>
      <c r="G36" s="96"/>
      <c r="H36" s="96"/>
      <c r="I36" s="96"/>
    </row>
    <row r="37" spans="1:14" x14ac:dyDescent="0.25">
      <c r="A37" s="102"/>
      <c r="B37" s="102"/>
      <c r="C37" s="102"/>
      <c r="D37" s="96"/>
      <c r="E37" s="96"/>
      <c r="F37" s="96"/>
      <c r="G37" s="96"/>
      <c r="H37" s="96"/>
      <c r="I37" s="96"/>
    </row>
    <row r="38" spans="1:14" x14ac:dyDescent="0.25">
      <c r="A38" s="96"/>
      <c r="B38" s="96"/>
      <c r="C38" s="96"/>
      <c r="D38" s="96"/>
      <c r="E38" s="96"/>
      <c r="F38" s="96"/>
      <c r="G38" s="96"/>
      <c r="H38" s="96"/>
      <c r="I38" s="96"/>
    </row>
    <row r="39" spans="1:14" x14ac:dyDescent="0.25">
      <c r="A39" s="96"/>
      <c r="B39" s="96"/>
      <c r="C39" s="96"/>
      <c r="D39" s="96"/>
      <c r="E39" s="96"/>
      <c r="F39" s="96"/>
      <c r="G39" s="96"/>
      <c r="H39" s="96"/>
      <c r="I39" s="96"/>
    </row>
    <row r="40" spans="1:14" x14ac:dyDescent="0.25">
      <c r="A40" s="96"/>
      <c r="B40" s="96"/>
      <c r="C40" s="96"/>
      <c r="D40" s="96"/>
      <c r="E40" s="96"/>
      <c r="F40" s="96"/>
      <c r="G40" s="96"/>
      <c r="H40" s="96"/>
      <c r="I40" s="96"/>
    </row>
    <row r="41" spans="1:14" x14ac:dyDescent="0.25">
      <c r="A41" s="221"/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166"/>
      <c r="N41" s="166"/>
    </row>
    <row r="42" spans="1:14" x14ac:dyDescent="0.25">
      <c r="A42" s="221"/>
      <c r="B42" s="221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166"/>
      <c r="N42" s="166"/>
    </row>
    <row r="43" spans="1:14" x14ac:dyDescent="0.25">
      <c r="A43" s="221"/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166"/>
      <c r="N43" s="166"/>
    </row>
    <row r="44" spans="1:14" x14ac:dyDescent="0.25">
      <c r="A44" s="96"/>
      <c r="B44" s="96"/>
      <c r="C44" s="96"/>
      <c r="D44" s="96"/>
      <c r="E44" s="96"/>
      <c r="F44" s="96"/>
      <c r="G44" s="96"/>
      <c r="H44" s="96"/>
      <c r="I44" s="96"/>
    </row>
    <row r="45" spans="1:14" x14ac:dyDescent="0.25">
      <c r="A45" s="96"/>
      <c r="B45" s="96"/>
      <c r="C45" s="96"/>
      <c r="D45" s="96"/>
      <c r="E45" s="96"/>
      <c r="F45" s="96"/>
      <c r="G45" s="96"/>
      <c r="H45" s="96"/>
      <c r="I45" s="96"/>
    </row>
    <row r="46" spans="1:14" x14ac:dyDescent="0.25">
      <c r="A46" s="96"/>
      <c r="B46" s="96"/>
      <c r="C46" s="96"/>
      <c r="D46" s="96"/>
      <c r="E46" s="96"/>
      <c r="F46" s="96"/>
      <c r="G46" s="96"/>
      <c r="H46" s="96"/>
      <c r="I46" s="96"/>
    </row>
    <row r="47" spans="1:14" x14ac:dyDescent="0.25">
      <c r="A47" s="96"/>
      <c r="B47" s="96"/>
      <c r="C47" s="96"/>
      <c r="D47" s="96"/>
      <c r="E47" s="96"/>
      <c r="F47" s="96"/>
      <c r="G47" s="96"/>
      <c r="H47" s="96"/>
      <c r="I47" s="96"/>
    </row>
    <row r="48" spans="1:14" x14ac:dyDescent="0.25">
      <c r="A48" s="96"/>
      <c r="B48" s="96"/>
      <c r="C48" s="96"/>
      <c r="D48" s="96"/>
      <c r="E48" s="96"/>
      <c r="F48" s="96"/>
      <c r="G48" s="96"/>
      <c r="H48" s="96"/>
      <c r="I48" s="96"/>
    </row>
    <row r="49" spans="1:9" x14ac:dyDescent="0.25">
      <c r="A49" s="96"/>
      <c r="B49" s="96"/>
      <c r="C49" s="96"/>
      <c r="D49" s="96"/>
      <c r="E49" s="96"/>
      <c r="F49" s="96"/>
      <c r="G49" s="96"/>
      <c r="H49" s="96"/>
      <c r="I49" s="96"/>
    </row>
    <row r="50" spans="1:9" x14ac:dyDescent="0.25">
      <c r="A50" s="96"/>
      <c r="B50" s="96"/>
      <c r="C50" s="96"/>
      <c r="D50" s="96"/>
      <c r="E50" s="96"/>
      <c r="F50" s="96"/>
      <c r="G50" s="96"/>
      <c r="H50" s="96"/>
      <c r="I50" s="96"/>
    </row>
    <row r="51" spans="1:9" x14ac:dyDescent="0.25">
      <c r="A51" s="96"/>
      <c r="B51" s="96"/>
      <c r="C51" s="96"/>
      <c r="D51" s="96"/>
      <c r="E51" s="96"/>
      <c r="F51" s="96"/>
      <c r="G51" s="96"/>
      <c r="H51" s="96"/>
      <c r="I51" s="96"/>
    </row>
  </sheetData>
  <mergeCells count="3">
    <mergeCell ref="A26:G26"/>
    <mergeCell ref="A41:L43"/>
    <mergeCell ref="A1:I1"/>
  </mergeCells>
  <pageMargins left="0.59055118110236227" right="0.59055118110236227" top="1.1605511811023623" bottom="0.59055118110236227" header="0.59055118110236227" footer="0.59055118110236227"/>
  <pageSetup paperSize="9" scale="81" firstPageNumber="95" orientation="portrait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4.1 (2)</vt:lpstr>
      <vt:lpstr>4.2</vt:lpstr>
      <vt:lpstr>4.3</vt:lpstr>
      <vt:lpstr>4.4</vt:lpstr>
      <vt:lpstr>'4.1 (2)'!A_impresión_IM</vt:lpstr>
      <vt:lpstr>'4.2'!A_impresión_IM</vt:lpstr>
      <vt:lpstr>'4.3'!A_impresión_IM</vt:lpstr>
      <vt:lpstr>'4.1 (2)'!Área_de_impresión</vt:lpstr>
      <vt:lpstr>'4.3'!Área_de_impresión</vt:lpstr>
      <vt:lpstr>'4.4'!Área_de_impresión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Niurka Adelina Ramos Fernandez</cp:lastModifiedBy>
  <cp:lastPrinted>2024-07-10T16:34:58Z</cp:lastPrinted>
  <dcterms:created xsi:type="dcterms:W3CDTF">2003-07-30T19:42:03Z</dcterms:created>
  <dcterms:modified xsi:type="dcterms:W3CDTF">2024-07-10T16:45:30Z</dcterms:modified>
</cp:coreProperties>
</file>