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OneDrive\Documents\Data\Code\FJElectricsPCB Back Panel\"/>
    </mc:Choice>
  </mc:AlternateContent>
  <xr:revisionPtr revIDLastSave="0" documentId="13_ncr:40009_{62B7E5C4-47A8-4B35-AEE5-F8CBCEE123A0}" xr6:coauthVersionLast="46" xr6:coauthVersionMax="46" xr10:uidLastSave="{00000000-0000-0000-0000-000000000000}"/>
  <bookViews>
    <workbookView xWindow="-108" yWindow="-108" windowWidth="23256" windowHeight="13176" activeTab="1"/>
  </bookViews>
  <sheets>
    <sheet name="FJElectricsPCBBOM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K13" i="3" l="1"/>
  <c r="K12" i="3"/>
  <c r="H13" i="3"/>
  <c r="H12" i="3"/>
  <c r="G13" i="3"/>
  <c r="G12" i="3"/>
  <c r="E13" i="3"/>
  <c r="E12" i="3"/>
  <c r="E10" i="3" l="1"/>
  <c r="E15" i="3" s="1"/>
  <c r="E9" i="3"/>
  <c r="E7" i="3"/>
  <c r="E6" i="3"/>
  <c r="E5" i="3"/>
  <c r="E4" i="3"/>
  <c r="E2" i="3"/>
  <c r="E1" i="3"/>
  <c r="K10" i="3"/>
  <c r="K9" i="3"/>
  <c r="G10" i="3"/>
  <c r="H10" i="3" s="1"/>
  <c r="G9" i="3"/>
  <c r="H9" i="3" s="1"/>
  <c r="K7" i="3"/>
  <c r="K6" i="3"/>
  <c r="K5" i="3"/>
  <c r="K4" i="3"/>
  <c r="K2" i="3"/>
  <c r="K15" i="3" s="1"/>
  <c r="K1" i="3"/>
  <c r="G7" i="3"/>
  <c r="H7" i="3" s="1"/>
  <c r="G6" i="3"/>
  <c r="H6" i="3" s="1"/>
  <c r="G5" i="3"/>
  <c r="H5" i="3" s="1"/>
  <c r="G4" i="3"/>
  <c r="H4" i="3" s="1"/>
  <c r="G2" i="3"/>
  <c r="H2" i="3" s="1"/>
  <c r="G1" i="3"/>
  <c r="H1" i="3" s="1"/>
  <c r="A6" i="2"/>
  <c r="A2" i="2"/>
  <c r="A3" i="2" s="1"/>
  <c r="A4" i="2" s="1"/>
  <c r="A5" i="2" s="1"/>
  <c r="B27" i="1"/>
  <c r="B24" i="1"/>
  <c r="B18" i="1"/>
  <c r="B13" i="1"/>
  <c r="B9" i="1"/>
  <c r="B5" i="1"/>
  <c r="H15" i="3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L15" i="3" l="1"/>
</calcChain>
</file>

<file path=xl/sharedStrings.xml><?xml version="1.0" encoding="utf-8"?>
<sst xmlns="http://schemas.openxmlformats.org/spreadsheetml/2006/main" count="167" uniqueCount="118">
  <si>
    <t>LED</t>
  </si>
  <si>
    <t>Device:LED</t>
  </si>
  <si>
    <t>LED_THT:LED_D5.0mm</t>
  </si>
  <si>
    <t>50A</t>
  </si>
  <si>
    <t>Device:Fuse</t>
  </si>
  <si>
    <t>FJElectricsPCBCommon:FuseHolderMaxi</t>
  </si>
  <si>
    <t>Fuse_3</t>
  </si>
  <si>
    <t>150A</t>
  </si>
  <si>
    <t>FJElectricsPCBCommon:FuseHolderMaxiWithMega</t>
  </si>
  <si>
    <t>80A</t>
  </si>
  <si>
    <t>Fuse_8</t>
  </si>
  <si>
    <t>MEDIUM TB x2</t>
  </si>
  <si>
    <t>Connector_Generic:Conn_01x02</t>
  </si>
  <si>
    <t>FJElectricsPCBCommon:TerminalBlock_7.62_2x1</t>
  </si>
  <si>
    <t>SMALL TB x2</t>
  </si>
  <si>
    <t>FJElectricsPCBCommon:TerminalBlock_5_2x1</t>
  </si>
  <si>
    <t>Device:R_US</t>
  </si>
  <si>
    <t>Resistor_THT:R_Axial_DIN0207_L6.3mm_D2.5mm_P10.16mm_Horizontal</t>
  </si>
  <si>
    <t>S1</t>
  </si>
  <si>
    <t>Shunt</t>
  </si>
  <si>
    <t>FJPCBComponentsCommon:Shunt</t>
  </si>
  <si>
    <t>FJElectricsPCBCommon:Shunt</t>
  </si>
  <si>
    <t>Fuse1, Fuse2, Fuse3, Fuse4, Fuse5, Fuse6, Fuse7, Fuse8</t>
  </si>
  <si>
    <t>Fuse_1, Fuse_2, Fuse_6, Fuse_7</t>
  </si>
  <si>
    <t>Fuse_4, Fuse_5</t>
  </si>
  <si>
    <t>J1, J6, J10, J12, J13, J14</t>
  </si>
  <si>
    <t>J4, J7, J15</t>
  </si>
  <si>
    <t>R1, R2, R3, R4, R5, R6, R7, R8</t>
  </si>
  <si>
    <t>Fuse1, Fuse2, Fuse3, Fuse4, Fuse5, Fuse6, Fuse7, Fuse8, Fuse9, Fuse10</t>
  </si>
  <si>
    <t>Fuse_1, Fuse_2, Fuse_3, Fuse_4, Fuse_5, Fuse_6, Fuse_7, Fuse_8, Fuse_9, Fuse_10</t>
  </si>
  <si>
    <t>30A</t>
  </si>
  <si>
    <t>FJElectricsPCBCommon:FuseHolder20x5Fuse</t>
  </si>
  <si>
    <t>J3, J4, J6, J8, J9, J14, J17, J20, J24, J26, J27</t>
  </si>
  <si>
    <t>J15, J16, J19, J22, J25, J28, J29, J30, J31, J35, J36</t>
  </si>
  <si>
    <t>PP 2 WAY</t>
  </si>
  <si>
    <t>FJElectricsPCBCommon:PowerPole_15_45</t>
  </si>
  <si>
    <t>K1, K2, K3, K4, K5</t>
  </si>
  <si>
    <t>CB1-R-12V</t>
  </si>
  <si>
    <t>FJPCBComponentsCommon:CB1-R-12V</t>
  </si>
  <si>
    <t>FJElectricsPCBCommon:MINI_ISO_RELAY_SOCKET</t>
  </si>
  <si>
    <t>R1, R2, R3, R4, R5, R6, R7, R8, R9, R10</t>
  </si>
  <si>
    <t>SW1, SW2, SW3, SW4, SW5</t>
  </si>
  <si>
    <t>SW_SPST</t>
  </si>
  <si>
    <t>Switch:SW_SPST</t>
  </si>
  <si>
    <t>FJElectricsPCBCommon:SwitchMount</t>
  </si>
  <si>
    <t>J1, J2, J3, J4, J5</t>
  </si>
  <si>
    <t>Relays</t>
  </si>
  <si>
    <t>Fuse holders for Switch</t>
  </si>
  <si>
    <t>Maxi Fuses</t>
  </si>
  <si>
    <t>Regular Fuses</t>
  </si>
  <si>
    <t>Housings</t>
  </si>
  <si>
    <t>SB120 Housings</t>
  </si>
  <si>
    <t>PCB Pins</t>
  </si>
  <si>
    <t>Pins for 10AWG 6mm2</t>
  </si>
  <si>
    <t>AC Socket/Switch/Fuse</t>
  </si>
  <si>
    <t>BM712</t>
  </si>
  <si>
    <t>Orion Smart Charger</t>
  </si>
  <si>
    <t>Blue Smart Solar Charger</t>
  </si>
  <si>
    <t>Blue Smart Charger</t>
  </si>
  <si>
    <t>USB Sockets</t>
  </si>
  <si>
    <t>History</t>
  </si>
  <si>
    <t>Math 1</t>
  </si>
  <si>
    <t>Study</t>
  </si>
  <si>
    <t>Afrikaans 1</t>
  </si>
  <si>
    <t>English 1</t>
  </si>
  <si>
    <t>Geography</t>
  </si>
  <si>
    <t>Afrikaans 2</t>
  </si>
  <si>
    <t>Math 2</t>
  </si>
  <si>
    <t>English 2</t>
  </si>
  <si>
    <t>Life Skills</t>
  </si>
  <si>
    <t>Natural Science</t>
  </si>
  <si>
    <t>Revision/Life Skills</t>
  </si>
  <si>
    <t>6awg</t>
  </si>
  <si>
    <t>7awg</t>
  </si>
  <si>
    <t>3awg</t>
  </si>
  <si>
    <t>1/0</t>
  </si>
  <si>
    <t>1awg</t>
  </si>
  <si>
    <t>American Wire Gauge Conductor Size Table (solaris-shop.com)</t>
  </si>
  <si>
    <t>4awg</t>
  </si>
  <si>
    <t>2awg</t>
  </si>
  <si>
    <t>3/0</t>
  </si>
  <si>
    <t>SB175 - 10mm 50mm2 lug</t>
  </si>
  <si>
    <t>SB120 - 8mm 35mm2 lug</t>
  </si>
  <si>
    <t>95mm2</t>
  </si>
  <si>
    <t>25mm2</t>
  </si>
  <si>
    <t>SM175 Housing</t>
  </si>
  <si>
    <t>Pins for 150A 1/0 AWG 50mm2</t>
  </si>
  <si>
    <t>Pins for 94A 2 AWG 35mm2</t>
  </si>
  <si>
    <t>M6</t>
  </si>
  <si>
    <t>M8</t>
  </si>
  <si>
    <t>125A</t>
  </si>
  <si>
    <t>M5</t>
  </si>
  <si>
    <t>75A</t>
  </si>
  <si>
    <t>10 AWG 30 degrees rise above 25 degrees ambiant</t>
  </si>
  <si>
    <t>6 AWG 30 degrees rise above 25 degrees ambiant</t>
  </si>
  <si>
    <t>1 AWG 30 degrees rise above 25 degrees ambiant</t>
  </si>
  <si>
    <t>M4</t>
  </si>
  <si>
    <t>35A</t>
  </si>
  <si>
    <t>PA45 Black Housing</t>
  </si>
  <si>
    <t>PA45 PCB Terminals</t>
  </si>
  <si>
    <t>PA45 Red Housing</t>
  </si>
  <si>
    <t>SA120B0-H</t>
  </si>
  <si>
    <t>PA1319G6-T</t>
  </si>
  <si>
    <t>PA45B0-H</t>
  </si>
  <si>
    <t>PA45B2-H</t>
  </si>
  <si>
    <t xml:space="preserve">PA261G2-T </t>
  </si>
  <si>
    <t>PA45 Terminal 10 AWG</t>
  </si>
  <si>
    <t>SA120 6 AWG Terminals</t>
  </si>
  <si>
    <t xml:space="preserve">SA120 Black Housing </t>
  </si>
  <si>
    <t>PA1382-T</t>
  </si>
  <si>
    <t>SA175 1/0AWG Terminals</t>
  </si>
  <si>
    <t>30/45BBS</t>
  </si>
  <si>
    <t>SA175B0-H</t>
  </si>
  <si>
    <t>SA175 Black Housing</t>
  </si>
  <si>
    <t>120BBS</t>
  </si>
  <si>
    <t>175/180BBS</t>
  </si>
  <si>
    <t>SA120 PCB Terminal</t>
  </si>
  <si>
    <t>SA175 PCB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</si>
</sst>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R&quot;#,##0;[Red]\-&quot;R&quot;#,##0"/>
    <numFmt numFmtId="44" formatCode="_-&quot;R&quot;* #,##0.00_-;\-&quot;R&quot;* #,##0.00_-;_-&quot;R&quot;* &quot;-&quot;??_-;_-@_-"/>
    <numFmt numFmtId="165" formatCode="[$-F800]dddd\,\ mmmm\ dd\,\ yyyy"/>
    <numFmt numFmtId="170" formatCode="_-[$$-409]* #,##0.00_ ;_-[$$-409]* \-#,##0.00\ ;_-[$$-409]* &quot;-&quot;??_ ;_-@_ "/>
    <numFmt numFmtId="171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6" fontId="0" fillId="0" borderId="0" xfId="0" applyNumberFormat="1"/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165" fontId="0" fillId="0" borderId="0" xfId="0" applyNumberFormat="1"/>
    <xf numFmtId="0" fontId="0" fillId="33" borderId="0" xfId="0" applyFill="1"/>
    <xf numFmtId="165" fontId="0" fillId="0" borderId="11" xfId="0" applyNumberFormat="1" applyBorder="1"/>
    <xf numFmtId="0" fontId="0" fillId="0" borderId="11" xfId="0" applyBorder="1"/>
    <xf numFmtId="165" fontId="0" fillId="34" borderId="11" xfId="0" applyNumberFormat="1" applyFill="1" applyBorder="1"/>
    <xf numFmtId="0" fontId="0" fillId="36" borderId="11" xfId="0" applyFill="1" applyBorder="1"/>
    <xf numFmtId="0" fontId="0" fillId="37" borderId="11" xfId="0" applyFill="1" applyBorder="1"/>
    <xf numFmtId="0" fontId="0" fillId="38" borderId="11" xfId="0" applyFill="1" applyBorder="1"/>
    <xf numFmtId="0" fontId="0" fillId="39" borderId="11" xfId="0" applyFill="1" applyBorder="1"/>
    <xf numFmtId="0" fontId="0" fillId="40" borderId="11" xfId="0" applyFill="1" applyBorder="1"/>
    <xf numFmtId="0" fontId="0" fillId="33" borderId="11" xfId="0" applyFill="1" applyBorder="1"/>
    <xf numFmtId="0" fontId="17" fillId="41" borderId="11" xfId="0" applyFont="1" applyFill="1" applyBorder="1"/>
    <xf numFmtId="0" fontId="17" fillId="42" borderId="11" xfId="0" applyFont="1" applyFill="1" applyBorder="1"/>
    <xf numFmtId="0" fontId="0" fillId="35" borderId="11" xfId="0" applyFill="1" applyBorder="1"/>
    <xf numFmtId="0" fontId="17" fillId="43" borderId="11" xfId="0" applyFont="1" applyFill="1" applyBorder="1"/>
    <xf numFmtId="165" fontId="0" fillId="35" borderId="11" xfId="0" applyNumberFormat="1" applyFill="1" applyBorder="1"/>
    <xf numFmtId="0" fontId="18" fillId="0" borderId="0" xfId="43"/>
    <xf numFmtId="44" fontId="0" fillId="0" borderId="0" xfId="1" applyFont="1"/>
    <xf numFmtId="170" fontId="0" fillId="0" borderId="0" xfId="1" applyNumberFormat="1" applyFont="1"/>
    <xf numFmtId="171" fontId="0" fillId="0" borderId="0" xfId="1" applyNumberFormat="1" applyFont="1"/>
    <xf numFmtId="44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is-shop.com/content/American%20Wire%20Gauge%20Conductor%20Size%20Tabl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55" workbookViewId="0">
      <selection activeCell="F69" sqref="F69"/>
    </sheetView>
  </sheetViews>
  <sheetFormatPr defaultRowHeight="14.4" x14ac:dyDescent="0.3"/>
  <cols>
    <col min="1" max="1" width="4.77734375" bestFit="1" customWidth="1"/>
    <col min="2" max="2" width="3.88671875" bestFit="1" customWidth="1"/>
    <col min="3" max="3" width="51.6640625" bestFit="1" customWidth="1"/>
    <col min="4" max="4" width="13.44140625" bestFit="1" customWidth="1"/>
    <col min="5" max="5" width="29.109375" bestFit="1" customWidth="1"/>
    <col min="6" max="6" width="62.44140625" bestFit="1" customWidth="1"/>
  </cols>
  <sheetData>
    <row r="1" spans="1:6" x14ac:dyDescent="0.3">
      <c r="B1">
        <v>4</v>
      </c>
      <c r="C1" t="s">
        <v>23</v>
      </c>
      <c r="D1" t="s">
        <v>3</v>
      </c>
      <c r="E1" t="s">
        <v>4</v>
      </c>
      <c r="F1" t="s">
        <v>5</v>
      </c>
    </row>
    <row r="2" spans="1:6" x14ac:dyDescent="0.3">
      <c r="B2">
        <v>1</v>
      </c>
      <c r="C2" t="s">
        <v>6</v>
      </c>
      <c r="D2" t="s">
        <v>7</v>
      </c>
      <c r="E2" t="s">
        <v>4</v>
      </c>
      <c r="F2" t="s">
        <v>8</v>
      </c>
    </row>
    <row r="3" spans="1:6" x14ac:dyDescent="0.3">
      <c r="B3">
        <v>2</v>
      </c>
      <c r="C3" t="s">
        <v>24</v>
      </c>
      <c r="D3" t="s">
        <v>9</v>
      </c>
      <c r="E3" t="s">
        <v>4</v>
      </c>
      <c r="F3" t="s">
        <v>5</v>
      </c>
    </row>
    <row r="4" spans="1:6" x14ac:dyDescent="0.3">
      <c r="B4">
        <v>1</v>
      </c>
      <c r="C4" t="s">
        <v>10</v>
      </c>
      <c r="D4" t="s">
        <v>7</v>
      </c>
      <c r="E4" t="s">
        <v>4</v>
      </c>
      <c r="F4" t="s">
        <v>5</v>
      </c>
    </row>
    <row r="5" spans="1:6" x14ac:dyDescent="0.3">
      <c r="A5" s="2"/>
      <c r="B5" s="2">
        <f>SUM(B1:B4)*2</f>
        <v>16</v>
      </c>
      <c r="C5" s="4"/>
      <c r="D5" s="2"/>
      <c r="E5" s="2"/>
      <c r="F5" s="2"/>
    </row>
    <row r="7" spans="1:6" x14ac:dyDescent="0.3">
      <c r="B7">
        <v>10</v>
      </c>
      <c r="C7" t="s">
        <v>29</v>
      </c>
      <c r="D7" t="s">
        <v>30</v>
      </c>
      <c r="E7" t="s">
        <v>4</v>
      </c>
      <c r="F7" t="s">
        <v>31</v>
      </c>
    </row>
    <row r="8" spans="1:6" x14ac:dyDescent="0.3">
      <c r="B8">
        <v>5</v>
      </c>
      <c r="C8" t="s">
        <v>47</v>
      </c>
    </row>
    <row r="9" spans="1:6" x14ac:dyDescent="0.3">
      <c r="A9" s="2"/>
      <c r="B9" s="2">
        <f>SUM(B7:B8)*2</f>
        <v>30</v>
      </c>
      <c r="C9" s="4"/>
      <c r="D9" s="2"/>
      <c r="E9" s="2"/>
      <c r="F9" s="2"/>
    </row>
    <row r="11" spans="1:6" x14ac:dyDescent="0.3">
      <c r="B11">
        <v>10</v>
      </c>
      <c r="C11" t="s">
        <v>28</v>
      </c>
      <c r="D11" t="s">
        <v>0</v>
      </c>
      <c r="E11" t="s">
        <v>1</v>
      </c>
      <c r="F11" t="s">
        <v>2</v>
      </c>
    </row>
    <row r="12" spans="1:6" x14ac:dyDescent="0.3">
      <c r="B12">
        <v>8</v>
      </c>
      <c r="C12" t="s">
        <v>22</v>
      </c>
      <c r="D12" t="s">
        <v>0</v>
      </c>
      <c r="E12" t="s">
        <v>1</v>
      </c>
      <c r="F12" t="s">
        <v>2</v>
      </c>
    </row>
    <row r="13" spans="1:6" x14ac:dyDescent="0.3">
      <c r="A13" s="2"/>
      <c r="B13" s="2">
        <f>SUM(B11:B12)</f>
        <v>18</v>
      </c>
      <c r="C13" s="4"/>
      <c r="D13" s="2"/>
      <c r="E13" s="2"/>
      <c r="F13" s="2"/>
    </row>
    <row r="15" spans="1:6" x14ac:dyDescent="0.3">
      <c r="B15">
        <v>6</v>
      </c>
      <c r="C15" t="s">
        <v>25</v>
      </c>
      <c r="D15" t="s">
        <v>11</v>
      </c>
      <c r="E15" t="s">
        <v>12</v>
      </c>
      <c r="F15" t="s">
        <v>13</v>
      </c>
    </row>
    <row r="16" spans="1:6" x14ac:dyDescent="0.3">
      <c r="B16">
        <v>11</v>
      </c>
      <c r="C16" t="s">
        <v>32</v>
      </c>
      <c r="D16" t="s">
        <v>11</v>
      </c>
      <c r="E16" t="s">
        <v>12</v>
      </c>
      <c r="F16" t="s">
        <v>13</v>
      </c>
    </row>
    <row r="17" spans="1:6" x14ac:dyDescent="0.3">
      <c r="B17">
        <v>5</v>
      </c>
      <c r="C17" t="s">
        <v>45</v>
      </c>
      <c r="D17" t="s">
        <v>11</v>
      </c>
      <c r="E17" t="s">
        <v>12</v>
      </c>
      <c r="F17" t="s">
        <v>13</v>
      </c>
    </row>
    <row r="18" spans="1:6" x14ac:dyDescent="0.3">
      <c r="A18" s="2"/>
      <c r="B18" s="2">
        <f>SUM(B15:B17)</f>
        <v>22</v>
      </c>
      <c r="C18" s="4"/>
      <c r="D18" s="2"/>
      <c r="E18" s="2"/>
      <c r="F18" s="2"/>
    </row>
    <row r="20" spans="1:6" x14ac:dyDescent="0.3">
      <c r="A20" s="2"/>
      <c r="B20" s="2">
        <v>3</v>
      </c>
      <c r="C20" s="4" t="s">
        <v>26</v>
      </c>
      <c r="D20" s="2" t="s">
        <v>14</v>
      </c>
      <c r="E20" s="2" t="s">
        <v>12</v>
      </c>
      <c r="F20" s="2" t="s">
        <v>15</v>
      </c>
    </row>
    <row r="22" spans="1:6" x14ac:dyDescent="0.3">
      <c r="B22">
        <v>8</v>
      </c>
      <c r="C22" t="s">
        <v>27</v>
      </c>
      <c r="D22">
        <v>600</v>
      </c>
      <c r="E22" t="s">
        <v>16</v>
      </c>
      <c r="F22" t="s">
        <v>17</v>
      </c>
    </row>
    <row r="23" spans="1:6" x14ac:dyDescent="0.3">
      <c r="B23">
        <v>10</v>
      </c>
      <c r="C23" t="s">
        <v>40</v>
      </c>
      <c r="D23">
        <v>600</v>
      </c>
      <c r="E23" t="s">
        <v>16</v>
      </c>
      <c r="F23" t="s">
        <v>17</v>
      </c>
    </row>
    <row r="24" spans="1:6" x14ac:dyDescent="0.3">
      <c r="A24" s="2"/>
      <c r="B24" s="2">
        <f>SUM(B22:B23)</f>
        <v>18</v>
      </c>
      <c r="C24" s="4"/>
      <c r="D24" s="2"/>
      <c r="E24" s="2"/>
      <c r="F24" s="2"/>
    </row>
    <row r="26" spans="1:6" x14ac:dyDescent="0.3">
      <c r="B26">
        <v>11</v>
      </c>
      <c r="C26" t="s">
        <v>33</v>
      </c>
      <c r="D26" t="s">
        <v>34</v>
      </c>
      <c r="E26" t="s">
        <v>12</v>
      </c>
      <c r="F26" t="s">
        <v>35</v>
      </c>
    </row>
    <row r="27" spans="1:6" x14ac:dyDescent="0.3">
      <c r="A27" s="2"/>
      <c r="B27" s="2">
        <f>B26*2</f>
        <v>22</v>
      </c>
      <c r="C27" s="4" t="s">
        <v>52</v>
      </c>
      <c r="D27" s="2"/>
      <c r="E27" s="2"/>
      <c r="F27" s="2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2"/>
      <c r="B29" s="2">
        <v>22</v>
      </c>
      <c r="C29" s="4" t="s">
        <v>50</v>
      </c>
      <c r="D29" s="2"/>
      <c r="E29" s="2"/>
      <c r="F29" s="2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2"/>
      <c r="B31" s="2">
        <v>11</v>
      </c>
      <c r="C31" s="4" t="s">
        <v>53</v>
      </c>
      <c r="D31" s="2"/>
      <c r="E31" s="2"/>
      <c r="F31" s="2"/>
    </row>
    <row r="33" spans="1:6" x14ac:dyDescent="0.3">
      <c r="A33" s="2"/>
      <c r="B33" s="2">
        <v>5</v>
      </c>
      <c r="C33" s="4" t="s">
        <v>36</v>
      </c>
      <c r="D33" s="2" t="s">
        <v>37</v>
      </c>
      <c r="E33" s="2" t="s">
        <v>38</v>
      </c>
      <c r="F33" s="2" t="s">
        <v>39</v>
      </c>
    </row>
    <row r="35" spans="1:6" x14ac:dyDescent="0.3">
      <c r="A35" s="2"/>
      <c r="B35" s="2">
        <v>5</v>
      </c>
      <c r="C35" s="4"/>
      <c r="D35" s="2"/>
      <c r="E35" s="2"/>
      <c r="F35" s="2" t="s">
        <v>46</v>
      </c>
    </row>
    <row r="37" spans="1:6" x14ac:dyDescent="0.3">
      <c r="A37" s="2"/>
      <c r="B37" s="2">
        <v>5</v>
      </c>
      <c r="C37" s="4" t="s">
        <v>41</v>
      </c>
      <c r="D37" s="2" t="s">
        <v>42</v>
      </c>
      <c r="E37" s="2" t="s">
        <v>43</v>
      </c>
      <c r="F37" s="2" t="s">
        <v>44</v>
      </c>
    </row>
    <row r="39" spans="1:6" x14ac:dyDescent="0.3">
      <c r="C39" t="s">
        <v>48</v>
      </c>
    </row>
    <row r="40" spans="1:6" x14ac:dyDescent="0.3">
      <c r="C40" t="s">
        <v>49</v>
      </c>
    </row>
    <row r="43" spans="1:6" x14ac:dyDescent="0.3">
      <c r="B43">
        <v>6</v>
      </c>
      <c r="C43" s="6" t="s">
        <v>51</v>
      </c>
    </row>
    <row r="44" spans="1:6" x14ac:dyDescent="0.3">
      <c r="B44">
        <v>6</v>
      </c>
      <c r="C44" s="6" t="s">
        <v>87</v>
      </c>
    </row>
    <row r="45" spans="1:6" x14ac:dyDescent="0.3">
      <c r="B45">
        <v>2</v>
      </c>
      <c r="C45" s="6" t="s">
        <v>85</v>
      </c>
    </row>
    <row r="46" spans="1:6" x14ac:dyDescent="0.3">
      <c r="B46">
        <v>2</v>
      </c>
      <c r="C46" s="6" t="s">
        <v>86</v>
      </c>
    </row>
    <row r="48" spans="1:6" x14ac:dyDescent="0.3">
      <c r="B48">
        <v>1</v>
      </c>
      <c r="C48" s="6" t="s">
        <v>54</v>
      </c>
    </row>
    <row r="50" spans="2:7" x14ac:dyDescent="0.3">
      <c r="C50" t="s">
        <v>55</v>
      </c>
    </row>
    <row r="51" spans="2:7" x14ac:dyDescent="0.3">
      <c r="B51">
        <v>1</v>
      </c>
      <c r="C51" t="s">
        <v>18</v>
      </c>
      <c r="D51" t="s">
        <v>19</v>
      </c>
      <c r="E51" t="s">
        <v>20</v>
      </c>
      <c r="F51" t="s">
        <v>21</v>
      </c>
    </row>
    <row r="52" spans="2:7" x14ac:dyDescent="0.3">
      <c r="C52" t="s">
        <v>57</v>
      </c>
    </row>
    <row r="53" spans="2:7" x14ac:dyDescent="0.3">
      <c r="C53" t="s">
        <v>56</v>
      </c>
    </row>
    <row r="54" spans="2:7" x14ac:dyDescent="0.3">
      <c r="C54" t="s">
        <v>58</v>
      </c>
    </row>
    <row r="55" spans="2:7" x14ac:dyDescent="0.3">
      <c r="C55" t="s">
        <v>59</v>
      </c>
    </row>
    <row r="57" spans="2:7" x14ac:dyDescent="0.3">
      <c r="B57" t="s">
        <v>80</v>
      </c>
      <c r="C57">
        <v>85</v>
      </c>
      <c r="D57">
        <v>10.4</v>
      </c>
      <c r="E57">
        <v>239</v>
      </c>
    </row>
    <row r="58" spans="2:7" x14ac:dyDescent="0.3">
      <c r="B58" t="s">
        <v>75</v>
      </c>
      <c r="C58">
        <v>53.5</v>
      </c>
      <c r="D58">
        <v>8.1999999999999993</v>
      </c>
      <c r="E58">
        <v>150</v>
      </c>
      <c r="F58" t="s">
        <v>81</v>
      </c>
      <c r="G58" t="s">
        <v>83</v>
      </c>
    </row>
    <row r="59" spans="2:7" x14ac:dyDescent="0.3">
      <c r="B59" t="s">
        <v>76</v>
      </c>
      <c r="C59">
        <v>42.4</v>
      </c>
      <c r="D59">
        <v>7.3</v>
      </c>
      <c r="E59">
        <v>119</v>
      </c>
    </row>
    <row r="60" spans="2:7" x14ac:dyDescent="0.3">
      <c r="B60" t="s">
        <v>79</v>
      </c>
      <c r="C60">
        <v>33</v>
      </c>
      <c r="D60">
        <v>6.5</v>
      </c>
      <c r="E60">
        <v>94</v>
      </c>
      <c r="F60" t="s">
        <v>82</v>
      </c>
      <c r="G60" t="s">
        <v>84</v>
      </c>
    </row>
    <row r="61" spans="2:7" x14ac:dyDescent="0.3">
      <c r="B61" t="s">
        <v>74</v>
      </c>
      <c r="C61">
        <v>26</v>
      </c>
      <c r="D61">
        <v>5.8</v>
      </c>
      <c r="E61">
        <v>75</v>
      </c>
    </row>
    <row r="62" spans="2:7" x14ac:dyDescent="0.3">
      <c r="B62" t="s">
        <v>78</v>
      </c>
      <c r="C62">
        <v>21</v>
      </c>
      <c r="D62">
        <v>5.0999999999999996</v>
      </c>
      <c r="E62">
        <v>60</v>
      </c>
    </row>
    <row r="63" spans="2:7" x14ac:dyDescent="0.3">
      <c r="B63" t="s">
        <v>72</v>
      </c>
      <c r="C63">
        <v>13.3</v>
      </c>
      <c r="D63">
        <v>4.1100000000000003</v>
      </c>
      <c r="E63">
        <v>37</v>
      </c>
    </row>
    <row r="64" spans="2:7" x14ac:dyDescent="0.3">
      <c r="B64" t="s">
        <v>73</v>
      </c>
      <c r="C64">
        <v>10.5</v>
      </c>
      <c r="D64">
        <v>3.6</v>
      </c>
      <c r="E64">
        <v>30</v>
      </c>
    </row>
    <row r="65" spans="1:7" x14ac:dyDescent="0.3">
      <c r="A65" s="21" t="s">
        <v>77</v>
      </c>
    </row>
    <row r="66" spans="1:7" x14ac:dyDescent="0.3">
      <c r="D66" t="s">
        <v>96</v>
      </c>
      <c r="E66" t="s">
        <v>97</v>
      </c>
    </row>
    <row r="67" spans="1:7" x14ac:dyDescent="0.3">
      <c r="D67" t="s">
        <v>91</v>
      </c>
      <c r="E67" t="s">
        <v>92</v>
      </c>
      <c r="F67" t="s">
        <v>93</v>
      </c>
      <c r="G67">
        <v>40</v>
      </c>
    </row>
    <row r="68" spans="1:7" x14ac:dyDescent="0.3">
      <c r="D68" t="s">
        <v>88</v>
      </c>
      <c r="E68" t="s">
        <v>90</v>
      </c>
      <c r="F68" t="s">
        <v>94</v>
      </c>
      <c r="G68">
        <v>75</v>
      </c>
    </row>
    <row r="69" spans="1:7" x14ac:dyDescent="0.3">
      <c r="D69" t="s">
        <v>89</v>
      </c>
      <c r="E69" t="s">
        <v>7</v>
      </c>
      <c r="F69" t="s">
        <v>95</v>
      </c>
      <c r="G69">
        <v>140</v>
      </c>
    </row>
    <row r="71" spans="1:7" x14ac:dyDescent="0.3">
      <c r="C71" s="1"/>
    </row>
    <row r="72" spans="1:7" x14ac:dyDescent="0.3">
      <c r="C72" s="1"/>
    </row>
    <row r="73" spans="1:7" x14ac:dyDescent="0.3">
      <c r="C73" s="1"/>
    </row>
  </sheetData>
  <hyperlinks>
    <hyperlink ref="A65" r:id="rId1" display="https://www.solaris-shop.com/content/American Wire Gauge Conductor Size Table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15" sqref="A1:E15"/>
    </sheetView>
  </sheetViews>
  <sheetFormatPr defaultRowHeight="14.4" x14ac:dyDescent="0.3"/>
  <cols>
    <col min="1" max="1" width="24.44140625" bestFit="1" customWidth="1"/>
    <col min="2" max="2" width="11" bestFit="1" customWidth="1"/>
    <col min="3" max="3" width="6" style="24" bestFit="1" customWidth="1"/>
    <col min="4" max="4" width="6.77734375" style="22" customWidth="1"/>
    <col min="5" max="5" width="7.88671875" style="22" customWidth="1"/>
    <col min="6" max="6" width="8.88671875" style="22"/>
    <col min="8" max="9" width="10.44140625" bestFit="1" customWidth="1"/>
    <col min="10" max="10" width="10.5546875" bestFit="1" customWidth="1"/>
    <col min="11" max="11" width="10.44140625" bestFit="1" customWidth="1"/>
  </cols>
  <sheetData>
    <row r="1" spans="1:12" x14ac:dyDescent="0.3">
      <c r="A1" t="s">
        <v>108</v>
      </c>
      <c r="B1" t="s">
        <v>101</v>
      </c>
      <c r="C1" s="24">
        <v>6</v>
      </c>
      <c r="D1" s="23">
        <v>1.43</v>
      </c>
      <c r="E1" s="23">
        <f>D1*C1</f>
        <v>8.58</v>
      </c>
      <c r="G1" s="22">
        <f>D1*14.5</f>
        <v>20.734999999999999</v>
      </c>
      <c r="H1" s="25">
        <f>G1*C1</f>
        <v>124.41</v>
      </c>
      <c r="J1" s="22">
        <v>95.19</v>
      </c>
      <c r="K1" s="25">
        <f>J1*C1</f>
        <v>571.14</v>
      </c>
    </row>
    <row r="2" spans="1:12" x14ac:dyDescent="0.3">
      <c r="A2" t="s">
        <v>107</v>
      </c>
      <c r="B2" t="s">
        <v>102</v>
      </c>
      <c r="C2" s="24">
        <v>16</v>
      </c>
      <c r="D2" s="23">
        <v>1.36</v>
      </c>
      <c r="E2" s="23">
        <f t="shared" ref="E2:E13" si="0">D2*C2</f>
        <v>21.76</v>
      </c>
      <c r="G2" s="22">
        <f>D2*14.5</f>
        <v>19.720000000000002</v>
      </c>
      <c r="H2" s="25">
        <f>G2*C2</f>
        <v>315.52000000000004</v>
      </c>
      <c r="J2" s="22">
        <v>87.21</v>
      </c>
      <c r="K2" s="25">
        <f>J2*C2</f>
        <v>1395.36</v>
      </c>
    </row>
    <row r="3" spans="1:12" x14ac:dyDescent="0.3">
      <c r="D3" s="23"/>
      <c r="E3" s="23"/>
      <c r="G3" s="22"/>
      <c r="H3" s="25"/>
      <c r="J3" s="22"/>
      <c r="K3" s="25"/>
    </row>
    <row r="4" spans="1:12" x14ac:dyDescent="0.3">
      <c r="A4" t="s">
        <v>98</v>
      </c>
      <c r="B4" t="s">
        <v>103</v>
      </c>
      <c r="C4" s="24">
        <v>22</v>
      </c>
      <c r="D4" s="23">
        <v>0.15</v>
      </c>
      <c r="E4" s="23">
        <f t="shared" si="0"/>
        <v>3.3</v>
      </c>
      <c r="G4" s="22">
        <f>D4*14.5</f>
        <v>2.1749999999999998</v>
      </c>
      <c r="H4" s="25">
        <f>G4*C4</f>
        <v>47.849999999999994</v>
      </c>
      <c r="J4" s="22">
        <v>7.76</v>
      </c>
      <c r="K4" s="25">
        <f>J4*C4</f>
        <v>170.72</v>
      </c>
    </row>
    <row r="5" spans="1:12" x14ac:dyDescent="0.3">
      <c r="A5" t="s">
        <v>100</v>
      </c>
      <c r="B5" t="s">
        <v>104</v>
      </c>
      <c r="C5" s="24">
        <v>22</v>
      </c>
      <c r="D5" s="23">
        <v>0.15</v>
      </c>
      <c r="E5" s="23">
        <f t="shared" si="0"/>
        <v>3.3</v>
      </c>
      <c r="G5" s="22">
        <f>D5*14.5</f>
        <v>2.1749999999999998</v>
      </c>
      <c r="H5" s="25">
        <f>G5*C5</f>
        <v>47.849999999999994</v>
      </c>
      <c r="J5" s="22">
        <v>7.76</v>
      </c>
      <c r="K5" s="25">
        <f>J5*C5</f>
        <v>170.72</v>
      </c>
    </row>
    <row r="6" spans="1:12" x14ac:dyDescent="0.3">
      <c r="A6" t="s">
        <v>106</v>
      </c>
      <c r="B6" t="s">
        <v>105</v>
      </c>
      <c r="C6" s="24">
        <v>26</v>
      </c>
      <c r="D6" s="23">
        <v>0.08</v>
      </c>
      <c r="E6" s="23">
        <f t="shared" si="0"/>
        <v>2.08</v>
      </c>
      <c r="G6" s="22">
        <f>D6*14.5</f>
        <v>1.1599999999999999</v>
      </c>
      <c r="H6" s="25">
        <f>G6*C6</f>
        <v>30.159999999999997</v>
      </c>
      <c r="J6" s="22">
        <v>3.05</v>
      </c>
      <c r="K6" s="25">
        <f>J6*C6</f>
        <v>79.3</v>
      </c>
    </row>
    <row r="7" spans="1:12" x14ac:dyDescent="0.3">
      <c r="A7" t="s">
        <v>99</v>
      </c>
      <c r="B7" t="s">
        <v>111</v>
      </c>
      <c r="C7" s="24">
        <v>26</v>
      </c>
      <c r="D7" s="23">
        <v>0.15</v>
      </c>
      <c r="E7" s="23">
        <f t="shared" si="0"/>
        <v>3.9</v>
      </c>
      <c r="G7" s="22">
        <f>D7*14.5</f>
        <v>2.1749999999999998</v>
      </c>
      <c r="H7" s="25">
        <f>G7*C7</f>
        <v>56.55</v>
      </c>
      <c r="J7" s="22">
        <v>8.35</v>
      </c>
      <c r="K7" s="25">
        <f>J7*C7</f>
        <v>217.1</v>
      </c>
    </row>
    <row r="8" spans="1:12" x14ac:dyDescent="0.3">
      <c r="E8" s="23"/>
      <c r="G8" s="22"/>
    </row>
    <row r="9" spans="1:12" x14ac:dyDescent="0.3">
      <c r="A9" t="s">
        <v>113</v>
      </c>
      <c r="B9" t="s">
        <v>112</v>
      </c>
      <c r="C9" s="24">
        <v>2</v>
      </c>
      <c r="D9" s="23">
        <v>1.61</v>
      </c>
      <c r="E9" s="23">
        <f t="shared" si="0"/>
        <v>3.22</v>
      </c>
      <c r="G9" s="22">
        <f>D9*14.5</f>
        <v>23.345000000000002</v>
      </c>
      <c r="H9" s="25">
        <f>G9*C9</f>
        <v>46.690000000000005</v>
      </c>
      <c r="J9" s="22">
        <v>136</v>
      </c>
      <c r="K9" s="25">
        <f>J9*C9</f>
        <v>272</v>
      </c>
    </row>
    <row r="10" spans="1:12" x14ac:dyDescent="0.3">
      <c r="A10" t="s">
        <v>110</v>
      </c>
      <c r="B10" t="s">
        <v>109</v>
      </c>
      <c r="C10" s="24">
        <v>8</v>
      </c>
      <c r="D10" s="23">
        <v>1.9</v>
      </c>
      <c r="E10" s="23">
        <f t="shared" si="0"/>
        <v>15.2</v>
      </c>
      <c r="G10" s="22">
        <f>D10*14.5</f>
        <v>27.549999999999997</v>
      </c>
      <c r="H10" s="25">
        <f>G10*C10</f>
        <v>220.39999999999998</v>
      </c>
      <c r="J10" s="22">
        <v>128</v>
      </c>
      <c r="K10" s="25">
        <f>J10*C10</f>
        <v>1024</v>
      </c>
    </row>
    <row r="11" spans="1:12" x14ac:dyDescent="0.3">
      <c r="G11" s="22"/>
    </row>
    <row r="12" spans="1:12" x14ac:dyDescent="0.3">
      <c r="A12" t="s">
        <v>116</v>
      </c>
      <c r="B12" t="s">
        <v>114</v>
      </c>
      <c r="C12" s="24">
        <v>8</v>
      </c>
      <c r="D12" s="23">
        <v>2.4500000000000002</v>
      </c>
      <c r="E12" s="23">
        <f t="shared" si="0"/>
        <v>19.600000000000001</v>
      </c>
      <c r="G12" s="22">
        <f>D12*14.5</f>
        <v>35.525000000000006</v>
      </c>
      <c r="H12" s="25">
        <f>G12*C12</f>
        <v>284.20000000000005</v>
      </c>
      <c r="J12" s="22">
        <v>130</v>
      </c>
      <c r="K12" s="25">
        <f>J12*C12</f>
        <v>1040</v>
      </c>
    </row>
    <row r="13" spans="1:12" x14ac:dyDescent="0.3">
      <c r="A13" t="s">
        <v>117</v>
      </c>
      <c r="B13" t="s">
        <v>115</v>
      </c>
      <c r="C13" s="24">
        <v>4</v>
      </c>
      <c r="D13" s="23">
        <v>2.66</v>
      </c>
      <c r="E13" s="23">
        <f t="shared" si="0"/>
        <v>10.64</v>
      </c>
      <c r="G13" s="22">
        <f>D13*14.5</f>
        <v>38.57</v>
      </c>
      <c r="H13" s="25">
        <f>G13*C13</f>
        <v>154.28</v>
      </c>
      <c r="J13" s="22">
        <v>130</v>
      </c>
      <c r="K13" s="25">
        <f>J13*C13</f>
        <v>520</v>
      </c>
    </row>
    <row r="15" spans="1:12" x14ac:dyDescent="0.3">
      <c r="E15" s="23">
        <f>SUM(E1:E13)</f>
        <v>91.58</v>
      </c>
      <c r="G15" s="22"/>
      <c r="H15" s="25">
        <f>SUM(H1:H13)</f>
        <v>1327.91</v>
      </c>
      <c r="K15" s="25">
        <f>SUM(K1:K13)</f>
        <v>5460.34</v>
      </c>
      <c r="L15">
        <f>K15/H15</f>
        <v>4.1119804806048599</v>
      </c>
    </row>
    <row r="17" spans="7:10" x14ac:dyDescent="0.3">
      <c r="G17" s="24"/>
      <c r="H17" s="22"/>
      <c r="I17" s="22"/>
      <c r="J17" s="22"/>
    </row>
    <row r="18" spans="7:10" x14ac:dyDescent="0.3">
      <c r="G18" s="24"/>
      <c r="H18" s="22"/>
      <c r="I18" s="22"/>
      <c r="J1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9" sqref="C29"/>
    </sheetView>
  </sheetViews>
  <sheetFormatPr defaultRowHeight="14.4" x14ac:dyDescent="0.3"/>
  <cols>
    <col min="1" max="1" width="22.21875" bestFit="1" customWidth="1"/>
    <col min="2" max="2" width="13.77734375" bestFit="1" customWidth="1"/>
    <col min="3" max="3" width="16" bestFit="1" customWidth="1"/>
  </cols>
  <sheetData>
    <row r="1" spans="1:3" x14ac:dyDescent="0.3">
      <c r="A1" s="7">
        <v>44307</v>
      </c>
      <c r="B1" s="8"/>
      <c r="C1" s="8"/>
    </row>
    <row r="2" spans="1:3" x14ac:dyDescent="0.3">
      <c r="A2" s="7">
        <f>A1+1</f>
        <v>44308</v>
      </c>
      <c r="B2" s="8"/>
      <c r="C2" s="8"/>
    </row>
    <row r="3" spans="1:3" x14ac:dyDescent="0.3">
      <c r="A3" s="7">
        <f t="shared" ref="A3:A45" si="0">A2+1</f>
        <v>44309</v>
      </c>
      <c r="B3" s="8"/>
      <c r="C3" s="8"/>
    </row>
    <row r="4" spans="1:3" x14ac:dyDescent="0.3">
      <c r="A4" s="9">
        <f t="shared" si="0"/>
        <v>44310</v>
      </c>
      <c r="B4" s="9"/>
      <c r="C4" s="8"/>
    </row>
    <row r="5" spans="1:3" x14ac:dyDescent="0.3">
      <c r="A5" s="9">
        <f t="shared" si="0"/>
        <v>44311</v>
      </c>
      <c r="B5" s="9"/>
      <c r="C5" s="8"/>
    </row>
    <row r="6" spans="1:3" x14ac:dyDescent="0.3">
      <c r="A6" s="7">
        <f>A5+1</f>
        <v>44312</v>
      </c>
      <c r="B6" s="8"/>
      <c r="C6" s="10" t="s">
        <v>64</v>
      </c>
    </row>
    <row r="7" spans="1:3" x14ac:dyDescent="0.3">
      <c r="A7" s="7">
        <f t="shared" si="0"/>
        <v>44313</v>
      </c>
      <c r="B7" s="8"/>
      <c r="C7" s="10" t="s">
        <v>64</v>
      </c>
    </row>
    <row r="8" spans="1:3" x14ac:dyDescent="0.3">
      <c r="A8" s="7">
        <f t="shared" si="0"/>
        <v>44314</v>
      </c>
      <c r="B8" s="8"/>
      <c r="C8" s="10" t="s">
        <v>64</v>
      </c>
    </row>
    <row r="9" spans="1:3" x14ac:dyDescent="0.3">
      <c r="A9" s="7">
        <f t="shared" si="0"/>
        <v>44315</v>
      </c>
      <c r="B9" s="8"/>
      <c r="C9" s="11" t="s">
        <v>68</v>
      </c>
    </row>
    <row r="10" spans="1:3" x14ac:dyDescent="0.3">
      <c r="A10" s="7">
        <f t="shared" si="0"/>
        <v>44316</v>
      </c>
      <c r="B10" s="8"/>
      <c r="C10" s="11" t="s">
        <v>68</v>
      </c>
    </row>
    <row r="11" spans="1:3" x14ac:dyDescent="0.3">
      <c r="A11" s="9">
        <f t="shared" si="0"/>
        <v>44317</v>
      </c>
      <c r="B11" s="9"/>
      <c r="C11" s="11" t="s">
        <v>68</v>
      </c>
    </row>
    <row r="12" spans="1:3" x14ac:dyDescent="0.3">
      <c r="A12" s="9">
        <f t="shared" si="0"/>
        <v>44318</v>
      </c>
      <c r="B12" s="9"/>
      <c r="C12" s="12" t="s">
        <v>63</v>
      </c>
    </row>
    <row r="13" spans="1:3" x14ac:dyDescent="0.3">
      <c r="A13" s="7">
        <f t="shared" si="0"/>
        <v>44319</v>
      </c>
      <c r="B13" s="8"/>
      <c r="C13" s="12" t="s">
        <v>63</v>
      </c>
    </row>
    <row r="14" spans="1:3" x14ac:dyDescent="0.3">
      <c r="A14" s="7">
        <f t="shared" si="0"/>
        <v>44320</v>
      </c>
      <c r="B14" s="8"/>
      <c r="C14" s="12" t="s">
        <v>63</v>
      </c>
    </row>
    <row r="15" spans="1:3" x14ac:dyDescent="0.3">
      <c r="A15" s="7">
        <f t="shared" si="0"/>
        <v>44321</v>
      </c>
      <c r="B15" s="8"/>
      <c r="C15" s="13" t="s">
        <v>66</v>
      </c>
    </row>
    <row r="16" spans="1:3" x14ac:dyDescent="0.3">
      <c r="A16" s="7">
        <f t="shared" si="0"/>
        <v>44322</v>
      </c>
      <c r="B16" s="8"/>
      <c r="C16" s="13" t="s">
        <v>66</v>
      </c>
    </row>
    <row r="17" spans="1:3" x14ac:dyDescent="0.3">
      <c r="A17" s="7">
        <f t="shared" si="0"/>
        <v>44323</v>
      </c>
      <c r="B17" s="8"/>
      <c r="C17" s="13" t="s">
        <v>66</v>
      </c>
    </row>
    <row r="18" spans="1:3" x14ac:dyDescent="0.3">
      <c r="A18" s="9">
        <f t="shared" si="0"/>
        <v>44324</v>
      </c>
      <c r="B18" s="9"/>
      <c r="C18" s="8"/>
    </row>
    <row r="19" spans="1:3" x14ac:dyDescent="0.3">
      <c r="A19" s="9">
        <f t="shared" si="0"/>
        <v>44325</v>
      </c>
      <c r="B19" s="9"/>
      <c r="C19" s="14" t="s">
        <v>61</v>
      </c>
    </row>
    <row r="20" spans="1:3" x14ac:dyDescent="0.3">
      <c r="A20" s="7">
        <f t="shared" si="0"/>
        <v>44326</v>
      </c>
      <c r="B20" s="8"/>
      <c r="C20" s="14" t="s">
        <v>61</v>
      </c>
    </row>
    <row r="21" spans="1:3" x14ac:dyDescent="0.3">
      <c r="A21" s="7">
        <f t="shared" si="0"/>
        <v>44327</v>
      </c>
      <c r="B21" s="8"/>
      <c r="C21" s="14" t="s">
        <v>61</v>
      </c>
    </row>
    <row r="22" spans="1:3" x14ac:dyDescent="0.3">
      <c r="A22" s="7">
        <f t="shared" si="0"/>
        <v>44328</v>
      </c>
      <c r="B22" s="8"/>
      <c r="C22" s="14" t="s">
        <v>61</v>
      </c>
    </row>
    <row r="23" spans="1:3" x14ac:dyDescent="0.3">
      <c r="A23" s="7">
        <f t="shared" si="0"/>
        <v>44329</v>
      </c>
      <c r="B23" s="8"/>
      <c r="C23" s="15" t="s">
        <v>67</v>
      </c>
    </row>
    <row r="24" spans="1:3" x14ac:dyDescent="0.3">
      <c r="A24" s="7">
        <f t="shared" si="0"/>
        <v>44330</v>
      </c>
      <c r="B24" s="8"/>
      <c r="C24" s="15" t="s">
        <v>67</v>
      </c>
    </row>
    <row r="25" spans="1:3" x14ac:dyDescent="0.3">
      <c r="A25" s="9">
        <f t="shared" si="0"/>
        <v>44331</v>
      </c>
      <c r="B25" s="9"/>
      <c r="C25" s="15" t="s">
        <v>67</v>
      </c>
    </row>
    <row r="26" spans="1:3" x14ac:dyDescent="0.3">
      <c r="A26" s="9">
        <f t="shared" si="0"/>
        <v>44332</v>
      </c>
      <c r="B26" s="9"/>
      <c r="C26" s="15" t="s">
        <v>67</v>
      </c>
    </row>
    <row r="27" spans="1:3" x14ac:dyDescent="0.3">
      <c r="A27" s="7">
        <f t="shared" si="0"/>
        <v>44333</v>
      </c>
      <c r="B27" s="8"/>
      <c r="C27" s="16" t="s">
        <v>70</v>
      </c>
    </row>
    <row r="28" spans="1:3" x14ac:dyDescent="0.3">
      <c r="A28" s="7">
        <f t="shared" si="0"/>
        <v>44334</v>
      </c>
      <c r="B28" s="8"/>
      <c r="C28" s="17" t="s">
        <v>60</v>
      </c>
    </row>
    <row r="29" spans="1:3" x14ac:dyDescent="0.3">
      <c r="A29" s="7">
        <f t="shared" si="0"/>
        <v>44335</v>
      </c>
      <c r="B29" s="8"/>
      <c r="C29" s="17" t="s">
        <v>60</v>
      </c>
    </row>
    <row r="30" spans="1:3" x14ac:dyDescent="0.3">
      <c r="A30" s="7">
        <f t="shared" si="0"/>
        <v>44336</v>
      </c>
      <c r="B30" s="18" t="s">
        <v>64</v>
      </c>
      <c r="C30" s="8"/>
    </row>
    <row r="31" spans="1:3" x14ac:dyDescent="0.3">
      <c r="A31" s="7">
        <f t="shared" si="0"/>
        <v>44337</v>
      </c>
      <c r="B31" s="18" t="s">
        <v>60</v>
      </c>
      <c r="C31" s="8"/>
    </row>
    <row r="32" spans="1:3" x14ac:dyDescent="0.3">
      <c r="A32" s="9">
        <f t="shared" si="0"/>
        <v>44338</v>
      </c>
      <c r="B32" s="18"/>
      <c r="C32" s="16" t="s">
        <v>70</v>
      </c>
    </row>
    <row r="33" spans="1:3" x14ac:dyDescent="0.3">
      <c r="A33" s="9">
        <f t="shared" si="0"/>
        <v>44339</v>
      </c>
      <c r="B33" s="18"/>
      <c r="C33" s="19" t="s">
        <v>65</v>
      </c>
    </row>
    <row r="34" spans="1:3" x14ac:dyDescent="0.3">
      <c r="A34" s="7">
        <f t="shared" si="0"/>
        <v>44340</v>
      </c>
      <c r="B34" s="18" t="s">
        <v>61</v>
      </c>
      <c r="C34" s="8"/>
    </row>
    <row r="35" spans="1:3" x14ac:dyDescent="0.3">
      <c r="A35" s="7">
        <f t="shared" si="0"/>
        <v>44341</v>
      </c>
      <c r="B35" s="18" t="s">
        <v>62</v>
      </c>
      <c r="C35" s="19" t="s">
        <v>65</v>
      </c>
    </row>
    <row r="36" spans="1:3" x14ac:dyDescent="0.3">
      <c r="A36" s="7">
        <f t="shared" si="0"/>
        <v>44342</v>
      </c>
      <c r="B36" s="18" t="s">
        <v>70</v>
      </c>
      <c r="C36" s="8"/>
    </row>
    <row r="37" spans="1:3" x14ac:dyDescent="0.3">
      <c r="A37" s="7">
        <f t="shared" si="0"/>
        <v>44343</v>
      </c>
      <c r="B37" s="18" t="s">
        <v>63</v>
      </c>
      <c r="C37" s="8"/>
    </row>
    <row r="38" spans="1:3" x14ac:dyDescent="0.3">
      <c r="A38" s="7">
        <f t="shared" si="0"/>
        <v>44344</v>
      </c>
      <c r="B38" s="18" t="s">
        <v>65</v>
      </c>
      <c r="C38" s="8"/>
    </row>
    <row r="39" spans="1:3" x14ac:dyDescent="0.3">
      <c r="A39" s="9">
        <f t="shared" si="0"/>
        <v>44345</v>
      </c>
      <c r="B39" s="20"/>
      <c r="C39" s="8" t="s">
        <v>71</v>
      </c>
    </row>
    <row r="40" spans="1:3" x14ac:dyDescent="0.3">
      <c r="A40" s="9">
        <f t="shared" si="0"/>
        <v>44346</v>
      </c>
      <c r="B40" s="20"/>
      <c r="C40" s="8" t="s">
        <v>71</v>
      </c>
    </row>
    <row r="41" spans="1:3" x14ac:dyDescent="0.3">
      <c r="A41" s="7">
        <f t="shared" si="0"/>
        <v>44347</v>
      </c>
      <c r="B41" s="18" t="s">
        <v>62</v>
      </c>
      <c r="C41" s="8"/>
    </row>
    <row r="42" spans="1:3" x14ac:dyDescent="0.3">
      <c r="A42" s="7">
        <f t="shared" si="0"/>
        <v>44348</v>
      </c>
      <c r="B42" s="18" t="s">
        <v>66</v>
      </c>
      <c r="C42" s="8"/>
    </row>
    <row r="43" spans="1:3" x14ac:dyDescent="0.3">
      <c r="A43" s="7">
        <f t="shared" si="0"/>
        <v>44349</v>
      </c>
      <c r="B43" s="18" t="s">
        <v>68</v>
      </c>
      <c r="C43" s="8"/>
    </row>
    <row r="44" spans="1:3" x14ac:dyDescent="0.3">
      <c r="A44" s="7">
        <f t="shared" si="0"/>
        <v>44350</v>
      </c>
      <c r="B44" s="18" t="s">
        <v>67</v>
      </c>
      <c r="C44" s="8"/>
    </row>
    <row r="45" spans="1:3" x14ac:dyDescent="0.3">
      <c r="A45" s="7">
        <f t="shared" si="0"/>
        <v>44351</v>
      </c>
      <c r="B45" s="18" t="s">
        <v>69</v>
      </c>
      <c r="C45" s="8"/>
    </row>
    <row r="46" spans="1:3" x14ac:dyDescent="0.3">
      <c r="A46" s="5"/>
    </row>
    <row r="47" spans="1:3" x14ac:dyDescent="0.3">
      <c r="A47" s="5"/>
    </row>
    <row r="48" spans="1:3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FJElectricsPCBBOM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Da Silva</dc:creator>
  <cp:lastModifiedBy>Vicente Da Silva</cp:lastModifiedBy>
  <cp:lastPrinted>2021-04-24T12:29:36Z</cp:lastPrinted>
  <dcterms:created xsi:type="dcterms:W3CDTF">2021-04-24T08:11:31Z</dcterms:created>
  <dcterms:modified xsi:type="dcterms:W3CDTF">2021-04-29T10:09:54Z</dcterms:modified>
</cp:coreProperties>
</file>