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QuickPark/"/>
    </mc:Choice>
  </mc:AlternateContent>
  <xr:revisionPtr revIDLastSave="0" documentId="13_ncr:1_{E76BBCA0-5373-A749-9A77-0E02994F00DF}" xr6:coauthVersionLast="47" xr6:coauthVersionMax="47" xr10:uidLastSave="{00000000-0000-0000-0000-000000000000}"/>
  <bookViews>
    <workbookView xWindow="0" yWindow="0" windowWidth="33600" windowHeight="210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7" i="1" l="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E6" i="1"/>
  <c r="E5" i="1"/>
  <c r="E4" i="1" l="1"/>
</calcChain>
</file>

<file path=xl/sharedStrings.xml><?xml version="1.0" encoding="utf-8"?>
<sst xmlns="http://schemas.openxmlformats.org/spreadsheetml/2006/main" count="158" uniqueCount="99">
  <si>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</si>
  <si>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</si>
  <si>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</si>
  <si>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</si>
  <si>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</si>
  <si>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</si>
  <si>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</si>
  <si>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</si>
  <si>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</si>
  <si>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</si>
  <si>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</si>
  <si>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</si>
  <si>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</si>
  <si>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</si>
  <si>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</si>
  <si>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</si>
  <si>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</si>
  <si>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</si>
  <si>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</si>
  <si>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</si>
  <si>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</si>
  <si>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</si>
  <si>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</si>
  <si>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</si>
  <si>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</si>
  <si>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</si>
  <si>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</si>
  <si>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</si>
  <si>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</si>
  <si>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</si>
  <si>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</si>
  <si>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</si>
  <si>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</si>
  <si>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</si>
  <si>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</si>
  <si>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</si>
  <si>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</si>
  <si>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</si>
  <si>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</si>
  <si>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</si>
  <si>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</si>
  <si>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</si>
  <si>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</si>
  <si>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</si>
  <si>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</si>
  <si>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</si>
  <si>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</si>
  <si>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</si>
  <si>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</si>
  <si>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</si>
  <si>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</si>
  <si>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</si>
  <si>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</si>
  <si>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</si>
  <si>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</si>
  <si>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</si>
  <si>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</si>
  <si>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</si>
  <si>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</si>
  <si>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</si>
  <si>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</si>
  <si>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</si>
  <si>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</si>
  <si>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</si>
  <si>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</si>
  <si>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</si>
  <si>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</si>
  <si>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</si>
  <si>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</si>
  <si>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</si>
  <si>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</si>
  <si>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</si>
  <si>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</si>
  <si>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</si>
  <si>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</si>
  <si>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</si>
  <si>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</si>
  <si>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</si>
  <si>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</si>
  <si>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</si>
  <si>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</si>
  <si>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</si>
  <si>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</si>
  <si>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</si>
  <si>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</si>
  <si>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</si>
  <si>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</si>
  <si>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</si>
  <si>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</si>
  <si>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</si>
  <si>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</si>
  <si>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</si>
  <si>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</si>
  <si>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</si>
  <si>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</si>
  <si>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Camilo Barra Vera</t>
  </si>
  <si>
    <t>Christian Godoy Perez</t>
  </si>
  <si>
    <t>Bastian Peñailillo Reyes</t>
  </si>
  <si>
    <t>Vicente Poveda Leiva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</si>
</sst>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b/>
      <i/>
      <sz val="14"/>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0" xfId="0" applyFont="1" applyAlignment="1">
      <alignment horizontal="left" vertical="center" indent="6"/>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8" sqref="B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ht="19" x14ac:dyDescent="0.2">
      <c r="A4" s="5">
        <v>1</v>
      </c>
      <c r="B4" s="52" t="s">
        <v>95</v>
      </c>
      <c r="C4" s="6">
        <v>6</v>
      </c>
      <c r="D4" s="6">
        <v>6</v>
      </c>
      <c r="E4" s="50">
        <f>C4*C$2+D4*D$2</f>
        <v>6</v>
      </c>
      <c r="G4" s="1"/>
    </row>
    <row r="5" spans="1:11" ht="19" x14ac:dyDescent="0.2">
      <c r="A5" s="5">
        <v>2</v>
      </c>
      <c r="B5" s="52" t="s">
        <v>96</v>
      </c>
      <c r="C5" s="6">
        <v>6</v>
      </c>
      <c r="D5" s="6">
        <v>6</v>
      </c>
      <c r="E5" s="50">
        <f t="shared" ref="E5:E6" si="0">C5*C$2+D5*D$2</f>
        <v>6</v>
      </c>
      <c r="G5" s="1"/>
    </row>
    <row r="6" spans="1:11" ht="19" x14ac:dyDescent="0.2">
      <c r="A6" s="5">
        <v>3</v>
      </c>
      <c r="B6" s="52" t="s">
        <v>97</v>
      </c>
      <c r="C6" s="6">
        <v>6</v>
      </c>
      <c r="D6" s="6">
        <v>6</v>
      </c>
      <c r="E6" s="50">
        <f t="shared" si="0"/>
        <v>6</v>
      </c>
      <c r="G6" s="1"/>
    </row>
    <row r="7" spans="1:11" ht="15" customHeight="1" x14ac:dyDescent="0.2">
      <c r="A7" s="5">
        <v>4</v>
      </c>
      <c r="B7" s="52" t="s">
        <v>98</v>
      </c>
      <c r="C7" s="6">
        <v>6</v>
      </c>
      <c r="D7" s="6">
        <v>6</v>
      </c>
      <c r="E7" s="50">
        <f t="shared" ref="E7" si="1">C7*C$2+D7*D$2</f>
        <v>6</v>
      </c>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0" t="str">
        <f>RUBRICA!A5</f>
        <v>1. Describe brevemente en qué consiste el Proyecto APT, justificando su relevancia para el campo laboral de su carrera.</v>
      </c>
      <c r="C13" s="38" t="s">
        <v>7</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26.5" customHeight="1" outlineLevel="1" x14ac:dyDescent="0.2">
      <c r="A14" s="70"/>
      <c r="B14" s="40" t="str">
        <f>RUBRICA!A6</f>
        <v>2. Relaciona el Proyecto APT con las competencias del perfil de egreso de su Plan de Estudio.</v>
      </c>
      <c r="C14" s="38"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1" outlineLevel="1" x14ac:dyDescent="0.2">
      <c r="A15" s="70"/>
      <c r="B15" s="40" t="str">
        <f>RUBRICA!A8</f>
        <v xml:space="preserve">4.  Argumenta por qué el proyecto es factible de realizarse en el marco de la asignatura. </v>
      </c>
      <c r="C15" s="38" t="s">
        <v>7</v>
      </c>
      <c r="D15" s="17" t="str">
        <f t="shared" si="2"/>
        <v>X</v>
      </c>
      <c r="E15" s="17">
        <f t="shared" ref="E15:E21" si="10">IF(D15="X",100*0.05,"")</f>
        <v>5</v>
      </c>
      <c r="F15" s="17" t="str">
        <f t="shared" si="3"/>
        <v/>
      </c>
      <c r="G15" s="17" t="str">
        <f t="shared" ref="G15:G21" si="11">IF(F15="X",60*0.05,"")</f>
        <v/>
      </c>
      <c r="H15" s="17" t="str">
        <f t="shared" si="4"/>
        <v/>
      </c>
      <c r="I15" s="17" t="str">
        <f t="shared" ref="I15:I21" si="12">IF(H15="X",30*0.05,"")</f>
        <v/>
      </c>
      <c r="J15" s="17" t="str">
        <f t="shared" si="5"/>
        <v/>
      </c>
      <c r="K15" s="17" t="str">
        <f t="shared" si="6"/>
        <v/>
      </c>
    </row>
    <row r="16" spans="1:11" outlineLevel="1" x14ac:dyDescent="0.2">
      <c r="A16" s="70"/>
      <c r="B16" s="40" t="str">
        <f>RUBRICA!A9</f>
        <v xml:space="preserve">5. Formula objetivos claros, concisos y coherentes con la disciplina y la situación a abordar. </v>
      </c>
      <c r="C16" s="38" t="s">
        <v>7</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6" outlineLevel="1" x14ac:dyDescent="0.2">
      <c r="A17" s="70"/>
      <c r="B17" s="40" t="str">
        <f>RUBRICA!A10</f>
        <v>6. Propone una metodología de trabajo que permite alcanzar los objetivos propuestos y es pertinente con los requerimientos disciplinares.</v>
      </c>
      <c r="C17" s="38"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6" outlineLevel="1" x14ac:dyDescent="0.2">
      <c r="A18" s="70"/>
      <c r="B18" s="40" t="str">
        <f>RUBRICA!A11</f>
        <v xml:space="preserve">7. Establece un plan de trabajo para su proyecto APT considerando los recursos, duración, facilitadores y obstaculizadores en el desarrollo de las actividades. </v>
      </c>
      <c r="C18" s="38"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26" outlineLevel="1" x14ac:dyDescent="0.2">
      <c r="A19" s="70"/>
      <c r="B19" s="40" t="str">
        <f>RUBRICA!A12</f>
        <v>8. Determina evidencias, justificando cómo estas dan cuenta del logro de las actividades del Proyecto APT.</v>
      </c>
      <c r="C19" s="38"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outlineLevel="1" x14ac:dyDescent="0.2">
      <c r="A20" s="70"/>
      <c r="B20" s="40" t="str">
        <f>RUBRICA!A13</f>
        <v xml:space="preserve">9. Utiliza reglas de redacción, ortografía (literal, puntual, acentual) y las normas para citas y referencias. </v>
      </c>
      <c r="C20" s="38" t="s">
        <v>7</v>
      </c>
      <c r="D20" s="17" t="str">
        <f t="shared" si="13"/>
        <v>X</v>
      </c>
      <c r="E20" s="17">
        <f>IF(D20="X",100*0.05,"")</f>
        <v>5</v>
      </c>
      <c r="F20" s="17" t="str">
        <f t="shared" si="15"/>
        <v/>
      </c>
      <c r="G20" s="17" t="str">
        <f t="shared" si="11"/>
        <v/>
      </c>
      <c r="H20" s="17" t="str">
        <f t="shared" si="17"/>
        <v/>
      </c>
      <c r="I20" s="17" t="str">
        <f t="shared" si="12"/>
        <v/>
      </c>
      <c r="J20" s="17" t="str">
        <f t="shared" si="19"/>
        <v/>
      </c>
      <c r="K20" s="17" t="str">
        <f t="shared" si="20"/>
        <v/>
      </c>
    </row>
    <row r="21" spans="1:11" ht="22.75" customHeight="1" outlineLevel="1" x14ac:dyDescent="0.2">
      <c r="A21" s="70"/>
      <c r="B21" s="40" t="str">
        <f>RUBRICA!A14</f>
        <v>10. Cumple completando el contenido del informe de presentación del proyecto de acuerdo con la plantilla entregada.</v>
      </c>
      <c r="C21" s="38"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26" outlineLevel="1" x14ac:dyDescent="0.2">
      <c r="A22" s="70"/>
      <c r="B22" s="40" t="str">
        <f>RUBRICA!A16</f>
        <v>12. Desarrolla un plan de trabajo que permita del logro de los objetivos propuestos del proyecto de 
acuerdo a los tiempos para su desarrollo</v>
      </c>
      <c r="C22" s="38"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25">
      <c r="A23" s="66"/>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25">
      <c r="A24" s="54"/>
      <c r="B24" s="42" t="s">
        <v>16</v>
      </c>
      <c r="C24" s="21">
        <f>VLOOKUP(C23,ESCALA_IEP!A2:B142,2,FALSE)</f>
        <v>7</v>
      </c>
    </row>
    <row r="25" spans="1:11" ht="15.75" customHeight="1" x14ac:dyDescent="0.2"/>
    <row r="26" spans="1:11" ht="15.75" customHeight="1" x14ac:dyDescent="0.2"/>
    <row r="27" spans="1:11" ht="15.75" customHeight="1" x14ac:dyDescent="0.2">
      <c r="A27" s="65" t="s">
        <v>18</v>
      </c>
      <c r="B27" s="53" t="s">
        <v>19</v>
      </c>
      <c r="C27" s="55" t="str">
        <f>$B$4</f>
        <v>Camilo Barra Vera</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0" t="str">
        <f>RUBRICA!A7</f>
        <v>3. Relaciona el Proyecto APT con sus intereses profesionales. *</v>
      </c>
      <c r="C31" s="38" t="s">
        <v>7</v>
      </c>
      <c r="D31" s="17" t="str">
        <f t="shared" ref="D31:D32" si="26">IF($C31=CL,"X","")</f>
        <v>X</v>
      </c>
      <c r="E31" s="17">
        <f>IF(D31="X",100*0.1,"")</f>
        <v>10</v>
      </c>
      <c r="F31" s="17" t="str">
        <f t="shared" ref="F31:F32" si="27">IF($C31=L,"X","")</f>
        <v/>
      </c>
      <c r="G31" s="17" t="str">
        <f>IF(F31="X",60*0.1,"")</f>
        <v/>
      </c>
      <c r="H31" s="17" t="str">
        <f t="shared" ref="H31:H32" si="28">IF($C31=ML,"X","")</f>
        <v/>
      </c>
      <c r="I31" s="17" t="str">
        <f>IF(H31="X",30*0.1,"")</f>
        <v/>
      </c>
      <c r="J31" s="17" t="str">
        <f t="shared" ref="J31:J32" si="29">IF($C31=NL,"X","")</f>
        <v/>
      </c>
      <c r="K31" s="17" t="str">
        <f t="shared" ref="K31:K32" si="30">IF($J31="X",0,"")</f>
        <v/>
      </c>
    </row>
    <row r="32" spans="1:11" ht="25.75" customHeight="1" x14ac:dyDescent="0.2">
      <c r="A32" s="66"/>
      <c r="B32" s="40" t="str">
        <f>RUBRICA!A15</f>
        <v>11. Expone el tema utilizando un lenguaje técnico disciplinar al presentar la propuesta y responde evidenciando un manejo de la información. *</v>
      </c>
      <c r="C32" s="38" t="s">
        <v>7</v>
      </c>
      <c r="D32" s="17" t="str">
        <f t="shared" si="26"/>
        <v>X</v>
      </c>
      <c r="E32" s="17">
        <f>IF(D32="X",100*0.1,"")</f>
        <v>10</v>
      </c>
      <c r="F32" s="17" t="str">
        <f t="shared" si="27"/>
        <v/>
      </c>
      <c r="G32" s="17" t="str">
        <f>IF(F32="X",60*0.1,"")</f>
        <v/>
      </c>
      <c r="H32" s="17" t="str">
        <f t="shared" si="28"/>
        <v/>
      </c>
      <c r="I32" s="17" t="str">
        <f>IF(H32="X",30*0.1,"")</f>
        <v/>
      </c>
      <c r="J32" s="17" t="str">
        <f t="shared" si="29"/>
        <v/>
      </c>
      <c r="K32" s="17" t="str">
        <f t="shared" si="30"/>
        <v/>
      </c>
    </row>
    <row r="33" spans="1:11" x14ac:dyDescent="0.2">
      <c r="A33" s="66"/>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Christian Godoy Perez</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0" t="str">
        <f>RUBRICA!A7</f>
        <v>3. Relaciona el Proyecto APT con sus intereses profesionales. *</v>
      </c>
      <c r="C43" s="38" t="s">
        <v>7</v>
      </c>
      <c r="D43" s="17" t="str">
        <f t="shared" ref="D43:D44" si="32">IF($C43=CL,"X","")</f>
        <v>X</v>
      </c>
      <c r="E43" s="17">
        <f>IF(D43="X",100*0.1,"")</f>
        <v>10</v>
      </c>
      <c r="F43" s="17" t="str">
        <f t="shared" ref="F43:F44" si="33">IF($C43=L,"X","")</f>
        <v/>
      </c>
      <c r="G43" s="17" t="str">
        <f>IF(F43="X",60*0.1,"")</f>
        <v/>
      </c>
      <c r="H43" s="17" t="str">
        <f t="shared" ref="H43:H44" si="34">IF($C43=ML,"X","")</f>
        <v/>
      </c>
      <c r="I43" s="17" t="str">
        <f>IF(H43="X",30*0.1,"")</f>
        <v/>
      </c>
      <c r="J43" s="17" t="str">
        <f t="shared" ref="J43:J44" si="35">IF($C43=NL,"X","")</f>
        <v/>
      </c>
      <c r="K43" s="17" t="str">
        <f t="shared" ref="K43:K44" si="36">IF($J43="X",0,"")</f>
        <v/>
      </c>
    </row>
    <row r="44" spans="1:11" ht="26" x14ac:dyDescent="0.2">
      <c r="A44" s="66"/>
      <c r="B44" s="40" t="str">
        <f>RUBRICA!A15</f>
        <v>11. Expone el tema utilizando un lenguaje técnico disciplinar al presentar la propuesta y responde evidenciando un manejo de la información. *</v>
      </c>
      <c r="C44" s="38" t="s">
        <v>7</v>
      </c>
      <c r="D44" s="17" t="str">
        <f t="shared" si="32"/>
        <v>X</v>
      </c>
      <c r="E44" s="17">
        <f>IF(D44="X",100*0.1,"")</f>
        <v>10</v>
      </c>
      <c r="F44" s="17" t="str">
        <f t="shared" si="33"/>
        <v/>
      </c>
      <c r="G44" s="17" t="str">
        <f>IF(F44="X",60*0.1,"")</f>
        <v/>
      </c>
      <c r="H44" s="17" t="str">
        <f t="shared" si="34"/>
        <v/>
      </c>
      <c r="I44" s="17" t="str">
        <f>IF(H44="X",30*0.1,"")</f>
        <v/>
      </c>
      <c r="J44" s="17" t="str">
        <f t="shared" si="35"/>
        <v/>
      </c>
      <c r="K44" s="17" t="str">
        <f t="shared" si="36"/>
        <v/>
      </c>
    </row>
    <row r="45" spans="1:11" ht="15.75" customHeight="1" x14ac:dyDescent="0.2">
      <c r="A45" s="66"/>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t="str">
        <f>B6</f>
        <v>Bastian Peñailillo Reyes</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0" t="str">
        <f>RUBRICA!A7</f>
        <v>3. Relaciona el Proyecto APT con sus intereses profesionales. *</v>
      </c>
      <c r="C54" s="38" t="s">
        <v>7</v>
      </c>
      <c r="D54" s="17" t="str">
        <f t="shared" ref="D54:D55" si="40">IF($C54=CL,"X","")</f>
        <v>X</v>
      </c>
      <c r="E54" s="17">
        <f>IF(D54="X",100*0.1,"")</f>
        <v>10</v>
      </c>
      <c r="F54" s="17" t="str">
        <f t="shared" ref="F54:F55" si="41">IF($C54=L,"X","")</f>
        <v/>
      </c>
      <c r="G54" s="17" t="str">
        <f>IF(F54="X",60*0.1,"")</f>
        <v/>
      </c>
      <c r="H54" s="17" t="str">
        <f t="shared" ref="H54:H55" si="42">IF($C54=ML,"X","")</f>
        <v/>
      </c>
      <c r="I54" s="17" t="str">
        <f>IF(H54="X",30*0.1,"")</f>
        <v/>
      </c>
      <c r="J54" s="17" t="str">
        <f t="shared" ref="J54:J55" si="43">IF($C54=NL,"X","")</f>
        <v/>
      </c>
      <c r="K54" s="17" t="str">
        <f t="shared" ref="K54:K55" si="44">IF($J54="X",0,"")</f>
        <v/>
      </c>
    </row>
    <row r="55" spans="1:11" ht="26" x14ac:dyDescent="0.2">
      <c r="A55" s="66"/>
      <c r="B55" s="40" t="str">
        <f>RUBRICA!A15</f>
        <v>11. Expone el tema utilizando un lenguaje técnico disciplinar al presentar la propuesta y responde evidenciando un manejo de la información. *</v>
      </c>
      <c r="C55" s="38" t="s">
        <v>7</v>
      </c>
      <c r="D55" s="17" t="str">
        <f t="shared" si="40"/>
        <v>X</v>
      </c>
      <c r="E55" s="17">
        <f>IF(D55="X",100*0.1,"")</f>
        <v>10</v>
      </c>
      <c r="F55" s="17" t="str">
        <f t="shared" si="41"/>
        <v/>
      </c>
      <c r="G55" s="17" t="str">
        <f>IF(F55="X",60*0.1,"")</f>
        <v/>
      </c>
      <c r="H55" s="17" t="str">
        <f t="shared" si="42"/>
        <v/>
      </c>
      <c r="I55" s="17" t="str">
        <f>IF(H55="X",30*0.1,"")</f>
        <v/>
      </c>
      <c r="J55" s="17" t="str">
        <f t="shared" si="43"/>
        <v/>
      </c>
      <c r="K55" s="17" t="str">
        <f t="shared" si="44"/>
        <v/>
      </c>
    </row>
    <row r="56" spans="1:11" ht="15.75" customHeight="1" x14ac:dyDescent="0.2">
      <c r="A56" s="66"/>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2024-11-02T16:18:07Z</dcterms:modified>
</cp:coreProperties>
</file>