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i.zhang/Documents/UofT-PhD/Research/2_Experiments/5_Dispersal_Transplant/data/"/>
    </mc:Choice>
  </mc:AlternateContent>
  <xr:revisionPtr revIDLastSave="0" documentId="13_ncr:1_{22318B38-C299-4D49-B802-95D222B91C73}" xr6:coauthVersionLast="47" xr6:coauthVersionMax="47" xr10:uidLastSave="{00000000-0000-0000-0000-000000000000}"/>
  <bookViews>
    <workbookView xWindow="0" yWindow="500" windowWidth="28800" windowHeight="17500" xr2:uid="{82F90973-EDD3-3D41-B151-607BDAFC917D}"/>
  </bookViews>
  <sheets>
    <sheet name="transplant_wide" sheetId="1" r:id="rId1"/>
    <sheet name="seedling_w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2" i="1" l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Y2" i="1"/>
  <c r="X2" i="1" s="1"/>
  <c r="BR3" i="1"/>
  <c r="BR4" i="1"/>
  <c r="BR5" i="1"/>
  <c r="BR6" i="1"/>
  <c r="BR7" i="1"/>
  <c r="BR8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4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R157" i="1"/>
  <c r="BR158" i="1"/>
  <c r="BR159" i="1"/>
  <c r="BR160" i="1"/>
  <c r="BR161" i="1"/>
  <c r="BR162" i="1"/>
  <c r="BR163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7" i="1"/>
  <c r="BR178" i="1"/>
  <c r="BR179" i="1"/>
  <c r="BR180" i="1"/>
  <c r="BR181" i="1"/>
  <c r="BR182" i="1"/>
  <c r="BR183" i="1"/>
  <c r="BR184" i="1"/>
  <c r="BR185" i="1"/>
  <c r="BR186" i="1"/>
  <c r="BR187" i="1"/>
  <c r="BR188" i="1"/>
  <c r="BR189" i="1"/>
  <c r="BR190" i="1"/>
  <c r="BR191" i="1"/>
  <c r="BR192" i="1"/>
  <c r="BR193" i="1"/>
  <c r="BR194" i="1"/>
  <c r="BR195" i="1"/>
  <c r="BR196" i="1"/>
  <c r="BR197" i="1"/>
  <c r="BR198" i="1"/>
  <c r="BR199" i="1"/>
  <c r="BR200" i="1"/>
  <c r="BR201" i="1"/>
  <c r="BR202" i="1"/>
  <c r="BR203" i="1"/>
  <c r="BR204" i="1"/>
  <c r="BR205" i="1"/>
  <c r="BR206" i="1"/>
  <c r="BR207" i="1"/>
  <c r="BR208" i="1"/>
  <c r="BR209" i="1"/>
  <c r="BR210" i="1"/>
  <c r="BR211" i="1"/>
  <c r="BR212" i="1"/>
  <c r="BR213" i="1"/>
  <c r="BR214" i="1"/>
  <c r="BR215" i="1"/>
  <c r="BR216" i="1"/>
  <c r="BR217" i="1"/>
  <c r="BR218" i="1"/>
  <c r="BR219" i="1"/>
  <c r="BR220" i="1"/>
  <c r="BR221" i="1"/>
  <c r="BR222" i="1"/>
  <c r="BR223" i="1"/>
  <c r="BR224" i="1"/>
  <c r="BR225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8" i="1"/>
  <c r="BR239" i="1"/>
  <c r="BR240" i="1"/>
  <c r="BR241" i="1"/>
  <c r="BR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" i="1"/>
  <c r="Z3" i="1"/>
  <c r="Y3" i="1" s="1"/>
  <c r="X3" i="1" s="1"/>
  <c r="Z4" i="1"/>
  <c r="Y4" i="1" s="1"/>
  <c r="X4" i="1" s="1"/>
  <c r="Z5" i="1"/>
  <c r="Z6" i="1"/>
  <c r="Y6" i="1" s="1"/>
  <c r="X6" i="1" s="1"/>
  <c r="Z7" i="1"/>
  <c r="Y7" i="1" s="1"/>
  <c r="X7" i="1" s="1"/>
  <c r="Z8" i="1"/>
  <c r="Y8" i="1" s="1"/>
  <c r="X8" i="1" s="1"/>
  <c r="Z9" i="1"/>
  <c r="Y9" i="1" s="1"/>
  <c r="X9" i="1" s="1"/>
  <c r="Z10" i="1"/>
  <c r="Y10" i="1" s="1"/>
  <c r="X10" i="1" s="1"/>
  <c r="Z11" i="1"/>
  <c r="Y11" i="1" s="1"/>
  <c r="Z12" i="1"/>
  <c r="Y12" i="1" s="1"/>
  <c r="X12" i="1" s="1"/>
  <c r="Z13" i="1"/>
  <c r="Z14" i="1"/>
  <c r="Y14" i="1" s="1"/>
  <c r="X14" i="1" s="1"/>
  <c r="Z15" i="1"/>
  <c r="Y15" i="1" s="1"/>
  <c r="X15" i="1" s="1"/>
  <c r="Z16" i="1"/>
  <c r="Y16" i="1" s="1"/>
  <c r="X16" i="1" s="1"/>
  <c r="Z17" i="1"/>
  <c r="Y17" i="1" s="1"/>
  <c r="X17" i="1" s="1"/>
  <c r="Z18" i="1"/>
  <c r="Y18" i="1" s="1"/>
  <c r="X18" i="1" s="1"/>
  <c r="Z19" i="1"/>
  <c r="Y19" i="1" s="1"/>
  <c r="X19" i="1" s="1"/>
  <c r="Z20" i="1"/>
  <c r="Y20" i="1" s="1"/>
  <c r="X20" i="1" s="1"/>
  <c r="Z21" i="1"/>
  <c r="Y21" i="1" s="1"/>
  <c r="X21" i="1" s="1"/>
  <c r="Z22" i="1"/>
  <c r="Y22" i="1" s="1"/>
  <c r="X22" i="1" s="1"/>
  <c r="Z23" i="1"/>
  <c r="Y23" i="1" s="1"/>
  <c r="X23" i="1" s="1"/>
  <c r="Z24" i="1"/>
  <c r="Y24" i="1" s="1"/>
  <c r="X24" i="1" s="1"/>
  <c r="Z25" i="1"/>
  <c r="Y25" i="1" s="1"/>
  <c r="X25" i="1" s="1"/>
  <c r="Z26" i="1"/>
  <c r="Y26" i="1" s="1"/>
  <c r="X26" i="1" s="1"/>
  <c r="Z27" i="1"/>
  <c r="Y27" i="1" s="1"/>
  <c r="X27" i="1" s="1"/>
  <c r="Z28" i="1"/>
  <c r="Z29" i="1"/>
  <c r="Z30" i="1"/>
  <c r="Y30" i="1" s="1"/>
  <c r="X30" i="1" s="1"/>
  <c r="Z31" i="1"/>
  <c r="Y31" i="1" s="1"/>
  <c r="X31" i="1" s="1"/>
  <c r="Z32" i="1"/>
  <c r="Y32" i="1" s="1"/>
  <c r="X32" i="1" s="1"/>
  <c r="Z33" i="1"/>
  <c r="Z34" i="1"/>
  <c r="Y34" i="1" s="1"/>
  <c r="X34" i="1" s="1"/>
  <c r="Z35" i="1"/>
  <c r="Y35" i="1" s="1"/>
  <c r="X35" i="1" s="1"/>
  <c r="Z36" i="1"/>
  <c r="Z37" i="1"/>
  <c r="Z38" i="1"/>
  <c r="Y38" i="1" s="1"/>
  <c r="X38" i="1" s="1"/>
  <c r="Z39" i="1"/>
  <c r="Y39" i="1" s="1"/>
  <c r="X39" i="1" s="1"/>
  <c r="Z40" i="1"/>
  <c r="Y40" i="1" s="1"/>
  <c r="X40" i="1" s="1"/>
  <c r="Z41" i="1"/>
  <c r="Y41" i="1" s="1"/>
  <c r="X41" i="1" s="1"/>
  <c r="Z42" i="1"/>
  <c r="Y42" i="1" s="1"/>
  <c r="X42" i="1" s="1"/>
  <c r="Z43" i="1"/>
  <c r="Y43" i="1" s="1"/>
  <c r="X43" i="1" s="1"/>
  <c r="Z44" i="1"/>
  <c r="Y44" i="1" s="1"/>
  <c r="X44" i="1" s="1"/>
  <c r="Z45" i="1"/>
  <c r="Y45" i="1" s="1"/>
  <c r="X45" i="1" s="1"/>
  <c r="Z46" i="1"/>
  <c r="Y46" i="1" s="1"/>
  <c r="X46" i="1" s="1"/>
  <c r="Z47" i="1"/>
  <c r="Y47" i="1" s="1"/>
  <c r="X47" i="1" s="1"/>
  <c r="Z48" i="1"/>
  <c r="Y48" i="1" s="1"/>
  <c r="X48" i="1" s="1"/>
  <c r="Z49" i="1"/>
  <c r="Y49" i="1" s="1"/>
  <c r="X49" i="1" s="1"/>
  <c r="Z50" i="1"/>
  <c r="Y50" i="1" s="1"/>
  <c r="X50" i="1" s="1"/>
  <c r="Z51" i="1"/>
  <c r="Y51" i="1" s="1"/>
  <c r="X51" i="1" s="1"/>
  <c r="Z52" i="1"/>
  <c r="Y52" i="1" s="1"/>
  <c r="X52" i="1" s="1"/>
  <c r="Z53" i="1"/>
  <c r="Z54" i="1"/>
  <c r="Z55" i="1"/>
  <c r="Y55" i="1" s="1"/>
  <c r="X55" i="1" s="1"/>
  <c r="Z56" i="1"/>
  <c r="Y56" i="1" s="1"/>
  <c r="X56" i="1" s="1"/>
  <c r="Z57" i="1"/>
  <c r="Y57" i="1" s="1"/>
  <c r="X57" i="1" s="1"/>
  <c r="Z58" i="1"/>
  <c r="Y58" i="1" s="1"/>
  <c r="X58" i="1" s="1"/>
  <c r="Z59" i="1"/>
  <c r="Z60" i="1"/>
  <c r="Y60" i="1" s="1"/>
  <c r="X60" i="1" s="1"/>
  <c r="Z61" i="1"/>
  <c r="Z62" i="1"/>
  <c r="Y62" i="1" s="1"/>
  <c r="X62" i="1" s="1"/>
  <c r="Z63" i="1"/>
  <c r="Y63" i="1" s="1"/>
  <c r="X63" i="1" s="1"/>
  <c r="Z64" i="1"/>
  <c r="Y64" i="1" s="1"/>
  <c r="X64" i="1" s="1"/>
  <c r="Z65" i="1"/>
  <c r="Z66" i="1"/>
  <c r="Z67" i="1"/>
  <c r="Y67" i="1" s="1"/>
  <c r="X67" i="1" s="1"/>
  <c r="Z68" i="1"/>
  <c r="Y68" i="1" s="1"/>
  <c r="X68" i="1" s="1"/>
  <c r="Z69" i="1"/>
  <c r="Z70" i="1"/>
  <c r="Y70" i="1" s="1"/>
  <c r="X70" i="1" s="1"/>
  <c r="Z71" i="1"/>
  <c r="Y71" i="1" s="1"/>
  <c r="X71" i="1" s="1"/>
  <c r="Z72" i="1"/>
  <c r="Y72" i="1" s="1"/>
  <c r="X72" i="1" s="1"/>
  <c r="Z73" i="1"/>
  <c r="Y73" i="1" s="1"/>
  <c r="X73" i="1" s="1"/>
  <c r="Z74" i="1"/>
  <c r="Y74" i="1" s="1"/>
  <c r="X74" i="1" s="1"/>
  <c r="Z75" i="1"/>
  <c r="Y75" i="1" s="1"/>
  <c r="X75" i="1" s="1"/>
  <c r="Z76" i="1"/>
  <c r="Y76" i="1" s="1"/>
  <c r="X76" i="1" s="1"/>
  <c r="Z77" i="1"/>
  <c r="Z78" i="1"/>
  <c r="Y78" i="1" s="1"/>
  <c r="X78" i="1" s="1"/>
  <c r="Z79" i="1"/>
  <c r="Y79" i="1" s="1"/>
  <c r="X79" i="1" s="1"/>
  <c r="Z80" i="1"/>
  <c r="Y80" i="1" s="1"/>
  <c r="X80" i="1" s="1"/>
  <c r="Z81" i="1"/>
  <c r="Z82" i="1"/>
  <c r="Y82" i="1" s="1"/>
  <c r="X82" i="1" s="1"/>
  <c r="Z83" i="1"/>
  <c r="Y83" i="1" s="1"/>
  <c r="X83" i="1" s="1"/>
  <c r="Z84" i="1"/>
  <c r="Y84" i="1" s="1"/>
  <c r="X84" i="1" s="1"/>
  <c r="Z85" i="1"/>
  <c r="Y85" i="1" s="1"/>
  <c r="X85" i="1" s="1"/>
  <c r="Z86" i="1"/>
  <c r="Y86" i="1" s="1"/>
  <c r="X86" i="1" s="1"/>
  <c r="Z87" i="1"/>
  <c r="Y87" i="1" s="1"/>
  <c r="X87" i="1" s="1"/>
  <c r="Z88" i="1"/>
  <c r="Y88" i="1" s="1"/>
  <c r="X88" i="1" s="1"/>
  <c r="Z89" i="1"/>
  <c r="Y89" i="1" s="1"/>
  <c r="X89" i="1" s="1"/>
  <c r="Z90" i="1"/>
  <c r="Y90" i="1" s="1"/>
  <c r="X90" i="1" s="1"/>
  <c r="Z91" i="1"/>
  <c r="Y91" i="1" s="1"/>
  <c r="X91" i="1" s="1"/>
  <c r="Z92" i="1"/>
  <c r="Y92" i="1" s="1"/>
  <c r="X92" i="1" s="1"/>
  <c r="Z93" i="1"/>
  <c r="Y93" i="1" s="1"/>
  <c r="X93" i="1" s="1"/>
  <c r="Z94" i="1"/>
  <c r="Y94" i="1" s="1"/>
  <c r="X94" i="1" s="1"/>
  <c r="Z95" i="1"/>
  <c r="Z96" i="1"/>
  <c r="Y96" i="1" s="1"/>
  <c r="X96" i="1" s="1"/>
  <c r="Z97" i="1"/>
  <c r="Y97" i="1" s="1"/>
  <c r="X97" i="1" s="1"/>
  <c r="Z98" i="1"/>
  <c r="Y98" i="1" s="1"/>
  <c r="X98" i="1" s="1"/>
  <c r="Z99" i="1"/>
  <c r="Y99" i="1" s="1"/>
  <c r="X99" i="1" s="1"/>
  <c r="Z100" i="1"/>
  <c r="Y100" i="1" s="1"/>
  <c r="X100" i="1" s="1"/>
  <c r="Z101" i="1"/>
  <c r="Z102" i="1"/>
  <c r="Y102" i="1" s="1"/>
  <c r="X102" i="1" s="1"/>
  <c r="Z103" i="1"/>
  <c r="Y103" i="1" s="1"/>
  <c r="X103" i="1" s="1"/>
  <c r="Z104" i="1"/>
  <c r="Y104" i="1" s="1"/>
  <c r="X104" i="1" s="1"/>
  <c r="Z105" i="1"/>
  <c r="Y105" i="1" s="1"/>
  <c r="X105" i="1" s="1"/>
  <c r="Z106" i="1"/>
  <c r="Y106" i="1" s="1"/>
  <c r="X106" i="1" s="1"/>
  <c r="Z107" i="1"/>
  <c r="Y107" i="1" s="1"/>
  <c r="X107" i="1" s="1"/>
  <c r="Z108" i="1"/>
  <c r="Z109" i="1"/>
  <c r="Y109" i="1" s="1"/>
  <c r="X109" i="1" s="1"/>
  <c r="Z110" i="1"/>
  <c r="Y110" i="1" s="1"/>
  <c r="X110" i="1" s="1"/>
  <c r="Z111" i="1"/>
  <c r="Z112" i="1"/>
  <c r="Y112" i="1" s="1"/>
  <c r="X112" i="1" s="1"/>
  <c r="Z113" i="1"/>
  <c r="Y113" i="1" s="1"/>
  <c r="X113" i="1" s="1"/>
  <c r="Z114" i="1"/>
  <c r="Y114" i="1" s="1"/>
  <c r="X114" i="1" s="1"/>
  <c r="Z115" i="1"/>
  <c r="Y115" i="1" s="1"/>
  <c r="X115" i="1" s="1"/>
  <c r="Z116" i="1"/>
  <c r="Y116" i="1" s="1"/>
  <c r="X116" i="1" s="1"/>
  <c r="Z117" i="1"/>
  <c r="Y117" i="1" s="1"/>
  <c r="X117" i="1" s="1"/>
  <c r="Z118" i="1"/>
  <c r="Y118" i="1" s="1"/>
  <c r="X118" i="1" s="1"/>
  <c r="Z119" i="1"/>
  <c r="Y119" i="1" s="1"/>
  <c r="X119" i="1" s="1"/>
  <c r="Z120" i="1"/>
  <c r="Y120" i="1" s="1"/>
  <c r="X120" i="1" s="1"/>
  <c r="Z121" i="1"/>
  <c r="Y121" i="1" s="1"/>
  <c r="X121" i="1" s="1"/>
  <c r="Z122" i="1"/>
  <c r="Y122" i="1" s="1"/>
  <c r="X122" i="1" s="1"/>
  <c r="Z123" i="1"/>
  <c r="Y123" i="1" s="1"/>
  <c r="X123" i="1" s="1"/>
  <c r="Z124" i="1"/>
  <c r="Y124" i="1" s="1"/>
  <c r="X124" i="1" s="1"/>
  <c r="Z125" i="1"/>
  <c r="Y125" i="1" s="1"/>
  <c r="X125" i="1" s="1"/>
  <c r="Z126" i="1"/>
  <c r="Y126" i="1" s="1"/>
  <c r="X126" i="1" s="1"/>
  <c r="Z127" i="1"/>
  <c r="Y127" i="1" s="1"/>
  <c r="X127" i="1" s="1"/>
  <c r="Z128" i="1"/>
  <c r="Y128" i="1" s="1"/>
  <c r="X128" i="1" s="1"/>
  <c r="Z129" i="1"/>
  <c r="Y129" i="1" s="1"/>
  <c r="X129" i="1" s="1"/>
  <c r="Z130" i="1"/>
  <c r="Y130" i="1" s="1"/>
  <c r="X130" i="1" s="1"/>
  <c r="Z131" i="1"/>
  <c r="Y131" i="1" s="1"/>
  <c r="X131" i="1" s="1"/>
  <c r="Z132" i="1"/>
  <c r="Y132" i="1" s="1"/>
  <c r="X132" i="1" s="1"/>
  <c r="Z133" i="1"/>
  <c r="Y133" i="1" s="1"/>
  <c r="X133" i="1" s="1"/>
  <c r="Z134" i="1"/>
  <c r="Y134" i="1" s="1"/>
  <c r="X134" i="1" s="1"/>
  <c r="Z135" i="1"/>
  <c r="Y135" i="1" s="1"/>
  <c r="X135" i="1" s="1"/>
  <c r="Z136" i="1"/>
  <c r="Y136" i="1" s="1"/>
  <c r="X136" i="1" s="1"/>
  <c r="Z137" i="1"/>
  <c r="Y137" i="1" s="1"/>
  <c r="X137" i="1" s="1"/>
  <c r="Z138" i="1"/>
  <c r="Y138" i="1" s="1"/>
  <c r="X138" i="1" s="1"/>
  <c r="Z139" i="1"/>
  <c r="Y139" i="1" s="1"/>
  <c r="X139" i="1" s="1"/>
  <c r="Z140" i="1"/>
  <c r="Y140" i="1" s="1"/>
  <c r="X140" i="1" s="1"/>
  <c r="Z141" i="1"/>
  <c r="Y141" i="1" s="1"/>
  <c r="X141" i="1" s="1"/>
  <c r="Z142" i="1"/>
  <c r="Y142" i="1" s="1"/>
  <c r="X142" i="1" s="1"/>
  <c r="Z143" i="1"/>
  <c r="Y143" i="1" s="1"/>
  <c r="X143" i="1" s="1"/>
  <c r="Z144" i="1"/>
  <c r="Y144" i="1" s="1"/>
  <c r="X144" i="1" s="1"/>
  <c r="Z145" i="1"/>
  <c r="Y145" i="1" s="1"/>
  <c r="X145" i="1" s="1"/>
  <c r="Z146" i="1"/>
  <c r="Y146" i="1" s="1"/>
  <c r="X146" i="1" s="1"/>
  <c r="Z147" i="1"/>
  <c r="Y147" i="1" s="1"/>
  <c r="X147" i="1" s="1"/>
  <c r="Z148" i="1"/>
  <c r="Y148" i="1" s="1"/>
  <c r="X148" i="1" s="1"/>
  <c r="Z149" i="1"/>
  <c r="Y149" i="1" s="1"/>
  <c r="X149" i="1" s="1"/>
  <c r="Z150" i="1"/>
  <c r="Y150" i="1" s="1"/>
  <c r="X150" i="1" s="1"/>
  <c r="Z151" i="1"/>
  <c r="Y151" i="1" s="1"/>
  <c r="X151" i="1" s="1"/>
  <c r="Z152" i="1"/>
  <c r="Y152" i="1" s="1"/>
  <c r="X152" i="1" s="1"/>
  <c r="Z153" i="1"/>
  <c r="Y153" i="1" s="1"/>
  <c r="X153" i="1" s="1"/>
  <c r="Z154" i="1"/>
  <c r="Z155" i="1"/>
  <c r="Z156" i="1"/>
  <c r="Y156" i="1" s="1"/>
  <c r="X156" i="1" s="1"/>
  <c r="Z157" i="1"/>
  <c r="Z158" i="1"/>
  <c r="Y158" i="1" s="1"/>
  <c r="X158" i="1" s="1"/>
  <c r="Z159" i="1"/>
  <c r="Y159" i="1" s="1"/>
  <c r="X159" i="1" s="1"/>
  <c r="Z160" i="1"/>
  <c r="Y160" i="1" s="1"/>
  <c r="X160" i="1" s="1"/>
  <c r="Z161" i="1"/>
  <c r="Y161" i="1" s="1"/>
  <c r="X161" i="1" s="1"/>
  <c r="Z162" i="1"/>
  <c r="Y162" i="1" s="1"/>
  <c r="X162" i="1" s="1"/>
  <c r="Z163" i="1"/>
  <c r="Y163" i="1" s="1"/>
  <c r="X163" i="1" s="1"/>
  <c r="Z164" i="1"/>
  <c r="Z165" i="1"/>
  <c r="Y165" i="1" s="1"/>
  <c r="X165" i="1" s="1"/>
  <c r="Z166" i="1"/>
  <c r="Z167" i="1"/>
  <c r="Y167" i="1" s="1"/>
  <c r="X167" i="1" s="1"/>
  <c r="Z168" i="1"/>
  <c r="Y168" i="1" s="1"/>
  <c r="X168" i="1" s="1"/>
  <c r="Z169" i="1"/>
  <c r="Y169" i="1" s="1"/>
  <c r="X169" i="1" s="1"/>
  <c r="Z170" i="1"/>
  <c r="Y170" i="1" s="1"/>
  <c r="X170" i="1" s="1"/>
  <c r="Z171" i="1"/>
  <c r="Y171" i="1" s="1"/>
  <c r="X171" i="1" s="1"/>
  <c r="Z172" i="1"/>
  <c r="Y172" i="1" s="1"/>
  <c r="X172" i="1" s="1"/>
  <c r="Z173" i="1"/>
  <c r="Y173" i="1" s="1"/>
  <c r="X173" i="1" s="1"/>
  <c r="Z174" i="1"/>
  <c r="Y174" i="1" s="1"/>
  <c r="X174" i="1" s="1"/>
  <c r="Z175" i="1"/>
  <c r="Y175" i="1" s="1"/>
  <c r="X175" i="1" s="1"/>
  <c r="Z176" i="1"/>
  <c r="Y176" i="1" s="1"/>
  <c r="X176" i="1" s="1"/>
  <c r="Z177" i="1"/>
  <c r="Y177" i="1" s="1"/>
  <c r="X177" i="1" s="1"/>
  <c r="Z178" i="1"/>
  <c r="Y178" i="1" s="1"/>
  <c r="X178" i="1" s="1"/>
  <c r="Z179" i="1"/>
  <c r="Y179" i="1" s="1"/>
  <c r="X179" i="1" s="1"/>
  <c r="Z180" i="1"/>
  <c r="Y180" i="1" s="1"/>
  <c r="X180" i="1" s="1"/>
  <c r="Z181" i="1"/>
  <c r="Y181" i="1" s="1"/>
  <c r="X181" i="1" s="1"/>
  <c r="Z182" i="1"/>
  <c r="Y182" i="1" s="1"/>
  <c r="X182" i="1" s="1"/>
  <c r="Z183" i="1"/>
  <c r="Y183" i="1" s="1"/>
  <c r="X183" i="1" s="1"/>
  <c r="Z184" i="1"/>
  <c r="Y184" i="1" s="1"/>
  <c r="X184" i="1" s="1"/>
  <c r="Z185" i="1"/>
  <c r="Y185" i="1" s="1"/>
  <c r="X185" i="1" s="1"/>
  <c r="Z186" i="1"/>
  <c r="Y186" i="1" s="1"/>
  <c r="X186" i="1" s="1"/>
  <c r="Z187" i="1"/>
  <c r="Y187" i="1" s="1"/>
  <c r="X187" i="1" s="1"/>
  <c r="Z188" i="1"/>
  <c r="Y188" i="1" s="1"/>
  <c r="X188" i="1" s="1"/>
  <c r="Z189" i="1"/>
  <c r="Y189" i="1" s="1"/>
  <c r="X189" i="1" s="1"/>
  <c r="Z190" i="1"/>
  <c r="Y190" i="1" s="1"/>
  <c r="X190" i="1" s="1"/>
  <c r="Z191" i="1"/>
  <c r="Y191" i="1" s="1"/>
  <c r="X191" i="1" s="1"/>
  <c r="Z192" i="1"/>
  <c r="Y192" i="1" s="1"/>
  <c r="X192" i="1" s="1"/>
  <c r="Z193" i="1"/>
  <c r="Y193" i="1" s="1"/>
  <c r="X193" i="1" s="1"/>
  <c r="Z194" i="1"/>
  <c r="Y194" i="1" s="1"/>
  <c r="X194" i="1" s="1"/>
  <c r="Z195" i="1"/>
  <c r="Y195" i="1" s="1"/>
  <c r="X195" i="1" s="1"/>
  <c r="Z196" i="1"/>
  <c r="Y196" i="1" s="1"/>
  <c r="X196" i="1" s="1"/>
  <c r="Z197" i="1"/>
  <c r="Y197" i="1" s="1"/>
  <c r="X197" i="1" s="1"/>
  <c r="Z198" i="1"/>
  <c r="Y198" i="1" s="1"/>
  <c r="X198" i="1" s="1"/>
  <c r="Z199" i="1"/>
  <c r="Y199" i="1" s="1"/>
  <c r="X199" i="1" s="1"/>
  <c r="Z200" i="1"/>
  <c r="Y200" i="1" s="1"/>
  <c r="X200" i="1" s="1"/>
  <c r="Z201" i="1"/>
  <c r="Y201" i="1" s="1"/>
  <c r="X201" i="1" s="1"/>
  <c r="Z202" i="1"/>
  <c r="Y202" i="1" s="1"/>
  <c r="X202" i="1" s="1"/>
  <c r="Z203" i="1"/>
  <c r="Y203" i="1" s="1"/>
  <c r="X203" i="1" s="1"/>
  <c r="Z204" i="1"/>
  <c r="Y204" i="1" s="1"/>
  <c r="X204" i="1" s="1"/>
  <c r="Z205" i="1"/>
  <c r="Y205" i="1" s="1"/>
  <c r="X205" i="1" s="1"/>
  <c r="Z206" i="1"/>
  <c r="Y206" i="1" s="1"/>
  <c r="X206" i="1" s="1"/>
  <c r="Z207" i="1"/>
  <c r="Y207" i="1" s="1"/>
  <c r="X207" i="1" s="1"/>
  <c r="Z208" i="1"/>
  <c r="Y208" i="1" s="1"/>
  <c r="X208" i="1" s="1"/>
  <c r="Z209" i="1"/>
  <c r="Y209" i="1" s="1"/>
  <c r="X209" i="1" s="1"/>
  <c r="Z210" i="1"/>
  <c r="Y210" i="1" s="1"/>
  <c r="X210" i="1" s="1"/>
  <c r="Z211" i="1"/>
  <c r="Y211" i="1" s="1"/>
  <c r="X211" i="1" s="1"/>
  <c r="Z212" i="1"/>
  <c r="Y212" i="1" s="1"/>
  <c r="X212" i="1" s="1"/>
  <c r="Z213" i="1"/>
  <c r="Y213" i="1" s="1"/>
  <c r="X213" i="1" s="1"/>
  <c r="Z214" i="1"/>
  <c r="Y214" i="1" s="1"/>
  <c r="X214" i="1" s="1"/>
  <c r="Z215" i="1"/>
  <c r="Y215" i="1" s="1"/>
  <c r="X215" i="1" s="1"/>
  <c r="Z216" i="1"/>
  <c r="Y216" i="1" s="1"/>
  <c r="X216" i="1" s="1"/>
  <c r="Z217" i="1"/>
  <c r="Y217" i="1" s="1"/>
  <c r="X217" i="1" s="1"/>
  <c r="Z218" i="1"/>
  <c r="Y218" i="1" s="1"/>
  <c r="X218" i="1" s="1"/>
  <c r="Z219" i="1"/>
  <c r="Y219" i="1" s="1"/>
  <c r="X219" i="1" s="1"/>
  <c r="Z220" i="1"/>
  <c r="Y220" i="1" s="1"/>
  <c r="X220" i="1" s="1"/>
  <c r="Z221" i="1"/>
  <c r="Y221" i="1" s="1"/>
  <c r="X221" i="1" s="1"/>
  <c r="Z222" i="1"/>
  <c r="Y222" i="1" s="1"/>
  <c r="X222" i="1" s="1"/>
  <c r="Z223" i="1"/>
  <c r="Y223" i="1" s="1"/>
  <c r="X223" i="1" s="1"/>
  <c r="Z224" i="1"/>
  <c r="Y224" i="1" s="1"/>
  <c r="X224" i="1" s="1"/>
  <c r="Z225" i="1"/>
  <c r="Y225" i="1" s="1"/>
  <c r="X225" i="1" s="1"/>
  <c r="Z226" i="1"/>
  <c r="Y226" i="1" s="1"/>
  <c r="X226" i="1" s="1"/>
  <c r="Z227" i="1"/>
  <c r="Y227" i="1" s="1"/>
  <c r="X227" i="1" s="1"/>
  <c r="Z228" i="1"/>
  <c r="Y228" i="1" s="1"/>
  <c r="X228" i="1" s="1"/>
  <c r="Z229" i="1"/>
  <c r="Y229" i="1" s="1"/>
  <c r="X229" i="1" s="1"/>
  <c r="Z230" i="1"/>
  <c r="Y230" i="1" s="1"/>
  <c r="X230" i="1" s="1"/>
  <c r="Z231" i="1"/>
  <c r="Y231" i="1" s="1"/>
  <c r="X231" i="1" s="1"/>
  <c r="Z232" i="1"/>
  <c r="Y232" i="1" s="1"/>
  <c r="X232" i="1" s="1"/>
  <c r="Z233" i="1"/>
  <c r="Y233" i="1" s="1"/>
  <c r="X233" i="1" s="1"/>
  <c r="Z234" i="1"/>
  <c r="Y234" i="1" s="1"/>
  <c r="X234" i="1" s="1"/>
  <c r="Z235" i="1"/>
  <c r="Z236" i="1"/>
  <c r="Y236" i="1" s="1"/>
  <c r="X236" i="1" s="1"/>
  <c r="Z237" i="1"/>
  <c r="Y237" i="1" s="1"/>
  <c r="X237" i="1" s="1"/>
  <c r="Z238" i="1"/>
  <c r="Y238" i="1" s="1"/>
  <c r="X238" i="1" s="1"/>
  <c r="Z239" i="1"/>
  <c r="Y239" i="1" s="1"/>
  <c r="X239" i="1" s="1"/>
  <c r="Z240" i="1"/>
  <c r="Y240" i="1" s="1"/>
  <c r="X240" i="1" s="1"/>
  <c r="Z241" i="1"/>
  <c r="Y241" i="1" s="1"/>
  <c r="X241" i="1" s="1"/>
  <c r="Z2" i="1"/>
  <c r="BM219" i="1"/>
  <c r="BM175" i="1"/>
  <c r="X28" i="1"/>
  <c r="X33" i="1"/>
  <c r="X54" i="1"/>
  <c r="X59" i="1"/>
  <c r="X65" i="1"/>
  <c r="X66" i="1"/>
  <c r="X81" i="1"/>
  <c r="X154" i="1"/>
  <c r="X155" i="1"/>
  <c r="X164" i="1"/>
  <c r="X166" i="1"/>
  <c r="X235" i="1"/>
  <c r="Y157" i="1"/>
  <c r="X157" i="1" s="1"/>
  <c r="Y111" i="1"/>
  <c r="X111" i="1" s="1"/>
  <c r="Y108" i="1"/>
  <c r="X108" i="1" s="1"/>
  <c r="Y101" i="1"/>
  <c r="X101" i="1" s="1"/>
  <c r="Y95" i="1"/>
  <c r="X95" i="1" s="1"/>
  <c r="Y77" i="1"/>
  <c r="X77" i="1" s="1"/>
  <c r="Y69" i="1"/>
  <c r="X69" i="1" s="1"/>
  <c r="Y61" i="1"/>
  <c r="X61" i="1" s="1"/>
  <c r="Y37" i="1"/>
  <c r="X37" i="1" s="1"/>
  <c r="Y36" i="1"/>
  <c r="X36" i="1" s="1"/>
  <c r="Y29" i="1"/>
  <c r="X29" i="1" s="1"/>
  <c r="Y13" i="1"/>
  <c r="X13" i="1" s="1"/>
  <c r="Y5" i="1"/>
  <c r="X5" i="1" s="1"/>
  <c r="Y53" i="1"/>
  <c r="X53" i="1" s="1"/>
  <c r="AX132" i="1"/>
  <c r="BI132" i="1" s="1"/>
  <c r="AX133" i="1"/>
  <c r="BI133" i="1" s="1"/>
  <c r="AX138" i="1"/>
  <c r="BI138" i="1" s="1"/>
  <c r="AX148" i="1"/>
  <c r="BI148" i="1" s="1"/>
  <c r="AX153" i="1"/>
  <c r="BI153" i="1" s="1"/>
  <c r="AX156" i="1"/>
  <c r="BI156" i="1" s="1"/>
  <c r="AX161" i="1"/>
  <c r="BI161" i="1" s="1"/>
  <c r="AX164" i="1"/>
  <c r="BI164" i="1" s="1"/>
  <c r="AX169" i="1"/>
  <c r="BI169" i="1" s="1"/>
  <c r="AX173" i="1"/>
  <c r="BI173" i="1" s="1"/>
  <c r="AX177" i="1"/>
  <c r="BI177" i="1" s="1"/>
  <c r="AX178" i="1"/>
  <c r="BI178" i="1" s="1"/>
  <c r="AX185" i="1"/>
  <c r="BI185" i="1" s="1"/>
  <c r="AX186" i="1"/>
  <c r="BI186" i="1" s="1"/>
  <c r="AX193" i="1"/>
  <c r="BI193" i="1" s="1"/>
  <c r="AX194" i="1"/>
  <c r="BI194" i="1" s="1"/>
  <c r="AX201" i="1"/>
  <c r="BI201" i="1" s="1"/>
  <c r="AX202" i="1"/>
  <c r="BI202" i="1" s="1"/>
  <c r="AX209" i="1"/>
  <c r="BI209" i="1" s="1"/>
  <c r="AX210" i="1"/>
  <c r="BI210" i="1" s="1"/>
  <c r="AX217" i="1"/>
  <c r="BI217" i="1" s="1"/>
  <c r="AX218" i="1"/>
  <c r="BI218" i="1" s="1"/>
  <c r="AX225" i="1"/>
  <c r="BI225" i="1" s="1"/>
  <c r="AX226" i="1"/>
  <c r="BI226" i="1" s="1"/>
  <c r="AX233" i="1"/>
  <c r="BI233" i="1" s="1"/>
  <c r="AX234" i="1"/>
  <c r="BI234" i="1" s="1"/>
  <c r="AX241" i="1"/>
  <c r="BI241" i="1" s="1"/>
  <c r="AX2" i="1"/>
  <c r="BI2" i="1" s="1"/>
  <c r="BC219" i="1"/>
  <c r="AX219" i="1" s="1"/>
  <c r="BI219" i="1" s="1"/>
  <c r="AX130" i="1"/>
  <c r="BI130" i="1" s="1"/>
  <c r="AX131" i="1"/>
  <c r="BI131" i="1" s="1"/>
  <c r="AX135" i="1"/>
  <c r="BI135" i="1" s="1"/>
  <c r="AX136" i="1"/>
  <c r="BI136" i="1" s="1"/>
  <c r="AX137" i="1"/>
  <c r="BI137" i="1" s="1"/>
  <c r="AX139" i="1"/>
  <c r="BI139" i="1" s="1"/>
  <c r="AX140" i="1"/>
  <c r="BI140" i="1" s="1"/>
  <c r="AX142" i="1"/>
  <c r="BI142" i="1" s="1"/>
  <c r="AX143" i="1"/>
  <c r="BI143" i="1" s="1"/>
  <c r="AX144" i="1"/>
  <c r="BI144" i="1" s="1"/>
  <c r="AX145" i="1"/>
  <c r="BI145" i="1" s="1"/>
  <c r="AX147" i="1"/>
  <c r="BI147" i="1" s="1"/>
  <c r="AX149" i="1"/>
  <c r="BI149" i="1" s="1"/>
  <c r="AX150" i="1"/>
  <c r="BI150" i="1" s="1"/>
  <c r="AX151" i="1"/>
  <c r="BI151" i="1" s="1"/>
  <c r="AX152" i="1"/>
  <c r="BI152" i="1" s="1"/>
  <c r="AX154" i="1"/>
  <c r="AX155" i="1"/>
  <c r="BI155" i="1" s="1"/>
  <c r="AX157" i="1"/>
  <c r="BI157" i="1" s="1"/>
  <c r="AX158" i="1"/>
  <c r="BI158" i="1" s="1"/>
  <c r="AX159" i="1"/>
  <c r="BI159" i="1" s="1"/>
  <c r="AX160" i="1"/>
  <c r="BI160" i="1" s="1"/>
  <c r="AX162" i="1"/>
  <c r="BI162" i="1" s="1"/>
  <c r="AX163" i="1"/>
  <c r="BI163" i="1" s="1"/>
  <c r="AX165" i="1"/>
  <c r="BI165" i="1" s="1"/>
  <c r="AX166" i="1"/>
  <c r="BI166" i="1" s="1"/>
  <c r="AX167" i="1"/>
  <c r="BI167" i="1" s="1"/>
  <c r="AX168" i="1"/>
  <c r="BI168" i="1" s="1"/>
  <c r="AX170" i="1"/>
  <c r="BI170" i="1" s="1"/>
  <c r="AX171" i="1"/>
  <c r="BI171" i="1" s="1"/>
  <c r="AX174" i="1"/>
  <c r="BI174" i="1" s="1"/>
  <c r="AX176" i="1"/>
  <c r="BI176" i="1" s="1"/>
  <c r="AX179" i="1"/>
  <c r="BI179" i="1" s="1"/>
  <c r="AX180" i="1"/>
  <c r="BI180" i="1" s="1"/>
  <c r="AX181" i="1"/>
  <c r="BI181" i="1" s="1"/>
  <c r="AX182" i="1"/>
  <c r="BI182" i="1" s="1"/>
  <c r="AX183" i="1"/>
  <c r="AX184" i="1"/>
  <c r="BI184" i="1" s="1"/>
  <c r="AX187" i="1"/>
  <c r="BI187" i="1" s="1"/>
  <c r="AX188" i="1"/>
  <c r="BI188" i="1" s="1"/>
  <c r="AX189" i="1"/>
  <c r="BI189" i="1" s="1"/>
  <c r="AX190" i="1"/>
  <c r="BI190" i="1" s="1"/>
  <c r="AX191" i="1"/>
  <c r="AX192" i="1"/>
  <c r="BI192" i="1" s="1"/>
  <c r="AX195" i="1"/>
  <c r="BI195" i="1" s="1"/>
  <c r="AX196" i="1"/>
  <c r="BI196" i="1" s="1"/>
  <c r="AX197" i="1"/>
  <c r="BI197" i="1" s="1"/>
  <c r="AX198" i="1"/>
  <c r="BI198" i="1" s="1"/>
  <c r="AX199" i="1"/>
  <c r="BI199" i="1" s="1"/>
  <c r="AX200" i="1"/>
  <c r="BI200" i="1" s="1"/>
  <c r="AX203" i="1"/>
  <c r="BI203" i="1" s="1"/>
  <c r="AX204" i="1"/>
  <c r="BI204" i="1" s="1"/>
  <c r="AX205" i="1"/>
  <c r="BI205" i="1" s="1"/>
  <c r="AX206" i="1"/>
  <c r="BI206" i="1" s="1"/>
  <c r="AX207" i="1"/>
  <c r="AX208" i="1"/>
  <c r="BI208" i="1" s="1"/>
  <c r="AX211" i="1"/>
  <c r="BI211" i="1" s="1"/>
  <c r="AX212" i="1"/>
  <c r="BI212" i="1" s="1"/>
  <c r="AX213" i="1"/>
  <c r="BI213" i="1" s="1"/>
  <c r="AX214" i="1"/>
  <c r="BI214" i="1" s="1"/>
  <c r="AX215" i="1"/>
  <c r="AX216" i="1"/>
  <c r="BI216" i="1" s="1"/>
  <c r="AX220" i="1"/>
  <c r="BI220" i="1" s="1"/>
  <c r="AX221" i="1"/>
  <c r="BI221" i="1" s="1"/>
  <c r="AX222" i="1"/>
  <c r="BI222" i="1" s="1"/>
  <c r="AX223" i="1"/>
  <c r="AX224" i="1"/>
  <c r="BI224" i="1" s="1"/>
  <c r="AX227" i="1"/>
  <c r="BI227" i="1" s="1"/>
  <c r="AX228" i="1"/>
  <c r="BI228" i="1" s="1"/>
  <c r="AX229" i="1"/>
  <c r="BI229" i="1" s="1"/>
  <c r="AX230" i="1"/>
  <c r="BI230" i="1" s="1"/>
  <c r="AX231" i="1"/>
  <c r="AX232" i="1"/>
  <c r="BI232" i="1" s="1"/>
  <c r="AX235" i="1"/>
  <c r="BI235" i="1" s="1"/>
  <c r="AX236" i="1"/>
  <c r="BI236" i="1" s="1"/>
  <c r="AX237" i="1"/>
  <c r="BI237" i="1" s="1"/>
  <c r="AX238" i="1"/>
  <c r="BI238" i="1" s="1"/>
  <c r="AX239" i="1"/>
  <c r="AX240" i="1"/>
  <c r="BI240" i="1" s="1"/>
  <c r="BC175" i="1"/>
  <c r="AX175" i="1" s="1"/>
  <c r="BI175" i="1" s="1"/>
  <c r="BC172" i="1"/>
  <c r="AX172" i="1" s="1"/>
  <c r="BI172" i="1" s="1"/>
  <c r="BC146" i="1"/>
  <c r="AX146" i="1" s="1"/>
  <c r="BI146" i="1" s="1"/>
  <c r="BC141" i="1"/>
  <c r="AX141" i="1" s="1"/>
  <c r="BI141" i="1" s="1"/>
  <c r="BC134" i="1"/>
  <c r="AX134" i="1" s="1"/>
  <c r="BI134" i="1" s="1"/>
  <c r="AX116" i="1"/>
  <c r="BI116" i="1" s="1"/>
  <c r="AX3" i="1"/>
  <c r="BI3" i="1" s="1"/>
  <c r="AX4" i="1"/>
  <c r="BI4" i="1" s="1"/>
  <c r="AX5" i="1"/>
  <c r="BI5" i="1" s="1"/>
  <c r="AX6" i="1"/>
  <c r="BI6" i="1" s="1"/>
  <c r="AX7" i="1"/>
  <c r="BI7" i="1" s="1"/>
  <c r="AX8" i="1"/>
  <c r="BI8" i="1" s="1"/>
  <c r="AX9" i="1"/>
  <c r="BI9" i="1" s="1"/>
  <c r="AX10" i="1"/>
  <c r="BI10" i="1" s="1"/>
  <c r="AX11" i="1"/>
  <c r="BI11" i="1" s="1"/>
  <c r="AX12" i="1"/>
  <c r="BI12" i="1" s="1"/>
  <c r="AX13" i="1"/>
  <c r="BI13" i="1" s="1"/>
  <c r="AX14" i="1"/>
  <c r="BI14" i="1" s="1"/>
  <c r="AX15" i="1"/>
  <c r="BI15" i="1" s="1"/>
  <c r="AX16" i="1"/>
  <c r="BI16" i="1" s="1"/>
  <c r="AX17" i="1"/>
  <c r="BI17" i="1" s="1"/>
  <c r="AX18" i="1"/>
  <c r="BI18" i="1" s="1"/>
  <c r="AX19" i="1"/>
  <c r="BI19" i="1" s="1"/>
  <c r="AX20" i="1"/>
  <c r="BI20" i="1" s="1"/>
  <c r="AX21" i="1"/>
  <c r="BI21" i="1" s="1"/>
  <c r="AX22" i="1"/>
  <c r="BI22" i="1" s="1"/>
  <c r="AX23" i="1"/>
  <c r="BI23" i="1" s="1"/>
  <c r="AX24" i="1"/>
  <c r="BI24" i="1" s="1"/>
  <c r="AX25" i="1"/>
  <c r="BI25" i="1" s="1"/>
  <c r="AX26" i="1"/>
  <c r="BI26" i="1" s="1"/>
  <c r="AX27" i="1"/>
  <c r="BI27" i="1" s="1"/>
  <c r="AX28" i="1"/>
  <c r="BI28" i="1" s="1"/>
  <c r="AX29" i="1"/>
  <c r="BI29" i="1" s="1"/>
  <c r="AX30" i="1"/>
  <c r="BI30" i="1" s="1"/>
  <c r="AX31" i="1"/>
  <c r="BI31" i="1" s="1"/>
  <c r="AX32" i="1"/>
  <c r="BI32" i="1" s="1"/>
  <c r="AX33" i="1"/>
  <c r="BI33" i="1" s="1"/>
  <c r="AX34" i="1"/>
  <c r="BI34" i="1" s="1"/>
  <c r="AX35" i="1"/>
  <c r="BI35" i="1" s="1"/>
  <c r="AX36" i="1"/>
  <c r="BI36" i="1" s="1"/>
  <c r="AX37" i="1"/>
  <c r="BI37" i="1" s="1"/>
  <c r="AX38" i="1"/>
  <c r="BI38" i="1" s="1"/>
  <c r="AX39" i="1"/>
  <c r="BI39" i="1" s="1"/>
  <c r="AX40" i="1"/>
  <c r="BI40" i="1" s="1"/>
  <c r="AX41" i="1"/>
  <c r="BI41" i="1" s="1"/>
  <c r="AX42" i="1"/>
  <c r="BI42" i="1" s="1"/>
  <c r="AX43" i="1"/>
  <c r="BI43" i="1" s="1"/>
  <c r="AX44" i="1"/>
  <c r="BI44" i="1" s="1"/>
  <c r="AX45" i="1"/>
  <c r="BI45" i="1" s="1"/>
  <c r="AX46" i="1"/>
  <c r="BI46" i="1" s="1"/>
  <c r="AX47" i="1"/>
  <c r="BI47" i="1" s="1"/>
  <c r="AX48" i="1"/>
  <c r="BI48" i="1" s="1"/>
  <c r="AX49" i="1"/>
  <c r="BI49" i="1" s="1"/>
  <c r="AX50" i="1"/>
  <c r="BI50" i="1" s="1"/>
  <c r="AX51" i="1"/>
  <c r="BI51" i="1" s="1"/>
  <c r="AX52" i="1"/>
  <c r="BI52" i="1" s="1"/>
  <c r="AX53" i="1"/>
  <c r="BI53" i="1" s="1"/>
  <c r="AX54" i="1"/>
  <c r="BI54" i="1" s="1"/>
  <c r="AX55" i="1"/>
  <c r="BI55" i="1" s="1"/>
  <c r="AX56" i="1"/>
  <c r="BI56" i="1" s="1"/>
  <c r="AX57" i="1"/>
  <c r="BI57" i="1" s="1"/>
  <c r="AX58" i="1"/>
  <c r="BI58" i="1" s="1"/>
  <c r="AX59" i="1"/>
  <c r="BI59" i="1" s="1"/>
  <c r="AX60" i="1"/>
  <c r="BI60" i="1" s="1"/>
  <c r="AX61" i="1"/>
  <c r="BI61" i="1" s="1"/>
  <c r="AX62" i="1"/>
  <c r="BI62" i="1" s="1"/>
  <c r="AX63" i="1"/>
  <c r="BI63" i="1" s="1"/>
  <c r="AX64" i="1"/>
  <c r="BI64" i="1" s="1"/>
  <c r="AX65" i="1"/>
  <c r="BI65" i="1" s="1"/>
  <c r="AX66" i="1"/>
  <c r="BI66" i="1" s="1"/>
  <c r="AX67" i="1"/>
  <c r="BI67" i="1" s="1"/>
  <c r="AX68" i="1"/>
  <c r="BI68" i="1" s="1"/>
  <c r="AX69" i="1"/>
  <c r="BI69" i="1" s="1"/>
  <c r="AX70" i="1"/>
  <c r="BI70" i="1" s="1"/>
  <c r="AX71" i="1"/>
  <c r="BI71" i="1" s="1"/>
  <c r="AX72" i="1"/>
  <c r="BI72" i="1" s="1"/>
  <c r="AX73" i="1"/>
  <c r="BI73" i="1" s="1"/>
  <c r="AX74" i="1"/>
  <c r="BI74" i="1" s="1"/>
  <c r="AX75" i="1"/>
  <c r="BI75" i="1" s="1"/>
  <c r="AX76" i="1"/>
  <c r="BI76" i="1" s="1"/>
  <c r="AX77" i="1"/>
  <c r="BI77" i="1" s="1"/>
  <c r="AX78" i="1"/>
  <c r="BI78" i="1" s="1"/>
  <c r="AX79" i="1"/>
  <c r="BI79" i="1" s="1"/>
  <c r="AX80" i="1"/>
  <c r="BI80" i="1" s="1"/>
  <c r="AX81" i="1"/>
  <c r="AX82" i="1"/>
  <c r="BI82" i="1" s="1"/>
  <c r="AX83" i="1"/>
  <c r="BI83" i="1" s="1"/>
  <c r="AX84" i="1"/>
  <c r="BI84" i="1" s="1"/>
  <c r="AX85" i="1"/>
  <c r="BI85" i="1" s="1"/>
  <c r="AX86" i="1"/>
  <c r="BI86" i="1" s="1"/>
  <c r="AX87" i="1"/>
  <c r="BI87" i="1" s="1"/>
  <c r="AX88" i="1"/>
  <c r="BI88" i="1" s="1"/>
  <c r="AX89" i="1"/>
  <c r="BI89" i="1" s="1"/>
  <c r="AX90" i="1"/>
  <c r="BI90" i="1" s="1"/>
  <c r="AX91" i="1"/>
  <c r="BI91" i="1" s="1"/>
  <c r="AX92" i="1"/>
  <c r="BI92" i="1" s="1"/>
  <c r="AX93" i="1"/>
  <c r="BI93" i="1" s="1"/>
  <c r="AX94" i="1"/>
  <c r="BI94" i="1" s="1"/>
  <c r="AX95" i="1"/>
  <c r="BI95" i="1" s="1"/>
  <c r="AX96" i="1"/>
  <c r="BI96" i="1" s="1"/>
  <c r="AX97" i="1"/>
  <c r="BI97" i="1" s="1"/>
  <c r="AX98" i="1"/>
  <c r="BI98" i="1" s="1"/>
  <c r="AX99" i="1"/>
  <c r="BI99" i="1" s="1"/>
  <c r="AX100" i="1"/>
  <c r="BI100" i="1" s="1"/>
  <c r="AX101" i="1"/>
  <c r="BI101" i="1" s="1"/>
  <c r="AX102" i="1"/>
  <c r="BI102" i="1" s="1"/>
  <c r="AX103" i="1"/>
  <c r="BI103" i="1" s="1"/>
  <c r="AX104" i="1"/>
  <c r="BI104" i="1" s="1"/>
  <c r="AX105" i="1"/>
  <c r="BI105" i="1" s="1"/>
  <c r="AX106" i="1"/>
  <c r="BI106" i="1" s="1"/>
  <c r="AX107" i="1"/>
  <c r="BI107" i="1" s="1"/>
  <c r="AX108" i="1"/>
  <c r="BI108" i="1" s="1"/>
  <c r="AX109" i="1"/>
  <c r="BI109" i="1" s="1"/>
  <c r="AX110" i="1"/>
  <c r="BI110" i="1" s="1"/>
  <c r="AX111" i="1"/>
  <c r="BI111" i="1" s="1"/>
  <c r="AX112" i="1"/>
  <c r="BI112" i="1" s="1"/>
  <c r="AX113" i="1"/>
  <c r="BI113" i="1" s="1"/>
  <c r="AX114" i="1"/>
  <c r="BI114" i="1" s="1"/>
  <c r="AX115" i="1"/>
  <c r="BI115" i="1" s="1"/>
  <c r="AX117" i="1"/>
  <c r="BI117" i="1" s="1"/>
  <c r="AX118" i="1"/>
  <c r="BI118" i="1" s="1"/>
  <c r="AX119" i="1"/>
  <c r="BI119" i="1" s="1"/>
  <c r="AX120" i="1"/>
  <c r="BI120" i="1" s="1"/>
  <c r="AX121" i="1"/>
  <c r="BI121" i="1" s="1"/>
  <c r="AX122" i="1"/>
  <c r="BI122" i="1" s="1"/>
  <c r="AX123" i="1"/>
  <c r="BI123" i="1" s="1"/>
  <c r="AX124" i="1"/>
  <c r="BI124" i="1" s="1"/>
  <c r="AX125" i="1"/>
  <c r="BI125" i="1" s="1"/>
  <c r="AX126" i="1"/>
  <c r="BI126" i="1" s="1"/>
  <c r="AX127" i="1"/>
  <c r="BI127" i="1" s="1"/>
  <c r="AX128" i="1"/>
  <c r="BI128" i="1" s="1"/>
  <c r="AX129" i="1"/>
  <c r="BI129" i="1" s="1"/>
  <c r="AV231" i="1"/>
  <c r="AV228" i="1"/>
  <c r="AV225" i="1"/>
  <c r="AV200" i="1"/>
  <c r="AV4" i="1"/>
  <c r="AV5" i="1"/>
  <c r="AV6" i="1"/>
  <c r="AV8" i="1"/>
  <c r="AV9" i="1"/>
  <c r="AV11" i="1"/>
  <c r="AV12" i="1"/>
  <c r="AV13" i="1"/>
  <c r="AV14" i="1"/>
  <c r="AV15" i="1"/>
  <c r="AV19" i="1"/>
  <c r="AV20" i="1"/>
  <c r="AV21" i="1"/>
  <c r="AV22" i="1"/>
  <c r="AV24" i="1"/>
  <c r="AV26" i="1"/>
  <c r="AV28" i="1"/>
  <c r="AV29" i="1"/>
  <c r="AV30" i="1"/>
  <c r="AV31" i="1"/>
  <c r="AV33" i="1"/>
  <c r="AV34" i="1"/>
  <c r="AV35" i="1"/>
  <c r="AV36" i="1"/>
  <c r="AV37" i="1"/>
  <c r="AV38" i="1"/>
  <c r="AV41" i="1"/>
  <c r="AV42" i="1"/>
  <c r="AV45" i="1"/>
  <c r="AV46" i="1"/>
  <c r="AV48" i="1"/>
  <c r="AV49" i="1"/>
  <c r="AV50" i="1"/>
  <c r="AV51" i="1"/>
  <c r="AV52" i="1"/>
  <c r="AV54" i="1"/>
  <c r="AV57" i="1"/>
  <c r="AV58" i="1"/>
  <c r="AV59" i="1"/>
  <c r="AV61" i="1"/>
  <c r="AV64" i="1"/>
  <c r="AV65" i="1"/>
  <c r="AV66" i="1"/>
  <c r="AV69" i="1"/>
  <c r="AV70" i="1"/>
  <c r="AV71" i="1"/>
  <c r="AV73" i="1"/>
  <c r="AV74" i="1"/>
  <c r="AV75" i="1"/>
  <c r="AV76" i="1"/>
  <c r="AV78" i="1"/>
  <c r="AV79" i="1"/>
  <c r="AV80" i="1"/>
  <c r="AV81" i="1"/>
  <c r="AV82" i="1"/>
  <c r="AV83" i="1"/>
  <c r="AV85" i="1"/>
  <c r="AV86" i="1"/>
  <c r="AV87" i="1"/>
  <c r="AV88" i="1"/>
  <c r="AV93" i="1"/>
  <c r="AV95" i="1"/>
  <c r="AV96" i="1"/>
  <c r="AV97" i="1"/>
  <c r="AV98" i="1"/>
  <c r="AV100" i="1"/>
  <c r="AV101" i="1"/>
  <c r="AV102" i="1"/>
  <c r="AV104" i="1"/>
  <c r="AV105" i="1"/>
  <c r="AV108" i="1"/>
  <c r="AV110" i="1"/>
  <c r="AV111" i="1"/>
  <c r="AV114" i="1"/>
  <c r="AV115" i="1"/>
  <c r="AV116" i="1"/>
  <c r="AV117" i="1"/>
  <c r="AV119" i="1"/>
  <c r="AV120" i="1"/>
  <c r="AV121" i="1"/>
  <c r="AV123" i="1"/>
  <c r="AV124" i="1"/>
  <c r="AV125" i="1"/>
  <c r="AV127" i="1"/>
  <c r="AV128" i="1"/>
  <c r="AV129" i="1"/>
  <c r="AV131" i="1"/>
  <c r="AV132" i="1"/>
  <c r="AV133" i="1"/>
  <c r="AV134" i="1"/>
  <c r="AV138" i="1"/>
  <c r="AV139" i="1"/>
  <c r="AV141" i="1"/>
  <c r="AV143" i="1"/>
  <c r="AV144" i="1"/>
  <c r="AV145" i="1"/>
  <c r="AV146" i="1"/>
  <c r="AV147" i="1"/>
  <c r="AV148" i="1"/>
  <c r="AV151" i="1"/>
  <c r="AV153" i="1"/>
  <c r="AV156" i="1"/>
  <c r="AV157" i="1"/>
  <c r="AV158" i="1"/>
  <c r="AV159" i="1"/>
  <c r="AV161" i="1"/>
  <c r="AV162" i="1"/>
  <c r="AV164" i="1"/>
  <c r="AV165" i="1"/>
  <c r="AV166" i="1"/>
  <c r="AV169" i="1"/>
  <c r="AV170" i="1"/>
  <c r="AV172" i="1"/>
  <c r="AV173" i="1"/>
  <c r="AV174" i="1"/>
  <c r="AV175" i="1"/>
  <c r="AV176" i="1"/>
  <c r="AV178" i="1"/>
  <c r="AV179" i="1"/>
  <c r="AV180" i="1"/>
  <c r="AV183" i="1"/>
  <c r="AV184" i="1"/>
  <c r="AV185" i="1"/>
  <c r="AV188" i="1"/>
  <c r="AV189" i="1"/>
  <c r="AV190" i="1"/>
  <c r="AV191" i="1"/>
  <c r="AV192" i="1"/>
  <c r="AV193" i="1"/>
  <c r="AV196" i="1"/>
  <c r="AV198" i="1"/>
  <c r="AV202" i="1"/>
  <c r="AV203" i="1"/>
  <c r="AV204" i="1"/>
  <c r="AV206" i="1"/>
  <c r="AV207" i="1"/>
  <c r="AV208" i="1"/>
  <c r="AV209" i="1"/>
  <c r="AV211" i="1"/>
  <c r="AV213" i="1"/>
  <c r="AV214" i="1"/>
  <c r="AV215" i="1"/>
  <c r="AV216" i="1"/>
  <c r="AV218" i="1"/>
  <c r="AV219" i="1"/>
  <c r="AV221" i="1"/>
  <c r="AV222" i="1"/>
  <c r="AV223" i="1"/>
  <c r="AV232" i="1"/>
  <c r="AV233" i="1"/>
  <c r="AV234" i="1"/>
  <c r="AV235" i="1"/>
  <c r="AV236" i="1"/>
  <c r="AV238" i="1"/>
  <c r="AV239" i="1"/>
  <c r="AV240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" i="1"/>
  <c r="AY154" i="1" l="1"/>
  <c r="AY81" i="1"/>
  <c r="AY223" i="1"/>
  <c r="AY231" i="1"/>
  <c r="AY239" i="1"/>
  <c r="AY215" i="1"/>
  <c r="AY183" i="1"/>
  <c r="AY191" i="1"/>
  <c r="AY207" i="1"/>
  <c r="AY133" i="1"/>
  <c r="BI183" i="1"/>
  <c r="BI207" i="1"/>
  <c r="BI154" i="1"/>
  <c r="AY205" i="1"/>
  <c r="AY9" i="1"/>
  <c r="AY17" i="1"/>
  <c r="AY25" i="1"/>
  <c r="AY41" i="1"/>
  <c r="AY49" i="1"/>
  <c r="AY57" i="1"/>
  <c r="AY73" i="1"/>
  <c r="AY89" i="1"/>
  <c r="AY97" i="1"/>
  <c r="AY105" i="1"/>
  <c r="AY113" i="1"/>
  <c r="AY137" i="1"/>
  <c r="AY153" i="1"/>
  <c r="AY161" i="1"/>
  <c r="AY169" i="1"/>
  <c r="AY177" i="1"/>
  <c r="AY185" i="1"/>
  <c r="AY193" i="1"/>
  <c r="AY201" i="1"/>
  <c r="AY209" i="1"/>
  <c r="AY217" i="1"/>
  <c r="AY225" i="1"/>
  <c r="AY233" i="1"/>
  <c r="AY241" i="1"/>
  <c r="AY53" i="1"/>
  <c r="AY216" i="1"/>
  <c r="AY10" i="1"/>
  <c r="AY18" i="1"/>
  <c r="AY26" i="1"/>
  <c r="AY34" i="1"/>
  <c r="AY42" i="1"/>
  <c r="AY50" i="1"/>
  <c r="AY58" i="1"/>
  <c r="AY74" i="1"/>
  <c r="AY82" i="1"/>
  <c r="AY90" i="1"/>
  <c r="AY98" i="1"/>
  <c r="AY106" i="1"/>
  <c r="AY114" i="1"/>
  <c r="AY122" i="1"/>
  <c r="AY130" i="1"/>
  <c r="AY138" i="1"/>
  <c r="AY162" i="1"/>
  <c r="AY170" i="1"/>
  <c r="AY178" i="1"/>
  <c r="AY186" i="1"/>
  <c r="AY202" i="1"/>
  <c r="AY210" i="1"/>
  <c r="AY218" i="1"/>
  <c r="AY234" i="1"/>
  <c r="AY59" i="1"/>
  <c r="BI215" i="1"/>
  <c r="BI81" i="1"/>
  <c r="AY117" i="1"/>
  <c r="AY19" i="1"/>
  <c r="AY27" i="1"/>
  <c r="AY35" i="1"/>
  <c r="AY43" i="1"/>
  <c r="AY51" i="1"/>
  <c r="AY67" i="1"/>
  <c r="AY75" i="1"/>
  <c r="AY83" i="1"/>
  <c r="AY91" i="1"/>
  <c r="AY99" i="1"/>
  <c r="AY107" i="1"/>
  <c r="AY115" i="1"/>
  <c r="AY123" i="1"/>
  <c r="AY139" i="1"/>
  <c r="AY147" i="1"/>
  <c r="AY163" i="1"/>
  <c r="AY171" i="1"/>
  <c r="AY187" i="1"/>
  <c r="AY195" i="1"/>
  <c r="AY219" i="1"/>
  <c r="AY227" i="1"/>
  <c r="AY124" i="1"/>
  <c r="AY4" i="1"/>
  <c r="AY12" i="1"/>
  <c r="AY20" i="1"/>
  <c r="AY36" i="1"/>
  <c r="AY44" i="1"/>
  <c r="AY52" i="1"/>
  <c r="AY60" i="1"/>
  <c r="AY68" i="1"/>
  <c r="AY76" i="1"/>
  <c r="AY84" i="1"/>
  <c r="AY92" i="1"/>
  <c r="AY100" i="1"/>
  <c r="AY108" i="1"/>
  <c r="AY116" i="1"/>
  <c r="AY132" i="1"/>
  <c r="AY140" i="1"/>
  <c r="AY148" i="1"/>
  <c r="AY196" i="1"/>
  <c r="AY204" i="1"/>
  <c r="AY220" i="1"/>
  <c r="AY228" i="1"/>
  <c r="AY33" i="1"/>
  <c r="BI239" i="1"/>
  <c r="AY145" i="1"/>
  <c r="AY194" i="1"/>
  <c r="AY131" i="1"/>
  <c r="AY180" i="1"/>
  <c r="AY164" i="1"/>
  <c r="BI231" i="1"/>
  <c r="BI223" i="1"/>
  <c r="AY165" i="1"/>
  <c r="AY5" i="1"/>
  <c r="AY13" i="1"/>
  <c r="AY21" i="1"/>
  <c r="AY29" i="1"/>
  <c r="AY37" i="1"/>
  <c r="AY45" i="1"/>
  <c r="AY61" i="1"/>
  <c r="AY69" i="1"/>
  <c r="AY77" i="1"/>
  <c r="AY85" i="1"/>
  <c r="AY93" i="1"/>
  <c r="AY101" i="1"/>
  <c r="AY109" i="1"/>
  <c r="AY125" i="1"/>
  <c r="AY141" i="1"/>
  <c r="AY149" i="1"/>
  <c r="AY157" i="1"/>
  <c r="AY173" i="1"/>
  <c r="AY181" i="1"/>
  <c r="AY189" i="1"/>
  <c r="AY197" i="1"/>
  <c r="AY213" i="1"/>
  <c r="AY221" i="1"/>
  <c r="AY229" i="1"/>
  <c r="AY237" i="1"/>
  <c r="AY155" i="1"/>
  <c r="AY28" i="1"/>
  <c r="AY129" i="1"/>
  <c r="AY226" i="1"/>
  <c r="AY235" i="1"/>
  <c r="AY211" i="1"/>
  <c r="AY166" i="1"/>
  <c r="AY156" i="1"/>
  <c r="AY188" i="1"/>
  <c r="BI191" i="1"/>
  <c r="AY167" i="1"/>
  <c r="AY6" i="1"/>
  <c r="AY14" i="1"/>
  <c r="AY22" i="1"/>
  <c r="AY30" i="1"/>
  <c r="AY38" i="1"/>
  <c r="AY46" i="1"/>
  <c r="AY62" i="1"/>
  <c r="AY70" i="1"/>
  <c r="AY78" i="1"/>
  <c r="AY86" i="1"/>
  <c r="AY94" i="1"/>
  <c r="AY102" i="1"/>
  <c r="AY110" i="1"/>
  <c r="AY118" i="1"/>
  <c r="AY126" i="1"/>
  <c r="AY134" i="1"/>
  <c r="AY142" i="1"/>
  <c r="AY150" i="1"/>
  <c r="AY158" i="1"/>
  <c r="AY174" i="1"/>
  <c r="AY182" i="1"/>
  <c r="AY190" i="1"/>
  <c r="AY198" i="1"/>
  <c r="AY206" i="1"/>
  <c r="AY214" i="1"/>
  <c r="AY222" i="1"/>
  <c r="AY230" i="1"/>
  <c r="AY238" i="1"/>
  <c r="AY3" i="1"/>
  <c r="AY121" i="1"/>
  <c r="AY203" i="1"/>
  <c r="AY236" i="1"/>
  <c r="AY199" i="1"/>
  <c r="AY7" i="1"/>
  <c r="AY15" i="1"/>
  <c r="AY23" i="1"/>
  <c r="AY31" i="1"/>
  <c r="AY39" i="1"/>
  <c r="AY47" i="1"/>
  <c r="AY55" i="1"/>
  <c r="AY63" i="1"/>
  <c r="AY71" i="1"/>
  <c r="AY79" i="1"/>
  <c r="AY87" i="1"/>
  <c r="AY95" i="1"/>
  <c r="AY103" i="1"/>
  <c r="AY111" i="1"/>
  <c r="AY119" i="1"/>
  <c r="AY127" i="1"/>
  <c r="AY135" i="1"/>
  <c r="AY143" i="1"/>
  <c r="AY151" i="1"/>
  <c r="AY159" i="1"/>
  <c r="AY175" i="1"/>
  <c r="AY146" i="1"/>
  <c r="AY179" i="1"/>
  <c r="AY54" i="1"/>
  <c r="AY172" i="1"/>
  <c r="AY212" i="1"/>
  <c r="AY65" i="1"/>
  <c r="AY8" i="1"/>
  <c r="AY16" i="1"/>
  <c r="AY24" i="1"/>
  <c r="AY32" i="1"/>
  <c r="AY40" i="1"/>
  <c r="AY48" i="1"/>
  <c r="AY56" i="1"/>
  <c r="AY64" i="1"/>
  <c r="AY72" i="1"/>
  <c r="AY80" i="1"/>
  <c r="AY88" i="1"/>
  <c r="AY96" i="1"/>
  <c r="AY104" i="1"/>
  <c r="AY112" i="1"/>
  <c r="AY120" i="1"/>
  <c r="AY128" i="1"/>
  <c r="AY136" i="1"/>
  <c r="AY144" i="1"/>
  <c r="AY152" i="1"/>
  <c r="AY160" i="1"/>
  <c r="AY168" i="1"/>
  <c r="AY176" i="1"/>
  <c r="AY184" i="1"/>
  <c r="AY192" i="1"/>
  <c r="AY200" i="1"/>
  <c r="AY208" i="1"/>
  <c r="AY224" i="1"/>
  <c r="AY232" i="1"/>
  <c r="AY240" i="1"/>
  <c r="AY66" i="1"/>
  <c r="X11" i="1"/>
  <c r="AY11" i="1" s="1"/>
  <c r="AY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Vicki M. Zhang</author>
  </authors>
  <commentList>
    <comment ref="M1" authorId="0" shapeId="0" xr:uid="{8A967919-E3E4-5943-BD1F-ECD76AE0F1E9}">
      <text>
        <r>
          <rPr>
            <b/>
            <sz val="10"/>
            <color rgb="FF000000"/>
            <rFont val="Tahoma"/>
            <family val="2"/>
          </rPr>
          <t>Vicki M. Zhang: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# of new ramets</t>
        </r>
      </text>
    </comment>
    <comment ref="B2" authorId="0" shapeId="0" xr:uid="{E962EE0D-EDE1-7645-8BEF-505D523EABAF}">
      <text>
        <r>
          <rPr>
            <b/>
            <sz val="10"/>
            <color rgb="FF000000"/>
            <rFont val="Tahoma"/>
            <family val="2"/>
          </rPr>
          <t>Vicki M. Zhang: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58</t>
        </r>
        <r>
          <rPr>
            <sz val="10"/>
            <color rgb="FF000000"/>
            <rFont val="Tahoma"/>
            <family val="2"/>
          </rPr>
          <t>°</t>
        </r>
        <r>
          <rPr>
            <sz val="10"/>
            <color rgb="FF000000"/>
            <rFont val="Tahoma"/>
            <family val="2"/>
          </rPr>
          <t xml:space="preserve">44'31"N
</t>
        </r>
        <r>
          <rPr>
            <sz val="10"/>
            <color rgb="FF000000"/>
            <rFont val="Tahoma"/>
            <family val="2"/>
          </rPr>
          <t>93</t>
        </r>
        <r>
          <rPr>
            <sz val="10"/>
            <color rgb="FF000000"/>
            <rFont val="Tahoma"/>
            <family val="2"/>
          </rPr>
          <t>°</t>
        </r>
        <r>
          <rPr>
            <sz val="10"/>
            <color rgb="FF000000"/>
            <rFont val="Tahoma"/>
            <family val="2"/>
          </rPr>
          <t xml:space="preserve">49'31"W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rocky</t>
        </r>
      </text>
    </comment>
    <comment ref="B32" authorId="0" shapeId="0" xr:uid="{68BADB83-01AE-0049-9859-D124F55FFEFE}">
      <text>
        <r>
          <rPr>
            <b/>
            <sz val="10"/>
            <color rgb="FF000000"/>
            <rFont val="Tahoma"/>
            <family val="2"/>
          </rPr>
          <t>Vicki M. Zhang: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58</t>
        </r>
        <r>
          <rPr>
            <sz val="10"/>
            <color rgb="FF000000"/>
            <rFont val="Tahoma"/>
            <family val="2"/>
          </rPr>
          <t>°</t>
        </r>
        <r>
          <rPr>
            <sz val="10"/>
            <color rgb="FF000000"/>
            <rFont val="Tahoma"/>
            <family val="2"/>
          </rPr>
          <t>43'54"N, 93</t>
        </r>
        <r>
          <rPr>
            <sz val="10"/>
            <color rgb="FF000000"/>
            <rFont val="Tahoma"/>
            <family val="2"/>
          </rPr>
          <t>°</t>
        </r>
        <r>
          <rPr>
            <sz val="10"/>
            <color rgb="FF000000"/>
            <rFont val="Tahoma"/>
            <family val="2"/>
          </rPr>
          <t xml:space="preserve">48'50"W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rocky</t>
        </r>
      </text>
    </comment>
    <comment ref="B62" authorId="0" shapeId="0" xr:uid="{8931C62F-EC1D-6247-B726-515C2C19852B}">
      <text>
        <r>
          <rPr>
            <b/>
            <sz val="10"/>
            <color rgb="FF000000"/>
            <rFont val="Tahoma"/>
            <family val="2"/>
          </rPr>
          <t>Vicki M. Zhang: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58</t>
        </r>
        <r>
          <rPr>
            <sz val="10"/>
            <color rgb="FF000000"/>
            <rFont val="Tahoma"/>
            <family val="2"/>
          </rPr>
          <t>°</t>
        </r>
        <r>
          <rPr>
            <sz val="10"/>
            <color rgb="FF000000"/>
            <rFont val="Tahoma"/>
            <family val="2"/>
          </rPr>
          <t>43'57"N, 93</t>
        </r>
        <r>
          <rPr>
            <sz val="10"/>
            <color rgb="FF000000"/>
            <rFont val="Tahoma"/>
            <family val="2"/>
          </rPr>
          <t>°</t>
        </r>
        <r>
          <rPr>
            <sz val="10"/>
            <color rgb="FF000000"/>
            <rFont val="Tahoma"/>
            <family val="2"/>
          </rPr>
          <t xml:space="preserve">47'55"W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rocky, gravel</t>
        </r>
      </text>
    </comment>
    <comment ref="B92" authorId="0" shapeId="0" xr:uid="{EB95CC10-8216-9040-8806-E9710D1A7967}">
      <text>
        <r>
          <rPr>
            <b/>
            <sz val="10"/>
            <color rgb="FF000000"/>
            <rFont val="Tahoma"/>
            <family val="2"/>
          </rPr>
          <t>Vicki M. Zhang: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58</t>
        </r>
        <r>
          <rPr>
            <sz val="10"/>
            <color rgb="FF000000"/>
            <rFont val="Tahoma"/>
            <family val="2"/>
          </rPr>
          <t>°</t>
        </r>
        <r>
          <rPr>
            <sz val="10"/>
            <color rgb="FF000000"/>
            <rFont val="Tahoma"/>
            <family val="2"/>
          </rPr>
          <t>44'5"N, 93</t>
        </r>
        <r>
          <rPr>
            <sz val="10"/>
            <color rgb="FF000000"/>
            <rFont val="Tahoma"/>
            <family val="2"/>
          </rPr>
          <t>°</t>
        </r>
        <r>
          <rPr>
            <sz val="10"/>
            <color rgb="FF000000"/>
            <rFont val="Tahoma"/>
            <family val="2"/>
          </rPr>
          <t xml:space="preserve">47'26"W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rocky, gravel</t>
        </r>
      </text>
    </comment>
    <comment ref="B122" authorId="0" shapeId="0" xr:uid="{FED13901-A677-FA4E-9A30-2582AD9C7EC2}">
      <text>
        <r>
          <rPr>
            <b/>
            <sz val="10"/>
            <color rgb="FF000000"/>
            <rFont val="Tahoma"/>
            <family val="2"/>
          </rPr>
          <t>Vicki M. Zhang: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58</t>
        </r>
        <r>
          <rPr>
            <sz val="10"/>
            <color rgb="FF000000"/>
            <rFont val="Tahoma"/>
            <family val="2"/>
          </rPr>
          <t>°</t>
        </r>
        <r>
          <rPr>
            <sz val="10"/>
            <color rgb="FF000000"/>
            <rFont val="Tahoma"/>
            <family val="2"/>
          </rPr>
          <t>42'23"N, 93</t>
        </r>
        <r>
          <rPr>
            <sz val="10"/>
            <color rgb="FF000000"/>
            <rFont val="Tahoma"/>
            <family val="2"/>
          </rPr>
          <t>°</t>
        </r>
        <r>
          <rPr>
            <sz val="10"/>
            <color rgb="FF000000"/>
            <rFont val="Tahoma"/>
            <family val="2"/>
          </rPr>
          <t xml:space="preserve">50'30"W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rocky</t>
        </r>
      </text>
    </comment>
    <comment ref="M122" authorId="0" shapeId="0" xr:uid="{F57F9B9B-14BF-834F-B7FE-CC3BD356191D}">
      <text>
        <r>
          <rPr>
            <b/>
            <sz val="10"/>
            <color rgb="FF000000"/>
            <rFont val="Tahoma"/>
            <family val="2"/>
          </rPr>
          <t xml:space="preserve">Vicki M. Zhang:
</t>
        </r>
        <r>
          <rPr>
            <sz val="10"/>
            <color rgb="FF000000"/>
            <rFont val="Tahoma"/>
            <family val="2"/>
          </rPr>
          <t>June 8</t>
        </r>
      </text>
    </comment>
    <comment ref="V149" authorId="0" shapeId="0" xr:uid="{7DDDE951-FDAD-F542-B3B2-9B1BDE3E04F1}">
      <text>
        <r>
          <rPr>
            <b/>
            <sz val="10"/>
            <color rgb="FF000000"/>
            <rFont val="Tahoma"/>
            <family val="2"/>
          </rPr>
          <t>Vicki M. Zhang: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 dead</t>
        </r>
      </text>
    </comment>
    <comment ref="B152" authorId="0" shapeId="0" xr:uid="{6AD51C73-67FD-D14A-8211-0234C75BA006}">
      <text>
        <r>
          <rPr>
            <b/>
            <sz val="10"/>
            <color rgb="FF000000"/>
            <rFont val="Tahoma"/>
            <family val="2"/>
          </rPr>
          <t>Vicki M. Zhang: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58</t>
        </r>
        <r>
          <rPr>
            <sz val="10"/>
            <color rgb="FF000000"/>
            <rFont val="Tahoma"/>
            <family val="2"/>
          </rPr>
          <t>°</t>
        </r>
        <r>
          <rPr>
            <sz val="10"/>
            <color rgb="FF000000"/>
            <rFont val="Tahoma"/>
            <family val="2"/>
          </rPr>
          <t>41'54"N, 93</t>
        </r>
        <r>
          <rPr>
            <sz val="10"/>
            <color rgb="FF000000"/>
            <rFont val="Tahoma"/>
            <family val="2"/>
          </rPr>
          <t>°</t>
        </r>
        <r>
          <rPr>
            <sz val="10"/>
            <color rgb="FF000000"/>
            <rFont val="Tahoma"/>
            <family val="2"/>
          </rPr>
          <t xml:space="preserve">50'57"W
</t>
        </r>
        <r>
          <rPr>
            <sz val="10"/>
            <color rgb="FF000000"/>
            <rFont val="Tahoma"/>
            <family val="2"/>
          </rPr>
          <t xml:space="preserve">s
</t>
        </r>
        <r>
          <rPr>
            <sz val="10"/>
            <color rgb="FF000000"/>
            <rFont val="Tahoma"/>
            <family val="2"/>
          </rPr>
          <t>rocky, organic (darker) soil</t>
        </r>
      </text>
    </comment>
    <comment ref="W153" authorId="0" shapeId="0" xr:uid="{2BB76AAE-E913-E041-B027-5263FEB8052E}">
      <text>
        <r>
          <rPr>
            <b/>
            <sz val="10"/>
            <color rgb="FF000000"/>
            <rFont val="Tahoma"/>
            <family val="2"/>
          </rPr>
          <t>Vicki M. Zhang: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dying</t>
        </r>
      </text>
    </comment>
    <comment ref="AQ153" authorId="0" shapeId="0" xr:uid="{98A0F676-6D2B-5E49-AF68-09463A13D485}">
      <text>
        <r>
          <rPr>
            <b/>
            <sz val="10"/>
            <color rgb="FF000000"/>
            <rFont val="Tahoma"/>
            <family val="2"/>
          </rPr>
          <t>Vicki M. Zhang: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missing</t>
        </r>
      </text>
    </comment>
    <comment ref="AQ165" authorId="0" shapeId="0" xr:uid="{06F555D5-DF2B-6548-B954-5CB27F7E8D0C}">
      <text>
        <r>
          <rPr>
            <b/>
            <sz val="10"/>
            <color rgb="FF000000"/>
            <rFont val="Tahoma"/>
            <family val="2"/>
          </rPr>
          <t>Vicki M. Zhang: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 chewed off
</t>
        </r>
      </text>
    </comment>
    <comment ref="W168" authorId="0" shapeId="0" xr:uid="{29FCD106-724C-0C4B-87E8-7CF94A24FE42}">
      <text>
        <r>
          <rPr>
            <b/>
            <sz val="10"/>
            <color rgb="FF000000"/>
            <rFont val="Tahoma"/>
            <family val="2"/>
          </rPr>
          <t>Vicki M. Zhang: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dying
</t>
        </r>
      </text>
    </comment>
    <comment ref="W177" authorId="0" shapeId="0" xr:uid="{4A1B3BC0-DC79-2D45-91DC-90547D5E84F8}">
      <text>
        <r>
          <rPr>
            <b/>
            <sz val="10"/>
            <color rgb="FF000000"/>
            <rFont val="Tahoma"/>
            <family val="2"/>
          </rPr>
          <t>Vicki M. Zhang: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dying
</t>
        </r>
      </text>
    </comment>
    <comment ref="B182" authorId="0" shapeId="0" xr:uid="{ACA35F04-83A5-C84A-B4AC-ECFC09BE04A3}">
      <text>
        <r>
          <rPr>
            <b/>
            <sz val="10"/>
            <color rgb="FF000000"/>
            <rFont val="Tahoma"/>
            <family val="2"/>
          </rPr>
          <t>Vicki M. Zhang: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58</t>
        </r>
        <r>
          <rPr>
            <sz val="10"/>
            <color rgb="FF000000"/>
            <rFont val="Tahoma"/>
            <family val="2"/>
          </rPr>
          <t>°</t>
        </r>
        <r>
          <rPr>
            <sz val="10"/>
            <color rgb="FF000000"/>
            <rFont val="Tahoma"/>
            <family val="2"/>
          </rPr>
          <t>41'26"N, 93</t>
        </r>
        <r>
          <rPr>
            <sz val="10"/>
            <color rgb="FF000000"/>
            <rFont val="Tahoma"/>
            <family val="2"/>
          </rPr>
          <t>°</t>
        </r>
        <r>
          <rPr>
            <sz val="10"/>
            <color rgb="FF000000"/>
            <rFont val="Tahoma"/>
            <family val="2"/>
          </rPr>
          <t xml:space="preserve">51'1"W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sandy</t>
        </r>
      </text>
    </comment>
    <comment ref="B212" authorId="0" shapeId="0" xr:uid="{09C7C0A2-A94E-B844-838F-D29AFE1118BE}">
      <text>
        <r>
          <rPr>
            <b/>
            <sz val="10"/>
            <color rgb="FF000000"/>
            <rFont val="Tahoma"/>
            <family val="2"/>
          </rPr>
          <t>Vicki M. Zhang: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58</t>
        </r>
        <r>
          <rPr>
            <sz val="10"/>
            <color rgb="FF000000"/>
            <rFont val="Tahoma"/>
            <family val="2"/>
          </rPr>
          <t>°</t>
        </r>
        <r>
          <rPr>
            <sz val="10"/>
            <color rgb="FF000000"/>
            <rFont val="Tahoma"/>
            <family val="2"/>
          </rPr>
          <t>40'58"N, 93</t>
        </r>
        <r>
          <rPr>
            <sz val="10"/>
            <color rgb="FF000000"/>
            <rFont val="Tahoma"/>
            <family val="2"/>
          </rPr>
          <t>°</t>
        </r>
        <r>
          <rPr>
            <sz val="10"/>
            <color rgb="FF000000"/>
            <rFont val="Tahoma"/>
            <family val="2"/>
          </rPr>
          <t xml:space="preserve">50'49"W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sandy, gravel</t>
        </r>
      </text>
    </comment>
    <comment ref="V217" authorId="0" shapeId="0" xr:uid="{4AC1563D-A706-3940-92B3-6B0402B6AC5D}">
      <text>
        <r>
          <rPr>
            <b/>
            <sz val="10"/>
            <color rgb="FF000000"/>
            <rFont val="Tahoma"/>
            <family val="2"/>
          </rPr>
          <t>Vicki M. Zhang: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dead
</t>
        </r>
      </text>
    </comment>
    <comment ref="V226" authorId="0" shapeId="0" xr:uid="{24DD7818-3D72-294B-AE6E-3E98F612AE26}">
      <text>
        <r>
          <rPr>
            <b/>
            <sz val="10"/>
            <color rgb="FF000000"/>
            <rFont val="Tahoma"/>
            <family val="2"/>
          </rPr>
          <t>Vicki M. Zhang: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dead
</t>
        </r>
      </text>
    </comment>
    <comment ref="AF239" authorId="0" shapeId="0" xr:uid="{C3F1A71E-49D5-6C4F-9279-7F6DB37C3674}">
      <text>
        <r>
          <rPr>
            <b/>
            <sz val="10"/>
            <color rgb="FF000000"/>
            <rFont val="Tahoma"/>
            <family val="2"/>
          </rPr>
          <t>Vicki M. Zhang: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flowering stem bitten off</t>
        </r>
      </text>
    </comment>
  </commentList>
</comments>
</file>

<file path=xl/sharedStrings.xml><?xml version="1.0" encoding="utf-8"?>
<sst xmlns="http://schemas.openxmlformats.org/spreadsheetml/2006/main" count="675" uniqueCount="85">
  <si>
    <t>T</t>
  </si>
  <si>
    <t>B</t>
  </si>
  <si>
    <t>species</t>
  </si>
  <si>
    <t>id</t>
  </si>
  <si>
    <t>flowering21</t>
  </si>
  <si>
    <t>leaflength21</t>
  </si>
  <si>
    <t>flowering22</t>
  </si>
  <si>
    <t>lat</t>
  </si>
  <si>
    <t>lon</t>
  </si>
  <si>
    <t>dead</t>
  </si>
  <si>
    <t>survival_06/07/22</t>
  </si>
  <si>
    <t>survival_06/14/22</t>
  </si>
  <si>
    <t>survival_06/21/22</t>
  </si>
  <si>
    <t>survival_06/28/22</t>
  </si>
  <si>
    <t>survival_07/05/22</t>
  </si>
  <si>
    <t>survival_07/12/22</t>
  </si>
  <si>
    <t>survival_07/19/22</t>
  </si>
  <si>
    <t>survival_07/27/22</t>
  </si>
  <si>
    <t>survival_08/03/22</t>
  </si>
  <si>
    <t>survival_08/09/22</t>
  </si>
  <si>
    <t>survival_08/16/22</t>
  </si>
  <si>
    <t>flower_06/28/22</t>
  </si>
  <si>
    <t>flower_07/05/22</t>
  </si>
  <si>
    <t>flower_07/12/22</t>
  </si>
  <si>
    <t>flower_07/27/22</t>
  </si>
  <si>
    <t>flower_08/03/22</t>
  </si>
  <si>
    <t>flower_08/09/22</t>
  </si>
  <si>
    <t>flower_08/16/22</t>
  </si>
  <si>
    <t>flower_08/23/22</t>
  </si>
  <si>
    <t>seedpod_07/05/22</t>
  </si>
  <si>
    <t>seedpod_07/12/22</t>
  </si>
  <si>
    <t>seedpod_07/27/22</t>
  </si>
  <si>
    <t>seedpod_08/23/22</t>
  </si>
  <si>
    <t>site</t>
  </si>
  <si>
    <t>habitat</t>
  </si>
  <si>
    <t>plot</t>
  </si>
  <si>
    <t>height22</t>
  </si>
  <si>
    <t>leaflength22</t>
  </si>
  <si>
    <t>numleaves22_first</t>
  </si>
  <si>
    <t>leaflength22_second</t>
  </si>
  <si>
    <t>numleaves22_second</t>
  </si>
  <si>
    <t>leaflength22_third</t>
  </si>
  <si>
    <t>numleaves22_third</t>
  </si>
  <si>
    <t>numleaves22</t>
  </si>
  <si>
    <t>totalflower22</t>
  </si>
  <si>
    <t>height23</t>
  </si>
  <si>
    <t>leaflength23</t>
  </si>
  <si>
    <t>survival_jun23</t>
  </si>
  <si>
    <t>5 leaves on each ramet</t>
  </si>
  <si>
    <t>2 ramets, with 3 leaves on the larger one</t>
  </si>
  <si>
    <t>2 ramets, with 2 leaves on the larger one</t>
  </si>
  <si>
    <t>2 ramets, 3 leaves each</t>
  </si>
  <si>
    <t>2 ramets, 5 leaves on largest</t>
  </si>
  <si>
    <t>ramets22</t>
  </si>
  <si>
    <t>flowering23</t>
  </si>
  <si>
    <t>totalflower23</t>
  </si>
  <si>
    <t>ramets23</t>
  </si>
  <si>
    <t>numleaves23</t>
  </si>
  <si>
    <t>Toff</t>
  </si>
  <si>
    <t>Pmaj</t>
  </si>
  <si>
    <t>Lvul</t>
  </si>
  <si>
    <t>number_23</t>
  </si>
  <si>
    <t>notes23</t>
  </si>
  <si>
    <t>survival_jun24</t>
  </si>
  <si>
    <t>height24</t>
  </si>
  <si>
    <t>ramets24</t>
  </si>
  <si>
    <t>leaflength24</t>
  </si>
  <si>
    <t>numleaves24</t>
  </si>
  <si>
    <t>flowering24</t>
  </si>
  <si>
    <t>totalflower24</t>
  </si>
  <si>
    <t>notes24</t>
  </si>
  <si>
    <t>survival22</t>
  </si>
  <si>
    <t>biomass_a24</t>
  </si>
  <si>
    <t>biomass_b24</t>
  </si>
  <si>
    <t>biomass24</t>
  </si>
  <si>
    <t>NA</t>
  </si>
  <si>
    <t>dead22</t>
  </si>
  <si>
    <t>dead23</t>
  </si>
  <si>
    <t>dead24</t>
  </si>
  <si>
    <t>survival24</t>
  </si>
  <si>
    <t>survival23</t>
  </si>
  <si>
    <t>survival21</t>
  </si>
  <si>
    <t>dead21</t>
  </si>
  <si>
    <t>height21</t>
  </si>
  <si>
    <t>number_24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</si>
</sst>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" fontId="7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02ACB15-50F5-7A44-90D4-9DB4BA7C2BB0}">
  <we:reference id="e6890d58-51ce-4572-9272-a9ab2dd6f31e" version="1.1.0.0" store="EXCatalog" storeType="EXCatalog"/>
  <we:alternateReferences>
    <we:reference id="WA200002334" version="1.1.0.0" store="en-CA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3699-6843-864F-AEB3-4FB484DA0564}">
  <dimension ref="A1:BS241"/>
  <sheetViews>
    <sheetView tabSelected="1" zoomScale="133" zoomScaleNormal="90" workbookViewId="0">
      <pane xSplit="7" ySplit="1" topLeftCell="Z2" activePane="bottomRight" state="frozen"/>
      <selection pane="topRight" activeCell="H1" sqref="H1"/>
      <selection pane="bottomLeft" activeCell="A2" sqref="A2"/>
      <selection pane="bottomRight" activeCell="AO13" sqref="AO13"/>
    </sheetView>
  </sheetViews>
  <sheetFormatPr baseColWidth="10" defaultRowHeight="16" x14ac:dyDescent="0.2"/>
  <cols>
    <col min="1" max="1" width="5" style="1" customWidth="1"/>
    <col min="2" max="2" width="5.1640625" style="1" customWidth="1"/>
    <col min="3" max="5" width="10.83203125" style="1" customWidth="1"/>
    <col min="6" max="6" width="5" style="1" customWidth="1"/>
    <col min="7" max="9" width="8.1640625" style="1" customWidth="1"/>
    <col min="10" max="10" width="11.5" style="1" customWidth="1"/>
    <col min="13" max="13" width="13" style="1" hidden="1" customWidth="1"/>
    <col min="14" max="14" width="14.5" style="1" hidden="1" customWidth="1"/>
    <col min="15" max="15" width="13.33203125" style="1" hidden="1" customWidth="1"/>
    <col min="16" max="16" width="13.5" style="1" hidden="1" customWidth="1"/>
    <col min="17" max="17" width="12.83203125" style="1" hidden="1" customWidth="1"/>
    <col min="18" max="18" width="12.5" style="1" hidden="1" customWidth="1"/>
    <col min="19" max="19" width="12.33203125" style="1" hidden="1" customWidth="1"/>
    <col min="20" max="23" width="12.5" style="1" hidden="1" customWidth="1"/>
    <col min="24" max="25" width="12.5" style="1" customWidth="1"/>
    <col min="26" max="26" width="10.83203125" style="1" customWidth="1"/>
    <col min="27" max="27" width="16.33203125" style="1" hidden="1" customWidth="1"/>
    <col min="28" max="29" width="15.33203125" style="1" hidden="1" customWidth="1"/>
    <col min="30" max="34" width="15.5" style="1" hidden="1" customWidth="1"/>
    <col min="35" max="35" width="10.6640625" style="1" customWidth="1"/>
    <col min="36" max="36" width="10.83203125" style="1" customWidth="1"/>
    <col min="37" max="38" width="13.1640625" style="1" hidden="1" customWidth="1"/>
    <col min="39" max="40" width="10.83203125" style="1" hidden="1" customWidth="1"/>
    <col min="41" max="58" width="10.83203125" style="1" customWidth="1"/>
    <col min="59" max="68" width="10.83203125" style="1"/>
    <col min="71" max="16384" width="10.83203125" style="1"/>
  </cols>
  <sheetData>
    <row r="1" spans="1:71" s="2" customFormat="1" x14ac:dyDescent="0.2">
      <c r="A1" s="3" t="s">
        <v>34</v>
      </c>
      <c r="B1" s="3" t="s">
        <v>33</v>
      </c>
      <c r="C1" s="3" t="s">
        <v>7</v>
      </c>
      <c r="D1" s="3" t="s">
        <v>8</v>
      </c>
      <c r="E1" s="3" t="s">
        <v>3</v>
      </c>
      <c r="F1" s="3" t="s">
        <v>35</v>
      </c>
      <c r="G1" s="3" t="s">
        <v>2</v>
      </c>
      <c r="H1" s="3" t="s">
        <v>83</v>
      </c>
      <c r="I1" s="3" t="s">
        <v>5</v>
      </c>
      <c r="J1" s="3" t="s">
        <v>4</v>
      </c>
      <c r="K1" s="2" t="s">
        <v>81</v>
      </c>
      <c r="L1" s="2" t="s">
        <v>82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71</v>
      </c>
      <c r="Y1" s="3" t="s">
        <v>76</v>
      </c>
      <c r="Z1" s="3" t="s">
        <v>53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44</v>
      </c>
      <c r="AJ1" s="3" t="s">
        <v>6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47</v>
      </c>
      <c r="AX1" s="3" t="s">
        <v>80</v>
      </c>
      <c r="AY1" s="3" t="s">
        <v>77</v>
      </c>
      <c r="AZ1" s="4" t="s">
        <v>45</v>
      </c>
      <c r="BA1" s="4" t="s">
        <v>56</v>
      </c>
      <c r="BB1" s="4" t="s">
        <v>46</v>
      </c>
      <c r="BC1" s="4" t="s">
        <v>57</v>
      </c>
      <c r="BD1" s="4" t="s">
        <v>54</v>
      </c>
      <c r="BE1" s="3" t="s">
        <v>55</v>
      </c>
      <c r="BF1" s="3" t="s">
        <v>62</v>
      </c>
      <c r="BG1" s="3" t="s">
        <v>63</v>
      </c>
      <c r="BH1" s="3" t="s">
        <v>79</v>
      </c>
      <c r="BI1" s="3" t="s">
        <v>78</v>
      </c>
      <c r="BJ1" s="4" t="s">
        <v>64</v>
      </c>
      <c r="BK1" s="4" t="s">
        <v>65</v>
      </c>
      <c r="BL1" s="4" t="s">
        <v>66</v>
      </c>
      <c r="BM1" s="4" t="s">
        <v>67</v>
      </c>
      <c r="BN1" s="4" t="s">
        <v>68</v>
      </c>
      <c r="BO1" s="3" t="s">
        <v>69</v>
      </c>
      <c r="BP1" s="3" t="s">
        <v>72</v>
      </c>
      <c r="BQ1" s="2" t="s">
        <v>73</v>
      </c>
      <c r="BR1" s="2" t="s">
        <v>74</v>
      </c>
      <c r="BS1" s="3" t="s">
        <v>70</v>
      </c>
    </row>
    <row r="2" spans="1:71" x14ac:dyDescent="0.2">
      <c r="A2" s="5" t="s">
        <v>0</v>
      </c>
      <c r="B2" s="5">
        <v>1</v>
      </c>
      <c r="C2" s="5">
        <v>58.741943999999997</v>
      </c>
      <c r="D2" s="5">
        <v>-93.825277999999997</v>
      </c>
      <c r="E2" s="5">
        <v>1</v>
      </c>
      <c r="F2" s="5">
        <v>1</v>
      </c>
      <c r="G2" s="5" t="s">
        <v>60</v>
      </c>
      <c r="H2" s="5">
        <v>30</v>
      </c>
      <c r="I2" s="5"/>
      <c r="J2" s="5">
        <v>1</v>
      </c>
      <c r="K2" s="5">
        <v>1</v>
      </c>
      <c r="L2">
        <f>IF(K2=1,0,1)</f>
        <v>0</v>
      </c>
      <c r="M2" s="6"/>
      <c r="N2" s="5">
        <v>2</v>
      </c>
      <c r="O2" s="5"/>
      <c r="P2" s="5"/>
      <c r="Q2" s="5">
        <v>1</v>
      </c>
      <c r="R2" s="5">
        <v>1</v>
      </c>
      <c r="S2" s="5"/>
      <c r="T2" s="5"/>
      <c r="U2" s="5"/>
      <c r="V2" s="5"/>
      <c r="W2" s="5"/>
      <c r="X2" s="5">
        <f>IF(Y2=0, 1, 0)</f>
        <v>1</v>
      </c>
      <c r="Y2" s="5">
        <f>IF(Z2 &lt;&gt; 0,  0, 1)</f>
        <v>0</v>
      </c>
      <c r="Z2" s="5">
        <f>IF(COUNTIF(M2:W2, "dead"), "dead", SUM(M2:W2))</f>
        <v>4</v>
      </c>
      <c r="AA2" s="5"/>
      <c r="AB2" s="5"/>
      <c r="AC2" s="5"/>
      <c r="AD2" s="5"/>
      <c r="AE2" s="5"/>
      <c r="AF2" s="5"/>
      <c r="AG2" s="5"/>
      <c r="AH2" s="5"/>
      <c r="AI2" s="5">
        <f>SUM(AA2:AH2)</f>
        <v>0</v>
      </c>
      <c r="AJ2" s="5" t="str">
        <f>IF((AI2&gt;0), "1", "0")</f>
        <v>0</v>
      </c>
      <c r="AK2" s="5"/>
      <c r="AL2" s="5"/>
      <c r="AM2" s="5"/>
      <c r="AN2" s="5"/>
      <c r="AO2" s="5">
        <v>2.9</v>
      </c>
      <c r="AP2" s="5"/>
      <c r="AQ2" s="5"/>
      <c r="AR2" s="5"/>
      <c r="AS2" s="5"/>
      <c r="AT2" s="5"/>
      <c r="AU2" s="5"/>
      <c r="AV2" s="5"/>
      <c r="AW2" s="5"/>
      <c r="AX2">
        <f t="shared" ref="AX2:AX33" si="0">IF(SUM(AZ2:BE2)&gt;0, 1, 0)</f>
        <v>0</v>
      </c>
      <c r="AY2">
        <f>IF(AND(X2 = 1, AX2 = 0), 1, "")</f>
        <v>1</v>
      </c>
      <c r="AZ2" s="5"/>
      <c r="BA2" s="5"/>
      <c r="BB2" s="5"/>
      <c r="BC2" s="5"/>
      <c r="BD2" s="5">
        <v>0</v>
      </c>
      <c r="BE2" s="5">
        <v>0</v>
      </c>
      <c r="BF2" s="5"/>
      <c r="BH2" s="1">
        <v>0</v>
      </c>
      <c r="BI2" s="1" t="str">
        <f>IF(AND(AX2 = 1, BH2 = 0), 1, "")</f>
        <v/>
      </c>
      <c r="BN2" s="1">
        <v>0</v>
      </c>
      <c r="BO2" s="1">
        <v>0</v>
      </c>
      <c r="BR2" t="str">
        <f>IF(BP2+BQ2 = 0, "", BP2+BQ2)</f>
        <v/>
      </c>
    </row>
    <row r="3" spans="1:71" x14ac:dyDescent="0.2">
      <c r="A3" s="5" t="s">
        <v>0</v>
      </c>
      <c r="B3" s="5">
        <v>1</v>
      </c>
      <c r="C3" s="5">
        <v>58.741943999999997</v>
      </c>
      <c r="D3" s="5">
        <v>-93.825277999999997</v>
      </c>
      <c r="E3" s="5">
        <v>2</v>
      </c>
      <c r="F3" s="5">
        <v>2</v>
      </c>
      <c r="G3" s="5" t="s">
        <v>60</v>
      </c>
      <c r="H3" s="5">
        <v>24</v>
      </c>
      <c r="I3" s="5"/>
      <c r="J3" s="5">
        <v>1</v>
      </c>
      <c r="K3" s="5">
        <v>1</v>
      </c>
      <c r="L3">
        <f t="shared" ref="L3:L66" si="1">IF(K3=1,0,1)</f>
        <v>0</v>
      </c>
      <c r="M3" s="6"/>
      <c r="N3" s="5">
        <v>1</v>
      </c>
      <c r="O3" s="5"/>
      <c r="P3" s="5"/>
      <c r="Q3" s="5"/>
      <c r="R3" s="5"/>
      <c r="S3" s="5"/>
      <c r="T3" s="5"/>
      <c r="U3" s="5">
        <v>2</v>
      </c>
      <c r="V3" s="5"/>
      <c r="W3" s="5"/>
      <c r="X3" s="5">
        <f t="shared" ref="X3:X66" si="2">IF(Y3=0, 1, 0)</f>
        <v>1</v>
      </c>
      <c r="Y3" s="5">
        <f t="shared" ref="Y3:Y64" si="3">IF(Z3 &lt;&gt; 0,  0, 1)</f>
        <v>0</v>
      </c>
      <c r="Z3" s="5">
        <f t="shared" ref="Z3:Z66" si="4">IF(COUNTIF(M3:W3, "dead"), "dead", SUM(M3:W3))</f>
        <v>3</v>
      </c>
      <c r="AA3" s="5"/>
      <c r="AB3" s="5"/>
      <c r="AC3" s="5"/>
      <c r="AD3" s="5"/>
      <c r="AE3" s="5"/>
      <c r="AF3" s="5"/>
      <c r="AG3" s="5"/>
      <c r="AH3" s="5"/>
      <c r="AI3" s="5">
        <f t="shared" ref="AI3:AI66" si="5">SUM(AA3:AH3)</f>
        <v>0</v>
      </c>
      <c r="AJ3" s="5" t="str">
        <f t="shared" ref="AJ3:AJ66" si="6">IF((AI3&gt;0), "1", "0")</f>
        <v>0</v>
      </c>
      <c r="AK3" s="5"/>
      <c r="AL3" s="5"/>
      <c r="AM3" s="5"/>
      <c r="AN3" s="5"/>
      <c r="AO3" s="5">
        <v>4.5</v>
      </c>
      <c r="AP3" s="5"/>
      <c r="AQ3" s="5"/>
      <c r="AR3" s="5"/>
      <c r="AS3" s="5"/>
      <c r="AT3" s="5"/>
      <c r="AU3" s="5"/>
      <c r="AV3" s="5"/>
      <c r="AW3" s="5"/>
      <c r="AX3">
        <f t="shared" si="0"/>
        <v>1</v>
      </c>
      <c r="AY3" t="str">
        <f t="shared" ref="AY3:AY66" si="7">IF(AND(X3 = 1, AX3 = 0), 1, "")</f>
        <v/>
      </c>
      <c r="AZ3" s="5">
        <v>1.2</v>
      </c>
      <c r="BA3" s="5">
        <v>1</v>
      </c>
      <c r="BB3" s="5"/>
      <c r="BC3" s="5"/>
      <c r="BD3" s="5">
        <v>0</v>
      </c>
      <c r="BE3" s="5">
        <v>0</v>
      </c>
      <c r="BF3" s="5"/>
      <c r="BH3" s="1">
        <v>0</v>
      </c>
      <c r="BI3" s="1">
        <f t="shared" ref="BI3:BI66" si="8">IF(AND(AX3 = 1, BH3 = 0), 1, "")</f>
        <v>1</v>
      </c>
      <c r="BN3" s="1">
        <v>0</v>
      </c>
      <c r="BO3" s="1">
        <v>0</v>
      </c>
      <c r="BR3" t="str">
        <f t="shared" ref="BR3:BR66" si="9">IF(BP3+BQ3 = 0, "", BP3+BQ3)</f>
        <v/>
      </c>
    </row>
    <row r="4" spans="1:71" x14ac:dyDescent="0.2">
      <c r="A4" s="5" t="s">
        <v>0</v>
      </c>
      <c r="B4" s="5">
        <v>1</v>
      </c>
      <c r="C4" s="5">
        <v>58.741943999999997</v>
      </c>
      <c r="D4" s="5">
        <v>-93.825277999999997</v>
      </c>
      <c r="E4" s="5">
        <v>3</v>
      </c>
      <c r="F4" s="5">
        <v>3</v>
      </c>
      <c r="G4" s="5" t="s">
        <v>58</v>
      </c>
      <c r="H4" s="5"/>
      <c r="I4" s="5">
        <v>20.8</v>
      </c>
      <c r="J4" s="5">
        <v>0</v>
      </c>
      <c r="K4" s="5">
        <v>1</v>
      </c>
      <c r="L4">
        <f t="shared" si="1"/>
        <v>0</v>
      </c>
      <c r="M4" s="5">
        <v>1</v>
      </c>
      <c r="N4" s="5"/>
      <c r="O4" s="5"/>
      <c r="P4" s="5"/>
      <c r="Q4" s="5"/>
      <c r="R4" s="5"/>
      <c r="S4" s="5"/>
      <c r="T4" s="5"/>
      <c r="U4" s="5"/>
      <c r="V4" s="5"/>
      <c r="W4" s="5"/>
      <c r="X4" s="5">
        <f t="shared" si="2"/>
        <v>1</v>
      </c>
      <c r="Y4" s="5">
        <f t="shared" si="3"/>
        <v>0</v>
      </c>
      <c r="Z4" s="5">
        <f t="shared" si="4"/>
        <v>1</v>
      </c>
      <c r="AA4" s="5"/>
      <c r="AB4" s="5"/>
      <c r="AC4" s="5"/>
      <c r="AD4" s="5"/>
      <c r="AE4" s="5">
        <v>1</v>
      </c>
      <c r="AF4" s="5"/>
      <c r="AG4" s="5"/>
      <c r="AH4" s="5"/>
      <c r="AI4" s="5">
        <f t="shared" si="5"/>
        <v>1</v>
      </c>
      <c r="AJ4" s="5" t="str">
        <f t="shared" si="6"/>
        <v>1</v>
      </c>
      <c r="AK4" s="5"/>
      <c r="AL4" s="5"/>
      <c r="AM4" s="5"/>
      <c r="AN4" s="5"/>
      <c r="AO4" s="5"/>
      <c r="AP4" s="5">
        <v>6.3</v>
      </c>
      <c r="AQ4" s="5">
        <v>5</v>
      </c>
      <c r="AR4" s="5"/>
      <c r="AS4" s="5"/>
      <c r="AT4" s="5"/>
      <c r="AU4" s="5"/>
      <c r="AV4" s="5">
        <f t="shared" ref="AV4:AV66" si="10">SUM(AQ4,AS4,AU4)</f>
        <v>5</v>
      </c>
      <c r="AW4" s="5"/>
      <c r="AX4">
        <f t="shared" si="0"/>
        <v>0</v>
      </c>
      <c r="AY4">
        <f t="shared" si="7"/>
        <v>1</v>
      </c>
      <c r="AZ4" s="5"/>
      <c r="BA4" s="5"/>
      <c r="BB4" s="5"/>
      <c r="BC4" s="5"/>
      <c r="BD4" s="5">
        <v>0</v>
      </c>
      <c r="BE4" s="5">
        <v>0</v>
      </c>
      <c r="BF4" s="5"/>
      <c r="BH4" s="1">
        <v>0</v>
      </c>
      <c r="BI4" s="1" t="str">
        <f t="shared" si="8"/>
        <v/>
      </c>
      <c r="BN4" s="1">
        <v>0</v>
      </c>
      <c r="BO4" s="1">
        <v>0</v>
      </c>
      <c r="BR4" t="str">
        <f t="shared" si="9"/>
        <v/>
      </c>
    </row>
    <row r="5" spans="1:71" x14ac:dyDescent="0.2">
      <c r="A5" s="5" t="s">
        <v>0</v>
      </c>
      <c r="B5" s="5">
        <v>1</v>
      </c>
      <c r="C5" s="5">
        <v>58.741943999999997</v>
      </c>
      <c r="D5" s="5">
        <v>-93.825277999999997</v>
      </c>
      <c r="E5" s="5">
        <v>4</v>
      </c>
      <c r="F5" s="5">
        <v>4</v>
      </c>
      <c r="G5" s="5" t="s">
        <v>59</v>
      </c>
      <c r="H5" s="5"/>
      <c r="I5" s="5">
        <v>14.3</v>
      </c>
      <c r="J5" s="5">
        <v>1</v>
      </c>
      <c r="K5" s="5">
        <v>1</v>
      </c>
      <c r="L5">
        <f t="shared" si="1"/>
        <v>0</v>
      </c>
      <c r="M5" s="5">
        <v>1</v>
      </c>
      <c r="N5" s="5"/>
      <c r="O5" s="5"/>
      <c r="P5" s="5"/>
      <c r="Q5" s="5"/>
      <c r="R5" s="5"/>
      <c r="S5" s="5"/>
      <c r="T5" s="5"/>
      <c r="U5" s="5"/>
      <c r="V5" s="5"/>
      <c r="W5" s="5"/>
      <c r="X5" s="5">
        <f t="shared" si="2"/>
        <v>1</v>
      </c>
      <c r="Y5" s="5">
        <f t="shared" si="3"/>
        <v>0</v>
      </c>
      <c r="Z5" s="5">
        <f t="shared" si="4"/>
        <v>1</v>
      </c>
      <c r="AA5" s="5"/>
      <c r="AB5" s="5"/>
      <c r="AC5" s="5"/>
      <c r="AD5" s="5"/>
      <c r="AE5" s="5"/>
      <c r="AF5" s="5"/>
      <c r="AG5" s="5"/>
      <c r="AH5" s="5"/>
      <c r="AI5" s="5">
        <f t="shared" si="5"/>
        <v>0</v>
      </c>
      <c r="AJ5" s="5" t="str">
        <f t="shared" si="6"/>
        <v>0</v>
      </c>
      <c r="AK5" s="5"/>
      <c r="AL5" s="5"/>
      <c r="AM5" s="5"/>
      <c r="AN5" s="5"/>
      <c r="AO5" s="5"/>
      <c r="AP5" s="5">
        <v>11.5</v>
      </c>
      <c r="AQ5" s="5">
        <v>6</v>
      </c>
      <c r="AR5" s="5"/>
      <c r="AS5" s="5"/>
      <c r="AT5" s="5"/>
      <c r="AU5" s="5"/>
      <c r="AV5" s="5">
        <f t="shared" si="10"/>
        <v>6</v>
      </c>
      <c r="AW5" s="5"/>
      <c r="AX5">
        <f t="shared" si="0"/>
        <v>1</v>
      </c>
      <c r="AY5" t="str">
        <f t="shared" si="7"/>
        <v/>
      </c>
      <c r="BA5" s="5"/>
      <c r="BB5" s="5">
        <v>8.1</v>
      </c>
      <c r="BC5" s="5">
        <v>3</v>
      </c>
      <c r="BD5" s="5">
        <v>1</v>
      </c>
      <c r="BE5" s="5">
        <v>1</v>
      </c>
      <c r="BF5" s="5"/>
      <c r="BH5" s="1">
        <v>1</v>
      </c>
      <c r="BI5" s="1" t="str">
        <f t="shared" si="8"/>
        <v/>
      </c>
      <c r="BL5" s="1">
        <v>6.7</v>
      </c>
      <c r="BM5" s="1">
        <v>3</v>
      </c>
      <c r="BN5" s="1">
        <v>1</v>
      </c>
      <c r="BO5" s="1">
        <v>1</v>
      </c>
      <c r="BP5" s="1">
        <v>7.9699999999999993E-2</v>
      </c>
      <c r="BQ5" s="1">
        <v>8.5099999999999995E-2</v>
      </c>
      <c r="BR5">
        <f t="shared" si="9"/>
        <v>0.1648</v>
      </c>
    </row>
    <row r="6" spans="1:71" x14ac:dyDescent="0.2">
      <c r="A6" s="5" t="s">
        <v>0</v>
      </c>
      <c r="B6" s="5">
        <v>1</v>
      </c>
      <c r="C6" s="5">
        <v>58.741943999999997</v>
      </c>
      <c r="D6" s="5">
        <v>-93.825277999999997</v>
      </c>
      <c r="E6" s="5">
        <v>5</v>
      </c>
      <c r="F6" s="5">
        <v>5</v>
      </c>
      <c r="G6" s="5" t="s">
        <v>59</v>
      </c>
      <c r="H6" s="5"/>
      <c r="I6" s="5">
        <v>12.3</v>
      </c>
      <c r="J6" s="5">
        <v>1</v>
      </c>
      <c r="K6" s="5">
        <v>1</v>
      </c>
      <c r="L6">
        <f t="shared" si="1"/>
        <v>0</v>
      </c>
      <c r="M6" s="5">
        <v>1</v>
      </c>
      <c r="N6" s="5"/>
      <c r="O6" s="5"/>
      <c r="P6" s="5"/>
      <c r="Q6" s="5"/>
      <c r="R6" s="5"/>
      <c r="S6" s="5"/>
      <c r="T6" s="5"/>
      <c r="U6" s="5"/>
      <c r="V6" s="5"/>
      <c r="W6" s="5"/>
      <c r="X6" s="5">
        <f t="shared" si="2"/>
        <v>1</v>
      </c>
      <c r="Y6" s="5">
        <f t="shared" si="3"/>
        <v>0</v>
      </c>
      <c r="Z6" s="5">
        <f t="shared" si="4"/>
        <v>1</v>
      </c>
      <c r="AA6" s="5"/>
      <c r="AB6" s="5"/>
      <c r="AC6" s="5"/>
      <c r="AD6" s="5"/>
      <c r="AE6" s="5"/>
      <c r="AF6" s="5"/>
      <c r="AG6" s="5"/>
      <c r="AH6" s="5"/>
      <c r="AI6" s="5">
        <f t="shared" si="5"/>
        <v>0</v>
      </c>
      <c r="AJ6" s="5" t="str">
        <f t="shared" si="6"/>
        <v>0</v>
      </c>
      <c r="AK6" s="5"/>
      <c r="AL6" s="5"/>
      <c r="AM6" s="5"/>
      <c r="AN6" s="5"/>
      <c r="AO6" s="5"/>
      <c r="AP6" s="5">
        <v>9.1999999999999993</v>
      </c>
      <c r="AQ6" s="5">
        <v>4</v>
      </c>
      <c r="AR6" s="5"/>
      <c r="AS6" s="5"/>
      <c r="AT6" s="5"/>
      <c r="AU6" s="5"/>
      <c r="AV6" s="5">
        <f t="shared" si="10"/>
        <v>4</v>
      </c>
      <c r="AW6" s="5"/>
      <c r="AX6">
        <f t="shared" si="0"/>
        <v>0</v>
      </c>
      <c r="AY6">
        <f t="shared" si="7"/>
        <v>1</v>
      </c>
      <c r="AZ6" s="5"/>
      <c r="BA6" s="5"/>
      <c r="BB6" s="5"/>
      <c r="BC6" s="5"/>
      <c r="BD6" s="5">
        <v>0</v>
      </c>
      <c r="BE6" s="5">
        <v>0</v>
      </c>
      <c r="BF6" s="5"/>
      <c r="BH6" s="1">
        <v>0</v>
      </c>
      <c r="BI6" s="1" t="str">
        <f t="shared" si="8"/>
        <v/>
      </c>
      <c r="BN6" s="1">
        <v>0</v>
      </c>
      <c r="BO6" s="1">
        <v>0</v>
      </c>
      <c r="BR6" t="str">
        <f t="shared" si="9"/>
        <v/>
      </c>
    </row>
    <row r="7" spans="1:71" x14ac:dyDescent="0.2">
      <c r="A7" s="5" t="s">
        <v>0</v>
      </c>
      <c r="B7" s="5">
        <v>1</v>
      </c>
      <c r="C7" s="5">
        <v>58.741943999999997</v>
      </c>
      <c r="D7" s="5">
        <v>-93.825277999999997</v>
      </c>
      <c r="E7" s="5">
        <v>6</v>
      </c>
      <c r="F7" s="5">
        <v>6</v>
      </c>
      <c r="G7" s="5" t="s">
        <v>60</v>
      </c>
      <c r="H7" s="5">
        <v>33</v>
      </c>
      <c r="I7" s="5"/>
      <c r="J7" s="5">
        <v>1</v>
      </c>
      <c r="K7" s="5">
        <v>1</v>
      </c>
      <c r="L7">
        <f t="shared" si="1"/>
        <v>0</v>
      </c>
      <c r="M7" s="5"/>
      <c r="N7" s="5"/>
      <c r="O7" s="5"/>
      <c r="P7" s="5"/>
      <c r="Q7" s="5">
        <v>2</v>
      </c>
      <c r="R7" s="5"/>
      <c r="S7" s="5"/>
      <c r="T7" s="5"/>
      <c r="U7" s="5">
        <v>1</v>
      </c>
      <c r="V7" s="5"/>
      <c r="W7" s="5"/>
      <c r="X7" s="5">
        <f t="shared" si="2"/>
        <v>1</v>
      </c>
      <c r="Y7" s="5">
        <f t="shared" si="3"/>
        <v>0</v>
      </c>
      <c r="Z7" s="5">
        <f t="shared" si="4"/>
        <v>3</v>
      </c>
      <c r="AA7" s="5"/>
      <c r="AB7" s="5"/>
      <c r="AC7" s="5"/>
      <c r="AD7" s="5"/>
      <c r="AE7" s="5"/>
      <c r="AF7" s="5"/>
      <c r="AG7" s="5"/>
      <c r="AH7" s="5"/>
      <c r="AI7" s="5">
        <f t="shared" si="5"/>
        <v>0</v>
      </c>
      <c r="AJ7" s="5" t="str">
        <f t="shared" si="6"/>
        <v>0</v>
      </c>
      <c r="AK7" s="5"/>
      <c r="AL7" s="5"/>
      <c r="AM7" s="5"/>
      <c r="AN7" s="5"/>
      <c r="AO7" s="5">
        <v>5.4</v>
      </c>
      <c r="AP7" s="5"/>
      <c r="AQ7" s="5"/>
      <c r="AR7" s="5"/>
      <c r="AS7" s="5"/>
      <c r="AT7" s="5"/>
      <c r="AU7" s="5"/>
      <c r="AV7" s="5"/>
      <c r="AW7" s="5"/>
      <c r="AX7">
        <f t="shared" si="0"/>
        <v>0</v>
      </c>
      <c r="AY7">
        <f t="shared" si="7"/>
        <v>1</v>
      </c>
      <c r="AZ7" s="5"/>
      <c r="BA7" s="5"/>
      <c r="BB7" s="5"/>
      <c r="BC7" s="5"/>
      <c r="BD7" s="5">
        <v>0</v>
      </c>
      <c r="BE7" s="5">
        <v>0</v>
      </c>
      <c r="BF7" s="5"/>
      <c r="BH7" s="1">
        <v>0</v>
      </c>
      <c r="BI7" s="1" t="str">
        <f t="shared" si="8"/>
        <v/>
      </c>
      <c r="BN7" s="1">
        <v>0</v>
      </c>
      <c r="BO7" s="1">
        <v>0</v>
      </c>
      <c r="BR7" t="str">
        <f t="shared" si="9"/>
        <v/>
      </c>
    </row>
    <row r="8" spans="1:71" x14ac:dyDescent="0.2">
      <c r="A8" s="5" t="s">
        <v>0</v>
      </c>
      <c r="B8" s="5">
        <v>1</v>
      </c>
      <c r="C8" s="5">
        <v>58.741943999999997</v>
      </c>
      <c r="D8" s="5">
        <v>-93.825277999999997</v>
      </c>
      <c r="E8" s="5">
        <v>7</v>
      </c>
      <c r="F8" s="5">
        <v>7</v>
      </c>
      <c r="G8" s="5" t="s">
        <v>59</v>
      </c>
      <c r="H8" s="5"/>
      <c r="I8" s="5">
        <v>7</v>
      </c>
      <c r="J8" s="5">
        <v>1</v>
      </c>
      <c r="K8" s="5">
        <v>1</v>
      </c>
      <c r="L8">
        <f t="shared" si="1"/>
        <v>0</v>
      </c>
      <c r="M8" s="5">
        <v>1</v>
      </c>
      <c r="N8" s="5"/>
      <c r="O8" s="5"/>
      <c r="P8" s="5"/>
      <c r="Q8" s="5"/>
      <c r="R8" s="5"/>
      <c r="S8" s="5"/>
      <c r="T8" s="5"/>
      <c r="U8" s="5"/>
      <c r="V8" s="5"/>
      <c r="W8" s="5"/>
      <c r="X8" s="5">
        <f t="shared" si="2"/>
        <v>1</v>
      </c>
      <c r="Y8" s="5">
        <f t="shared" si="3"/>
        <v>0</v>
      </c>
      <c r="Z8" s="5">
        <f t="shared" si="4"/>
        <v>1</v>
      </c>
      <c r="AA8" s="5"/>
      <c r="AB8" s="5"/>
      <c r="AC8" s="5"/>
      <c r="AD8" s="5"/>
      <c r="AE8" s="5"/>
      <c r="AF8" s="5"/>
      <c r="AG8" s="5"/>
      <c r="AH8" s="5"/>
      <c r="AI8" s="5">
        <f t="shared" si="5"/>
        <v>0</v>
      </c>
      <c r="AJ8" s="5" t="str">
        <f t="shared" si="6"/>
        <v>0</v>
      </c>
      <c r="AK8" s="5"/>
      <c r="AL8" s="5"/>
      <c r="AM8" s="5"/>
      <c r="AN8" s="5"/>
      <c r="AO8" s="5"/>
      <c r="AP8" s="5">
        <v>5.4</v>
      </c>
      <c r="AQ8" s="5">
        <v>3</v>
      </c>
      <c r="AR8" s="5"/>
      <c r="AS8" s="5"/>
      <c r="AT8" s="5"/>
      <c r="AU8" s="5"/>
      <c r="AV8" s="5">
        <f t="shared" si="10"/>
        <v>3</v>
      </c>
      <c r="AW8" s="5"/>
      <c r="AX8">
        <f t="shared" si="0"/>
        <v>0</v>
      </c>
      <c r="AY8">
        <f t="shared" si="7"/>
        <v>1</v>
      </c>
      <c r="AZ8" s="5"/>
      <c r="BA8" s="5"/>
      <c r="BB8" s="5"/>
      <c r="BC8" s="5"/>
      <c r="BD8" s="5">
        <v>0</v>
      </c>
      <c r="BE8" s="5">
        <v>0</v>
      </c>
      <c r="BF8" s="5"/>
      <c r="BH8" s="1">
        <v>0</v>
      </c>
      <c r="BI8" s="1" t="str">
        <f t="shared" si="8"/>
        <v/>
      </c>
      <c r="BN8" s="1">
        <v>0</v>
      </c>
      <c r="BO8" s="1">
        <v>0</v>
      </c>
      <c r="BR8" t="str">
        <f t="shared" si="9"/>
        <v/>
      </c>
    </row>
    <row r="9" spans="1:71" x14ac:dyDescent="0.2">
      <c r="A9" s="5" t="s">
        <v>0</v>
      </c>
      <c r="B9" s="5">
        <v>1</v>
      </c>
      <c r="C9" s="5">
        <v>58.741943999999997</v>
      </c>
      <c r="D9" s="5">
        <v>-93.825277999999997</v>
      </c>
      <c r="E9" s="5">
        <v>8</v>
      </c>
      <c r="F9" s="5">
        <v>8</v>
      </c>
      <c r="G9" s="5" t="s">
        <v>59</v>
      </c>
      <c r="H9" s="5"/>
      <c r="I9" s="5">
        <v>5.0999999999999996</v>
      </c>
      <c r="J9" s="5">
        <v>0</v>
      </c>
      <c r="K9" s="5">
        <v>1</v>
      </c>
      <c r="L9">
        <f t="shared" si="1"/>
        <v>0</v>
      </c>
      <c r="M9" s="5"/>
      <c r="N9" s="5">
        <v>1</v>
      </c>
      <c r="O9" s="5"/>
      <c r="P9" s="5">
        <v>1</v>
      </c>
      <c r="Q9" s="5"/>
      <c r="R9" s="5"/>
      <c r="S9" s="5"/>
      <c r="T9" s="5"/>
      <c r="U9" s="5"/>
      <c r="V9" s="5"/>
      <c r="W9" s="5"/>
      <c r="X9" s="5">
        <f t="shared" si="2"/>
        <v>1</v>
      </c>
      <c r="Y9" s="5">
        <f t="shared" si="3"/>
        <v>0</v>
      </c>
      <c r="Z9" s="5">
        <f t="shared" si="4"/>
        <v>2</v>
      </c>
      <c r="AA9" s="5"/>
      <c r="AB9" s="5"/>
      <c r="AC9" s="5"/>
      <c r="AD9" s="5"/>
      <c r="AE9" s="5"/>
      <c r="AF9" s="5"/>
      <c r="AG9" s="5"/>
      <c r="AH9" s="5"/>
      <c r="AI9" s="5">
        <f t="shared" si="5"/>
        <v>0</v>
      </c>
      <c r="AJ9" s="5" t="str">
        <f t="shared" si="6"/>
        <v>0</v>
      </c>
      <c r="AK9" s="5"/>
      <c r="AL9" s="5"/>
      <c r="AM9" s="5"/>
      <c r="AN9" s="5"/>
      <c r="AO9" s="5"/>
      <c r="AP9" s="5">
        <v>6.5</v>
      </c>
      <c r="AQ9" s="5">
        <v>3</v>
      </c>
      <c r="AR9" s="5"/>
      <c r="AS9" s="5"/>
      <c r="AT9" s="5"/>
      <c r="AU9" s="5"/>
      <c r="AV9" s="5">
        <f t="shared" si="10"/>
        <v>3</v>
      </c>
      <c r="AW9" s="5"/>
      <c r="AX9">
        <f t="shared" si="0"/>
        <v>0</v>
      </c>
      <c r="AY9">
        <f t="shared" si="7"/>
        <v>1</v>
      </c>
      <c r="AZ9" s="5"/>
      <c r="BA9" s="5"/>
      <c r="BB9" s="5"/>
      <c r="BC9" s="5"/>
      <c r="BD9" s="5">
        <v>0</v>
      </c>
      <c r="BE9" s="5">
        <v>0</v>
      </c>
      <c r="BF9" s="5"/>
      <c r="BG9" s="1">
        <v>1</v>
      </c>
      <c r="BH9" s="1">
        <v>0</v>
      </c>
      <c r="BI9" s="1" t="str">
        <f t="shared" si="8"/>
        <v/>
      </c>
      <c r="BL9" s="1">
        <v>4.5999999999999996</v>
      </c>
      <c r="BM9" s="1">
        <v>4</v>
      </c>
      <c r="BN9" s="1">
        <v>0</v>
      </c>
      <c r="BO9" s="1">
        <v>0</v>
      </c>
      <c r="BP9" s="1" t="s">
        <v>75</v>
      </c>
      <c r="BQ9" t="s">
        <v>75</v>
      </c>
      <c r="BR9" t="s">
        <v>75</v>
      </c>
    </row>
    <row r="10" spans="1:71" x14ac:dyDescent="0.2">
      <c r="A10" s="5" t="s">
        <v>0</v>
      </c>
      <c r="B10" s="5">
        <v>1</v>
      </c>
      <c r="C10" s="5">
        <v>58.741943999999997</v>
      </c>
      <c r="D10" s="5">
        <v>-93.825277999999997</v>
      </c>
      <c r="E10" s="5">
        <v>9</v>
      </c>
      <c r="F10" s="5">
        <v>9</v>
      </c>
      <c r="G10" s="5" t="s">
        <v>60</v>
      </c>
      <c r="H10" s="5"/>
      <c r="I10" s="5">
        <v>2.8</v>
      </c>
      <c r="J10" s="5">
        <v>1</v>
      </c>
      <c r="K10" s="5">
        <v>1</v>
      </c>
      <c r="L10">
        <f t="shared" si="1"/>
        <v>0</v>
      </c>
      <c r="M10" s="5"/>
      <c r="N10" s="5">
        <v>1</v>
      </c>
      <c r="O10" s="5"/>
      <c r="P10" s="5"/>
      <c r="Q10" s="5"/>
      <c r="R10" s="5">
        <v>3</v>
      </c>
      <c r="S10" s="5"/>
      <c r="T10" s="5"/>
      <c r="U10" s="5"/>
      <c r="V10" s="5"/>
      <c r="W10" s="5"/>
      <c r="X10" s="5">
        <f t="shared" si="2"/>
        <v>1</v>
      </c>
      <c r="Y10" s="5">
        <f t="shared" si="3"/>
        <v>0</v>
      </c>
      <c r="Z10" s="5">
        <f t="shared" si="4"/>
        <v>4</v>
      </c>
      <c r="AA10" s="5"/>
      <c r="AB10" s="5"/>
      <c r="AC10" s="5"/>
      <c r="AD10" s="5"/>
      <c r="AE10" s="5"/>
      <c r="AF10" s="5"/>
      <c r="AG10" s="5"/>
      <c r="AH10" s="5"/>
      <c r="AI10" s="5">
        <f t="shared" si="5"/>
        <v>0</v>
      </c>
      <c r="AJ10" s="5" t="str">
        <f t="shared" si="6"/>
        <v>0</v>
      </c>
      <c r="AK10" s="5"/>
      <c r="AL10" s="5"/>
      <c r="AM10" s="5"/>
      <c r="AN10" s="5"/>
      <c r="AO10" s="5">
        <v>6.6</v>
      </c>
      <c r="AP10" s="5"/>
      <c r="AQ10" s="5"/>
      <c r="AR10" s="5"/>
      <c r="AS10" s="5"/>
      <c r="AT10" s="5"/>
      <c r="AU10" s="5"/>
      <c r="AV10" s="5"/>
      <c r="AW10" s="5"/>
      <c r="AX10">
        <f t="shared" si="0"/>
        <v>0</v>
      </c>
      <c r="AY10">
        <f t="shared" si="7"/>
        <v>1</v>
      </c>
      <c r="AZ10" s="5"/>
      <c r="BA10" s="5"/>
      <c r="BB10" s="5"/>
      <c r="BC10" s="5"/>
      <c r="BD10" s="5">
        <v>0</v>
      </c>
      <c r="BE10" s="5">
        <v>0</v>
      </c>
      <c r="BF10" s="5"/>
      <c r="BH10" s="1">
        <v>0</v>
      </c>
      <c r="BI10" s="1" t="str">
        <f t="shared" si="8"/>
        <v/>
      </c>
      <c r="BN10" s="1">
        <v>0</v>
      </c>
      <c r="BO10" s="1">
        <v>0</v>
      </c>
      <c r="BR10" t="str">
        <f t="shared" si="9"/>
        <v/>
      </c>
    </row>
    <row r="11" spans="1:71" x14ac:dyDescent="0.2">
      <c r="A11" s="5" t="s">
        <v>0</v>
      </c>
      <c r="B11" s="5">
        <v>1</v>
      </c>
      <c r="C11" s="5">
        <v>58.741943999999997</v>
      </c>
      <c r="D11" s="5">
        <v>-93.825277999999997</v>
      </c>
      <c r="E11" s="5">
        <v>10</v>
      </c>
      <c r="F11" s="5">
        <v>10</v>
      </c>
      <c r="G11" s="5" t="s">
        <v>58</v>
      </c>
      <c r="H11" s="5"/>
      <c r="I11" s="5">
        <v>19.600000000000001</v>
      </c>
      <c r="J11" s="5">
        <v>0</v>
      </c>
      <c r="K11" s="5">
        <v>1</v>
      </c>
      <c r="L11">
        <f t="shared" si="1"/>
        <v>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>
        <f t="shared" si="2"/>
        <v>0</v>
      </c>
      <c r="Y11" s="5">
        <f t="shared" si="3"/>
        <v>1</v>
      </c>
      <c r="Z11" s="5">
        <f t="shared" si="4"/>
        <v>0</v>
      </c>
      <c r="AA11" s="5"/>
      <c r="AB11" s="5"/>
      <c r="AC11" s="5"/>
      <c r="AD11" s="5"/>
      <c r="AE11" s="5"/>
      <c r="AF11" s="5"/>
      <c r="AG11" s="5"/>
      <c r="AH11" s="5"/>
      <c r="AI11" s="5">
        <f t="shared" si="5"/>
        <v>0</v>
      </c>
      <c r="AJ11" s="5" t="str">
        <f t="shared" si="6"/>
        <v>0</v>
      </c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>
        <f t="shared" si="10"/>
        <v>0</v>
      </c>
      <c r="AW11" s="5"/>
      <c r="AX11">
        <f t="shared" si="0"/>
        <v>0</v>
      </c>
      <c r="AY11" t="str">
        <f t="shared" si="7"/>
        <v/>
      </c>
      <c r="AZ11" s="5"/>
      <c r="BA11" s="5"/>
      <c r="BB11" s="5"/>
      <c r="BC11" s="5"/>
      <c r="BD11" s="5">
        <v>0</v>
      </c>
      <c r="BE11" s="5">
        <v>0</v>
      </c>
      <c r="BF11" s="5"/>
      <c r="BH11" s="1">
        <v>0</v>
      </c>
      <c r="BI11" s="1" t="str">
        <f t="shared" si="8"/>
        <v/>
      </c>
      <c r="BN11" s="1">
        <v>0</v>
      </c>
      <c r="BO11" s="1">
        <v>0</v>
      </c>
      <c r="BR11" t="str">
        <f t="shared" si="9"/>
        <v/>
      </c>
    </row>
    <row r="12" spans="1:71" x14ac:dyDescent="0.2">
      <c r="A12" s="5" t="s">
        <v>0</v>
      </c>
      <c r="B12" s="5">
        <v>1</v>
      </c>
      <c r="C12" s="5">
        <v>58.741943999999997</v>
      </c>
      <c r="D12" s="5">
        <v>-93.825277999999997</v>
      </c>
      <c r="E12" s="5">
        <v>11</v>
      </c>
      <c r="F12" s="5">
        <v>11</v>
      </c>
      <c r="G12" s="5" t="s">
        <v>58</v>
      </c>
      <c r="H12" s="5"/>
      <c r="I12" s="5">
        <v>15.2</v>
      </c>
      <c r="J12" s="5">
        <v>0</v>
      </c>
      <c r="K12" s="5">
        <v>1</v>
      </c>
      <c r="L12">
        <f t="shared" si="1"/>
        <v>0</v>
      </c>
      <c r="M12" s="5">
        <v>1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>
        <f t="shared" si="2"/>
        <v>1</v>
      </c>
      <c r="Y12" s="5">
        <f t="shared" si="3"/>
        <v>0</v>
      </c>
      <c r="Z12" s="5">
        <f t="shared" si="4"/>
        <v>1</v>
      </c>
      <c r="AA12" s="5"/>
      <c r="AB12" s="5"/>
      <c r="AC12" s="5"/>
      <c r="AD12" s="5"/>
      <c r="AE12" s="5"/>
      <c r="AF12" s="5"/>
      <c r="AG12" s="5"/>
      <c r="AH12" s="5"/>
      <c r="AI12" s="5">
        <f t="shared" si="5"/>
        <v>0</v>
      </c>
      <c r="AJ12" s="5" t="str">
        <f t="shared" si="6"/>
        <v>0</v>
      </c>
      <c r="AK12" s="5"/>
      <c r="AL12" s="5"/>
      <c r="AM12" s="5"/>
      <c r="AN12" s="5"/>
      <c r="AO12" s="5"/>
      <c r="AP12" s="5">
        <v>3.2</v>
      </c>
      <c r="AQ12" s="5">
        <v>4</v>
      </c>
      <c r="AR12" s="5"/>
      <c r="AS12" s="5"/>
      <c r="AT12" s="5"/>
      <c r="AU12" s="5"/>
      <c r="AV12" s="5">
        <f t="shared" si="10"/>
        <v>4</v>
      </c>
      <c r="AW12" s="5"/>
      <c r="AX12">
        <f t="shared" si="0"/>
        <v>0</v>
      </c>
      <c r="AY12">
        <f t="shared" si="7"/>
        <v>1</v>
      </c>
      <c r="AZ12" s="5"/>
      <c r="BA12" s="5"/>
      <c r="BB12" s="5"/>
      <c r="BC12" s="5"/>
      <c r="BD12" s="5">
        <v>0</v>
      </c>
      <c r="BE12" s="5">
        <v>0</v>
      </c>
      <c r="BF12" s="5"/>
      <c r="BH12" s="1">
        <v>0</v>
      </c>
      <c r="BI12" s="1" t="str">
        <f t="shared" si="8"/>
        <v/>
      </c>
      <c r="BN12" s="1">
        <v>0</v>
      </c>
      <c r="BO12" s="1">
        <v>0</v>
      </c>
      <c r="BR12" t="str">
        <f t="shared" si="9"/>
        <v/>
      </c>
    </row>
    <row r="13" spans="1:71" x14ac:dyDescent="0.2">
      <c r="A13" s="5" t="s">
        <v>0</v>
      </c>
      <c r="B13" s="5">
        <v>1</v>
      </c>
      <c r="C13" s="5">
        <v>58.741943999999997</v>
      </c>
      <c r="D13" s="5">
        <v>-93.825277999999997</v>
      </c>
      <c r="E13" s="5">
        <v>12</v>
      </c>
      <c r="F13" s="5">
        <v>12</v>
      </c>
      <c r="G13" s="5" t="s">
        <v>58</v>
      </c>
      <c r="H13" s="5"/>
      <c r="I13" s="5">
        <v>12.8</v>
      </c>
      <c r="J13" s="5">
        <v>0</v>
      </c>
      <c r="K13" s="5">
        <v>1</v>
      </c>
      <c r="L13">
        <f t="shared" si="1"/>
        <v>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>
        <f t="shared" si="2"/>
        <v>0</v>
      </c>
      <c r="Y13" s="5">
        <f t="shared" si="3"/>
        <v>1</v>
      </c>
      <c r="Z13" s="5">
        <f t="shared" si="4"/>
        <v>0</v>
      </c>
      <c r="AA13" s="5"/>
      <c r="AB13" s="5"/>
      <c r="AC13" s="5"/>
      <c r="AD13" s="5"/>
      <c r="AE13" s="5"/>
      <c r="AF13" s="5"/>
      <c r="AG13" s="5"/>
      <c r="AH13" s="5"/>
      <c r="AI13" s="5">
        <f t="shared" si="5"/>
        <v>0</v>
      </c>
      <c r="AJ13" s="5" t="str">
        <f t="shared" si="6"/>
        <v>0</v>
      </c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>
        <f t="shared" si="10"/>
        <v>0</v>
      </c>
      <c r="AW13" s="5"/>
      <c r="AX13">
        <f t="shared" si="0"/>
        <v>0</v>
      </c>
      <c r="AY13" t="str">
        <f t="shared" si="7"/>
        <v/>
      </c>
      <c r="AZ13" s="5"/>
      <c r="BA13" s="5"/>
      <c r="BB13" s="5"/>
      <c r="BC13" s="5"/>
      <c r="BD13" s="5">
        <v>0</v>
      </c>
      <c r="BE13" s="5">
        <v>0</v>
      </c>
      <c r="BF13" s="5"/>
      <c r="BH13" s="1">
        <v>0</v>
      </c>
      <c r="BI13" s="1" t="str">
        <f t="shared" si="8"/>
        <v/>
      </c>
      <c r="BN13" s="1">
        <v>0</v>
      </c>
      <c r="BO13" s="1">
        <v>0</v>
      </c>
      <c r="BR13" t="str">
        <f t="shared" si="9"/>
        <v/>
      </c>
    </row>
    <row r="14" spans="1:71" x14ac:dyDescent="0.2">
      <c r="A14" s="5" t="s">
        <v>0</v>
      </c>
      <c r="B14" s="5">
        <v>1</v>
      </c>
      <c r="C14" s="5">
        <v>58.741943999999997</v>
      </c>
      <c r="D14" s="5">
        <v>-93.825277999999997</v>
      </c>
      <c r="E14" s="5">
        <v>13</v>
      </c>
      <c r="F14" s="5">
        <v>13</v>
      </c>
      <c r="G14" s="5" t="s">
        <v>59</v>
      </c>
      <c r="H14" s="5"/>
      <c r="I14" s="5">
        <v>10.1</v>
      </c>
      <c r="J14" s="5">
        <v>0</v>
      </c>
      <c r="K14" s="5">
        <v>1</v>
      </c>
      <c r="L14">
        <f t="shared" si="1"/>
        <v>0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>
        <f t="shared" si="2"/>
        <v>0</v>
      </c>
      <c r="Y14" s="5">
        <f t="shared" si="3"/>
        <v>1</v>
      </c>
      <c r="Z14" s="5">
        <f t="shared" si="4"/>
        <v>0</v>
      </c>
      <c r="AA14" s="5"/>
      <c r="AB14" s="5"/>
      <c r="AC14" s="5"/>
      <c r="AD14" s="5"/>
      <c r="AE14" s="5"/>
      <c r="AF14" s="5"/>
      <c r="AG14" s="5"/>
      <c r="AH14" s="5"/>
      <c r="AI14" s="5">
        <f t="shared" si="5"/>
        <v>0</v>
      </c>
      <c r="AJ14" s="5" t="str">
        <f t="shared" si="6"/>
        <v>0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>
        <f t="shared" si="10"/>
        <v>0</v>
      </c>
      <c r="AW14" s="5"/>
      <c r="AX14">
        <f t="shared" si="0"/>
        <v>0</v>
      </c>
      <c r="AY14" t="str">
        <f t="shared" si="7"/>
        <v/>
      </c>
      <c r="AZ14" s="5"/>
      <c r="BA14" s="5"/>
      <c r="BB14" s="5"/>
      <c r="BC14" s="5"/>
      <c r="BD14" s="5">
        <v>0</v>
      </c>
      <c r="BE14" s="5">
        <v>0</v>
      </c>
      <c r="BF14" s="5"/>
      <c r="BH14" s="1">
        <v>0</v>
      </c>
      <c r="BI14" s="1" t="str">
        <f t="shared" si="8"/>
        <v/>
      </c>
      <c r="BN14" s="1">
        <v>0</v>
      </c>
      <c r="BO14" s="1">
        <v>0</v>
      </c>
      <c r="BR14" t="str">
        <f t="shared" si="9"/>
        <v/>
      </c>
    </row>
    <row r="15" spans="1:71" x14ac:dyDescent="0.2">
      <c r="A15" s="5" t="s">
        <v>0</v>
      </c>
      <c r="B15" s="5">
        <v>1</v>
      </c>
      <c r="C15" s="5">
        <v>58.741943999999997</v>
      </c>
      <c r="D15" s="5">
        <v>-93.825277999999997</v>
      </c>
      <c r="E15" s="5">
        <v>14</v>
      </c>
      <c r="F15" s="5">
        <v>14</v>
      </c>
      <c r="G15" s="5" t="s">
        <v>58</v>
      </c>
      <c r="H15" s="5"/>
      <c r="I15" s="5">
        <v>13.7</v>
      </c>
      <c r="J15" s="5">
        <v>0</v>
      </c>
      <c r="K15" s="5">
        <v>1</v>
      </c>
      <c r="L15">
        <f t="shared" si="1"/>
        <v>0</v>
      </c>
      <c r="M15" s="5">
        <v>1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>
        <f t="shared" si="2"/>
        <v>1</v>
      </c>
      <c r="Y15" s="5">
        <f t="shared" si="3"/>
        <v>0</v>
      </c>
      <c r="Z15" s="5">
        <f t="shared" si="4"/>
        <v>1</v>
      </c>
      <c r="AA15" s="5"/>
      <c r="AB15" s="5"/>
      <c r="AC15" s="5"/>
      <c r="AD15" s="5"/>
      <c r="AE15" s="5"/>
      <c r="AF15" s="5"/>
      <c r="AG15" s="5"/>
      <c r="AH15" s="5"/>
      <c r="AI15" s="5">
        <f t="shared" si="5"/>
        <v>0</v>
      </c>
      <c r="AJ15" s="5" t="str">
        <f t="shared" si="6"/>
        <v>0</v>
      </c>
      <c r="AK15" s="5"/>
      <c r="AL15" s="5"/>
      <c r="AM15" s="5"/>
      <c r="AN15" s="5"/>
      <c r="AO15" s="5"/>
      <c r="AP15" s="5">
        <v>4.2</v>
      </c>
      <c r="AQ15" s="5">
        <v>5</v>
      </c>
      <c r="AR15" s="5"/>
      <c r="AS15" s="5"/>
      <c r="AT15" s="5"/>
      <c r="AU15" s="5"/>
      <c r="AV15" s="5">
        <f t="shared" si="10"/>
        <v>5</v>
      </c>
      <c r="AW15" s="5"/>
      <c r="AX15">
        <f t="shared" si="0"/>
        <v>0</v>
      </c>
      <c r="AY15">
        <f t="shared" si="7"/>
        <v>1</v>
      </c>
      <c r="AZ15" s="5"/>
      <c r="BA15" s="5"/>
      <c r="BB15" s="5"/>
      <c r="BC15" s="5"/>
      <c r="BD15" s="5">
        <v>0</v>
      </c>
      <c r="BE15" s="5">
        <v>0</v>
      </c>
      <c r="BF15" s="5"/>
      <c r="BH15" s="1">
        <v>0</v>
      </c>
      <c r="BI15" s="1" t="str">
        <f t="shared" si="8"/>
        <v/>
      </c>
      <c r="BN15" s="1">
        <v>0</v>
      </c>
      <c r="BO15" s="1">
        <v>0</v>
      </c>
      <c r="BR15" t="str">
        <f t="shared" si="9"/>
        <v/>
      </c>
    </row>
    <row r="16" spans="1:71" x14ac:dyDescent="0.2">
      <c r="A16" s="5" t="s">
        <v>0</v>
      </c>
      <c r="B16" s="5">
        <v>1</v>
      </c>
      <c r="C16" s="5">
        <v>58.741943999999997</v>
      </c>
      <c r="D16" s="5">
        <v>-93.825277999999997</v>
      </c>
      <c r="E16" s="5">
        <v>15</v>
      </c>
      <c r="F16" s="5">
        <v>15</v>
      </c>
      <c r="G16" s="5" t="s">
        <v>60</v>
      </c>
      <c r="H16" s="5">
        <v>16</v>
      </c>
      <c r="I16" s="5"/>
      <c r="J16" s="5">
        <v>1</v>
      </c>
      <c r="K16" s="5">
        <v>1</v>
      </c>
      <c r="L16">
        <f t="shared" si="1"/>
        <v>0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>
        <f t="shared" si="2"/>
        <v>0</v>
      </c>
      <c r="Y16" s="5">
        <f t="shared" si="3"/>
        <v>1</v>
      </c>
      <c r="Z16" s="5">
        <f t="shared" si="4"/>
        <v>0</v>
      </c>
      <c r="AA16" s="5"/>
      <c r="AB16" s="5"/>
      <c r="AC16" s="5"/>
      <c r="AD16" s="5"/>
      <c r="AE16" s="5"/>
      <c r="AF16" s="5"/>
      <c r="AG16" s="5"/>
      <c r="AH16" s="5"/>
      <c r="AI16" s="5">
        <f t="shared" si="5"/>
        <v>0</v>
      </c>
      <c r="AJ16" s="5" t="str">
        <f t="shared" si="6"/>
        <v>0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>
        <f t="shared" si="0"/>
        <v>0</v>
      </c>
      <c r="AY16" t="str">
        <f t="shared" si="7"/>
        <v/>
      </c>
      <c r="AZ16" s="5"/>
      <c r="BA16" s="5"/>
      <c r="BB16" s="5"/>
      <c r="BC16" s="5"/>
      <c r="BD16" s="5">
        <v>0</v>
      </c>
      <c r="BE16" s="5">
        <v>0</v>
      </c>
      <c r="BF16" s="5"/>
      <c r="BH16" s="1">
        <v>0</v>
      </c>
      <c r="BI16" s="1" t="str">
        <f t="shared" si="8"/>
        <v/>
      </c>
      <c r="BN16" s="1">
        <v>0</v>
      </c>
      <c r="BO16" s="1">
        <v>0</v>
      </c>
      <c r="BR16" t="str">
        <f t="shared" si="9"/>
        <v/>
      </c>
    </row>
    <row r="17" spans="1:70" x14ac:dyDescent="0.2">
      <c r="A17" s="5" t="s">
        <v>0</v>
      </c>
      <c r="B17" s="5">
        <v>1</v>
      </c>
      <c r="C17" s="5">
        <v>58.741943999999997</v>
      </c>
      <c r="D17" s="5">
        <v>-93.825277999999997</v>
      </c>
      <c r="E17" s="5">
        <v>16</v>
      </c>
      <c r="F17" s="5">
        <v>16</v>
      </c>
      <c r="G17" s="5" t="s">
        <v>60</v>
      </c>
      <c r="H17" s="5">
        <v>26</v>
      </c>
      <c r="I17" s="5"/>
      <c r="J17" s="5">
        <v>1</v>
      </c>
      <c r="K17" s="5">
        <v>1</v>
      </c>
      <c r="L17">
        <f t="shared" si="1"/>
        <v>0</v>
      </c>
      <c r="M17" s="5"/>
      <c r="N17" s="5"/>
      <c r="O17" s="5"/>
      <c r="P17" s="5"/>
      <c r="Q17" s="5"/>
      <c r="R17" s="5">
        <v>2</v>
      </c>
      <c r="S17" s="5"/>
      <c r="T17" s="5"/>
      <c r="U17" s="5"/>
      <c r="V17" s="5"/>
      <c r="W17" s="5"/>
      <c r="X17" s="5">
        <f t="shared" si="2"/>
        <v>1</v>
      </c>
      <c r="Y17" s="5">
        <f t="shared" si="3"/>
        <v>0</v>
      </c>
      <c r="Z17" s="5">
        <f t="shared" si="4"/>
        <v>2</v>
      </c>
      <c r="AA17" s="5"/>
      <c r="AB17" s="5"/>
      <c r="AC17" s="5"/>
      <c r="AD17" s="5"/>
      <c r="AE17" s="5"/>
      <c r="AF17" s="5"/>
      <c r="AG17" s="5"/>
      <c r="AH17" s="5"/>
      <c r="AI17" s="5">
        <f t="shared" si="5"/>
        <v>0</v>
      </c>
      <c r="AJ17" s="5" t="str">
        <f t="shared" si="6"/>
        <v>0</v>
      </c>
      <c r="AK17" s="5"/>
      <c r="AL17" s="5"/>
      <c r="AM17" s="5"/>
      <c r="AN17" s="5"/>
      <c r="AO17" s="5">
        <v>2</v>
      </c>
      <c r="AP17" s="5"/>
      <c r="AQ17" s="5"/>
      <c r="AR17" s="5"/>
      <c r="AS17" s="5"/>
      <c r="AT17" s="5"/>
      <c r="AU17" s="5"/>
      <c r="AV17" s="5"/>
      <c r="AW17" s="5"/>
      <c r="AX17">
        <f t="shared" si="0"/>
        <v>0</v>
      </c>
      <c r="AY17">
        <f t="shared" si="7"/>
        <v>1</v>
      </c>
      <c r="AZ17" s="5"/>
      <c r="BA17" s="5"/>
      <c r="BB17" s="5"/>
      <c r="BC17" s="5"/>
      <c r="BD17" s="5">
        <v>0</v>
      </c>
      <c r="BE17" s="5">
        <v>0</v>
      </c>
      <c r="BF17" s="5"/>
      <c r="BH17" s="1">
        <v>0</v>
      </c>
      <c r="BI17" s="1" t="str">
        <f t="shared" si="8"/>
        <v/>
      </c>
      <c r="BN17" s="1">
        <v>0</v>
      </c>
      <c r="BO17" s="1">
        <v>0</v>
      </c>
      <c r="BR17" t="str">
        <f t="shared" si="9"/>
        <v/>
      </c>
    </row>
    <row r="18" spans="1:70" x14ac:dyDescent="0.2">
      <c r="A18" s="5" t="s">
        <v>0</v>
      </c>
      <c r="B18" s="5">
        <v>1</v>
      </c>
      <c r="C18" s="5">
        <v>58.741943999999997</v>
      </c>
      <c r="D18" s="5">
        <v>-93.825277999999997</v>
      </c>
      <c r="E18" s="5">
        <v>17</v>
      </c>
      <c r="F18" s="5">
        <v>17</v>
      </c>
      <c r="G18" s="5" t="s">
        <v>60</v>
      </c>
      <c r="H18" s="5">
        <v>28</v>
      </c>
      <c r="I18" s="5"/>
      <c r="J18" s="5">
        <v>1</v>
      </c>
      <c r="K18" s="5">
        <v>1</v>
      </c>
      <c r="L18">
        <f t="shared" si="1"/>
        <v>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>
        <v>1</v>
      </c>
      <c r="X18" s="5">
        <f t="shared" si="2"/>
        <v>1</v>
      </c>
      <c r="Y18" s="5">
        <f t="shared" si="3"/>
        <v>0</v>
      </c>
      <c r="Z18" s="5">
        <f t="shared" si="4"/>
        <v>1</v>
      </c>
      <c r="AA18" s="5"/>
      <c r="AB18" s="5"/>
      <c r="AC18" s="5"/>
      <c r="AD18" s="5"/>
      <c r="AE18" s="5"/>
      <c r="AF18" s="5"/>
      <c r="AG18" s="5"/>
      <c r="AH18" s="5"/>
      <c r="AI18" s="5">
        <f t="shared" si="5"/>
        <v>0</v>
      </c>
      <c r="AJ18" s="5" t="str">
        <f t="shared" si="6"/>
        <v>0</v>
      </c>
      <c r="AK18" s="5"/>
      <c r="AL18" s="5"/>
      <c r="AM18" s="5"/>
      <c r="AN18" s="5"/>
      <c r="AO18" s="5">
        <v>0.7</v>
      </c>
      <c r="AP18" s="5"/>
      <c r="AQ18" s="5"/>
      <c r="AR18" s="5"/>
      <c r="AS18" s="5"/>
      <c r="AT18" s="5"/>
      <c r="AU18" s="5"/>
      <c r="AV18" s="5"/>
      <c r="AW18" s="5"/>
      <c r="AX18">
        <f t="shared" si="0"/>
        <v>0</v>
      </c>
      <c r="AY18">
        <f t="shared" si="7"/>
        <v>1</v>
      </c>
      <c r="AZ18" s="5"/>
      <c r="BA18" s="5"/>
      <c r="BB18" s="5"/>
      <c r="BC18" s="5"/>
      <c r="BD18" s="5">
        <v>0</v>
      </c>
      <c r="BE18" s="5">
        <v>0</v>
      </c>
      <c r="BF18" s="5"/>
      <c r="BH18" s="1">
        <v>0</v>
      </c>
      <c r="BI18" s="1" t="str">
        <f t="shared" si="8"/>
        <v/>
      </c>
      <c r="BN18" s="1">
        <v>0</v>
      </c>
      <c r="BO18" s="1">
        <v>0</v>
      </c>
      <c r="BR18" t="str">
        <f t="shared" si="9"/>
        <v/>
      </c>
    </row>
    <row r="19" spans="1:70" x14ac:dyDescent="0.2">
      <c r="A19" s="5" t="s">
        <v>0</v>
      </c>
      <c r="B19" s="5">
        <v>1</v>
      </c>
      <c r="C19" s="5">
        <v>58.741943999999997</v>
      </c>
      <c r="D19" s="5">
        <v>-93.825277999999997</v>
      </c>
      <c r="E19" s="5">
        <v>18</v>
      </c>
      <c r="F19" s="5">
        <v>18</v>
      </c>
      <c r="G19" s="5" t="s">
        <v>59</v>
      </c>
      <c r="H19" s="5"/>
      <c r="I19" s="5">
        <v>10.4</v>
      </c>
      <c r="J19" s="5">
        <v>1</v>
      </c>
      <c r="K19" s="5">
        <v>1</v>
      </c>
      <c r="L19">
        <f t="shared" si="1"/>
        <v>0</v>
      </c>
      <c r="M19" s="5">
        <v>1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>
        <f t="shared" si="2"/>
        <v>1</v>
      </c>
      <c r="Y19" s="5">
        <f t="shared" si="3"/>
        <v>0</v>
      </c>
      <c r="Z19" s="5">
        <f t="shared" si="4"/>
        <v>1</v>
      </c>
      <c r="AA19" s="5"/>
      <c r="AB19" s="5"/>
      <c r="AC19" s="5"/>
      <c r="AD19" s="5"/>
      <c r="AE19" s="5"/>
      <c r="AF19" s="5"/>
      <c r="AG19" s="5"/>
      <c r="AH19" s="5"/>
      <c r="AI19" s="5">
        <f t="shared" si="5"/>
        <v>0</v>
      </c>
      <c r="AJ19" s="5" t="str">
        <f t="shared" si="6"/>
        <v>0</v>
      </c>
      <c r="AK19" s="5"/>
      <c r="AL19" s="5"/>
      <c r="AM19" s="5"/>
      <c r="AN19" s="5"/>
      <c r="AO19" s="5"/>
      <c r="AP19" s="5">
        <v>5.4</v>
      </c>
      <c r="AQ19" s="5">
        <v>4</v>
      </c>
      <c r="AR19" s="5"/>
      <c r="AS19" s="5"/>
      <c r="AT19" s="5"/>
      <c r="AU19" s="5"/>
      <c r="AV19" s="5">
        <f t="shared" si="10"/>
        <v>4</v>
      </c>
      <c r="AW19" s="5"/>
      <c r="AX19">
        <f t="shared" si="0"/>
        <v>0</v>
      </c>
      <c r="AY19">
        <f t="shared" si="7"/>
        <v>1</v>
      </c>
      <c r="AZ19" s="5"/>
      <c r="BA19" s="5"/>
      <c r="BB19" s="5"/>
      <c r="BC19" s="5"/>
      <c r="BD19" s="5">
        <v>0</v>
      </c>
      <c r="BE19" s="5">
        <v>0</v>
      </c>
      <c r="BF19" s="5"/>
      <c r="BH19" s="1">
        <v>0</v>
      </c>
      <c r="BI19" s="1" t="str">
        <f t="shared" si="8"/>
        <v/>
      </c>
      <c r="BN19" s="1">
        <v>0</v>
      </c>
      <c r="BO19" s="1">
        <v>0</v>
      </c>
      <c r="BR19" t="str">
        <f t="shared" si="9"/>
        <v/>
      </c>
    </row>
    <row r="20" spans="1:70" x14ac:dyDescent="0.2">
      <c r="A20" s="5" t="s">
        <v>0</v>
      </c>
      <c r="B20" s="5">
        <v>1</v>
      </c>
      <c r="C20" s="5">
        <v>58.741943999999997</v>
      </c>
      <c r="D20" s="5">
        <v>-93.825277999999997</v>
      </c>
      <c r="E20" s="5">
        <v>19</v>
      </c>
      <c r="F20" s="5">
        <v>19</v>
      </c>
      <c r="G20" s="5" t="s">
        <v>59</v>
      </c>
      <c r="H20" s="5"/>
      <c r="I20" s="5">
        <v>9.1999999999999993</v>
      </c>
      <c r="J20" s="5">
        <v>1</v>
      </c>
      <c r="K20" s="5">
        <v>1</v>
      </c>
      <c r="L20">
        <f t="shared" si="1"/>
        <v>0</v>
      </c>
      <c r="M20" s="5"/>
      <c r="N20" s="5"/>
      <c r="O20" s="5"/>
      <c r="P20" s="5">
        <v>1</v>
      </c>
      <c r="Q20" s="5"/>
      <c r="R20" s="5">
        <v>1</v>
      </c>
      <c r="S20" s="5"/>
      <c r="T20" s="5"/>
      <c r="U20" s="5"/>
      <c r="V20" s="5"/>
      <c r="W20" s="5"/>
      <c r="X20" s="5">
        <f t="shared" si="2"/>
        <v>1</v>
      </c>
      <c r="Y20" s="5">
        <f t="shared" si="3"/>
        <v>0</v>
      </c>
      <c r="Z20" s="5">
        <f t="shared" si="4"/>
        <v>2</v>
      </c>
      <c r="AA20" s="5"/>
      <c r="AB20" s="5"/>
      <c r="AC20" s="5"/>
      <c r="AD20" s="5"/>
      <c r="AE20" s="5"/>
      <c r="AF20" s="5"/>
      <c r="AG20" s="5"/>
      <c r="AH20" s="5"/>
      <c r="AI20" s="5">
        <f t="shared" si="5"/>
        <v>0</v>
      </c>
      <c r="AJ20" s="5" t="str">
        <f t="shared" si="6"/>
        <v>0</v>
      </c>
      <c r="AK20" s="5"/>
      <c r="AL20" s="5"/>
      <c r="AM20" s="5"/>
      <c r="AN20" s="5"/>
      <c r="AO20" s="5"/>
      <c r="AP20" s="5">
        <v>2.9</v>
      </c>
      <c r="AQ20" s="5">
        <v>5</v>
      </c>
      <c r="AR20" s="5"/>
      <c r="AS20" s="5"/>
      <c r="AT20" s="5"/>
      <c r="AU20" s="5"/>
      <c r="AV20" s="5">
        <f t="shared" si="10"/>
        <v>5</v>
      </c>
      <c r="AW20" s="5"/>
      <c r="AX20">
        <f t="shared" si="0"/>
        <v>0</v>
      </c>
      <c r="AY20">
        <f t="shared" si="7"/>
        <v>1</v>
      </c>
      <c r="AZ20" s="5"/>
      <c r="BA20" s="5"/>
      <c r="BB20" s="5"/>
      <c r="BC20" s="5"/>
      <c r="BD20" s="5">
        <v>0</v>
      </c>
      <c r="BE20" s="5">
        <v>0</v>
      </c>
      <c r="BF20" s="5"/>
      <c r="BH20" s="1">
        <v>0</v>
      </c>
      <c r="BI20" s="1" t="str">
        <f t="shared" si="8"/>
        <v/>
      </c>
      <c r="BN20" s="1">
        <v>0</v>
      </c>
      <c r="BO20" s="1">
        <v>0</v>
      </c>
      <c r="BR20" t="str">
        <f t="shared" si="9"/>
        <v/>
      </c>
    </row>
    <row r="21" spans="1:70" x14ac:dyDescent="0.2">
      <c r="A21" s="5" t="s">
        <v>0</v>
      </c>
      <c r="B21" s="5">
        <v>1</v>
      </c>
      <c r="C21" s="5">
        <v>58.741943999999997</v>
      </c>
      <c r="D21" s="5">
        <v>-93.825277999999997</v>
      </c>
      <c r="E21" s="5">
        <v>20</v>
      </c>
      <c r="F21" s="5">
        <v>20</v>
      </c>
      <c r="G21" s="5" t="s">
        <v>58</v>
      </c>
      <c r="H21" s="5"/>
      <c r="I21" s="5">
        <v>15.7</v>
      </c>
      <c r="J21" s="5">
        <v>0</v>
      </c>
      <c r="K21" s="5">
        <v>1</v>
      </c>
      <c r="L21">
        <f t="shared" si="1"/>
        <v>0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>
        <f t="shared" si="2"/>
        <v>0</v>
      </c>
      <c r="Y21" s="5">
        <f t="shared" si="3"/>
        <v>1</v>
      </c>
      <c r="Z21" s="5">
        <f t="shared" si="4"/>
        <v>0</v>
      </c>
      <c r="AA21" s="5"/>
      <c r="AB21" s="5"/>
      <c r="AC21" s="5"/>
      <c r="AD21" s="5"/>
      <c r="AE21" s="5"/>
      <c r="AF21" s="5"/>
      <c r="AG21" s="5"/>
      <c r="AH21" s="5"/>
      <c r="AI21" s="5">
        <f t="shared" si="5"/>
        <v>0</v>
      </c>
      <c r="AJ21" s="5" t="str">
        <f t="shared" si="6"/>
        <v>0</v>
      </c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>
        <f t="shared" si="10"/>
        <v>0</v>
      </c>
      <c r="AW21" s="5"/>
      <c r="AX21">
        <f t="shared" si="0"/>
        <v>0</v>
      </c>
      <c r="AY21" t="str">
        <f t="shared" si="7"/>
        <v/>
      </c>
      <c r="AZ21" s="5"/>
      <c r="BA21" s="5"/>
      <c r="BB21" s="5"/>
      <c r="BC21" s="5"/>
      <c r="BD21" s="5">
        <v>0</v>
      </c>
      <c r="BE21" s="5">
        <v>0</v>
      </c>
      <c r="BF21" s="5"/>
      <c r="BH21" s="1">
        <v>0</v>
      </c>
      <c r="BI21" s="1" t="str">
        <f t="shared" si="8"/>
        <v/>
      </c>
      <c r="BN21" s="1">
        <v>0</v>
      </c>
      <c r="BO21" s="1">
        <v>0</v>
      </c>
      <c r="BR21" t="str">
        <f t="shared" si="9"/>
        <v/>
      </c>
    </row>
    <row r="22" spans="1:70" x14ac:dyDescent="0.2">
      <c r="A22" s="5" t="s">
        <v>0</v>
      </c>
      <c r="B22" s="5">
        <v>1</v>
      </c>
      <c r="C22" s="5">
        <v>58.741943999999997</v>
      </c>
      <c r="D22" s="5">
        <v>-93.825277999999997</v>
      </c>
      <c r="E22" s="5">
        <v>21</v>
      </c>
      <c r="F22" s="5">
        <v>21</v>
      </c>
      <c r="G22" s="5" t="s">
        <v>58</v>
      </c>
      <c r="H22" s="5"/>
      <c r="I22" s="5">
        <v>11.1</v>
      </c>
      <c r="J22" s="5">
        <v>0</v>
      </c>
      <c r="K22" s="5">
        <v>1</v>
      </c>
      <c r="L22">
        <f t="shared" si="1"/>
        <v>0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>
        <f t="shared" si="2"/>
        <v>0</v>
      </c>
      <c r="Y22" s="5">
        <f t="shared" si="3"/>
        <v>1</v>
      </c>
      <c r="Z22" s="5">
        <f t="shared" si="4"/>
        <v>0</v>
      </c>
      <c r="AA22" s="5"/>
      <c r="AB22" s="5"/>
      <c r="AC22" s="5"/>
      <c r="AD22" s="5"/>
      <c r="AE22" s="5"/>
      <c r="AF22" s="5"/>
      <c r="AG22" s="5"/>
      <c r="AH22" s="5"/>
      <c r="AI22" s="5">
        <f t="shared" si="5"/>
        <v>0</v>
      </c>
      <c r="AJ22" s="5" t="str">
        <f t="shared" si="6"/>
        <v>0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>
        <f t="shared" si="10"/>
        <v>0</v>
      </c>
      <c r="AW22" s="5"/>
      <c r="AX22">
        <f t="shared" si="0"/>
        <v>0</v>
      </c>
      <c r="AY22" t="str">
        <f t="shared" si="7"/>
        <v/>
      </c>
      <c r="AZ22" s="5"/>
      <c r="BA22" s="5"/>
      <c r="BB22" s="5"/>
      <c r="BC22" s="5"/>
      <c r="BD22" s="5">
        <v>0</v>
      </c>
      <c r="BE22" s="5">
        <v>0</v>
      </c>
      <c r="BF22" s="5"/>
      <c r="BH22" s="1">
        <v>0</v>
      </c>
      <c r="BI22" s="1" t="str">
        <f t="shared" si="8"/>
        <v/>
      </c>
      <c r="BN22" s="1">
        <v>0</v>
      </c>
      <c r="BO22" s="1">
        <v>0</v>
      </c>
      <c r="BR22" t="str">
        <f t="shared" si="9"/>
        <v/>
      </c>
    </row>
    <row r="23" spans="1:70" x14ac:dyDescent="0.2">
      <c r="A23" s="5" t="s">
        <v>0</v>
      </c>
      <c r="B23" s="5">
        <v>1</v>
      </c>
      <c r="C23" s="5">
        <v>58.741943999999997</v>
      </c>
      <c r="D23" s="5">
        <v>-93.825277999999997</v>
      </c>
      <c r="E23" s="5">
        <v>22</v>
      </c>
      <c r="F23" s="5">
        <v>22</v>
      </c>
      <c r="G23" s="5" t="s">
        <v>60</v>
      </c>
      <c r="H23" s="5"/>
      <c r="I23" s="5">
        <v>2.9</v>
      </c>
      <c r="J23" s="5">
        <v>1</v>
      </c>
      <c r="K23" s="5">
        <v>1</v>
      </c>
      <c r="L23">
        <f t="shared" si="1"/>
        <v>0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>
        <f t="shared" si="2"/>
        <v>0</v>
      </c>
      <c r="Y23" s="5">
        <f t="shared" si="3"/>
        <v>1</v>
      </c>
      <c r="Z23" s="5">
        <f t="shared" si="4"/>
        <v>0</v>
      </c>
      <c r="AA23" s="5"/>
      <c r="AB23" s="5"/>
      <c r="AC23" s="5"/>
      <c r="AD23" s="5"/>
      <c r="AE23" s="5"/>
      <c r="AF23" s="5"/>
      <c r="AG23" s="5"/>
      <c r="AH23" s="5"/>
      <c r="AI23" s="5">
        <f t="shared" si="5"/>
        <v>0</v>
      </c>
      <c r="AJ23" s="5" t="str">
        <f t="shared" si="6"/>
        <v>0</v>
      </c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>
        <f t="shared" si="0"/>
        <v>0</v>
      </c>
      <c r="AY23" t="str">
        <f t="shared" si="7"/>
        <v/>
      </c>
      <c r="AZ23" s="5"/>
      <c r="BA23" s="5"/>
      <c r="BB23" s="5"/>
      <c r="BC23" s="5"/>
      <c r="BD23" s="5">
        <v>0</v>
      </c>
      <c r="BE23" s="5">
        <v>0</v>
      </c>
      <c r="BF23" s="5"/>
      <c r="BH23" s="1">
        <v>0</v>
      </c>
      <c r="BI23" s="1" t="str">
        <f t="shared" si="8"/>
        <v/>
      </c>
      <c r="BN23" s="1">
        <v>0</v>
      </c>
      <c r="BO23" s="1">
        <v>0</v>
      </c>
      <c r="BR23" t="str">
        <f t="shared" si="9"/>
        <v/>
      </c>
    </row>
    <row r="24" spans="1:70" x14ac:dyDescent="0.2">
      <c r="A24" s="5" t="s">
        <v>0</v>
      </c>
      <c r="B24" s="5">
        <v>1</v>
      </c>
      <c r="C24" s="5">
        <v>58.741943999999997</v>
      </c>
      <c r="D24" s="5">
        <v>-93.825277999999997</v>
      </c>
      <c r="E24" s="5">
        <v>23</v>
      </c>
      <c r="F24" s="5">
        <v>23</v>
      </c>
      <c r="G24" s="5" t="s">
        <v>58</v>
      </c>
      <c r="H24" s="5"/>
      <c r="I24" s="5">
        <v>13</v>
      </c>
      <c r="J24" s="5">
        <v>0</v>
      </c>
      <c r="K24" s="5">
        <v>1</v>
      </c>
      <c r="L24">
        <f t="shared" si="1"/>
        <v>0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>
        <f t="shared" si="2"/>
        <v>0</v>
      </c>
      <c r="Y24" s="5">
        <f t="shared" si="3"/>
        <v>1</v>
      </c>
      <c r="Z24" s="5">
        <f t="shared" si="4"/>
        <v>0</v>
      </c>
      <c r="AA24" s="5"/>
      <c r="AB24" s="5"/>
      <c r="AC24" s="5"/>
      <c r="AD24" s="5"/>
      <c r="AE24" s="5"/>
      <c r="AF24" s="5"/>
      <c r="AG24" s="5"/>
      <c r="AH24" s="5"/>
      <c r="AI24" s="5">
        <f t="shared" si="5"/>
        <v>0</v>
      </c>
      <c r="AJ24" s="5" t="str">
        <f t="shared" si="6"/>
        <v>0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>
        <f t="shared" si="10"/>
        <v>0</v>
      </c>
      <c r="AW24" s="5"/>
      <c r="AX24">
        <f t="shared" si="0"/>
        <v>0</v>
      </c>
      <c r="AY24" t="str">
        <f t="shared" si="7"/>
        <v/>
      </c>
      <c r="AZ24" s="5"/>
      <c r="BA24" s="5"/>
      <c r="BB24" s="5"/>
      <c r="BC24" s="5"/>
      <c r="BD24" s="5">
        <v>0</v>
      </c>
      <c r="BE24" s="5">
        <v>0</v>
      </c>
      <c r="BF24" s="5"/>
      <c r="BH24" s="1">
        <v>0</v>
      </c>
      <c r="BI24" s="1" t="str">
        <f t="shared" si="8"/>
        <v/>
      </c>
      <c r="BN24" s="1">
        <v>0</v>
      </c>
      <c r="BO24" s="1">
        <v>0</v>
      </c>
      <c r="BR24" t="str">
        <f t="shared" si="9"/>
        <v/>
      </c>
    </row>
    <row r="25" spans="1:70" x14ac:dyDescent="0.2">
      <c r="A25" s="5" t="s">
        <v>0</v>
      </c>
      <c r="B25" s="5">
        <v>1</v>
      </c>
      <c r="C25" s="5">
        <v>58.741943999999997</v>
      </c>
      <c r="D25" s="5">
        <v>-93.825277999999997</v>
      </c>
      <c r="E25" s="5">
        <v>24</v>
      </c>
      <c r="F25" s="5">
        <v>24</v>
      </c>
      <c r="G25" s="5" t="s">
        <v>60</v>
      </c>
      <c r="H25" s="5">
        <v>31</v>
      </c>
      <c r="I25" s="5"/>
      <c r="J25" s="5">
        <v>1</v>
      </c>
      <c r="K25" s="5">
        <v>1</v>
      </c>
      <c r="L25">
        <f t="shared" si="1"/>
        <v>0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v>3</v>
      </c>
      <c r="X25" s="5">
        <f t="shared" si="2"/>
        <v>1</v>
      </c>
      <c r="Y25" s="5">
        <f t="shared" si="3"/>
        <v>0</v>
      </c>
      <c r="Z25" s="5">
        <f t="shared" si="4"/>
        <v>3</v>
      </c>
      <c r="AA25" s="5"/>
      <c r="AB25" s="5"/>
      <c r="AC25" s="5"/>
      <c r="AD25" s="5"/>
      <c r="AE25" s="5"/>
      <c r="AF25" s="5"/>
      <c r="AG25" s="5"/>
      <c r="AH25" s="5"/>
      <c r="AI25" s="5">
        <f t="shared" si="5"/>
        <v>0</v>
      </c>
      <c r="AJ25" s="5" t="str">
        <f t="shared" si="6"/>
        <v>0</v>
      </c>
      <c r="AK25" s="5"/>
      <c r="AL25" s="5"/>
      <c r="AM25" s="5"/>
      <c r="AN25" s="5"/>
      <c r="AO25" s="5">
        <v>2.1</v>
      </c>
      <c r="AP25" s="5"/>
      <c r="AQ25" s="5"/>
      <c r="AR25" s="5"/>
      <c r="AS25" s="5"/>
      <c r="AT25" s="5"/>
      <c r="AU25" s="5"/>
      <c r="AV25" s="5"/>
      <c r="AW25" s="5"/>
      <c r="AX25">
        <f t="shared" si="0"/>
        <v>0</v>
      </c>
      <c r="AY25">
        <f t="shared" si="7"/>
        <v>1</v>
      </c>
      <c r="AZ25" s="5"/>
      <c r="BA25" s="5"/>
      <c r="BB25" s="5"/>
      <c r="BC25" s="5"/>
      <c r="BD25" s="5">
        <v>0</v>
      </c>
      <c r="BE25" s="5">
        <v>0</v>
      </c>
      <c r="BF25" s="5"/>
      <c r="BH25" s="1">
        <v>0</v>
      </c>
      <c r="BI25" s="1" t="str">
        <f t="shared" si="8"/>
        <v/>
      </c>
      <c r="BN25" s="1">
        <v>0</v>
      </c>
      <c r="BO25" s="1">
        <v>0</v>
      </c>
      <c r="BR25" t="str">
        <f t="shared" si="9"/>
        <v/>
      </c>
    </row>
    <row r="26" spans="1:70" x14ac:dyDescent="0.2">
      <c r="A26" s="5" t="s">
        <v>0</v>
      </c>
      <c r="B26" s="5">
        <v>1</v>
      </c>
      <c r="C26" s="5">
        <v>58.741943999999997</v>
      </c>
      <c r="D26" s="5">
        <v>-93.825277999999997</v>
      </c>
      <c r="E26" s="5">
        <v>25</v>
      </c>
      <c r="F26" s="5">
        <v>25</v>
      </c>
      <c r="G26" s="5" t="s">
        <v>59</v>
      </c>
      <c r="H26" s="5"/>
      <c r="I26" s="5">
        <v>9.1999999999999993</v>
      </c>
      <c r="J26" s="5">
        <v>1</v>
      </c>
      <c r="K26" s="5">
        <v>1</v>
      </c>
      <c r="L26">
        <f t="shared" si="1"/>
        <v>0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>
        <f t="shared" si="2"/>
        <v>0</v>
      </c>
      <c r="Y26" s="5">
        <f t="shared" si="3"/>
        <v>1</v>
      </c>
      <c r="Z26" s="5">
        <f t="shared" si="4"/>
        <v>0</v>
      </c>
      <c r="AA26" s="5"/>
      <c r="AB26" s="5"/>
      <c r="AC26" s="5"/>
      <c r="AD26" s="5"/>
      <c r="AE26" s="5"/>
      <c r="AF26" s="5"/>
      <c r="AG26" s="5"/>
      <c r="AH26" s="5"/>
      <c r="AI26" s="5">
        <f t="shared" si="5"/>
        <v>0</v>
      </c>
      <c r="AJ26" s="5" t="str">
        <f t="shared" si="6"/>
        <v>0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>
        <f t="shared" si="10"/>
        <v>0</v>
      </c>
      <c r="AW26" s="5"/>
      <c r="AX26">
        <f t="shared" si="0"/>
        <v>0</v>
      </c>
      <c r="AY26" t="str">
        <f t="shared" si="7"/>
        <v/>
      </c>
      <c r="AZ26" s="5"/>
      <c r="BA26" s="5"/>
      <c r="BB26" s="5"/>
      <c r="BC26" s="5"/>
      <c r="BD26" s="5">
        <v>0</v>
      </c>
      <c r="BE26" s="5">
        <v>0</v>
      </c>
      <c r="BF26" s="5"/>
      <c r="BH26" s="1">
        <v>0</v>
      </c>
      <c r="BI26" s="1" t="str">
        <f t="shared" si="8"/>
        <v/>
      </c>
      <c r="BN26" s="1">
        <v>0</v>
      </c>
      <c r="BO26" s="1">
        <v>0</v>
      </c>
      <c r="BR26" t="str">
        <f t="shared" si="9"/>
        <v/>
      </c>
    </row>
    <row r="27" spans="1:70" x14ac:dyDescent="0.2">
      <c r="A27" s="5" t="s">
        <v>0</v>
      </c>
      <c r="B27" s="5">
        <v>1</v>
      </c>
      <c r="C27" s="5">
        <v>58.741943999999997</v>
      </c>
      <c r="D27" s="5">
        <v>-93.825277999999997</v>
      </c>
      <c r="E27" s="5">
        <v>26</v>
      </c>
      <c r="F27" s="5">
        <v>26</v>
      </c>
      <c r="G27" s="5" t="s">
        <v>60</v>
      </c>
      <c r="H27" s="5">
        <v>27</v>
      </c>
      <c r="I27" s="5"/>
      <c r="J27" s="5">
        <v>1</v>
      </c>
      <c r="K27" s="5">
        <v>1</v>
      </c>
      <c r="L27">
        <f t="shared" si="1"/>
        <v>0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>
        <f t="shared" si="2"/>
        <v>0</v>
      </c>
      <c r="Y27" s="5">
        <f t="shared" si="3"/>
        <v>1</v>
      </c>
      <c r="Z27" s="5">
        <f t="shared" si="4"/>
        <v>0</v>
      </c>
      <c r="AA27" s="5"/>
      <c r="AB27" s="5"/>
      <c r="AC27" s="5"/>
      <c r="AD27" s="5"/>
      <c r="AE27" s="5"/>
      <c r="AF27" s="5"/>
      <c r="AG27" s="5"/>
      <c r="AH27" s="5"/>
      <c r="AI27" s="5">
        <f t="shared" si="5"/>
        <v>0</v>
      </c>
      <c r="AJ27" s="5" t="str">
        <f t="shared" si="6"/>
        <v>0</v>
      </c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>
        <f t="shared" si="0"/>
        <v>0</v>
      </c>
      <c r="AY27" t="str">
        <f t="shared" si="7"/>
        <v/>
      </c>
      <c r="AZ27" s="5"/>
      <c r="BA27" s="5"/>
      <c r="BB27" s="5"/>
      <c r="BC27" s="5"/>
      <c r="BD27" s="5">
        <v>0</v>
      </c>
      <c r="BE27" s="5">
        <v>0</v>
      </c>
      <c r="BF27" s="5"/>
      <c r="BH27" s="1">
        <v>0</v>
      </c>
      <c r="BI27" s="1" t="str">
        <f t="shared" si="8"/>
        <v/>
      </c>
      <c r="BN27" s="1">
        <v>0</v>
      </c>
      <c r="BO27" s="1">
        <v>0</v>
      </c>
      <c r="BR27" t="str">
        <f t="shared" si="9"/>
        <v/>
      </c>
    </row>
    <row r="28" spans="1:70" x14ac:dyDescent="0.2">
      <c r="A28" s="5" t="s">
        <v>0</v>
      </c>
      <c r="B28" s="5">
        <v>1</v>
      </c>
      <c r="C28" s="5">
        <v>58.741943999999997</v>
      </c>
      <c r="D28" s="5">
        <v>-93.825277999999997</v>
      </c>
      <c r="E28" s="5">
        <v>27</v>
      </c>
      <c r="F28" s="5">
        <v>27</v>
      </c>
      <c r="G28" s="5" t="s">
        <v>58</v>
      </c>
      <c r="H28" s="5"/>
      <c r="I28" s="5">
        <v>17</v>
      </c>
      <c r="J28" s="5">
        <v>0</v>
      </c>
      <c r="K28" s="5">
        <v>1</v>
      </c>
      <c r="L28">
        <f t="shared" si="1"/>
        <v>0</v>
      </c>
      <c r="M28" s="5">
        <v>1</v>
      </c>
      <c r="N28" s="5"/>
      <c r="O28" s="5"/>
      <c r="P28" s="5" t="s">
        <v>9</v>
      </c>
      <c r="Q28" s="5"/>
      <c r="R28" s="5"/>
      <c r="S28" s="5"/>
      <c r="T28" s="5"/>
      <c r="U28" s="5"/>
      <c r="V28" s="5"/>
      <c r="W28" s="5"/>
      <c r="X28" s="5">
        <f t="shared" si="2"/>
        <v>0</v>
      </c>
      <c r="Y28" s="5">
        <v>1</v>
      </c>
      <c r="Z28" s="5" t="str">
        <f t="shared" si="4"/>
        <v>dead</v>
      </c>
      <c r="AA28" s="5"/>
      <c r="AB28" s="5"/>
      <c r="AC28" s="5"/>
      <c r="AD28" s="5"/>
      <c r="AE28" s="5"/>
      <c r="AF28" s="5"/>
      <c r="AG28" s="5"/>
      <c r="AH28" s="5"/>
      <c r="AI28" s="5">
        <f t="shared" si="5"/>
        <v>0</v>
      </c>
      <c r="AJ28" s="5" t="str">
        <f t="shared" si="6"/>
        <v>0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>
        <f t="shared" si="10"/>
        <v>0</v>
      </c>
      <c r="AW28" s="5"/>
      <c r="AX28">
        <f t="shared" si="0"/>
        <v>0</v>
      </c>
      <c r="AY28" t="str">
        <f t="shared" si="7"/>
        <v/>
      </c>
      <c r="AZ28" s="5"/>
      <c r="BA28" s="5"/>
      <c r="BB28" s="5"/>
      <c r="BC28" s="5"/>
      <c r="BD28" s="5">
        <v>0</v>
      </c>
      <c r="BE28" s="5">
        <v>0</v>
      </c>
      <c r="BF28" s="5"/>
      <c r="BH28" s="1">
        <v>0</v>
      </c>
      <c r="BI28" s="1" t="str">
        <f t="shared" si="8"/>
        <v/>
      </c>
      <c r="BN28" s="1">
        <v>0</v>
      </c>
      <c r="BO28" s="1">
        <v>0</v>
      </c>
      <c r="BR28" t="str">
        <f t="shared" si="9"/>
        <v/>
      </c>
    </row>
    <row r="29" spans="1:70" x14ac:dyDescent="0.2">
      <c r="A29" s="5" t="s">
        <v>0</v>
      </c>
      <c r="B29" s="5">
        <v>1</v>
      </c>
      <c r="C29" s="5">
        <v>58.741943999999997</v>
      </c>
      <c r="D29" s="5">
        <v>-93.825277999999997</v>
      </c>
      <c r="E29" s="5">
        <v>28</v>
      </c>
      <c r="F29" s="5">
        <v>28</v>
      </c>
      <c r="G29" s="5" t="s">
        <v>58</v>
      </c>
      <c r="H29" s="5"/>
      <c r="I29" s="5">
        <v>16.600000000000001</v>
      </c>
      <c r="J29" s="5">
        <v>0</v>
      </c>
      <c r="K29" s="5">
        <v>1</v>
      </c>
      <c r="L29">
        <f t="shared" si="1"/>
        <v>0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>
        <f t="shared" si="2"/>
        <v>0</v>
      </c>
      <c r="Y29" s="5">
        <f t="shared" si="3"/>
        <v>1</v>
      </c>
      <c r="Z29" s="5">
        <f t="shared" si="4"/>
        <v>0</v>
      </c>
      <c r="AA29" s="5"/>
      <c r="AB29" s="5"/>
      <c r="AC29" s="5"/>
      <c r="AD29" s="5"/>
      <c r="AE29" s="5"/>
      <c r="AF29" s="5"/>
      <c r="AG29" s="5"/>
      <c r="AH29" s="5"/>
      <c r="AI29" s="5">
        <f t="shared" si="5"/>
        <v>0</v>
      </c>
      <c r="AJ29" s="5" t="str">
        <f t="shared" si="6"/>
        <v>0</v>
      </c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>
        <f t="shared" si="10"/>
        <v>0</v>
      </c>
      <c r="AW29" s="5"/>
      <c r="AX29">
        <f t="shared" si="0"/>
        <v>0</v>
      </c>
      <c r="AY29" t="str">
        <f t="shared" si="7"/>
        <v/>
      </c>
      <c r="AZ29" s="5"/>
      <c r="BA29" s="5"/>
      <c r="BB29" s="5"/>
      <c r="BC29" s="5"/>
      <c r="BD29" s="5">
        <v>0</v>
      </c>
      <c r="BE29" s="5">
        <v>0</v>
      </c>
      <c r="BF29" s="5"/>
      <c r="BH29" s="1">
        <v>0</v>
      </c>
      <c r="BI29" s="1" t="str">
        <f t="shared" si="8"/>
        <v/>
      </c>
      <c r="BN29" s="1">
        <v>0</v>
      </c>
      <c r="BO29" s="1">
        <v>0</v>
      </c>
      <c r="BR29" t="str">
        <f t="shared" si="9"/>
        <v/>
      </c>
    </row>
    <row r="30" spans="1:70" x14ac:dyDescent="0.2">
      <c r="A30" s="5" t="s">
        <v>0</v>
      </c>
      <c r="B30" s="5">
        <v>1</v>
      </c>
      <c r="C30" s="5">
        <v>58.741943999999997</v>
      </c>
      <c r="D30" s="5">
        <v>-93.825277999999997</v>
      </c>
      <c r="E30" s="5">
        <v>29</v>
      </c>
      <c r="F30" s="5">
        <v>29</v>
      </c>
      <c r="G30" s="5" t="s">
        <v>59</v>
      </c>
      <c r="H30" s="5"/>
      <c r="I30" s="5">
        <v>7.1</v>
      </c>
      <c r="J30" s="5">
        <v>1</v>
      </c>
      <c r="K30" s="5">
        <v>1</v>
      </c>
      <c r="L30">
        <f t="shared" si="1"/>
        <v>0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>
        <f t="shared" si="2"/>
        <v>0</v>
      </c>
      <c r="Y30" s="5">
        <f t="shared" si="3"/>
        <v>1</v>
      </c>
      <c r="Z30" s="5">
        <f t="shared" si="4"/>
        <v>0</v>
      </c>
      <c r="AA30" s="5"/>
      <c r="AB30" s="5"/>
      <c r="AC30" s="5"/>
      <c r="AD30" s="5"/>
      <c r="AE30" s="5"/>
      <c r="AF30" s="5"/>
      <c r="AG30" s="5"/>
      <c r="AH30" s="5"/>
      <c r="AI30" s="5">
        <f t="shared" si="5"/>
        <v>0</v>
      </c>
      <c r="AJ30" s="5" t="str">
        <f t="shared" si="6"/>
        <v>0</v>
      </c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>
        <f t="shared" si="10"/>
        <v>0</v>
      </c>
      <c r="AW30" s="5"/>
      <c r="AX30">
        <f t="shared" si="0"/>
        <v>0</v>
      </c>
      <c r="AY30" t="str">
        <f t="shared" si="7"/>
        <v/>
      </c>
      <c r="AZ30" s="5"/>
      <c r="BA30" s="5"/>
      <c r="BB30" s="5"/>
      <c r="BC30" s="5"/>
      <c r="BD30" s="5">
        <v>0</v>
      </c>
      <c r="BE30" s="5">
        <v>0</v>
      </c>
      <c r="BF30" s="5"/>
      <c r="BH30" s="1">
        <v>0</v>
      </c>
      <c r="BI30" s="1" t="str">
        <f t="shared" si="8"/>
        <v/>
      </c>
      <c r="BN30" s="1">
        <v>0</v>
      </c>
      <c r="BO30" s="1">
        <v>0</v>
      </c>
      <c r="BR30" t="str">
        <f t="shared" si="9"/>
        <v/>
      </c>
    </row>
    <row r="31" spans="1:70" x14ac:dyDescent="0.2">
      <c r="A31" s="5" t="s">
        <v>0</v>
      </c>
      <c r="B31" s="5">
        <v>1</v>
      </c>
      <c r="C31" s="5">
        <v>58.741943999999997</v>
      </c>
      <c r="D31" s="5">
        <v>-93.825277999999997</v>
      </c>
      <c r="E31" s="5">
        <v>30</v>
      </c>
      <c r="F31" s="5">
        <v>30</v>
      </c>
      <c r="G31" s="5" t="s">
        <v>59</v>
      </c>
      <c r="H31" s="5"/>
      <c r="I31" s="5">
        <v>8.3000000000000007</v>
      </c>
      <c r="J31" s="5">
        <v>1</v>
      </c>
      <c r="K31" s="5">
        <v>1</v>
      </c>
      <c r="L31">
        <f t="shared" si="1"/>
        <v>0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>
        <f t="shared" si="2"/>
        <v>0</v>
      </c>
      <c r="Y31" s="5">
        <f t="shared" si="3"/>
        <v>1</v>
      </c>
      <c r="Z31" s="5">
        <f t="shared" si="4"/>
        <v>0</v>
      </c>
      <c r="AA31" s="5"/>
      <c r="AB31" s="5"/>
      <c r="AC31" s="5"/>
      <c r="AD31" s="5"/>
      <c r="AE31" s="5"/>
      <c r="AF31" s="5"/>
      <c r="AG31" s="5"/>
      <c r="AH31" s="5"/>
      <c r="AI31" s="5">
        <f t="shared" si="5"/>
        <v>0</v>
      </c>
      <c r="AJ31" s="5" t="str">
        <f t="shared" si="6"/>
        <v>0</v>
      </c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>
        <f t="shared" si="10"/>
        <v>0</v>
      </c>
      <c r="AW31" s="5"/>
      <c r="AX31">
        <f t="shared" si="0"/>
        <v>0</v>
      </c>
      <c r="AY31" t="str">
        <f t="shared" si="7"/>
        <v/>
      </c>
      <c r="AZ31" s="5"/>
      <c r="BA31" s="5"/>
      <c r="BB31" s="5"/>
      <c r="BC31" s="5"/>
      <c r="BD31" s="5">
        <v>0</v>
      </c>
      <c r="BE31" s="5">
        <v>0</v>
      </c>
      <c r="BF31" s="5"/>
      <c r="BH31" s="1">
        <v>0</v>
      </c>
      <c r="BI31" s="1" t="str">
        <f t="shared" si="8"/>
        <v/>
      </c>
      <c r="BN31" s="1">
        <v>0</v>
      </c>
      <c r="BO31" s="1">
        <v>0</v>
      </c>
      <c r="BR31" t="str">
        <f t="shared" si="9"/>
        <v/>
      </c>
    </row>
    <row r="32" spans="1:70" x14ac:dyDescent="0.2">
      <c r="A32" s="5" t="s">
        <v>0</v>
      </c>
      <c r="B32" s="5">
        <v>2</v>
      </c>
      <c r="C32" s="5">
        <v>58.731667000000002</v>
      </c>
      <c r="D32" s="5">
        <v>-93.813889000000003</v>
      </c>
      <c r="E32" s="5">
        <v>31</v>
      </c>
      <c r="F32" s="5">
        <v>1</v>
      </c>
      <c r="G32" s="5" t="s">
        <v>60</v>
      </c>
      <c r="H32" s="5">
        <v>23</v>
      </c>
      <c r="I32" s="5"/>
      <c r="J32" s="5">
        <v>1</v>
      </c>
      <c r="K32" s="5">
        <v>1</v>
      </c>
      <c r="L32">
        <f t="shared" si="1"/>
        <v>0</v>
      </c>
      <c r="M32" s="5"/>
      <c r="N32" s="5"/>
      <c r="O32" s="5">
        <v>3</v>
      </c>
      <c r="P32" s="5"/>
      <c r="Q32" s="5">
        <v>1</v>
      </c>
      <c r="R32" s="5">
        <v>5</v>
      </c>
      <c r="S32" s="5"/>
      <c r="T32" s="5"/>
      <c r="U32" s="5"/>
      <c r="V32" s="5"/>
      <c r="W32" s="5"/>
      <c r="X32" s="5">
        <f t="shared" si="2"/>
        <v>1</v>
      </c>
      <c r="Y32" s="5">
        <f t="shared" si="3"/>
        <v>0</v>
      </c>
      <c r="Z32" s="5">
        <f t="shared" si="4"/>
        <v>9</v>
      </c>
      <c r="AA32" s="5"/>
      <c r="AB32" s="5"/>
      <c r="AC32" s="5"/>
      <c r="AD32" s="5"/>
      <c r="AE32" s="5"/>
      <c r="AF32" s="5"/>
      <c r="AG32" s="5"/>
      <c r="AH32" s="5"/>
      <c r="AI32" s="5">
        <f t="shared" si="5"/>
        <v>0</v>
      </c>
      <c r="AJ32" s="5" t="str">
        <f t="shared" si="6"/>
        <v>0</v>
      </c>
      <c r="AK32" s="5"/>
      <c r="AL32" s="5"/>
      <c r="AM32" s="5"/>
      <c r="AN32" s="5"/>
      <c r="AO32" s="5">
        <v>6.3</v>
      </c>
      <c r="AP32" s="5"/>
      <c r="AQ32" s="5"/>
      <c r="AR32" s="5"/>
      <c r="AS32" s="5"/>
      <c r="AT32" s="5"/>
      <c r="AU32" s="5"/>
      <c r="AV32" s="5"/>
      <c r="AW32" s="5"/>
      <c r="AX32">
        <f t="shared" si="0"/>
        <v>0</v>
      </c>
      <c r="AY32">
        <f t="shared" si="7"/>
        <v>1</v>
      </c>
      <c r="AZ32" s="5"/>
      <c r="BA32" s="5"/>
      <c r="BB32" s="5"/>
      <c r="BC32" s="5"/>
      <c r="BD32" s="5">
        <v>0</v>
      </c>
      <c r="BE32" s="5">
        <v>0</v>
      </c>
      <c r="BF32" s="5"/>
      <c r="BH32" s="1">
        <v>0</v>
      </c>
      <c r="BI32" s="1" t="str">
        <f t="shared" si="8"/>
        <v/>
      </c>
      <c r="BN32" s="1">
        <v>0</v>
      </c>
      <c r="BO32" s="1">
        <v>0</v>
      </c>
      <c r="BR32" t="str">
        <f t="shared" si="9"/>
        <v/>
      </c>
    </row>
    <row r="33" spans="1:70" x14ac:dyDescent="0.2">
      <c r="A33" s="5" t="s">
        <v>0</v>
      </c>
      <c r="B33" s="5">
        <v>2</v>
      </c>
      <c r="C33" s="5">
        <v>58.731667000000002</v>
      </c>
      <c r="D33" s="5">
        <v>-93.813889000000003</v>
      </c>
      <c r="E33" s="5">
        <v>32</v>
      </c>
      <c r="F33" s="5">
        <v>2</v>
      </c>
      <c r="G33" s="5" t="s">
        <v>58</v>
      </c>
      <c r="H33" s="5"/>
      <c r="I33" s="5">
        <v>10.3</v>
      </c>
      <c r="J33" s="5">
        <v>0</v>
      </c>
      <c r="K33" s="5">
        <v>1</v>
      </c>
      <c r="L33">
        <f t="shared" si="1"/>
        <v>0</v>
      </c>
      <c r="M33" s="5"/>
      <c r="N33" s="5">
        <v>1</v>
      </c>
      <c r="O33" s="5"/>
      <c r="P33" s="5" t="s">
        <v>9</v>
      </c>
      <c r="Q33" s="5"/>
      <c r="R33" s="5"/>
      <c r="S33" s="5"/>
      <c r="T33" s="5"/>
      <c r="U33" s="5"/>
      <c r="V33" s="5"/>
      <c r="W33" s="5"/>
      <c r="X33" s="5">
        <f t="shared" si="2"/>
        <v>0</v>
      </c>
      <c r="Y33" s="5">
        <v>1</v>
      </c>
      <c r="Z33" s="5" t="str">
        <f t="shared" si="4"/>
        <v>dead</v>
      </c>
      <c r="AA33" s="5"/>
      <c r="AB33" s="5"/>
      <c r="AC33" s="5"/>
      <c r="AD33" s="5"/>
      <c r="AE33" s="5"/>
      <c r="AF33" s="5"/>
      <c r="AG33" s="5"/>
      <c r="AH33" s="5"/>
      <c r="AI33" s="5">
        <f t="shared" si="5"/>
        <v>0</v>
      </c>
      <c r="AJ33" s="5" t="str">
        <f t="shared" si="6"/>
        <v>0</v>
      </c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>
        <f t="shared" si="10"/>
        <v>0</v>
      </c>
      <c r="AW33" s="5"/>
      <c r="AX33">
        <f t="shared" si="0"/>
        <v>0</v>
      </c>
      <c r="AY33" t="str">
        <f t="shared" si="7"/>
        <v/>
      </c>
      <c r="AZ33" s="5"/>
      <c r="BA33" s="5"/>
      <c r="BB33" s="5"/>
      <c r="BC33" s="5"/>
      <c r="BD33" s="5">
        <v>0</v>
      </c>
      <c r="BE33" s="5">
        <v>0</v>
      </c>
      <c r="BF33" s="5"/>
      <c r="BH33" s="1">
        <v>0</v>
      </c>
      <c r="BI33" s="1" t="str">
        <f t="shared" si="8"/>
        <v/>
      </c>
      <c r="BN33" s="1">
        <v>0</v>
      </c>
      <c r="BO33" s="1">
        <v>0</v>
      </c>
      <c r="BR33" t="str">
        <f t="shared" si="9"/>
        <v/>
      </c>
    </row>
    <row r="34" spans="1:70" x14ac:dyDescent="0.2">
      <c r="A34" s="5" t="s">
        <v>0</v>
      </c>
      <c r="B34" s="5">
        <v>2</v>
      </c>
      <c r="C34" s="5">
        <v>58.731667000000002</v>
      </c>
      <c r="D34" s="5">
        <v>-93.813889000000003</v>
      </c>
      <c r="E34" s="5">
        <v>33</v>
      </c>
      <c r="F34" s="5">
        <v>3</v>
      </c>
      <c r="G34" s="5" t="s">
        <v>58</v>
      </c>
      <c r="H34" s="5"/>
      <c r="I34" s="5">
        <v>12</v>
      </c>
      <c r="J34" s="5">
        <v>0</v>
      </c>
      <c r="K34" s="5">
        <v>1</v>
      </c>
      <c r="L34">
        <f t="shared" si="1"/>
        <v>0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>
        <f t="shared" si="2"/>
        <v>0</v>
      </c>
      <c r="Y34" s="5">
        <f t="shared" si="3"/>
        <v>1</v>
      </c>
      <c r="Z34" s="5">
        <f t="shared" si="4"/>
        <v>0</v>
      </c>
      <c r="AA34" s="5"/>
      <c r="AB34" s="5"/>
      <c r="AC34" s="5"/>
      <c r="AD34" s="5"/>
      <c r="AE34" s="5"/>
      <c r="AF34" s="5"/>
      <c r="AG34" s="5"/>
      <c r="AH34" s="5"/>
      <c r="AI34" s="5">
        <f t="shared" si="5"/>
        <v>0</v>
      </c>
      <c r="AJ34" s="5" t="str">
        <f t="shared" si="6"/>
        <v>0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>
        <f t="shared" si="10"/>
        <v>0</v>
      </c>
      <c r="AW34" s="5"/>
      <c r="AX34">
        <f t="shared" ref="AX34:AX65" si="11">IF(SUM(AZ34:BE34)&gt;0, 1, 0)</f>
        <v>0</v>
      </c>
      <c r="AY34" t="str">
        <f t="shared" si="7"/>
        <v/>
      </c>
      <c r="AZ34" s="5"/>
      <c r="BA34" s="5"/>
      <c r="BB34" s="5"/>
      <c r="BC34" s="5"/>
      <c r="BD34" s="5">
        <v>0</v>
      </c>
      <c r="BE34" s="5">
        <v>0</v>
      </c>
      <c r="BF34" s="5"/>
      <c r="BH34" s="1">
        <v>0</v>
      </c>
      <c r="BI34" s="1" t="str">
        <f t="shared" si="8"/>
        <v/>
      </c>
      <c r="BN34" s="1">
        <v>0</v>
      </c>
      <c r="BO34" s="1">
        <v>0</v>
      </c>
      <c r="BR34" t="str">
        <f t="shared" si="9"/>
        <v/>
      </c>
    </row>
    <row r="35" spans="1:70" x14ac:dyDescent="0.2">
      <c r="A35" s="5" t="s">
        <v>0</v>
      </c>
      <c r="B35" s="5">
        <v>2</v>
      </c>
      <c r="C35" s="5">
        <v>58.731667000000002</v>
      </c>
      <c r="D35" s="5">
        <v>-93.813889000000003</v>
      </c>
      <c r="E35" s="5">
        <v>34</v>
      </c>
      <c r="F35" s="5">
        <v>4</v>
      </c>
      <c r="G35" s="5" t="s">
        <v>59</v>
      </c>
      <c r="H35" s="5"/>
      <c r="I35" s="5">
        <v>10.9</v>
      </c>
      <c r="J35" s="5">
        <v>1</v>
      </c>
      <c r="K35" s="5">
        <v>1</v>
      </c>
      <c r="L35">
        <f t="shared" si="1"/>
        <v>0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>
        <f t="shared" si="2"/>
        <v>0</v>
      </c>
      <c r="Y35" s="5">
        <f t="shared" si="3"/>
        <v>1</v>
      </c>
      <c r="Z35" s="5">
        <f t="shared" si="4"/>
        <v>0</v>
      </c>
      <c r="AA35" s="5"/>
      <c r="AB35" s="5"/>
      <c r="AC35" s="5"/>
      <c r="AD35" s="5"/>
      <c r="AE35" s="5"/>
      <c r="AF35" s="5"/>
      <c r="AG35" s="5"/>
      <c r="AH35" s="5"/>
      <c r="AI35" s="5">
        <f t="shared" si="5"/>
        <v>0</v>
      </c>
      <c r="AJ35" s="5" t="str">
        <f t="shared" si="6"/>
        <v>0</v>
      </c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>
        <f t="shared" si="10"/>
        <v>0</v>
      </c>
      <c r="AW35" s="5"/>
      <c r="AX35">
        <f t="shared" si="11"/>
        <v>0</v>
      </c>
      <c r="AY35" t="str">
        <f t="shared" si="7"/>
        <v/>
      </c>
      <c r="AZ35" s="5"/>
      <c r="BA35" s="5"/>
      <c r="BB35" s="5"/>
      <c r="BC35" s="5"/>
      <c r="BD35" s="5">
        <v>0</v>
      </c>
      <c r="BE35" s="5">
        <v>0</v>
      </c>
      <c r="BF35" s="5"/>
      <c r="BH35" s="1">
        <v>0</v>
      </c>
      <c r="BI35" s="1" t="str">
        <f t="shared" si="8"/>
        <v/>
      </c>
      <c r="BN35" s="1">
        <v>0</v>
      </c>
      <c r="BO35" s="1">
        <v>0</v>
      </c>
      <c r="BR35" t="str">
        <f t="shared" si="9"/>
        <v/>
      </c>
    </row>
    <row r="36" spans="1:70" x14ac:dyDescent="0.2">
      <c r="A36" s="5" t="s">
        <v>0</v>
      </c>
      <c r="B36" s="5">
        <v>2</v>
      </c>
      <c r="C36" s="5">
        <v>58.731667000000002</v>
      </c>
      <c r="D36" s="5">
        <v>-93.813889000000003</v>
      </c>
      <c r="E36" s="5">
        <v>35</v>
      </c>
      <c r="F36" s="5">
        <v>5</v>
      </c>
      <c r="G36" s="5" t="s">
        <v>58</v>
      </c>
      <c r="H36" s="5"/>
      <c r="I36" s="5">
        <v>11.6</v>
      </c>
      <c r="J36" s="5">
        <v>0</v>
      </c>
      <c r="K36" s="5">
        <v>1</v>
      </c>
      <c r="L36">
        <f t="shared" si="1"/>
        <v>0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>
        <f t="shared" si="2"/>
        <v>0</v>
      </c>
      <c r="Y36" s="5">
        <f t="shared" si="3"/>
        <v>1</v>
      </c>
      <c r="Z36" s="5">
        <f t="shared" si="4"/>
        <v>0</v>
      </c>
      <c r="AA36" s="5"/>
      <c r="AB36" s="5"/>
      <c r="AC36" s="5"/>
      <c r="AD36" s="5"/>
      <c r="AE36" s="5"/>
      <c r="AF36" s="5"/>
      <c r="AG36" s="5"/>
      <c r="AH36" s="5"/>
      <c r="AI36" s="5">
        <f t="shared" si="5"/>
        <v>0</v>
      </c>
      <c r="AJ36" s="5" t="str">
        <f t="shared" si="6"/>
        <v>0</v>
      </c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>
        <f t="shared" si="10"/>
        <v>0</v>
      </c>
      <c r="AW36" s="5"/>
      <c r="AX36">
        <f t="shared" si="11"/>
        <v>0</v>
      </c>
      <c r="AY36" t="str">
        <f t="shared" si="7"/>
        <v/>
      </c>
      <c r="AZ36" s="5"/>
      <c r="BA36" s="5"/>
      <c r="BB36" s="5"/>
      <c r="BC36" s="5"/>
      <c r="BD36" s="5">
        <v>0</v>
      </c>
      <c r="BE36" s="5">
        <v>0</v>
      </c>
      <c r="BF36" s="5"/>
      <c r="BH36" s="1">
        <v>0</v>
      </c>
      <c r="BI36" s="1" t="str">
        <f t="shared" si="8"/>
        <v/>
      </c>
      <c r="BN36" s="1">
        <v>0</v>
      </c>
      <c r="BO36" s="1">
        <v>0</v>
      </c>
      <c r="BR36" t="str">
        <f t="shared" si="9"/>
        <v/>
      </c>
    </row>
    <row r="37" spans="1:70" x14ac:dyDescent="0.2">
      <c r="A37" s="5" t="s">
        <v>0</v>
      </c>
      <c r="B37" s="5">
        <v>2</v>
      </c>
      <c r="C37" s="5">
        <v>58.731667000000002</v>
      </c>
      <c r="D37" s="5">
        <v>-93.813889000000003</v>
      </c>
      <c r="E37" s="5">
        <v>36</v>
      </c>
      <c r="F37" s="5">
        <v>6</v>
      </c>
      <c r="G37" s="5" t="s">
        <v>59</v>
      </c>
      <c r="H37" s="5"/>
      <c r="I37" s="5">
        <v>11</v>
      </c>
      <c r="J37" s="5">
        <v>1</v>
      </c>
      <c r="K37" s="5">
        <v>1</v>
      </c>
      <c r="L37">
        <f t="shared" si="1"/>
        <v>0</v>
      </c>
      <c r="M37" s="5"/>
      <c r="N37" s="5"/>
      <c r="O37" s="5"/>
      <c r="P37" s="5">
        <v>1</v>
      </c>
      <c r="Q37" s="5"/>
      <c r="R37" s="5"/>
      <c r="S37" s="5"/>
      <c r="T37" s="5"/>
      <c r="U37" s="5"/>
      <c r="V37" s="5"/>
      <c r="W37" s="5"/>
      <c r="X37" s="5">
        <f t="shared" si="2"/>
        <v>1</v>
      </c>
      <c r="Y37" s="5">
        <f t="shared" si="3"/>
        <v>0</v>
      </c>
      <c r="Z37" s="5">
        <f t="shared" si="4"/>
        <v>1</v>
      </c>
      <c r="AA37" s="5"/>
      <c r="AB37" s="5"/>
      <c r="AC37" s="5"/>
      <c r="AD37" s="5"/>
      <c r="AE37" s="5">
        <v>1</v>
      </c>
      <c r="AF37" s="5"/>
      <c r="AG37" s="5"/>
      <c r="AH37" s="5"/>
      <c r="AI37" s="5">
        <f t="shared" si="5"/>
        <v>1</v>
      </c>
      <c r="AJ37" s="5" t="str">
        <f t="shared" si="6"/>
        <v>1</v>
      </c>
      <c r="AK37" s="5"/>
      <c r="AL37" s="5"/>
      <c r="AM37" s="5"/>
      <c r="AN37" s="5"/>
      <c r="AO37" s="5"/>
      <c r="AP37" s="5">
        <v>7.2</v>
      </c>
      <c r="AQ37" s="5">
        <v>3</v>
      </c>
      <c r="AR37" s="5"/>
      <c r="AS37" s="5"/>
      <c r="AT37" s="5"/>
      <c r="AU37" s="5"/>
      <c r="AV37" s="5">
        <f t="shared" si="10"/>
        <v>3</v>
      </c>
      <c r="AW37" s="5"/>
      <c r="AX37">
        <f t="shared" si="11"/>
        <v>0</v>
      </c>
      <c r="AY37">
        <f t="shared" si="7"/>
        <v>1</v>
      </c>
      <c r="AZ37" s="5"/>
      <c r="BA37" s="5"/>
      <c r="BB37" s="5"/>
      <c r="BC37" s="5"/>
      <c r="BD37" s="5">
        <v>0</v>
      </c>
      <c r="BE37" s="5">
        <v>0</v>
      </c>
      <c r="BF37" s="5"/>
      <c r="BH37" s="1">
        <v>0</v>
      </c>
      <c r="BI37" s="1" t="str">
        <f t="shared" si="8"/>
        <v/>
      </c>
      <c r="BN37" s="1">
        <v>0</v>
      </c>
      <c r="BO37" s="1">
        <v>0</v>
      </c>
      <c r="BR37" t="str">
        <f t="shared" si="9"/>
        <v/>
      </c>
    </row>
    <row r="38" spans="1:70" x14ac:dyDescent="0.2">
      <c r="A38" s="5" t="s">
        <v>0</v>
      </c>
      <c r="B38" s="5">
        <v>2</v>
      </c>
      <c r="C38" s="5">
        <v>58.731667000000002</v>
      </c>
      <c r="D38" s="5">
        <v>-93.813889000000003</v>
      </c>
      <c r="E38" s="5">
        <v>37</v>
      </c>
      <c r="F38" s="5">
        <v>7</v>
      </c>
      <c r="G38" s="5" t="s">
        <v>59</v>
      </c>
      <c r="H38" s="5"/>
      <c r="I38" s="5">
        <v>11.3</v>
      </c>
      <c r="J38" s="5">
        <v>1</v>
      </c>
      <c r="K38" s="5">
        <v>1</v>
      </c>
      <c r="L38">
        <f t="shared" si="1"/>
        <v>0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>
        <f t="shared" si="2"/>
        <v>0</v>
      </c>
      <c r="Y38" s="5">
        <f t="shared" si="3"/>
        <v>1</v>
      </c>
      <c r="Z38" s="5">
        <f t="shared" si="4"/>
        <v>0</v>
      </c>
      <c r="AA38" s="5"/>
      <c r="AB38" s="5"/>
      <c r="AC38" s="5"/>
      <c r="AD38" s="5"/>
      <c r="AE38" s="5"/>
      <c r="AF38" s="5"/>
      <c r="AG38" s="5"/>
      <c r="AH38" s="5"/>
      <c r="AI38" s="5">
        <f t="shared" si="5"/>
        <v>0</v>
      </c>
      <c r="AJ38" s="5" t="str">
        <f t="shared" si="6"/>
        <v>0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>
        <f t="shared" si="10"/>
        <v>0</v>
      </c>
      <c r="AW38" s="5"/>
      <c r="AX38">
        <f t="shared" si="11"/>
        <v>0</v>
      </c>
      <c r="AY38" t="str">
        <f t="shared" si="7"/>
        <v/>
      </c>
      <c r="AZ38" s="5"/>
      <c r="BA38" s="5"/>
      <c r="BB38" s="5"/>
      <c r="BC38" s="5"/>
      <c r="BD38" s="5">
        <v>0</v>
      </c>
      <c r="BE38" s="5">
        <v>0</v>
      </c>
      <c r="BF38" s="5"/>
      <c r="BH38" s="1">
        <v>0</v>
      </c>
      <c r="BI38" s="1" t="str">
        <f t="shared" si="8"/>
        <v/>
      </c>
      <c r="BN38" s="1">
        <v>0</v>
      </c>
      <c r="BO38" s="1">
        <v>0</v>
      </c>
      <c r="BR38" t="str">
        <f t="shared" si="9"/>
        <v/>
      </c>
    </row>
    <row r="39" spans="1:70" x14ac:dyDescent="0.2">
      <c r="A39" s="5" t="s">
        <v>0</v>
      </c>
      <c r="B39" s="5">
        <v>2</v>
      </c>
      <c r="C39" s="5">
        <v>58.731667000000002</v>
      </c>
      <c r="D39" s="5">
        <v>-93.813889000000003</v>
      </c>
      <c r="E39" s="5">
        <v>38</v>
      </c>
      <c r="F39" s="5">
        <v>8</v>
      </c>
      <c r="G39" s="5" t="s">
        <v>60</v>
      </c>
      <c r="H39" s="5">
        <v>26</v>
      </c>
      <c r="I39" s="5"/>
      <c r="J39" s="5">
        <v>1</v>
      </c>
      <c r="K39" s="5">
        <v>1</v>
      </c>
      <c r="L39">
        <f t="shared" si="1"/>
        <v>0</v>
      </c>
      <c r="M39" s="5"/>
      <c r="N39" s="5"/>
      <c r="O39" s="5"/>
      <c r="P39" s="5"/>
      <c r="Q39" s="5">
        <v>1</v>
      </c>
      <c r="R39" s="5">
        <v>1</v>
      </c>
      <c r="S39" s="5"/>
      <c r="T39" s="5"/>
      <c r="U39" s="5"/>
      <c r="V39" s="5"/>
      <c r="W39" s="5"/>
      <c r="X39" s="5">
        <f t="shared" si="2"/>
        <v>1</v>
      </c>
      <c r="Y39" s="5">
        <f t="shared" si="3"/>
        <v>0</v>
      </c>
      <c r="Z39" s="5">
        <f t="shared" si="4"/>
        <v>2</v>
      </c>
      <c r="AA39" s="5"/>
      <c r="AB39" s="5"/>
      <c r="AC39" s="5"/>
      <c r="AD39" s="5"/>
      <c r="AE39" s="5"/>
      <c r="AF39" s="5"/>
      <c r="AG39" s="5"/>
      <c r="AH39" s="5">
        <v>1</v>
      </c>
      <c r="AI39" s="5">
        <f t="shared" si="5"/>
        <v>1</v>
      </c>
      <c r="AJ39" s="5" t="str">
        <f t="shared" si="6"/>
        <v>1</v>
      </c>
      <c r="AK39" s="5"/>
      <c r="AL39" s="5"/>
      <c r="AM39" s="5"/>
      <c r="AN39" s="5"/>
      <c r="AO39" s="5">
        <v>10.8</v>
      </c>
      <c r="AP39" s="5"/>
      <c r="AQ39" s="5"/>
      <c r="AR39" s="5"/>
      <c r="AS39" s="5"/>
      <c r="AT39" s="5"/>
      <c r="AU39" s="5"/>
      <c r="AV39" s="5"/>
      <c r="AW39" s="5"/>
      <c r="AX39">
        <f t="shared" si="11"/>
        <v>0</v>
      </c>
      <c r="AY39">
        <f t="shared" si="7"/>
        <v>1</v>
      </c>
      <c r="AZ39" s="5"/>
      <c r="BA39" s="5"/>
      <c r="BB39" s="5"/>
      <c r="BC39" s="5"/>
      <c r="BD39" s="5">
        <v>0</v>
      </c>
      <c r="BE39" s="5">
        <v>0</v>
      </c>
      <c r="BF39" s="5"/>
      <c r="BH39" s="1">
        <v>0</v>
      </c>
      <c r="BI39" s="1" t="str">
        <f t="shared" si="8"/>
        <v/>
      </c>
      <c r="BN39" s="1">
        <v>0</v>
      </c>
      <c r="BO39" s="1">
        <v>0</v>
      </c>
      <c r="BR39" t="str">
        <f t="shared" si="9"/>
        <v/>
      </c>
    </row>
    <row r="40" spans="1:70" x14ac:dyDescent="0.2">
      <c r="A40" s="5" t="s">
        <v>0</v>
      </c>
      <c r="B40" s="5">
        <v>2</v>
      </c>
      <c r="C40" s="5">
        <v>58.731667000000002</v>
      </c>
      <c r="D40" s="5">
        <v>-93.813889000000003</v>
      </c>
      <c r="E40" s="5">
        <v>39</v>
      </c>
      <c r="F40" s="5">
        <v>9</v>
      </c>
      <c r="G40" s="5" t="s">
        <v>60</v>
      </c>
      <c r="H40" s="5">
        <v>30</v>
      </c>
      <c r="I40" s="5"/>
      <c r="J40" s="5">
        <v>1</v>
      </c>
      <c r="K40" s="5">
        <v>1</v>
      </c>
      <c r="L40">
        <f t="shared" si="1"/>
        <v>0</v>
      </c>
      <c r="M40" s="5"/>
      <c r="N40" s="5"/>
      <c r="O40" s="5"/>
      <c r="P40" s="5"/>
      <c r="Q40" s="5"/>
      <c r="R40" s="5">
        <v>1</v>
      </c>
      <c r="S40" s="5"/>
      <c r="T40" s="5"/>
      <c r="U40" s="5"/>
      <c r="V40" s="5"/>
      <c r="W40" s="5"/>
      <c r="X40" s="5">
        <f t="shared" si="2"/>
        <v>1</v>
      </c>
      <c r="Y40" s="5">
        <f t="shared" si="3"/>
        <v>0</v>
      </c>
      <c r="Z40" s="5">
        <f t="shared" si="4"/>
        <v>1</v>
      </c>
      <c r="AA40" s="5"/>
      <c r="AB40" s="5"/>
      <c r="AC40" s="5"/>
      <c r="AD40" s="5"/>
      <c r="AE40" s="5"/>
      <c r="AF40" s="5"/>
      <c r="AG40" s="5"/>
      <c r="AH40" s="5"/>
      <c r="AI40" s="5">
        <f t="shared" si="5"/>
        <v>0</v>
      </c>
      <c r="AJ40" s="5" t="str">
        <f t="shared" si="6"/>
        <v>0</v>
      </c>
      <c r="AK40" s="5"/>
      <c r="AL40" s="5"/>
      <c r="AM40" s="5"/>
      <c r="AN40" s="5"/>
      <c r="AO40" s="5">
        <v>5.5</v>
      </c>
      <c r="AP40" s="5"/>
      <c r="AQ40" s="5"/>
      <c r="AR40" s="5"/>
      <c r="AS40" s="5"/>
      <c r="AT40" s="5"/>
      <c r="AU40" s="5"/>
      <c r="AV40" s="5"/>
      <c r="AW40" s="5"/>
      <c r="AX40">
        <f t="shared" si="11"/>
        <v>0</v>
      </c>
      <c r="AY40">
        <f t="shared" si="7"/>
        <v>1</v>
      </c>
      <c r="AZ40" s="5"/>
      <c r="BA40" s="5"/>
      <c r="BB40" s="5"/>
      <c r="BC40" s="5"/>
      <c r="BD40" s="5">
        <v>0</v>
      </c>
      <c r="BE40" s="5">
        <v>0</v>
      </c>
      <c r="BF40" s="5"/>
      <c r="BH40" s="1">
        <v>0</v>
      </c>
      <c r="BI40" s="1" t="str">
        <f t="shared" si="8"/>
        <v/>
      </c>
      <c r="BN40" s="1">
        <v>0</v>
      </c>
      <c r="BO40" s="1">
        <v>0</v>
      </c>
      <c r="BR40" t="str">
        <f t="shared" si="9"/>
        <v/>
      </c>
    </row>
    <row r="41" spans="1:70" x14ac:dyDescent="0.2">
      <c r="A41" s="5" t="s">
        <v>0</v>
      </c>
      <c r="B41" s="5">
        <v>2</v>
      </c>
      <c r="C41" s="5">
        <v>58.731667000000002</v>
      </c>
      <c r="D41" s="5">
        <v>-93.813889000000003</v>
      </c>
      <c r="E41" s="5">
        <v>40</v>
      </c>
      <c r="F41" s="5">
        <v>10</v>
      </c>
      <c r="G41" s="5" t="s">
        <v>59</v>
      </c>
      <c r="H41" s="5"/>
      <c r="I41" s="5">
        <v>8.5</v>
      </c>
      <c r="J41" s="5">
        <v>1</v>
      </c>
      <c r="K41" s="5">
        <v>1</v>
      </c>
      <c r="L41">
        <f t="shared" si="1"/>
        <v>0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>
        <f t="shared" si="2"/>
        <v>0</v>
      </c>
      <c r="Y41" s="5">
        <f t="shared" si="3"/>
        <v>1</v>
      </c>
      <c r="Z41" s="5">
        <f t="shared" si="4"/>
        <v>0</v>
      </c>
      <c r="AA41" s="5"/>
      <c r="AB41" s="5"/>
      <c r="AC41" s="5"/>
      <c r="AD41" s="5"/>
      <c r="AE41" s="5"/>
      <c r="AF41" s="5"/>
      <c r="AG41" s="5"/>
      <c r="AH41" s="5"/>
      <c r="AI41" s="5">
        <f t="shared" si="5"/>
        <v>0</v>
      </c>
      <c r="AJ41" s="5" t="str">
        <f t="shared" si="6"/>
        <v>0</v>
      </c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>
        <f t="shared" si="10"/>
        <v>0</v>
      </c>
      <c r="AW41" s="5"/>
      <c r="AX41">
        <f t="shared" si="11"/>
        <v>0</v>
      </c>
      <c r="AY41" t="str">
        <f t="shared" si="7"/>
        <v/>
      </c>
      <c r="AZ41" s="5"/>
      <c r="BA41" s="5"/>
      <c r="BB41" s="5"/>
      <c r="BC41" s="5"/>
      <c r="BD41" s="5">
        <v>0</v>
      </c>
      <c r="BE41" s="5">
        <v>0</v>
      </c>
      <c r="BF41" s="5"/>
      <c r="BH41" s="1">
        <v>0</v>
      </c>
      <c r="BI41" s="1" t="str">
        <f t="shared" si="8"/>
        <v/>
      </c>
      <c r="BN41" s="1">
        <v>0</v>
      </c>
      <c r="BO41" s="1">
        <v>0</v>
      </c>
      <c r="BR41" t="str">
        <f t="shared" si="9"/>
        <v/>
      </c>
    </row>
    <row r="42" spans="1:70" x14ac:dyDescent="0.2">
      <c r="A42" s="5" t="s">
        <v>0</v>
      </c>
      <c r="B42" s="5">
        <v>2</v>
      </c>
      <c r="C42" s="5">
        <v>58.731667000000002</v>
      </c>
      <c r="D42" s="5">
        <v>-93.813889000000003</v>
      </c>
      <c r="E42" s="5">
        <v>41</v>
      </c>
      <c r="F42" s="5">
        <v>11</v>
      </c>
      <c r="G42" s="5" t="s">
        <v>58</v>
      </c>
      <c r="H42" s="5"/>
      <c r="I42" s="5">
        <v>7.3</v>
      </c>
      <c r="J42" s="5">
        <v>0</v>
      </c>
      <c r="K42" s="5">
        <v>1</v>
      </c>
      <c r="L42">
        <f t="shared" si="1"/>
        <v>0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>
        <f t="shared" si="2"/>
        <v>0</v>
      </c>
      <c r="Y42" s="5">
        <f t="shared" si="3"/>
        <v>1</v>
      </c>
      <c r="Z42" s="5">
        <f t="shared" si="4"/>
        <v>0</v>
      </c>
      <c r="AA42" s="5"/>
      <c r="AB42" s="5"/>
      <c r="AC42" s="5"/>
      <c r="AD42" s="5"/>
      <c r="AE42" s="5"/>
      <c r="AF42" s="5"/>
      <c r="AG42" s="5"/>
      <c r="AH42" s="5"/>
      <c r="AI42" s="5">
        <f t="shared" si="5"/>
        <v>0</v>
      </c>
      <c r="AJ42" s="5" t="str">
        <f t="shared" si="6"/>
        <v>0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>
        <f t="shared" si="10"/>
        <v>0</v>
      </c>
      <c r="AW42" s="5"/>
      <c r="AX42">
        <f t="shared" si="11"/>
        <v>0</v>
      </c>
      <c r="AY42" t="str">
        <f t="shared" si="7"/>
        <v/>
      </c>
      <c r="AZ42" s="5"/>
      <c r="BA42" s="5"/>
      <c r="BB42" s="5"/>
      <c r="BC42" s="5"/>
      <c r="BD42" s="5">
        <v>0</v>
      </c>
      <c r="BE42" s="5">
        <v>0</v>
      </c>
      <c r="BF42" s="5"/>
      <c r="BH42" s="1">
        <v>0</v>
      </c>
      <c r="BI42" s="1" t="str">
        <f t="shared" si="8"/>
        <v/>
      </c>
      <c r="BN42" s="1">
        <v>0</v>
      </c>
      <c r="BO42" s="1">
        <v>0</v>
      </c>
      <c r="BR42" t="str">
        <f t="shared" si="9"/>
        <v/>
      </c>
    </row>
    <row r="43" spans="1:70" x14ac:dyDescent="0.2">
      <c r="A43" s="5" t="s">
        <v>0</v>
      </c>
      <c r="B43" s="5">
        <v>2</v>
      </c>
      <c r="C43" s="5">
        <v>58.731667000000002</v>
      </c>
      <c r="D43" s="5">
        <v>-93.813889000000003</v>
      </c>
      <c r="E43" s="5">
        <v>42</v>
      </c>
      <c r="F43" s="5">
        <v>12</v>
      </c>
      <c r="G43" s="5" t="s">
        <v>60</v>
      </c>
      <c r="H43" s="5">
        <v>26</v>
      </c>
      <c r="I43" s="5"/>
      <c r="J43" s="5">
        <v>1</v>
      </c>
      <c r="K43" s="5">
        <v>1</v>
      </c>
      <c r="L43">
        <f t="shared" si="1"/>
        <v>0</v>
      </c>
      <c r="M43" s="5"/>
      <c r="N43" s="5"/>
      <c r="O43" s="5"/>
      <c r="P43" s="5"/>
      <c r="Q43" s="5"/>
      <c r="R43" s="5"/>
      <c r="S43" s="5"/>
      <c r="T43" s="5"/>
      <c r="U43" s="5"/>
      <c r="V43" s="5">
        <v>1</v>
      </c>
      <c r="W43" s="5">
        <v>1</v>
      </c>
      <c r="X43" s="5">
        <f t="shared" si="2"/>
        <v>1</v>
      </c>
      <c r="Y43" s="5">
        <f t="shared" si="3"/>
        <v>0</v>
      </c>
      <c r="Z43" s="5">
        <f t="shared" si="4"/>
        <v>2</v>
      </c>
      <c r="AA43" s="5"/>
      <c r="AB43" s="5"/>
      <c r="AC43" s="5"/>
      <c r="AD43" s="5"/>
      <c r="AE43" s="5"/>
      <c r="AF43" s="5"/>
      <c r="AG43" s="5"/>
      <c r="AH43" s="5"/>
      <c r="AI43" s="5">
        <f t="shared" si="5"/>
        <v>0</v>
      </c>
      <c r="AJ43" s="5" t="str">
        <f t="shared" si="6"/>
        <v>0</v>
      </c>
      <c r="AK43" s="5"/>
      <c r="AL43" s="5"/>
      <c r="AM43" s="5"/>
      <c r="AN43" s="5"/>
      <c r="AO43" s="5">
        <v>2.1</v>
      </c>
      <c r="AP43" s="5"/>
      <c r="AQ43" s="5"/>
      <c r="AR43" s="5"/>
      <c r="AS43" s="5"/>
      <c r="AT43" s="5"/>
      <c r="AU43" s="5"/>
      <c r="AV43" s="5"/>
      <c r="AW43" s="5"/>
      <c r="AX43">
        <f t="shared" si="11"/>
        <v>0</v>
      </c>
      <c r="AY43">
        <f t="shared" si="7"/>
        <v>1</v>
      </c>
      <c r="AZ43" s="5"/>
      <c r="BA43" s="5"/>
      <c r="BB43" s="5"/>
      <c r="BC43" s="5"/>
      <c r="BD43" s="5">
        <v>0</v>
      </c>
      <c r="BE43" s="5">
        <v>0</v>
      </c>
      <c r="BF43" s="5"/>
      <c r="BH43" s="1">
        <v>0</v>
      </c>
      <c r="BI43" s="1" t="str">
        <f t="shared" si="8"/>
        <v/>
      </c>
      <c r="BN43" s="1">
        <v>0</v>
      </c>
      <c r="BO43" s="1">
        <v>0</v>
      </c>
      <c r="BR43" t="str">
        <f t="shared" si="9"/>
        <v/>
      </c>
    </row>
    <row r="44" spans="1:70" x14ac:dyDescent="0.2">
      <c r="A44" s="5" t="s">
        <v>0</v>
      </c>
      <c r="B44" s="5">
        <v>2</v>
      </c>
      <c r="C44" s="5">
        <v>58.731667000000002</v>
      </c>
      <c r="D44" s="5">
        <v>-93.813889000000003</v>
      </c>
      <c r="E44" s="5">
        <v>43</v>
      </c>
      <c r="F44" s="5">
        <v>13</v>
      </c>
      <c r="G44" s="5" t="s">
        <v>60</v>
      </c>
      <c r="H44" s="5">
        <v>36</v>
      </c>
      <c r="I44" s="5"/>
      <c r="J44" s="5">
        <v>1</v>
      </c>
      <c r="K44" s="5">
        <v>1</v>
      </c>
      <c r="L44">
        <f t="shared" si="1"/>
        <v>0</v>
      </c>
      <c r="M44" s="5"/>
      <c r="N44" s="5"/>
      <c r="O44" s="5"/>
      <c r="P44" s="5"/>
      <c r="Q44" s="5"/>
      <c r="R44" s="5">
        <v>5</v>
      </c>
      <c r="S44" s="5"/>
      <c r="T44" s="5">
        <v>1</v>
      </c>
      <c r="U44" s="5"/>
      <c r="V44" s="5"/>
      <c r="W44" s="5"/>
      <c r="X44" s="5">
        <f t="shared" si="2"/>
        <v>1</v>
      </c>
      <c r="Y44" s="5">
        <f t="shared" si="3"/>
        <v>0</v>
      </c>
      <c r="Z44" s="5">
        <f t="shared" si="4"/>
        <v>6</v>
      </c>
      <c r="AA44" s="5"/>
      <c r="AB44" s="5"/>
      <c r="AC44" s="5"/>
      <c r="AD44" s="5"/>
      <c r="AE44" s="5"/>
      <c r="AF44" s="5"/>
      <c r="AG44" s="5"/>
      <c r="AH44" s="5"/>
      <c r="AI44" s="5">
        <f t="shared" si="5"/>
        <v>0</v>
      </c>
      <c r="AJ44" s="5" t="str">
        <f t="shared" si="6"/>
        <v>0</v>
      </c>
      <c r="AK44" s="5"/>
      <c r="AL44" s="5"/>
      <c r="AM44" s="5"/>
      <c r="AN44" s="5"/>
      <c r="AO44" s="5">
        <v>7.4</v>
      </c>
      <c r="AP44" s="5"/>
      <c r="AQ44" s="5"/>
      <c r="AR44" s="5"/>
      <c r="AS44" s="5"/>
      <c r="AT44" s="5"/>
      <c r="AU44" s="5"/>
      <c r="AV44" s="5"/>
      <c r="AW44" s="5"/>
      <c r="AX44">
        <f t="shared" si="11"/>
        <v>0</v>
      </c>
      <c r="AY44">
        <f t="shared" si="7"/>
        <v>1</v>
      </c>
      <c r="AZ44" s="5"/>
      <c r="BA44" s="5"/>
      <c r="BB44" s="5"/>
      <c r="BC44" s="5"/>
      <c r="BD44" s="5">
        <v>0</v>
      </c>
      <c r="BE44" s="5">
        <v>0</v>
      </c>
      <c r="BF44" s="5"/>
      <c r="BH44" s="1">
        <v>0</v>
      </c>
      <c r="BI44" s="1" t="str">
        <f t="shared" si="8"/>
        <v/>
      </c>
      <c r="BN44" s="1">
        <v>0</v>
      </c>
      <c r="BO44" s="1">
        <v>0</v>
      </c>
      <c r="BR44" t="str">
        <f t="shared" si="9"/>
        <v/>
      </c>
    </row>
    <row r="45" spans="1:70" x14ac:dyDescent="0.2">
      <c r="A45" s="5" t="s">
        <v>0</v>
      </c>
      <c r="B45" s="5">
        <v>2</v>
      </c>
      <c r="C45" s="5">
        <v>58.731667000000002</v>
      </c>
      <c r="D45" s="5">
        <v>-93.813889000000003</v>
      </c>
      <c r="E45" s="5">
        <v>44</v>
      </c>
      <c r="F45" s="5">
        <v>14</v>
      </c>
      <c r="G45" s="5" t="s">
        <v>59</v>
      </c>
      <c r="H45" s="5"/>
      <c r="I45" s="5">
        <v>9.1999999999999993</v>
      </c>
      <c r="J45" s="5">
        <v>1</v>
      </c>
      <c r="K45" s="5">
        <v>1</v>
      </c>
      <c r="L45">
        <f t="shared" si="1"/>
        <v>0</v>
      </c>
      <c r="M45" s="5"/>
      <c r="N45" s="5"/>
      <c r="O45" s="5">
        <v>1</v>
      </c>
      <c r="P45" s="5"/>
      <c r="Q45" s="5"/>
      <c r="R45" s="5"/>
      <c r="S45" s="5"/>
      <c r="T45" s="5"/>
      <c r="U45" s="5"/>
      <c r="V45" s="5"/>
      <c r="W45" s="5"/>
      <c r="X45" s="5">
        <f t="shared" si="2"/>
        <v>1</v>
      </c>
      <c r="Y45" s="5">
        <f t="shared" si="3"/>
        <v>0</v>
      </c>
      <c r="Z45" s="5">
        <f t="shared" si="4"/>
        <v>1</v>
      </c>
      <c r="AA45" s="5"/>
      <c r="AB45" s="5"/>
      <c r="AC45" s="5"/>
      <c r="AD45" s="5"/>
      <c r="AE45" s="5"/>
      <c r="AF45" s="5"/>
      <c r="AG45" s="5"/>
      <c r="AH45" s="5"/>
      <c r="AI45" s="5">
        <f t="shared" si="5"/>
        <v>0</v>
      </c>
      <c r="AJ45" s="5" t="str">
        <f t="shared" si="6"/>
        <v>0</v>
      </c>
      <c r="AK45" s="5"/>
      <c r="AL45" s="5"/>
      <c r="AM45" s="5"/>
      <c r="AN45" s="5"/>
      <c r="AO45" s="5"/>
      <c r="AP45" s="5">
        <v>6.9</v>
      </c>
      <c r="AQ45" s="5">
        <v>6</v>
      </c>
      <c r="AR45" s="5"/>
      <c r="AS45" s="5"/>
      <c r="AT45" s="5"/>
      <c r="AU45" s="5"/>
      <c r="AV45" s="5">
        <f t="shared" si="10"/>
        <v>6</v>
      </c>
      <c r="AW45" s="5"/>
      <c r="AX45">
        <f t="shared" si="11"/>
        <v>0</v>
      </c>
      <c r="AY45">
        <f t="shared" si="7"/>
        <v>1</v>
      </c>
      <c r="AZ45" s="5"/>
      <c r="BA45" s="5"/>
      <c r="BB45" s="5"/>
      <c r="BC45" s="5"/>
      <c r="BD45" s="5">
        <v>0</v>
      </c>
      <c r="BE45" s="5">
        <v>0</v>
      </c>
      <c r="BF45" s="5"/>
      <c r="BH45" s="1">
        <v>0</v>
      </c>
      <c r="BI45" s="1" t="str">
        <f t="shared" si="8"/>
        <v/>
      </c>
      <c r="BN45" s="1">
        <v>0</v>
      </c>
      <c r="BO45" s="1">
        <v>0</v>
      </c>
      <c r="BR45" t="str">
        <f t="shared" si="9"/>
        <v/>
      </c>
    </row>
    <row r="46" spans="1:70" x14ac:dyDescent="0.2">
      <c r="A46" s="5" t="s">
        <v>0</v>
      </c>
      <c r="B46" s="5">
        <v>2</v>
      </c>
      <c r="C46" s="5">
        <v>58.731667000000002</v>
      </c>
      <c r="D46" s="5">
        <v>-93.813889000000003</v>
      </c>
      <c r="E46" s="5">
        <v>45</v>
      </c>
      <c r="F46" s="5">
        <v>15</v>
      </c>
      <c r="G46" s="5" t="s">
        <v>58</v>
      </c>
      <c r="H46" s="5"/>
      <c r="I46" s="5">
        <v>14.1</v>
      </c>
      <c r="J46" s="5">
        <v>0</v>
      </c>
      <c r="K46" s="5">
        <v>1</v>
      </c>
      <c r="L46">
        <f t="shared" si="1"/>
        <v>0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>
        <f t="shared" si="2"/>
        <v>0</v>
      </c>
      <c r="Y46" s="5">
        <f t="shared" si="3"/>
        <v>1</v>
      </c>
      <c r="Z46" s="5">
        <f t="shared" si="4"/>
        <v>0</v>
      </c>
      <c r="AA46" s="5"/>
      <c r="AB46" s="5"/>
      <c r="AC46" s="5"/>
      <c r="AD46" s="5"/>
      <c r="AE46" s="5"/>
      <c r="AF46" s="5"/>
      <c r="AG46" s="5"/>
      <c r="AH46" s="5"/>
      <c r="AI46" s="5">
        <f t="shared" si="5"/>
        <v>0</v>
      </c>
      <c r="AJ46" s="5" t="str">
        <f t="shared" si="6"/>
        <v>0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>
        <f t="shared" si="10"/>
        <v>0</v>
      </c>
      <c r="AW46" s="5"/>
      <c r="AX46">
        <f t="shared" si="11"/>
        <v>0</v>
      </c>
      <c r="AY46" t="str">
        <f t="shared" si="7"/>
        <v/>
      </c>
      <c r="AZ46" s="5"/>
      <c r="BA46" s="5"/>
      <c r="BB46" s="5"/>
      <c r="BC46" s="5"/>
      <c r="BD46" s="5">
        <v>0</v>
      </c>
      <c r="BE46" s="5">
        <v>0</v>
      </c>
      <c r="BF46" s="5"/>
      <c r="BH46" s="1">
        <v>0</v>
      </c>
      <c r="BI46" s="1" t="str">
        <f t="shared" si="8"/>
        <v/>
      </c>
      <c r="BN46" s="1">
        <v>0</v>
      </c>
      <c r="BO46" s="1">
        <v>0</v>
      </c>
      <c r="BR46" t="str">
        <f t="shared" si="9"/>
        <v/>
      </c>
    </row>
    <row r="47" spans="1:70" x14ac:dyDescent="0.2">
      <c r="A47" s="5" t="s">
        <v>0</v>
      </c>
      <c r="B47" s="5">
        <v>2</v>
      </c>
      <c r="C47" s="5">
        <v>58.731667000000002</v>
      </c>
      <c r="D47" s="5">
        <v>-93.813889000000003</v>
      </c>
      <c r="E47" s="5">
        <v>46</v>
      </c>
      <c r="F47" s="5">
        <v>16</v>
      </c>
      <c r="G47" s="5" t="s">
        <v>60</v>
      </c>
      <c r="H47" s="5">
        <v>30</v>
      </c>
      <c r="I47" s="5"/>
      <c r="J47" s="5">
        <v>1</v>
      </c>
      <c r="K47" s="5">
        <v>1</v>
      </c>
      <c r="L47">
        <f t="shared" si="1"/>
        <v>0</v>
      </c>
      <c r="M47" s="5"/>
      <c r="N47" s="5"/>
      <c r="O47" s="5"/>
      <c r="P47" s="5"/>
      <c r="Q47" s="5"/>
      <c r="R47" s="5"/>
      <c r="S47" s="5"/>
      <c r="T47" s="5"/>
      <c r="U47" s="5"/>
      <c r="V47" s="5">
        <v>1</v>
      </c>
      <c r="W47" s="5">
        <v>1</v>
      </c>
      <c r="X47" s="5">
        <f t="shared" si="2"/>
        <v>1</v>
      </c>
      <c r="Y47" s="5">
        <f t="shared" si="3"/>
        <v>0</v>
      </c>
      <c r="Z47" s="5">
        <f t="shared" si="4"/>
        <v>2</v>
      </c>
      <c r="AA47" s="5"/>
      <c r="AB47" s="5"/>
      <c r="AC47" s="5"/>
      <c r="AD47" s="5"/>
      <c r="AE47" s="5"/>
      <c r="AF47" s="5"/>
      <c r="AG47" s="5"/>
      <c r="AH47" s="5"/>
      <c r="AI47" s="5">
        <f t="shared" si="5"/>
        <v>0</v>
      </c>
      <c r="AJ47" s="5" t="str">
        <f t="shared" si="6"/>
        <v>0</v>
      </c>
      <c r="AK47" s="5"/>
      <c r="AL47" s="5"/>
      <c r="AM47" s="5"/>
      <c r="AN47" s="5"/>
      <c r="AO47" s="5">
        <v>2.8</v>
      </c>
      <c r="AP47" s="5"/>
      <c r="AQ47" s="5"/>
      <c r="AR47" s="5"/>
      <c r="AS47" s="5"/>
      <c r="AT47" s="5"/>
      <c r="AU47" s="5"/>
      <c r="AV47" s="5"/>
      <c r="AW47" s="5"/>
      <c r="AX47">
        <f t="shared" si="11"/>
        <v>0</v>
      </c>
      <c r="AY47">
        <f t="shared" si="7"/>
        <v>1</v>
      </c>
      <c r="AZ47" s="5"/>
      <c r="BA47" s="5"/>
      <c r="BB47" s="5"/>
      <c r="BC47" s="5"/>
      <c r="BD47" s="5">
        <v>0</v>
      </c>
      <c r="BE47" s="5">
        <v>0</v>
      </c>
      <c r="BF47" s="5"/>
      <c r="BH47" s="1">
        <v>0</v>
      </c>
      <c r="BI47" s="1" t="str">
        <f t="shared" si="8"/>
        <v/>
      </c>
      <c r="BN47" s="1">
        <v>0</v>
      </c>
      <c r="BO47" s="1">
        <v>0</v>
      </c>
      <c r="BR47" t="str">
        <f t="shared" si="9"/>
        <v/>
      </c>
    </row>
    <row r="48" spans="1:70" x14ac:dyDescent="0.2">
      <c r="A48" s="5" t="s">
        <v>0</v>
      </c>
      <c r="B48" s="5">
        <v>2</v>
      </c>
      <c r="C48" s="5">
        <v>58.731667000000002</v>
      </c>
      <c r="D48" s="5">
        <v>-93.813889000000003</v>
      </c>
      <c r="E48" s="5">
        <v>47</v>
      </c>
      <c r="F48" s="5">
        <v>17</v>
      </c>
      <c r="G48" s="5" t="s">
        <v>59</v>
      </c>
      <c r="H48" s="5"/>
      <c r="I48" s="5">
        <v>11.7</v>
      </c>
      <c r="J48" s="5">
        <v>1</v>
      </c>
      <c r="K48" s="5">
        <v>1</v>
      </c>
      <c r="L48">
        <f t="shared" si="1"/>
        <v>0</v>
      </c>
      <c r="M48" s="5">
        <v>1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>
        <f t="shared" si="2"/>
        <v>1</v>
      </c>
      <c r="Y48" s="5">
        <f t="shared" si="3"/>
        <v>0</v>
      </c>
      <c r="Z48" s="5">
        <f t="shared" si="4"/>
        <v>1</v>
      </c>
      <c r="AA48" s="5"/>
      <c r="AB48" s="5"/>
      <c r="AC48" s="5"/>
      <c r="AD48" s="5"/>
      <c r="AE48" s="5"/>
      <c r="AF48" s="5"/>
      <c r="AG48" s="5"/>
      <c r="AH48" s="5"/>
      <c r="AI48" s="5">
        <f t="shared" si="5"/>
        <v>0</v>
      </c>
      <c r="AJ48" s="5" t="str">
        <f t="shared" si="6"/>
        <v>0</v>
      </c>
      <c r="AK48" s="5"/>
      <c r="AL48" s="5"/>
      <c r="AM48" s="5"/>
      <c r="AN48" s="5"/>
      <c r="AO48" s="5"/>
      <c r="AP48" s="5">
        <v>6</v>
      </c>
      <c r="AQ48" s="5">
        <v>5</v>
      </c>
      <c r="AR48" s="5"/>
      <c r="AS48" s="5"/>
      <c r="AT48" s="5"/>
      <c r="AU48" s="5"/>
      <c r="AV48" s="5">
        <f t="shared" si="10"/>
        <v>5</v>
      </c>
      <c r="AW48" s="5"/>
      <c r="AX48">
        <f t="shared" si="11"/>
        <v>0</v>
      </c>
      <c r="AY48">
        <f t="shared" si="7"/>
        <v>1</v>
      </c>
      <c r="AZ48" s="5"/>
      <c r="BA48" s="5"/>
      <c r="BB48" s="5"/>
      <c r="BC48" s="5"/>
      <c r="BD48" s="5">
        <v>0</v>
      </c>
      <c r="BE48" s="5">
        <v>0</v>
      </c>
      <c r="BF48" s="5"/>
      <c r="BH48" s="1">
        <v>0</v>
      </c>
      <c r="BI48" s="1" t="str">
        <f t="shared" si="8"/>
        <v/>
      </c>
      <c r="BN48" s="1">
        <v>0</v>
      </c>
      <c r="BO48" s="1">
        <v>0</v>
      </c>
      <c r="BR48" t="str">
        <f t="shared" si="9"/>
        <v/>
      </c>
    </row>
    <row r="49" spans="1:70" x14ac:dyDescent="0.2">
      <c r="A49" s="5" t="s">
        <v>0</v>
      </c>
      <c r="B49" s="5">
        <v>2</v>
      </c>
      <c r="C49" s="5">
        <v>58.731667000000002</v>
      </c>
      <c r="D49" s="5">
        <v>-93.813889000000003</v>
      </c>
      <c r="E49" s="5">
        <v>48</v>
      </c>
      <c r="F49" s="5">
        <v>18</v>
      </c>
      <c r="G49" s="5" t="s">
        <v>58</v>
      </c>
      <c r="H49" s="5"/>
      <c r="I49" s="5">
        <v>22.5</v>
      </c>
      <c r="J49" s="5">
        <v>0</v>
      </c>
      <c r="K49" s="5">
        <v>1</v>
      </c>
      <c r="L49">
        <f t="shared" si="1"/>
        <v>0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>
        <f t="shared" si="2"/>
        <v>0</v>
      </c>
      <c r="Y49" s="5">
        <f t="shared" si="3"/>
        <v>1</v>
      </c>
      <c r="Z49" s="5">
        <f t="shared" si="4"/>
        <v>0</v>
      </c>
      <c r="AA49" s="5"/>
      <c r="AB49" s="5"/>
      <c r="AC49" s="5"/>
      <c r="AD49" s="5"/>
      <c r="AE49" s="5"/>
      <c r="AF49" s="5"/>
      <c r="AG49" s="5"/>
      <c r="AH49" s="5"/>
      <c r="AI49" s="5">
        <f t="shared" si="5"/>
        <v>0</v>
      </c>
      <c r="AJ49" s="5" t="str">
        <f t="shared" si="6"/>
        <v>0</v>
      </c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>
        <f t="shared" si="10"/>
        <v>0</v>
      </c>
      <c r="AW49" s="5"/>
      <c r="AX49">
        <f t="shared" si="11"/>
        <v>0</v>
      </c>
      <c r="AY49" t="str">
        <f t="shared" si="7"/>
        <v/>
      </c>
      <c r="AZ49" s="5"/>
      <c r="BA49" s="5"/>
      <c r="BB49" s="5"/>
      <c r="BC49" s="5"/>
      <c r="BD49" s="5">
        <v>0</v>
      </c>
      <c r="BE49" s="5">
        <v>0</v>
      </c>
      <c r="BF49" s="5"/>
      <c r="BH49" s="1">
        <v>0</v>
      </c>
      <c r="BI49" s="1" t="str">
        <f t="shared" si="8"/>
        <v/>
      </c>
      <c r="BN49" s="1">
        <v>0</v>
      </c>
      <c r="BO49" s="1">
        <v>0</v>
      </c>
      <c r="BR49" t="str">
        <f t="shared" si="9"/>
        <v/>
      </c>
    </row>
    <row r="50" spans="1:70" x14ac:dyDescent="0.2">
      <c r="A50" s="5" t="s">
        <v>0</v>
      </c>
      <c r="B50" s="5">
        <v>2</v>
      </c>
      <c r="C50" s="5">
        <v>58.731667000000002</v>
      </c>
      <c r="D50" s="5">
        <v>-93.813889000000003</v>
      </c>
      <c r="E50" s="5">
        <v>49</v>
      </c>
      <c r="F50" s="5">
        <v>19</v>
      </c>
      <c r="G50" s="5" t="s">
        <v>58</v>
      </c>
      <c r="H50" s="5"/>
      <c r="I50" s="5">
        <v>14</v>
      </c>
      <c r="J50" s="5">
        <v>0</v>
      </c>
      <c r="K50" s="5">
        <v>1</v>
      </c>
      <c r="L50">
        <f t="shared" si="1"/>
        <v>0</v>
      </c>
      <c r="M50" s="5">
        <v>1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>
        <f t="shared" si="2"/>
        <v>1</v>
      </c>
      <c r="Y50" s="5">
        <f t="shared" si="3"/>
        <v>0</v>
      </c>
      <c r="Z50" s="5">
        <f t="shared" si="4"/>
        <v>1</v>
      </c>
      <c r="AA50" s="5"/>
      <c r="AB50" s="5"/>
      <c r="AC50" s="5"/>
      <c r="AD50" s="5"/>
      <c r="AE50" s="5"/>
      <c r="AF50" s="5"/>
      <c r="AG50" s="5"/>
      <c r="AH50" s="5"/>
      <c r="AI50" s="5">
        <f t="shared" si="5"/>
        <v>0</v>
      </c>
      <c r="AJ50" s="5" t="str">
        <f t="shared" si="6"/>
        <v>0</v>
      </c>
      <c r="AK50" s="5"/>
      <c r="AL50" s="5"/>
      <c r="AM50" s="5"/>
      <c r="AN50" s="5"/>
      <c r="AO50" s="5"/>
      <c r="AP50" s="5">
        <v>4.7</v>
      </c>
      <c r="AQ50" s="5">
        <v>3</v>
      </c>
      <c r="AR50" s="5"/>
      <c r="AS50" s="5"/>
      <c r="AT50" s="5"/>
      <c r="AU50" s="5"/>
      <c r="AV50" s="5">
        <f t="shared" si="10"/>
        <v>3</v>
      </c>
      <c r="AW50" s="5"/>
      <c r="AX50">
        <f t="shared" si="11"/>
        <v>0</v>
      </c>
      <c r="AY50">
        <f t="shared" si="7"/>
        <v>1</v>
      </c>
      <c r="AZ50" s="5"/>
      <c r="BA50" s="5"/>
      <c r="BB50" s="5"/>
      <c r="BC50" s="5"/>
      <c r="BD50" s="5">
        <v>0</v>
      </c>
      <c r="BE50" s="5">
        <v>0</v>
      </c>
      <c r="BF50" s="5"/>
      <c r="BH50" s="1">
        <v>0</v>
      </c>
      <c r="BI50" s="1" t="str">
        <f t="shared" si="8"/>
        <v/>
      </c>
      <c r="BN50" s="1">
        <v>0</v>
      </c>
      <c r="BO50" s="1">
        <v>0</v>
      </c>
      <c r="BR50" t="str">
        <f t="shared" si="9"/>
        <v/>
      </c>
    </row>
    <row r="51" spans="1:70" x14ac:dyDescent="0.2">
      <c r="A51" s="5" t="s">
        <v>0</v>
      </c>
      <c r="B51" s="5">
        <v>2</v>
      </c>
      <c r="C51" s="5">
        <v>58.731667000000002</v>
      </c>
      <c r="D51" s="5">
        <v>-93.813889000000003</v>
      </c>
      <c r="E51" s="5">
        <v>50</v>
      </c>
      <c r="F51" s="5">
        <v>20</v>
      </c>
      <c r="G51" s="5" t="s">
        <v>58</v>
      </c>
      <c r="H51" s="5"/>
      <c r="I51" s="5">
        <v>9.1999999999999993</v>
      </c>
      <c r="J51" s="5">
        <v>0</v>
      </c>
      <c r="K51" s="5">
        <v>1</v>
      </c>
      <c r="L51">
        <f t="shared" si="1"/>
        <v>0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>
        <f t="shared" si="2"/>
        <v>0</v>
      </c>
      <c r="Y51" s="5">
        <f t="shared" si="3"/>
        <v>1</v>
      </c>
      <c r="Z51" s="5">
        <f t="shared" si="4"/>
        <v>0</v>
      </c>
      <c r="AA51" s="5"/>
      <c r="AB51" s="5"/>
      <c r="AC51" s="5"/>
      <c r="AD51" s="5"/>
      <c r="AE51" s="5"/>
      <c r="AF51" s="5"/>
      <c r="AG51" s="5"/>
      <c r="AH51" s="5"/>
      <c r="AI51" s="5">
        <f t="shared" si="5"/>
        <v>0</v>
      </c>
      <c r="AJ51" s="5" t="str">
        <f t="shared" si="6"/>
        <v>0</v>
      </c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>
        <f t="shared" si="10"/>
        <v>0</v>
      </c>
      <c r="AW51" s="5"/>
      <c r="AX51">
        <f t="shared" si="11"/>
        <v>0</v>
      </c>
      <c r="AY51" t="str">
        <f t="shared" si="7"/>
        <v/>
      </c>
      <c r="AZ51" s="5"/>
      <c r="BA51" s="5"/>
      <c r="BB51" s="5"/>
      <c r="BC51" s="5"/>
      <c r="BD51" s="5">
        <v>0</v>
      </c>
      <c r="BE51" s="5">
        <v>0</v>
      </c>
      <c r="BF51" s="5"/>
      <c r="BH51" s="1">
        <v>0</v>
      </c>
      <c r="BI51" s="1" t="str">
        <f t="shared" si="8"/>
        <v/>
      </c>
      <c r="BN51" s="1">
        <v>0</v>
      </c>
      <c r="BO51" s="1">
        <v>0</v>
      </c>
      <c r="BR51" t="str">
        <f t="shared" si="9"/>
        <v/>
      </c>
    </row>
    <row r="52" spans="1:70" x14ac:dyDescent="0.2">
      <c r="A52" s="5" t="s">
        <v>0</v>
      </c>
      <c r="B52" s="5">
        <v>2</v>
      </c>
      <c r="C52" s="5">
        <v>58.731667000000002</v>
      </c>
      <c r="D52" s="5">
        <v>-93.813889000000003</v>
      </c>
      <c r="E52" s="5">
        <v>51</v>
      </c>
      <c r="F52" s="5">
        <v>21</v>
      </c>
      <c r="G52" s="5" t="s">
        <v>59</v>
      </c>
      <c r="H52" s="5"/>
      <c r="I52" s="5">
        <v>10.7</v>
      </c>
      <c r="J52" s="5">
        <v>1</v>
      </c>
      <c r="K52" s="5">
        <v>1</v>
      </c>
      <c r="L52">
        <f t="shared" si="1"/>
        <v>0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>
        <f t="shared" si="2"/>
        <v>0</v>
      </c>
      <c r="Y52" s="5">
        <f t="shared" si="3"/>
        <v>1</v>
      </c>
      <c r="Z52" s="5">
        <f t="shared" si="4"/>
        <v>0</v>
      </c>
      <c r="AA52" s="5"/>
      <c r="AB52" s="5"/>
      <c r="AC52" s="5"/>
      <c r="AD52" s="5"/>
      <c r="AE52" s="5"/>
      <c r="AF52" s="5"/>
      <c r="AG52" s="5"/>
      <c r="AH52" s="5"/>
      <c r="AI52" s="5">
        <f t="shared" si="5"/>
        <v>0</v>
      </c>
      <c r="AJ52" s="5" t="str">
        <f t="shared" si="6"/>
        <v>0</v>
      </c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>
        <f t="shared" si="10"/>
        <v>0</v>
      </c>
      <c r="AW52" s="5"/>
      <c r="AX52">
        <f t="shared" si="11"/>
        <v>0</v>
      </c>
      <c r="AY52" t="str">
        <f t="shared" si="7"/>
        <v/>
      </c>
      <c r="AZ52" s="5"/>
      <c r="BA52" s="5"/>
      <c r="BB52" s="5"/>
      <c r="BC52" s="5"/>
      <c r="BD52" s="5">
        <v>0</v>
      </c>
      <c r="BE52" s="5">
        <v>0</v>
      </c>
      <c r="BF52" s="5"/>
      <c r="BH52" s="1">
        <v>0</v>
      </c>
      <c r="BI52" s="1" t="str">
        <f t="shared" si="8"/>
        <v/>
      </c>
      <c r="BN52" s="1">
        <v>0</v>
      </c>
      <c r="BO52" s="1">
        <v>0</v>
      </c>
      <c r="BR52" t="str">
        <f t="shared" si="9"/>
        <v/>
      </c>
    </row>
    <row r="53" spans="1:70" x14ac:dyDescent="0.2">
      <c r="A53" s="5" t="s">
        <v>0</v>
      </c>
      <c r="B53" s="5">
        <v>2</v>
      </c>
      <c r="C53" s="5">
        <v>58.731667000000002</v>
      </c>
      <c r="D53" s="5">
        <v>-93.813889000000003</v>
      </c>
      <c r="E53" s="5">
        <v>52</v>
      </c>
      <c r="F53" s="5">
        <v>22</v>
      </c>
      <c r="G53" s="5" t="s">
        <v>60</v>
      </c>
      <c r="H53" s="5">
        <v>26</v>
      </c>
      <c r="I53" s="5"/>
      <c r="J53" s="5">
        <v>1</v>
      </c>
      <c r="K53" s="5">
        <v>1</v>
      </c>
      <c r="L53">
        <f t="shared" si="1"/>
        <v>0</v>
      </c>
      <c r="M53" s="5"/>
      <c r="N53" s="5"/>
      <c r="O53" s="5"/>
      <c r="P53" s="5"/>
      <c r="Q53" s="5"/>
      <c r="R53" s="5">
        <v>3</v>
      </c>
      <c r="S53" s="5"/>
      <c r="T53" s="5">
        <v>1</v>
      </c>
      <c r="U53" s="5"/>
      <c r="V53" s="5"/>
      <c r="W53" s="5"/>
      <c r="X53" s="5">
        <f t="shared" si="2"/>
        <v>1</v>
      </c>
      <c r="Y53" s="5">
        <f t="shared" si="3"/>
        <v>0</v>
      </c>
      <c r="Z53" s="5">
        <f t="shared" si="4"/>
        <v>4</v>
      </c>
      <c r="AA53" s="5"/>
      <c r="AB53" s="5"/>
      <c r="AC53" s="5"/>
      <c r="AD53" s="5"/>
      <c r="AE53" s="5"/>
      <c r="AF53" s="5"/>
      <c r="AG53" s="5"/>
      <c r="AH53" s="5"/>
      <c r="AI53" s="5">
        <f t="shared" si="5"/>
        <v>0</v>
      </c>
      <c r="AJ53" s="5" t="str">
        <f t="shared" si="6"/>
        <v>0</v>
      </c>
      <c r="AK53" s="5"/>
      <c r="AL53" s="5"/>
      <c r="AM53" s="5"/>
      <c r="AN53" s="5"/>
      <c r="AO53" s="5">
        <v>4.0999999999999996</v>
      </c>
      <c r="AP53" s="5"/>
      <c r="AQ53" s="5"/>
      <c r="AR53" s="5"/>
      <c r="AS53" s="5"/>
      <c r="AT53" s="5"/>
      <c r="AU53" s="5"/>
      <c r="AV53" s="5"/>
      <c r="AW53" s="5"/>
      <c r="AX53">
        <f t="shared" si="11"/>
        <v>0</v>
      </c>
      <c r="AY53">
        <f t="shared" si="7"/>
        <v>1</v>
      </c>
      <c r="AZ53" s="5"/>
      <c r="BA53" s="5"/>
      <c r="BB53" s="5"/>
      <c r="BC53" s="5"/>
      <c r="BD53" s="5">
        <v>0</v>
      </c>
      <c r="BE53" s="5">
        <v>0</v>
      </c>
      <c r="BF53" s="5"/>
      <c r="BH53" s="1">
        <v>0</v>
      </c>
      <c r="BI53" s="1" t="str">
        <f t="shared" si="8"/>
        <v/>
      </c>
      <c r="BN53" s="1">
        <v>0</v>
      </c>
      <c r="BO53" s="1">
        <v>0</v>
      </c>
      <c r="BR53" t="str">
        <f t="shared" si="9"/>
        <v/>
      </c>
    </row>
    <row r="54" spans="1:70" x14ac:dyDescent="0.2">
      <c r="A54" s="5" t="s">
        <v>0</v>
      </c>
      <c r="B54" s="5">
        <v>2</v>
      </c>
      <c r="C54" s="5">
        <v>58.731667000000002</v>
      </c>
      <c r="D54" s="5">
        <v>-93.813889000000003</v>
      </c>
      <c r="E54" s="5">
        <v>53</v>
      </c>
      <c r="F54" s="5">
        <v>23</v>
      </c>
      <c r="G54" s="5" t="s">
        <v>58</v>
      </c>
      <c r="H54" s="5"/>
      <c r="I54" s="5">
        <v>14.6</v>
      </c>
      <c r="J54" s="5">
        <v>0</v>
      </c>
      <c r="K54" s="5">
        <v>1</v>
      </c>
      <c r="L54">
        <f t="shared" si="1"/>
        <v>0</v>
      </c>
      <c r="M54" s="5">
        <v>1</v>
      </c>
      <c r="N54" s="5"/>
      <c r="O54" s="5"/>
      <c r="P54" s="5" t="s">
        <v>9</v>
      </c>
      <c r="Q54" s="5"/>
      <c r="R54" s="5"/>
      <c r="S54" s="5"/>
      <c r="T54" s="5"/>
      <c r="U54" s="5"/>
      <c r="V54" s="5"/>
      <c r="W54" s="5"/>
      <c r="X54" s="5">
        <f t="shared" si="2"/>
        <v>0</v>
      </c>
      <c r="Y54" s="5">
        <v>1</v>
      </c>
      <c r="Z54" s="5" t="str">
        <f t="shared" si="4"/>
        <v>dead</v>
      </c>
      <c r="AA54" s="5"/>
      <c r="AB54" s="5"/>
      <c r="AC54" s="5"/>
      <c r="AD54" s="5"/>
      <c r="AE54" s="5"/>
      <c r="AF54" s="5"/>
      <c r="AG54" s="5"/>
      <c r="AH54" s="5"/>
      <c r="AI54" s="5">
        <f t="shared" si="5"/>
        <v>0</v>
      </c>
      <c r="AJ54" s="5" t="str">
        <f t="shared" si="6"/>
        <v>0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>
        <f t="shared" si="10"/>
        <v>0</v>
      </c>
      <c r="AW54" s="5"/>
      <c r="AX54">
        <f t="shared" si="11"/>
        <v>0</v>
      </c>
      <c r="AY54" t="str">
        <f t="shared" si="7"/>
        <v/>
      </c>
      <c r="AZ54" s="5"/>
      <c r="BA54" s="5"/>
      <c r="BB54" s="5"/>
      <c r="BC54" s="5"/>
      <c r="BD54" s="5">
        <v>0</v>
      </c>
      <c r="BE54" s="5">
        <v>0</v>
      </c>
      <c r="BF54" s="5"/>
      <c r="BH54" s="1">
        <v>0</v>
      </c>
      <c r="BI54" s="1" t="str">
        <f t="shared" si="8"/>
        <v/>
      </c>
      <c r="BN54" s="1">
        <v>0</v>
      </c>
      <c r="BO54" s="1">
        <v>0</v>
      </c>
      <c r="BR54" t="str">
        <f t="shared" si="9"/>
        <v/>
      </c>
    </row>
    <row r="55" spans="1:70" x14ac:dyDescent="0.2">
      <c r="A55" s="5" t="s">
        <v>0</v>
      </c>
      <c r="B55" s="5">
        <v>2</v>
      </c>
      <c r="C55" s="5">
        <v>58.731667000000002</v>
      </c>
      <c r="D55" s="5">
        <v>-93.813889000000003</v>
      </c>
      <c r="E55" s="5">
        <v>54</v>
      </c>
      <c r="F55" s="5">
        <v>24</v>
      </c>
      <c r="G55" s="5" t="s">
        <v>60</v>
      </c>
      <c r="H55" s="5">
        <v>20</v>
      </c>
      <c r="I55" s="5"/>
      <c r="J55" s="5">
        <v>1</v>
      </c>
      <c r="K55" s="5">
        <v>1</v>
      </c>
      <c r="L55">
        <f t="shared" si="1"/>
        <v>0</v>
      </c>
      <c r="M55" s="5"/>
      <c r="N55" s="5"/>
      <c r="O55" s="5"/>
      <c r="P55" s="5"/>
      <c r="Q55" s="5"/>
      <c r="R55" s="5"/>
      <c r="S55" s="5">
        <v>1</v>
      </c>
      <c r="T55" s="5"/>
      <c r="U55" s="5"/>
      <c r="V55" s="5">
        <v>2</v>
      </c>
      <c r="W55" s="5"/>
      <c r="X55" s="5">
        <f t="shared" si="2"/>
        <v>1</v>
      </c>
      <c r="Y55" s="5">
        <f t="shared" si="3"/>
        <v>0</v>
      </c>
      <c r="Z55" s="5">
        <f t="shared" si="4"/>
        <v>3</v>
      </c>
      <c r="AA55" s="5"/>
      <c r="AB55" s="5"/>
      <c r="AC55" s="5"/>
      <c r="AD55" s="5"/>
      <c r="AE55" s="5"/>
      <c r="AF55" s="5"/>
      <c r="AG55" s="5"/>
      <c r="AH55" s="5"/>
      <c r="AI55" s="5">
        <f t="shared" si="5"/>
        <v>0</v>
      </c>
      <c r="AJ55" s="5" t="str">
        <f t="shared" si="6"/>
        <v>0</v>
      </c>
      <c r="AK55" s="5"/>
      <c r="AL55" s="5"/>
      <c r="AM55" s="5"/>
      <c r="AN55" s="5"/>
      <c r="AO55" s="5">
        <v>1.2</v>
      </c>
      <c r="AP55" s="5"/>
      <c r="AQ55" s="5"/>
      <c r="AR55" s="5"/>
      <c r="AS55" s="5"/>
      <c r="AT55" s="5"/>
      <c r="AU55" s="5"/>
      <c r="AV55" s="5"/>
      <c r="AW55" s="5"/>
      <c r="AX55">
        <f t="shared" si="11"/>
        <v>0</v>
      </c>
      <c r="AY55">
        <f t="shared" si="7"/>
        <v>1</v>
      </c>
      <c r="AZ55" s="5"/>
      <c r="BA55" s="5"/>
      <c r="BB55" s="5"/>
      <c r="BC55" s="5"/>
      <c r="BD55" s="5">
        <v>0</v>
      </c>
      <c r="BE55" s="5">
        <v>0</v>
      </c>
      <c r="BF55" s="5"/>
      <c r="BH55" s="1">
        <v>0</v>
      </c>
      <c r="BI55" s="1" t="str">
        <f t="shared" si="8"/>
        <v/>
      </c>
      <c r="BN55" s="1">
        <v>0</v>
      </c>
      <c r="BO55" s="1">
        <v>0</v>
      </c>
      <c r="BR55" t="str">
        <f t="shared" si="9"/>
        <v/>
      </c>
    </row>
    <row r="56" spans="1:70" x14ac:dyDescent="0.2">
      <c r="A56" s="5" t="s">
        <v>0</v>
      </c>
      <c r="B56" s="5">
        <v>2</v>
      </c>
      <c r="C56" s="5">
        <v>58.731667000000002</v>
      </c>
      <c r="D56" s="5">
        <v>-93.813889000000003</v>
      </c>
      <c r="E56" s="5">
        <v>55</v>
      </c>
      <c r="F56" s="5">
        <v>25</v>
      </c>
      <c r="G56" s="5" t="s">
        <v>60</v>
      </c>
      <c r="H56" s="5">
        <v>22</v>
      </c>
      <c r="I56" s="5"/>
      <c r="J56" s="5">
        <v>1</v>
      </c>
      <c r="K56" s="5">
        <v>1</v>
      </c>
      <c r="L56">
        <f t="shared" si="1"/>
        <v>0</v>
      </c>
      <c r="M56" s="5"/>
      <c r="N56" s="5">
        <v>1</v>
      </c>
      <c r="O56" s="5"/>
      <c r="P56" s="5"/>
      <c r="Q56" s="5"/>
      <c r="R56" s="5">
        <v>4</v>
      </c>
      <c r="S56" s="5"/>
      <c r="T56" s="5">
        <v>2</v>
      </c>
      <c r="U56" s="5"/>
      <c r="V56" s="5"/>
      <c r="W56" s="5"/>
      <c r="X56" s="5">
        <f t="shared" si="2"/>
        <v>1</v>
      </c>
      <c r="Y56" s="5">
        <f t="shared" si="3"/>
        <v>0</v>
      </c>
      <c r="Z56" s="5">
        <f t="shared" si="4"/>
        <v>7</v>
      </c>
      <c r="AA56" s="5"/>
      <c r="AB56" s="5"/>
      <c r="AC56" s="5"/>
      <c r="AD56" s="5"/>
      <c r="AE56" s="5"/>
      <c r="AF56" s="5"/>
      <c r="AG56" s="5"/>
      <c r="AH56" s="5"/>
      <c r="AI56" s="5">
        <f t="shared" si="5"/>
        <v>0</v>
      </c>
      <c r="AJ56" s="5" t="str">
        <f t="shared" si="6"/>
        <v>0</v>
      </c>
      <c r="AK56" s="5"/>
      <c r="AL56" s="5"/>
      <c r="AM56" s="5"/>
      <c r="AN56" s="5"/>
      <c r="AO56" s="5">
        <v>2.2000000000000002</v>
      </c>
      <c r="AP56" s="5"/>
      <c r="AQ56" s="5"/>
      <c r="AR56" s="5"/>
      <c r="AS56" s="5"/>
      <c r="AT56" s="5"/>
      <c r="AU56" s="5"/>
      <c r="AV56" s="5"/>
      <c r="AW56" s="5"/>
      <c r="AX56">
        <f t="shared" si="11"/>
        <v>0</v>
      </c>
      <c r="AY56">
        <f t="shared" si="7"/>
        <v>1</v>
      </c>
      <c r="AZ56" s="5"/>
      <c r="BA56" s="5"/>
      <c r="BB56" s="5"/>
      <c r="BC56" s="5"/>
      <c r="BD56" s="5">
        <v>0</v>
      </c>
      <c r="BE56" s="5">
        <v>0</v>
      </c>
      <c r="BF56" s="5"/>
      <c r="BH56" s="1">
        <v>0</v>
      </c>
      <c r="BI56" s="1" t="str">
        <f t="shared" si="8"/>
        <v/>
      </c>
      <c r="BN56" s="1">
        <v>0</v>
      </c>
      <c r="BO56" s="1">
        <v>0</v>
      </c>
      <c r="BR56" t="str">
        <f t="shared" si="9"/>
        <v/>
      </c>
    </row>
    <row r="57" spans="1:70" x14ac:dyDescent="0.2">
      <c r="A57" s="5" t="s">
        <v>0</v>
      </c>
      <c r="B57" s="5">
        <v>2</v>
      </c>
      <c r="C57" s="5">
        <v>58.731667000000002</v>
      </c>
      <c r="D57" s="5">
        <v>-93.813889000000003</v>
      </c>
      <c r="E57" s="5">
        <v>56</v>
      </c>
      <c r="F57" s="5">
        <v>26</v>
      </c>
      <c r="G57" s="5" t="s">
        <v>59</v>
      </c>
      <c r="H57" s="5"/>
      <c r="I57" s="5">
        <v>12</v>
      </c>
      <c r="J57" s="5">
        <v>1</v>
      </c>
      <c r="K57" s="5">
        <v>1</v>
      </c>
      <c r="L57">
        <f t="shared" si="1"/>
        <v>0</v>
      </c>
      <c r="M57" s="5">
        <v>1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>
        <f t="shared" si="2"/>
        <v>1</v>
      </c>
      <c r="Y57" s="5">
        <f t="shared" si="3"/>
        <v>0</v>
      </c>
      <c r="Z57" s="5">
        <f t="shared" si="4"/>
        <v>1</v>
      </c>
      <c r="AA57" s="5"/>
      <c r="AB57" s="5"/>
      <c r="AC57" s="5"/>
      <c r="AD57" s="5">
        <v>1</v>
      </c>
      <c r="AE57" s="5"/>
      <c r="AF57" s="5"/>
      <c r="AG57" s="5"/>
      <c r="AH57" s="5"/>
      <c r="AI57" s="5">
        <f t="shared" si="5"/>
        <v>1</v>
      </c>
      <c r="AJ57" s="5" t="str">
        <f t="shared" si="6"/>
        <v>1</v>
      </c>
      <c r="AK57" s="5"/>
      <c r="AL57" s="5"/>
      <c r="AM57" s="5"/>
      <c r="AN57" s="5"/>
      <c r="AO57" s="5"/>
      <c r="AP57" s="5">
        <v>8.9</v>
      </c>
      <c r="AQ57" s="5">
        <v>5</v>
      </c>
      <c r="AR57" s="5"/>
      <c r="AS57" s="5"/>
      <c r="AT57" s="5"/>
      <c r="AU57" s="5"/>
      <c r="AV57" s="5">
        <f t="shared" si="10"/>
        <v>5</v>
      </c>
      <c r="AW57" s="5"/>
      <c r="AX57">
        <f t="shared" si="11"/>
        <v>0</v>
      </c>
      <c r="AY57">
        <f t="shared" si="7"/>
        <v>1</v>
      </c>
      <c r="AZ57" s="5"/>
      <c r="BA57" s="5"/>
      <c r="BB57" s="5"/>
      <c r="BC57" s="5"/>
      <c r="BD57" s="5">
        <v>0</v>
      </c>
      <c r="BE57" s="5">
        <v>0</v>
      </c>
      <c r="BF57" s="5"/>
      <c r="BH57" s="1">
        <v>0</v>
      </c>
      <c r="BI57" s="1" t="str">
        <f t="shared" si="8"/>
        <v/>
      </c>
      <c r="BN57" s="1">
        <v>0</v>
      </c>
      <c r="BO57" s="1">
        <v>0</v>
      </c>
      <c r="BR57" t="str">
        <f t="shared" si="9"/>
        <v/>
      </c>
    </row>
    <row r="58" spans="1:70" x14ac:dyDescent="0.2">
      <c r="A58" s="5" t="s">
        <v>0</v>
      </c>
      <c r="B58" s="5">
        <v>2</v>
      </c>
      <c r="C58" s="5">
        <v>58.731667000000002</v>
      </c>
      <c r="D58" s="5">
        <v>-93.813889000000003</v>
      </c>
      <c r="E58" s="5">
        <v>57</v>
      </c>
      <c r="F58" s="5">
        <v>27</v>
      </c>
      <c r="G58" s="5" t="s">
        <v>59</v>
      </c>
      <c r="H58" s="5"/>
      <c r="I58" s="5">
        <v>13.1</v>
      </c>
      <c r="J58" s="5">
        <v>1</v>
      </c>
      <c r="K58" s="5">
        <v>1</v>
      </c>
      <c r="L58">
        <f t="shared" si="1"/>
        <v>0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>
        <f t="shared" si="2"/>
        <v>0</v>
      </c>
      <c r="Y58" s="5">
        <f t="shared" si="3"/>
        <v>1</v>
      </c>
      <c r="Z58" s="5">
        <f t="shared" si="4"/>
        <v>0</v>
      </c>
      <c r="AA58" s="5"/>
      <c r="AB58" s="5"/>
      <c r="AC58" s="5"/>
      <c r="AD58" s="5"/>
      <c r="AE58" s="5"/>
      <c r="AF58" s="5"/>
      <c r="AG58" s="5"/>
      <c r="AH58" s="5"/>
      <c r="AI58" s="5">
        <f t="shared" si="5"/>
        <v>0</v>
      </c>
      <c r="AJ58" s="5" t="str">
        <f t="shared" si="6"/>
        <v>0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>
        <f t="shared" si="10"/>
        <v>0</v>
      </c>
      <c r="AW58" s="5"/>
      <c r="AX58">
        <f t="shared" si="11"/>
        <v>0</v>
      </c>
      <c r="AY58" t="str">
        <f t="shared" si="7"/>
        <v/>
      </c>
      <c r="AZ58" s="5"/>
      <c r="BA58" s="5"/>
      <c r="BB58" s="5"/>
      <c r="BC58" s="5"/>
      <c r="BD58" s="5">
        <v>0</v>
      </c>
      <c r="BE58" s="5">
        <v>0</v>
      </c>
      <c r="BF58" s="5"/>
      <c r="BH58" s="1">
        <v>0</v>
      </c>
      <c r="BI58" s="1" t="str">
        <f t="shared" si="8"/>
        <v/>
      </c>
      <c r="BN58" s="1">
        <v>0</v>
      </c>
      <c r="BO58" s="1">
        <v>0</v>
      </c>
      <c r="BR58" t="str">
        <f t="shared" si="9"/>
        <v/>
      </c>
    </row>
    <row r="59" spans="1:70" x14ac:dyDescent="0.2">
      <c r="A59" s="5" t="s">
        <v>0</v>
      </c>
      <c r="B59" s="5">
        <v>2</v>
      </c>
      <c r="C59" s="5">
        <v>58.731667000000002</v>
      </c>
      <c r="D59" s="5">
        <v>-93.813889000000003</v>
      </c>
      <c r="E59" s="5">
        <v>58</v>
      </c>
      <c r="F59" s="5">
        <v>28</v>
      </c>
      <c r="G59" s="5" t="s">
        <v>59</v>
      </c>
      <c r="H59" s="5"/>
      <c r="I59" s="5">
        <v>11.9</v>
      </c>
      <c r="J59" s="5">
        <v>1</v>
      </c>
      <c r="K59" s="5">
        <v>1</v>
      </c>
      <c r="L59">
        <f t="shared" si="1"/>
        <v>0</v>
      </c>
      <c r="M59" s="5">
        <v>1</v>
      </c>
      <c r="N59" s="5"/>
      <c r="O59" s="5"/>
      <c r="P59" s="5"/>
      <c r="Q59" s="5"/>
      <c r="R59" s="5"/>
      <c r="S59" s="5"/>
      <c r="T59" s="5"/>
      <c r="U59" s="5"/>
      <c r="V59" s="5"/>
      <c r="W59" s="5" t="s">
        <v>9</v>
      </c>
      <c r="X59" s="5">
        <f t="shared" si="2"/>
        <v>0</v>
      </c>
      <c r="Y59" s="5">
        <v>1</v>
      </c>
      <c r="Z59" s="5" t="str">
        <f t="shared" si="4"/>
        <v>dead</v>
      </c>
      <c r="AA59" s="5"/>
      <c r="AB59" s="5"/>
      <c r="AC59" s="5"/>
      <c r="AD59" s="5"/>
      <c r="AE59" s="5"/>
      <c r="AF59" s="5"/>
      <c r="AG59" s="5"/>
      <c r="AH59" s="5"/>
      <c r="AI59" s="5">
        <f t="shared" si="5"/>
        <v>0</v>
      </c>
      <c r="AJ59" s="5" t="str">
        <f t="shared" si="6"/>
        <v>0</v>
      </c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>
        <f t="shared" si="10"/>
        <v>0</v>
      </c>
      <c r="AW59" s="5"/>
      <c r="AX59">
        <f t="shared" si="11"/>
        <v>0</v>
      </c>
      <c r="AY59" t="str">
        <f t="shared" si="7"/>
        <v/>
      </c>
      <c r="AZ59" s="5"/>
      <c r="BA59" s="5"/>
      <c r="BB59" s="5"/>
      <c r="BC59" s="5"/>
      <c r="BD59" s="5">
        <v>0</v>
      </c>
      <c r="BE59" s="5">
        <v>0</v>
      </c>
      <c r="BF59" s="5"/>
      <c r="BH59" s="1">
        <v>0</v>
      </c>
      <c r="BI59" s="1" t="str">
        <f t="shared" si="8"/>
        <v/>
      </c>
      <c r="BN59" s="1">
        <v>0</v>
      </c>
      <c r="BO59" s="1">
        <v>0</v>
      </c>
      <c r="BR59" t="str">
        <f t="shared" si="9"/>
        <v/>
      </c>
    </row>
    <row r="60" spans="1:70" x14ac:dyDescent="0.2">
      <c r="A60" s="5" t="s">
        <v>0</v>
      </c>
      <c r="B60" s="5">
        <v>2</v>
      </c>
      <c r="C60" s="5">
        <v>58.731667000000002</v>
      </c>
      <c r="D60" s="5">
        <v>-93.813889000000003</v>
      </c>
      <c r="E60" s="5">
        <v>59</v>
      </c>
      <c r="F60" s="5">
        <v>29</v>
      </c>
      <c r="G60" s="5" t="s">
        <v>60</v>
      </c>
      <c r="H60" s="5">
        <v>43</v>
      </c>
      <c r="I60" s="5"/>
      <c r="J60" s="5">
        <v>1</v>
      </c>
      <c r="K60" s="5">
        <v>1</v>
      </c>
      <c r="L60">
        <f t="shared" si="1"/>
        <v>0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>
        <f t="shared" si="2"/>
        <v>0</v>
      </c>
      <c r="Y60" s="5">
        <f t="shared" si="3"/>
        <v>1</v>
      </c>
      <c r="Z60" s="5">
        <f t="shared" si="4"/>
        <v>0</v>
      </c>
      <c r="AA60" s="5"/>
      <c r="AB60" s="5"/>
      <c r="AC60" s="5"/>
      <c r="AD60" s="5"/>
      <c r="AE60" s="5"/>
      <c r="AF60" s="5"/>
      <c r="AG60" s="5"/>
      <c r="AH60" s="5"/>
      <c r="AI60" s="5">
        <f t="shared" si="5"/>
        <v>0</v>
      </c>
      <c r="AJ60" s="5" t="str">
        <f t="shared" si="6"/>
        <v>0</v>
      </c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>
        <f t="shared" si="11"/>
        <v>0</v>
      </c>
      <c r="AY60" t="str">
        <f t="shared" si="7"/>
        <v/>
      </c>
      <c r="AZ60" s="5"/>
      <c r="BA60" s="5"/>
      <c r="BB60" s="5"/>
      <c r="BC60" s="5"/>
      <c r="BD60" s="5">
        <v>0</v>
      </c>
      <c r="BE60" s="5">
        <v>0</v>
      </c>
      <c r="BF60" s="5"/>
      <c r="BH60" s="1">
        <v>0</v>
      </c>
      <c r="BI60" s="1" t="str">
        <f t="shared" si="8"/>
        <v/>
      </c>
      <c r="BN60" s="1">
        <v>0</v>
      </c>
      <c r="BO60" s="1">
        <v>0</v>
      </c>
      <c r="BR60" t="str">
        <f t="shared" si="9"/>
        <v/>
      </c>
    </row>
    <row r="61" spans="1:70" x14ac:dyDescent="0.2">
      <c r="A61" s="5" t="s">
        <v>0</v>
      </c>
      <c r="B61" s="5">
        <v>2</v>
      </c>
      <c r="C61" s="5">
        <v>58.731667000000002</v>
      </c>
      <c r="D61" s="5">
        <v>-93.813889000000003</v>
      </c>
      <c r="E61" s="5">
        <v>60</v>
      </c>
      <c r="F61" s="5">
        <v>30</v>
      </c>
      <c r="G61" s="5" t="s">
        <v>58</v>
      </c>
      <c r="H61" s="5"/>
      <c r="I61" s="5">
        <v>14.5</v>
      </c>
      <c r="J61" s="5">
        <v>0</v>
      </c>
      <c r="K61" s="5">
        <v>1</v>
      </c>
      <c r="L61">
        <f t="shared" si="1"/>
        <v>0</v>
      </c>
      <c r="M61" s="5">
        <v>1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>
        <f t="shared" si="2"/>
        <v>1</v>
      </c>
      <c r="Y61" s="5">
        <f t="shared" si="3"/>
        <v>0</v>
      </c>
      <c r="Z61" s="5">
        <f t="shared" si="4"/>
        <v>1</v>
      </c>
      <c r="AA61" s="5"/>
      <c r="AB61" s="5"/>
      <c r="AC61" s="5"/>
      <c r="AD61" s="5"/>
      <c r="AE61" s="5"/>
      <c r="AF61" s="5"/>
      <c r="AG61" s="5"/>
      <c r="AH61" s="5"/>
      <c r="AI61" s="5">
        <f t="shared" si="5"/>
        <v>0</v>
      </c>
      <c r="AJ61" s="5" t="str">
        <f t="shared" si="6"/>
        <v>0</v>
      </c>
      <c r="AK61" s="5"/>
      <c r="AL61" s="5"/>
      <c r="AM61" s="5"/>
      <c r="AN61" s="5"/>
      <c r="AO61" s="5"/>
      <c r="AP61" s="5">
        <v>4.8</v>
      </c>
      <c r="AQ61" s="5">
        <v>3</v>
      </c>
      <c r="AR61" s="5"/>
      <c r="AS61" s="5"/>
      <c r="AT61" s="5"/>
      <c r="AU61" s="5"/>
      <c r="AV61" s="5">
        <f t="shared" si="10"/>
        <v>3</v>
      </c>
      <c r="AW61" s="5"/>
      <c r="AX61">
        <f t="shared" si="11"/>
        <v>0</v>
      </c>
      <c r="AY61">
        <f t="shared" si="7"/>
        <v>1</v>
      </c>
      <c r="AZ61" s="5"/>
      <c r="BA61" s="5"/>
      <c r="BB61" s="5"/>
      <c r="BC61" s="5"/>
      <c r="BD61" s="5">
        <v>0</v>
      </c>
      <c r="BE61" s="5">
        <v>0</v>
      </c>
      <c r="BF61" s="5"/>
      <c r="BH61" s="1">
        <v>0</v>
      </c>
      <c r="BI61" s="1" t="str">
        <f t="shared" si="8"/>
        <v/>
      </c>
      <c r="BN61" s="1">
        <v>0</v>
      </c>
      <c r="BO61" s="1">
        <v>0</v>
      </c>
      <c r="BR61" t="str">
        <f t="shared" si="9"/>
        <v/>
      </c>
    </row>
    <row r="62" spans="1:70" x14ac:dyDescent="0.2">
      <c r="A62" s="5" t="s">
        <v>0</v>
      </c>
      <c r="B62" s="5">
        <v>3</v>
      </c>
      <c r="C62" s="5">
        <v>58.732500000000002</v>
      </c>
      <c r="D62" s="5">
        <v>-93.798610999999994</v>
      </c>
      <c r="E62" s="5">
        <v>61</v>
      </c>
      <c r="F62" s="5">
        <v>1</v>
      </c>
      <c r="G62" s="5" t="s">
        <v>60</v>
      </c>
      <c r="H62" s="5">
        <v>26</v>
      </c>
      <c r="I62" s="5"/>
      <c r="J62" s="5">
        <v>1</v>
      </c>
      <c r="K62" s="5">
        <v>1</v>
      </c>
      <c r="L62">
        <f t="shared" si="1"/>
        <v>0</v>
      </c>
      <c r="M62" s="5"/>
      <c r="N62" s="5"/>
      <c r="O62" s="5"/>
      <c r="P62" s="5"/>
      <c r="Q62" s="5"/>
      <c r="R62" s="5">
        <v>1</v>
      </c>
      <c r="S62" s="5"/>
      <c r="T62" s="5"/>
      <c r="U62" s="5"/>
      <c r="V62" s="5"/>
      <c r="W62" s="5"/>
      <c r="X62" s="5">
        <f t="shared" si="2"/>
        <v>1</v>
      </c>
      <c r="Y62" s="5">
        <f t="shared" si="3"/>
        <v>0</v>
      </c>
      <c r="Z62" s="5">
        <f t="shared" si="4"/>
        <v>1</v>
      </c>
      <c r="AA62" s="5"/>
      <c r="AB62" s="5"/>
      <c r="AC62" s="5"/>
      <c r="AD62" s="5"/>
      <c r="AE62" s="5"/>
      <c r="AF62" s="5"/>
      <c r="AG62" s="5"/>
      <c r="AH62" s="5"/>
      <c r="AI62" s="5">
        <f t="shared" si="5"/>
        <v>0</v>
      </c>
      <c r="AJ62" s="5" t="str">
        <f t="shared" si="6"/>
        <v>0</v>
      </c>
      <c r="AK62" s="5"/>
      <c r="AL62" s="5"/>
      <c r="AM62" s="5"/>
      <c r="AN62" s="5"/>
      <c r="AO62" s="5">
        <v>3.1</v>
      </c>
      <c r="AP62" s="5"/>
      <c r="AQ62" s="5"/>
      <c r="AR62" s="5"/>
      <c r="AS62" s="5"/>
      <c r="AT62" s="5"/>
      <c r="AU62" s="5"/>
      <c r="AV62" s="5"/>
      <c r="AW62" s="5"/>
      <c r="AX62">
        <f t="shared" si="11"/>
        <v>0</v>
      </c>
      <c r="AY62">
        <f t="shared" si="7"/>
        <v>1</v>
      </c>
      <c r="AZ62" s="5"/>
      <c r="BA62" s="5"/>
      <c r="BB62" s="5"/>
      <c r="BC62" s="5"/>
      <c r="BD62" s="5">
        <v>0</v>
      </c>
      <c r="BE62" s="5">
        <v>0</v>
      </c>
      <c r="BF62" s="5"/>
      <c r="BH62" s="1">
        <v>0</v>
      </c>
      <c r="BI62" s="1" t="str">
        <f t="shared" si="8"/>
        <v/>
      </c>
      <c r="BN62" s="1">
        <v>0</v>
      </c>
      <c r="BO62" s="1">
        <v>0</v>
      </c>
      <c r="BR62" t="str">
        <f t="shared" si="9"/>
        <v/>
      </c>
    </row>
    <row r="63" spans="1:70" x14ac:dyDescent="0.2">
      <c r="A63" s="5" t="s">
        <v>0</v>
      </c>
      <c r="B63" s="5">
        <v>3</v>
      </c>
      <c r="C63" s="5">
        <v>58.732500000000002</v>
      </c>
      <c r="D63" s="5">
        <v>-93.798610999999994</v>
      </c>
      <c r="E63" s="5">
        <v>62</v>
      </c>
      <c r="F63" s="5">
        <v>2</v>
      </c>
      <c r="G63" s="5" t="s">
        <v>60</v>
      </c>
      <c r="H63" s="5">
        <v>27</v>
      </c>
      <c r="I63" s="5"/>
      <c r="J63" s="5">
        <v>1</v>
      </c>
      <c r="K63" s="5">
        <v>1</v>
      </c>
      <c r="L63">
        <f t="shared" si="1"/>
        <v>0</v>
      </c>
      <c r="M63" s="5"/>
      <c r="N63" s="5"/>
      <c r="O63" s="5"/>
      <c r="P63" s="5"/>
      <c r="Q63" s="5"/>
      <c r="R63" s="5">
        <v>3</v>
      </c>
      <c r="S63" s="5"/>
      <c r="T63" s="5"/>
      <c r="U63" s="5"/>
      <c r="V63" s="5"/>
      <c r="W63" s="5"/>
      <c r="X63" s="5">
        <f t="shared" si="2"/>
        <v>1</v>
      </c>
      <c r="Y63" s="5">
        <f t="shared" si="3"/>
        <v>0</v>
      </c>
      <c r="Z63" s="5">
        <f t="shared" si="4"/>
        <v>3</v>
      </c>
      <c r="AA63" s="5"/>
      <c r="AB63" s="5"/>
      <c r="AC63" s="5"/>
      <c r="AD63" s="5"/>
      <c r="AE63" s="5"/>
      <c r="AF63" s="5"/>
      <c r="AG63" s="5"/>
      <c r="AH63" s="5"/>
      <c r="AI63" s="5">
        <f t="shared" si="5"/>
        <v>0</v>
      </c>
      <c r="AJ63" s="5" t="str">
        <f t="shared" si="6"/>
        <v>0</v>
      </c>
      <c r="AK63" s="5"/>
      <c r="AL63" s="5"/>
      <c r="AM63" s="5"/>
      <c r="AN63" s="5"/>
      <c r="AO63" s="5">
        <v>1.8</v>
      </c>
      <c r="AP63" s="5"/>
      <c r="AQ63" s="5"/>
      <c r="AR63" s="5"/>
      <c r="AS63" s="5"/>
      <c r="AT63" s="5"/>
      <c r="AU63" s="5"/>
      <c r="AV63" s="5"/>
      <c r="AW63" s="5"/>
      <c r="AX63">
        <f t="shared" si="11"/>
        <v>1</v>
      </c>
      <c r="AY63" t="str">
        <f t="shared" si="7"/>
        <v/>
      </c>
      <c r="AZ63" s="5">
        <v>0.4</v>
      </c>
      <c r="BA63" s="5">
        <v>1</v>
      </c>
      <c r="BB63" s="5"/>
      <c r="BC63" s="5"/>
      <c r="BD63" s="5">
        <v>0</v>
      </c>
      <c r="BE63" s="5">
        <v>0</v>
      </c>
      <c r="BF63" s="5"/>
      <c r="BH63" s="1">
        <v>0</v>
      </c>
      <c r="BI63" s="1">
        <f t="shared" si="8"/>
        <v>1</v>
      </c>
      <c r="BN63" s="1">
        <v>0</v>
      </c>
      <c r="BO63" s="1">
        <v>0</v>
      </c>
      <c r="BR63" t="str">
        <f t="shared" si="9"/>
        <v/>
      </c>
    </row>
    <row r="64" spans="1:70" x14ac:dyDescent="0.2">
      <c r="A64" s="5" t="s">
        <v>0</v>
      </c>
      <c r="B64" s="5">
        <v>3</v>
      </c>
      <c r="C64" s="5">
        <v>58.732500000000002</v>
      </c>
      <c r="D64" s="5">
        <v>-93.798610999999994</v>
      </c>
      <c r="E64" s="5">
        <v>63</v>
      </c>
      <c r="F64" s="5">
        <v>3</v>
      </c>
      <c r="G64" s="5" t="s">
        <v>59</v>
      </c>
      <c r="H64" s="5"/>
      <c r="I64" s="5">
        <v>16.5</v>
      </c>
      <c r="J64" s="5">
        <v>1</v>
      </c>
      <c r="K64" s="5">
        <v>1</v>
      </c>
      <c r="L64">
        <f t="shared" si="1"/>
        <v>0</v>
      </c>
      <c r="M64" s="5">
        <v>1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>
        <f t="shared" si="2"/>
        <v>1</v>
      </c>
      <c r="Y64" s="5">
        <f t="shared" si="3"/>
        <v>0</v>
      </c>
      <c r="Z64" s="5">
        <f t="shared" si="4"/>
        <v>1</v>
      </c>
      <c r="AA64" s="5"/>
      <c r="AB64" s="5"/>
      <c r="AC64" s="5"/>
      <c r="AD64" s="5"/>
      <c r="AE64" s="5"/>
      <c r="AF64" s="5"/>
      <c r="AG64" s="5"/>
      <c r="AH64" s="5"/>
      <c r="AI64" s="5">
        <f t="shared" si="5"/>
        <v>0</v>
      </c>
      <c r="AJ64" s="5" t="str">
        <f t="shared" si="6"/>
        <v>0</v>
      </c>
      <c r="AK64" s="5"/>
      <c r="AL64" s="5"/>
      <c r="AM64" s="5"/>
      <c r="AN64" s="5"/>
      <c r="AO64" s="5"/>
      <c r="AP64" s="5">
        <v>7.7</v>
      </c>
      <c r="AQ64" s="5">
        <v>5</v>
      </c>
      <c r="AR64" s="5"/>
      <c r="AS64" s="5"/>
      <c r="AT64" s="5"/>
      <c r="AU64" s="5"/>
      <c r="AV64" s="5">
        <f t="shared" si="10"/>
        <v>5</v>
      </c>
      <c r="AW64" s="5"/>
      <c r="AX64">
        <f t="shared" si="11"/>
        <v>1</v>
      </c>
      <c r="AY64" t="str">
        <f t="shared" si="7"/>
        <v/>
      </c>
      <c r="AZ64" s="5"/>
      <c r="BA64" s="5"/>
      <c r="BB64" s="5">
        <v>4.0999999999999996</v>
      </c>
      <c r="BC64" s="5">
        <v>2</v>
      </c>
      <c r="BD64" s="5">
        <v>0</v>
      </c>
      <c r="BE64" s="5">
        <v>0</v>
      </c>
      <c r="BF64" s="5"/>
      <c r="BH64" s="7">
        <v>0</v>
      </c>
      <c r="BI64" s="1">
        <f t="shared" si="8"/>
        <v>1</v>
      </c>
      <c r="BN64" s="1">
        <v>0</v>
      </c>
      <c r="BO64" s="1">
        <v>0</v>
      </c>
      <c r="BR64" t="str">
        <f t="shared" si="9"/>
        <v/>
      </c>
    </row>
    <row r="65" spans="1:70" x14ac:dyDescent="0.2">
      <c r="A65" s="5" t="s">
        <v>0</v>
      </c>
      <c r="B65" s="5">
        <v>3</v>
      </c>
      <c r="C65" s="5">
        <v>58.732500000000002</v>
      </c>
      <c r="D65" s="5">
        <v>-93.798610999999994</v>
      </c>
      <c r="E65" s="5">
        <v>64</v>
      </c>
      <c r="F65" s="5">
        <v>4</v>
      </c>
      <c r="G65" s="5" t="s">
        <v>59</v>
      </c>
      <c r="H65" s="5"/>
      <c r="I65" s="5">
        <v>16.399999999999999</v>
      </c>
      <c r="J65" s="5">
        <v>1</v>
      </c>
      <c r="K65" s="5">
        <v>1</v>
      </c>
      <c r="L65">
        <f t="shared" si="1"/>
        <v>0</v>
      </c>
      <c r="M65" s="5"/>
      <c r="N65" s="5"/>
      <c r="O65" s="5"/>
      <c r="P65" s="5">
        <v>1</v>
      </c>
      <c r="Q65" s="5"/>
      <c r="R65" s="5"/>
      <c r="S65" s="5"/>
      <c r="T65" s="5"/>
      <c r="U65" s="5"/>
      <c r="V65" s="5"/>
      <c r="W65" s="5" t="s">
        <v>9</v>
      </c>
      <c r="X65" s="5">
        <f t="shared" si="2"/>
        <v>0</v>
      </c>
      <c r="Y65" s="5">
        <v>1</v>
      </c>
      <c r="Z65" s="5" t="str">
        <f t="shared" si="4"/>
        <v>dead</v>
      </c>
      <c r="AA65" s="5"/>
      <c r="AB65" s="5"/>
      <c r="AC65" s="5"/>
      <c r="AD65" s="5"/>
      <c r="AE65" s="5"/>
      <c r="AF65" s="5"/>
      <c r="AG65" s="5"/>
      <c r="AH65" s="5"/>
      <c r="AI65" s="5">
        <f t="shared" si="5"/>
        <v>0</v>
      </c>
      <c r="AJ65" s="5" t="str">
        <f t="shared" si="6"/>
        <v>0</v>
      </c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>
        <f t="shared" si="10"/>
        <v>0</v>
      </c>
      <c r="AW65" s="5"/>
      <c r="AX65">
        <f t="shared" si="11"/>
        <v>0</v>
      </c>
      <c r="AY65" t="str">
        <f t="shared" si="7"/>
        <v/>
      </c>
      <c r="AZ65" s="5"/>
      <c r="BA65" s="5"/>
      <c r="BB65" s="5"/>
      <c r="BC65" s="5"/>
      <c r="BD65" s="5">
        <v>0</v>
      </c>
      <c r="BE65" s="5">
        <v>0</v>
      </c>
      <c r="BF65" s="5"/>
      <c r="BH65" s="7">
        <v>0</v>
      </c>
      <c r="BI65" s="1" t="str">
        <f t="shared" si="8"/>
        <v/>
      </c>
      <c r="BN65" s="1">
        <v>0</v>
      </c>
      <c r="BO65" s="1">
        <v>0</v>
      </c>
      <c r="BR65" t="str">
        <f t="shared" si="9"/>
        <v/>
      </c>
    </row>
    <row r="66" spans="1:70" x14ac:dyDescent="0.2">
      <c r="A66" s="5" t="s">
        <v>0</v>
      </c>
      <c r="B66" s="5">
        <v>3</v>
      </c>
      <c r="C66" s="5">
        <v>58.732500000000002</v>
      </c>
      <c r="D66" s="5">
        <v>-93.798610999999994</v>
      </c>
      <c r="E66" s="5">
        <v>65</v>
      </c>
      <c r="F66" s="5">
        <v>5</v>
      </c>
      <c r="G66" s="5" t="s">
        <v>58</v>
      </c>
      <c r="H66" s="5"/>
      <c r="I66" s="5">
        <v>19.8</v>
      </c>
      <c r="J66" s="5">
        <v>0</v>
      </c>
      <c r="K66" s="5">
        <v>1</v>
      </c>
      <c r="L66">
        <f t="shared" si="1"/>
        <v>0</v>
      </c>
      <c r="M66" s="5">
        <v>1</v>
      </c>
      <c r="N66" s="5"/>
      <c r="O66" s="5"/>
      <c r="P66" s="5" t="s">
        <v>9</v>
      </c>
      <c r="Q66" s="5"/>
      <c r="R66" s="5"/>
      <c r="S66" s="5"/>
      <c r="T66" s="5"/>
      <c r="U66" s="5"/>
      <c r="V66" s="5"/>
      <c r="W66" s="5"/>
      <c r="X66" s="5">
        <f t="shared" si="2"/>
        <v>0</v>
      </c>
      <c r="Y66" s="5">
        <v>1</v>
      </c>
      <c r="Z66" s="5" t="str">
        <f t="shared" si="4"/>
        <v>dead</v>
      </c>
      <c r="AA66" s="5"/>
      <c r="AB66" s="5"/>
      <c r="AC66" s="5"/>
      <c r="AD66" s="5"/>
      <c r="AE66" s="5"/>
      <c r="AF66" s="5"/>
      <c r="AG66" s="5"/>
      <c r="AH66" s="5"/>
      <c r="AI66" s="5">
        <f t="shared" si="5"/>
        <v>0</v>
      </c>
      <c r="AJ66" s="5" t="str">
        <f t="shared" si="6"/>
        <v>0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>
        <f t="shared" si="10"/>
        <v>0</v>
      </c>
      <c r="AW66" s="5"/>
      <c r="AX66">
        <f t="shared" ref="AX66:AX97" si="12">IF(SUM(AZ66:BE66)&gt;0, 1, 0)</f>
        <v>0</v>
      </c>
      <c r="AY66" t="str">
        <f t="shared" si="7"/>
        <v/>
      </c>
      <c r="AZ66" s="5"/>
      <c r="BA66" s="5"/>
      <c r="BB66" s="5"/>
      <c r="BC66" s="5"/>
      <c r="BD66" s="5">
        <v>0</v>
      </c>
      <c r="BE66" s="5">
        <v>0</v>
      </c>
      <c r="BF66" s="5"/>
      <c r="BH66" s="7">
        <v>0</v>
      </c>
      <c r="BI66" s="1" t="str">
        <f t="shared" si="8"/>
        <v/>
      </c>
      <c r="BN66" s="1">
        <v>0</v>
      </c>
      <c r="BO66" s="1">
        <v>0</v>
      </c>
      <c r="BR66" t="str">
        <f t="shared" si="9"/>
        <v/>
      </c>
    </row>
    <row r="67" spans="1:70" x14ac:dyDescent="0.2">
      <c r="A67" s="5" t="s">
        <v>0</v>
      </c>
      <c r="B67" s="5">
        <v>3</v>
      </c>
      <c r="C67" s="5">
        <v>58.732500000000002</v>
      </c>
      <c r="D67" s="5">
        <v>-93.798610999999994</v>
      </c>
      <c r="E67" s="5">
        <v>66</v>
      </c>
      <c r="F67" s="5">
        <v>6</v>
      </c>
      <c r="G67" s="5" t="s">
        <v>60</v>
      </c>
      <c r="H67" s="5">
        <v>28</v>
      </c>
      <c r="I67" s="5"/>
      <c r="J67" s="5">
        <v>1</v>
      </c>
      <c r="K67" s="5">
        <v>1</v>
      </c>
      <c r="L67">
        <f t="shared" ref="L67:L130" si="13">IF(K67=1,0,1)</f>
        <v>0</v>
      </c>
      <c r="M67" s="5"/>
      <c r="N67" s="5"/>
      <c r="O67" s="5"/>
      <c r="P67" s="5"/>
      <c r="Q67" s="5"/>
      <c r="R67" s="5"/>
      <c r="S67" s="5"/>
      <c r="T67" s="5">
        <v>4</v>
      </c>
      <c r="U67" s="5"/>
      <c r="V67" s="5">
        <v>3</v>
      </c>
      <c r="W67" s="5"/>
      <c r="X67" s="5">
        <f t="shared" ref="X67:X130" si="14">IF(Y67=0, 1, 0)</f>
        <v>1</v>
      </c>
      <c r="Y67" s="5">
        <f t="shared" ref="Y67" si="15">IF(Z67 &lt;&gt; 0,  0, 1)</f>
        <v>0</v>
      </c>
      <c r="Z67" s="5">
        <f t="shared" ref="Z67:Z130" si="16">IF(COUNTIF(M67:W67, "dead"), "dead", SUM(M67:W67))</f>
        <v>7</v>
      </c>
      <c r="AA67" s="5"/>
      <c r="AB67" s="5"/>
      <c r="AC67" s="5"/>
      <c r="AD67" s="5"/>
      <c r="AE67" s="5"/>
      <c r="AF67" s="5"/>
      <c r="AG67" s="5"/>
      <c r="AH67" s="5"/>
      <c r="AI67" s="5">
        <f t="shared" ref="AI67:AI130" si="17">SUM(AA67:AH67)</f>
        <v>0</v>
      </c>
      <c r="AJ67" s="5" t="str">
        <f t="shared" ref="AJ67:AJ130" si="18">IF((AI67&gt;0), "1", "0")</f>
        <v>0</v>
      </c>
      <c r="AK67" s="5"/>
      <c r="AL67" s="5"/>
      <c r="AM67" s="5"/>
      <c r="AN67" s="5"/>
      <c r="AO67" s="5">
        <v>1.3</v>
      </c>
      <c r="AP67" s="5"/>
      <c r="AQ67" s="5"/>
      <c r="AR67" s="5"/>
      <c r="AS67" s="5"/>
      <c r="AT67" s="5"/>
      <c r="AU67" s="5"/>
      <c r="AV67" s="5"/>
      <c r="AW67" s="5"/>
      <c r="AX67">
        <f t="shared" si="12"/>
        <v>0</v>
      </c>
      <c r="AY67">
        <f t="shared" ref="AY67:AY130" si="19">IF(AND(X67 = 1, AX67 = 0), 1, "")</f>
        <v>1</v>
      </c>
      <c r="AZ67" s="5"/>
      <c r="BA67" s="5"/>
      <c r="BB67" s="5"/>
      <c r="BC67" s="5"/>
      <c r="BD67" s="5">
        <v>0</v>
      </c>
      <c r="BE67" s="5">
        <v>0</v>
      </c>
      <c r="BF67" s="5"/>
      <c r="BH67" s="7">
        <v>0</v>
      </c>
      <c r="BI67" s="1" t="str">
        <f t="shared" ref="BI67:BI130" si="20">IF(AND(AX67 = 1, BH67 = 0), 1, "")</f>
        <v/>
      </c>
      <c r="BN67" s="1">
        <v>0</v>
      </c>
      <c r="BO67" s="1">
        <v>0</v>
      </c>
      <c r="BR67" t="str">
        <f t="shared" ref="BR67:BR130" si="21">IF(BP67+BQ67 = 0, "", BP67+BQ67)</f>
        <v/>
      </c>
    </row>
    <row r="68" spans="1:70" x14ac:dyDescent="0.2">
      <c r="A68" s="5" t="s">
        <v>0</v>
      </c>
      <c r="B68" s="5">
        <v>3</v>
      </c>
      <c r="C68" s="5">
        <v>58.732500000000002</v>
      </c>
      <c r="D68" s="5">
        <v>-93.798610999999994</v>
      </c>
      <c r="E68" s="5">
        <v>67</v>
      </c>
      <c r="F68" s="5">
        <v>7</v>
      </c>
      <c r="G68" s="5" t="s">
        <v>60</v>
      </c>
      <c r="H68" s="5">
        <v>33</v>
      </c>
      <c r="I68" s="5"/>
      <c r="J68" s="5">
        <v>1</v>
      </c>
      <c r="K68" s="5">
        <v>1</v>
      </c>
      <c r="L68">
        <f t="shared" si="13"/>
        <v>0</v>
      </c>
      <c r="M68" s="5"/>
      <c r="N68" s="5"/>
      <c r="O68" s="5"/>
      <c r="P68" s="5"/>
      <c r="Q68" s="5"/>
      <c r="R68" s="5"/>
      <c r="S68" s="5"/>
      <c r="T68" s="5">
        <v>6</v>
      </c>
      <c r="U68" s="5"/>
      <c r="V68" s="5">
        <v>2</v>
      </c>
      <c r="W68" s="5"/>
      <c r="X68" s="5">
        <f t="shared" si="14"/>
        <v>1</v>
      </c>
      <c r="Y68" s="5">
        <f>IF(Z68 &lt;&gt; 0,  0, 1)</f>
        <v>0</v>
      </c>
      <c r="Z68" s="5">
        <f t="shared" si="16"/>
        <v>8</v>
      </c>
      <c r="AA68" s="5"/>
      <c r="AB68" s="5"/>
      <c r="AC68" s="5"/>
      <c r="AD68" s="5"/>
      <c r="AE68" s="5"/>
      <c r="AF68" s="5"/>
      <c r="AG68" s="5"/>
      <c r="AH68" s="5"/>
      <c r="AI68" s="5">
        <f t="shared" si="17"/>
        <v>0</v>
      </c>
      <c r="AJ68" s="5" t="str">
        <f t="shared" si="18"/>
        <v>0</v>
      </c>
      <c r="AK68" s="5"/>
      <c r="AL68" s="5"/>
      <c r="AM68" s="5"/>
      <c r="AN68" s="5"/>
      <c r="AO68" s="5">
        <v>1.1000000000000001</v>
      </c>
      <c r="AP68" s="5"/>
      <c r="AQ68" s="5"/>
      <c r="AR68" s="5"/>
      <c r="AS68" s="5"/>
      <c r="AT68" s="5"/>
      <c r="AU68" s="5"/>
      <c r="AV68" s="5"/>
      <c r="AW68" s="5"/>
      <c r="AX68">
        <f t="shared" si="12"/>
        <v>0</v>
      </c>
      <c r="AY68">
        <f t="shared" si="19"/>
        <v>1</v>
      </c>
      <c r="AZ68" s="5"/>
      <c r="BA68" s="5"/>
      <c r="BB68" s="5"/>
      <c r="BC68" s="5"/>
      <c r="BD68" s="5">
        <v>0</v>
      </c>
      <c r="BE68" s="5">
        <v>0</v>
      </c>
      <c r="BF68" s="5"/>
      <c r="BH68" s="7">
        <v>0</v>
      </c>
      <c r="BI68" s="1" t="str">
        <f t="shared" si="20"/>
        <v/>
      </c>
      <c r="BN68" s="1">
        <v>0</v>
      </c>
      <c r="BO68" s="1">
        <v>0</v>
      </c>
      <c r="BR68" t="str">
        <f t="shared" si="21"/>
        <v/>
      </c>
    </row>
    <row r="69" spans="1:70" x14ac:dyDescent="0.2">
      <c r="A69" s="5" t="s">
        <v>0</v>
      </c>
      <c r="B69" s="5">
        <v>3</v>
      </c>
      <c r="C69" s="5">
        <v>58.732500000000002</v>
      </c>
      <c r="D69" s="5">
        <v>-93.798610999999994</v>
      </c>
      <c r="E69" s="5">
        <v>68</v>
      </c>
      <c r="F69" s="5">
        <v>8</v>
      </c>
      <c r="G69" s="5" t="s">
        <v>58</v>
      </c>
      <c r="H69" s="5"/>
      <c r="I69" s="5">
        <v>12.3</v>
      </c>
      <c r="J69" s="5">
        <v>0</v>
      </c>
      <c r="K69" s="5">
        <v>1</v>
      </c>
      <c r="L69">
        <f t="shared" si="13"/>
        <v>0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>
        <f t="shared" si="14"/>
        <v>0</v>
      </c>
      <c r="Y69" s="5">
        <f t="shared" ref="Y69:Y132" si="22">IF(Z69 &lt;&gt; 0,  0, 1)</f>
        <v>1</v>
      </c>
      <c r="Z69" s="5">
        <f t="shared" si="16"/>
        <v>0</v>
      </c>
      <c r="AA69" s="5"/>
      <c r="AB69" s="5"/>
      <c r="AC69" s="5"/>
      <c r="AD69" s="5"/>
      <c r="AE69" s="5"/>
      <c r="AF69" s="5"/>
      <c r="AG69" s="5"/>
      <c r="AH69" s="5"/>
      <c r="AI69" s="5">
        <f t="shared" si="17"/>
        <v>0</v>
      </c>
      <c r="AJ69" s="5" t="str">
        <f t="shared" si="18"/>
        <v>0</v>
      </c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>
        <f t="shared" ref="AV69:AV129" si="23">SUM(AQ69,AS69,AU69)</f>
        <v>0</v>
      </c>
      <c r="AW69" s="5"/>
      <c r="AX69">
        <f t="shared" si="12"/>
        <v>0</v>
      </c>
      <c r="AY69" t="str">
        <f t="shared" si="19"/>
        <v/>
      </c>
      <c r="AZ69" s="5"/>
      <c r="BA69" s="5"/>
      <c r="BB69" s="5"/>
      <c r="BC69" s="5"/>
      <c r="BD69" s="5">
        <v>0</v>
      </c>
      <c r="BE69" s="5">
        <v>0</v>
      </c>
      <c r="BF69" s="5"/>
      <c r="BH69" s="7">
        <v>0</v>
      </c>
      <c r="BI69" s="1" t="str">
        <f t="shared" si="20"/>
        <v/>
      </c>
      <c r="BN69" s="1">
        <v>0</v>
      </c>
      <c r="BO69" s="1">
        <v>0</v>
      </c>
      <c r="BR69" t="str">
        <f t="shared" si="21"/>
        <v/>
      </c>
    </row>
    <row r="70" spans="1:70" x14ac:dyDescent="0.2">
      <c r="A70" s="5" t="s">
        <v>0</v>
      </c>
      <c r="B70" s="5">
        <v>3</v>
      </c>
      <c r="C70" s="5">
        <v>58.732500000000002</v>
      </c>
      <c r="D70" s="5">
        <v>-93.798610999999994</v>
      </c>
      <c r="E70" s="5">
        <v>69</v>
      </c>
      <c r="F70" s="5">
        <v>9</v>
      </c>
      <c r="G70" s="5" t="s">
        <v>58</v>
      </c>
      <c r="H70" s="5"/>
      <c r="I70" s="5">
        <v>10.199999999999999</v>
      </c>
      <c r="J70" s="5">
        <v>0</v>
      </c>
      <c r="K70" s="5">
        <v>1</v>
      </c>
      <c r="L70">
        <f t="shared" si="13"/>
        <v>0</v>
      </c>
      <c r="M70" s="5">
        <v>1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>
        <f t="shared" si="14"/>
        <v>1</v>
      </c>
      <c r="Y70" s="5">
        <f t="shared" si="22"/>
        <v>0</v>
      </c>
      <c r="Z70" s="5">
        <f t="shared" si="16"/>
        <v>1</v>
      </c>
      <c r="AA70" s="5"/>
      <c r="AB70" s="5"/>
      <c r="AC70" s="5"/>
      <c r="AD70" s="5"/>
      <c r="AE70" s="5"/>
      <c r="AF70" s="5"/>
      <c r="AG70" s="5"/>
      <c r="AH70" s="5"/>
      <c r="AI70" s="5">
        <f t="shared" si="17"/>
        <v>0</v>
      </c>
      <c r="AJ70" s="5" t="str">
        <f t="shared" si="18"/>
        <v>0</v>
      </c>
      <c r="AK70" s="5"/>
      <c r="AL70" s="5"/>
      <c r="AM70" s="5"/>
      <c r="AN70" s="5"/>
      <c r="AO70" s="5"/>
      <c r="AP70" s="5">
        <v>2.9</v>
      </c>
      <c r="AQ70" s="5">
        <v>11</v>
      </c>
      <c r="AR70" s="5"/>
      <c r="AS70" s="5"/>
      <c r="AT70" s="5"/>
      <c r="AU70" s="5"/>
      <c r="AV70" s="5">
        <f t="shared" si="23"/>
        <v>11</v>
      </c>
      <c r="AW70" s="5"/>
      <c r="AX70">
        <f t="shared" si="12"/>
        <v>0</v>
      </c>
      <c r="AY70">
        <f t="shared" si="19"/>
        <v>1</v>
      </c>
      <c r="AZ70" s="5"/>
      <c r="BA70" s="5"/>
      <c r="BB70" s="5"/>
      <c r="BC70" s="5"/>
      <c r="BD70" s="5">
        <v>0</v>
      </c>
      <c r="BE70" s="5">
        <v>0</v>
      </c>
      <c r="BF70" s="5"/>
      <c r="BH70" s="7">
        <v>0</v>
      </c>
      <c r="BI70" s="1" t="str">
        <f t="shared" si="20"/>
        <v/>
      </c>
      <c r="BN70" s="1">
        <v>0</v>
      </c>
      <c r="BO70" s="1">
        <v>0</v>
      </c>
      <c r="BR70" t="str">
        <f t="shared" si="21"/>
        <v/>
      </c>
    </row>
    <row r="71" spans="1:70" x14ac:dyDescent="0.2">
      <c r="A71" s="5" t="s">
        <v>0</v>
      </c>
      <c r="B71" s="5">
        <v>3</v>
      </c>
      <c r="C71" s="5">
        <v>58.732500000000002</v>
      </c>
      <c r="D71" s="5">
        <v>-93.798610999999994</v>
      </c>
      <c r="E71" s="5">
        <v>70</v>
      </c>
      <c r="F71" s="5">
        <v>10</v>
      </c>
      <c r="G71" s="5" t="s">
        <v>59</v>
      </c>
      <c r="H71" s="5"/>
      <c r="I71" s="5">
        <v>15</v>
      </c>
      <c r="J71" s="5">
        <v>1</v>
      </c>
      <c r="K71" s="5">
        <v>1</v>
      </c>
      <c r="L71">
        <f t="shared" si="13"/>
        <v>0</v>
      </c>
      <c r="M71" s="5"/>
      <c r="N71" s="5">
        <v>1</v>
      </c>
      <c r="O71" s="5"/>
      <c r="P71" s="5"/>
      <c r="Q71" s="5"/>
      <c r="R71" s="5"/>
      <c r="S71" s="5"/>
      <c r="T71" s="5"/>
      <c r="U71" s="5"/>
      <c r="V71" s="5"/>
      <c r="W71" s="5"/>
      <c r="X71" s="5">
        <f t="shared" si="14"/>
        <v>1</v>
      </c>
      <c r="Y71" s="5">
        <f t="shared" si="22"/>
        <v>0</v>
      </c>
      <c r="Z71" s="5">
        <f t="shared" si="16"/>
        <v>1</v>
      </c>
      <c r="AA71" s="5"/>
      <c r="AB71" s="5"/>
      <c r="AC71" s="5"/>
      <c r="AD71" s="5">
        <v>1</v>
      </c>
      <c r="AE71" s="5"/>
      <c r="AF71" s="5"/>
      <c r="AG71" s="5"/>
      <c r="AH71" s="5"/>
      <c r="AI71" s="5">
        <f t="shared" si="17"/>
        <v>1</v>
      </c>
      <c r="AJ71" s="5" t="str">
        <f t="shared" si="18"/>
        <v>1</v>
      </c>
      <c r="AK71" s="5"/>
      <c r="AL71" s="5"/>
      <c r="AM71" s="5"/>
      <c r="AN71" s="5"/>
      <c r="AO71" s="5"/>
      <c r="AP71" s="5">
        <v>5.4</v>
      </c>
      <c r="AQ71" s="5">
        <v>5</v>
      </c>
      <c r="AR71" s="5"/>
      <c r="AS71" s="5"/>
      <c r="AT71" s="5"/>
      <c r="AU71" s="5"/>
      <c r="AV71" s="5">
        <f t="shared" si="23"/>
        <v>5</v>
      </c>
      <c r="AW71" s="5"/>
      <c r="AX71">
        <f t="shared" si="12"/>
        <v>1</v>
      </c>
      <c r="AY71" t="str">
        <f t="shared" si="19"/>
        <v/>
      </c>
      <c r="AZ71" s="5"/>
      <c r="BA71" s="5"/>
      <c r="BB71" s="5">
        <v>2.8</v>
      </c>
      <c r="BC71" s="5">
        <v>2</v>
      </c>
      <c r="BD71" s="5">
        <v>0</v>
      </c>
      <c r="BE71" s="5">
        <v>0</v>
      </c>
      <c r="BF71" s="5"/>
      <c r="BH71" s="7">
        <v>0</v>
      </c>
      <c r="BI71" s="1">
        <f t="shared" si="20"/>
        <v>1</v>
      </c>
      <c r="BN71" s="1">
        <v>0</v>
      </c>
      <c r="BO71" s="1">
        <v>0</v>
      </c>
      <c r="BR71" t="str">
        <f t="shared" si="21"/>
        <v/>
      </c>
    </row>
    <row r="72" spans="1:70" x14ac:dyDescent="0.2">
      <c r="A72" s="5" t="s">
        <v>0</v>
      </c>
      <c r="B72" s="5">
        <v>3</v>
      </c>
      <c r="C72" s="5">
        <v>58.732500000000002</v>
      </c>
      <c r="D72" s="5">
        <v>-93.798610999999994</v>
      </c>
      <c r="E72" s="5">
        <v>71</v>
      </c>
      <c r="F72" s="5">
        <v>11</v>
      </c>
      <c r="G72" s="5" t="s">
        <v>60</v>
      </c>
      <c r="H72" s="5">
        <v>32</v>
      </c>
      <c r="I72" s="5"/>
      <c r="J72" s="5">
        <v>1</v>
      </c>
      <c r="K72" s="5">
        <v>1</v>
      </c>
      <c r="L72">
        <f t="shared" si="13"/>
        <v>0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>
        <f t="shared" si="14"/>
        <v>0</v>
      </c>
      <c r="Y72" s="5">
        <f t="shared" si="22"/>
        <v>1</v>
      </c>
      <c r="Z72" s="5">
        <f t="shared" si="16"/>
        <v>0</v>
      </c>
      <c r="AA72" s="5"/>
      <c r="AB72" s="5"/>
      <c r="AC72" s="5"/>
      <c r="AD72" s="5"/>
      <c r="AE72" s="5"/>
      <c r="AF72" s="5"/>
      <c r="AG72" s="5"/>
      <c r="AH72" s="5"/>
      <c r="AI72" s="5">
        <f t="shared" si="17"/>
        <v>0</v>
      </c>
      <c r="AJ72" s="5" t="str">
        <f t="shared" si="18"/>
        <v>0</v>
      </c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>
        <f t="shared" si="12"/>
        <v>0</v>
      </c>
      <c r="AY72" t="str">
        <f t="shared" si="19"/>
        <v/>
      </c>
      <c r="AZ72" s="5"/>
      <c r="BA72" s="5"/>
      <c r="BB72" s="5"/>
      <c r="BC72" s="5"/>
      <c r="BD72" s="5">
        <v>0</v>
      </c>
      <c r="BE72" s="5">
        <v>0</v>
      </c>
      <c r="BF72" s="5"/>
      <c r="BH72" s="1">
        <v>0</v>
      </c>
      <c r="BI72" s="1" t="str">
        <f t="shared" si="20"/>
        <v/>
      </c>
      <c r="BN72" s="1">
        <v>0</v>
      </c>
      <c r="BO72" s="1">
        <v>0</v>
      </c>
      <c r="BR72" t="str">
        <f t="shared" si="21"/>
        <v/>
      </c>
    </row>
    <row r="73" spans="1:70" x14ac:dyDescent="0.2">
      <c r="A73" s="5" t="s">
        <v>0</v>
      </c>
      <c r="B73" s="5">
        <v>3</v>
      </c>
      <c r="C73" s="5">
        <v>58.732500000000002</v>
      </c>
      <c r="D73" s="5">
        <v>-93.798610999999994</v>
      </c>
      <c r="E73" s="5">
        <v>72</v>
      </c>
      <c r="F73" s="5">
        <v>12</v>
      </c>
      <c r="G73" s="5" t="s">
        <v>58</v>
      </c>
      <c r="H73" s="5"/>
      <c r="I73" s="5">
        <v>14.4</v>
      </c>
      <c r="J73" s="5">
        <v>0</v>
      </c>
      <c r="K73" s="5">
        <v>1</v>
      </c>
      <c r="L73">
        <f t="shared" si="13"/>
        <v>0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>
        <f t="shared" si="14"/>
        <v>0</v>
      </c>
      <c r="Y73" s="5">
        <f t="shared" si="22"/>
        <v>1</v>
      </c>
      <c r="Z73" s="5">
        <f t="shared" si="16"/>
        <v>0</v>
      </c>
      <c r="AA73" s="5"/>
      <c r="AB73" s="5"/>
      <c r="AC73" s="5"/>
      <c r="AD73" s="5"/>
      <c r="AE73" s="5"/>
      <c r="AF73" s="5"/>
      <c r="AG73" s="5"/>
      <c r="AH73" s="5"/>
      <c r="AI73" s="5">
        <f t="shared" si="17"/>
        <v>0</v>
      </c>
      <c r="AJ73" s="5" t="str">
        <f t="shared" si="18"/>
        <v>0</v>
      </c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>
        <f t="shared" si="23"/>
        <v>0</v>
      </c>
      <c r="AW73" s="5"/>
      <c r="AX73">
        <f t="shared" si="12"/>
        <v>0</v>
      </c>
      <c r="AY73" t="str">
        <f t="shared" si="19"/>
        <v/>
      </c>
      <c r="AZ73" s="5"/>
      <c r="BA73" s="5"/>
      <c r="BB73" s="5"/>
      <c r="BC73" s="5"/>
      <c r="BD73" s="5">
        <v>0</v>
      </c>
      <c r="BE73" s="5">
        <v>0</v>
      </c>
      <c r="BF73" s="5"/>
      <c r="BH73" s="1">
        <v>0</v>
      </c>
      <c r="BI73" s="1" t="str">
        <f t="shared" si="20"/>
        <v/>
      </c>
      <c r="BN73" s="1">
        <v>0</v>
      </c>
      <c r="BO73" s="1">
        <v>0</v>
      </c>
      <c r="BR73" t="str">
        <f t="shared" si="21"/>
        <v/>
      </c>
    </row>
    <row r="74" spans="1:70" x14ac:dyDescent="0.2">
      <c r="A74" s="5" t="s">
        <v>0</v>
      </c>
      <c r="B74" s="5">
        <v>3</v>
      </c>
      <c r="C74" s="5">
        <v>58.732500000000002</v>
      </c>
      <c r="D74" s="5">
        <v>-93.798610999999994</v>
      </c>
      <c r="E74" s="5">
        <v>73</v>
      </c>
      <c r="F74" s="5">
        <v>13</v>
      </c>
      <c r="G74" s="5" t="s">
        <v>59</v>
      </c>
      <c r="H74" s="5"/>
      <c r="I74" s="5">
        <v>13.9</v>
      </c>
      <c r="J74" s="5">
        <v>1</v>
      </c>
      <c r="K74" s="5">
        <v>1</v>
      </c>
      <c r="L74">
        <f t="shared" si="13"/>
        <v>0</v>
      </c>
      <c r="M74" s="5">
        <v>1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>
        <f t="shared" si="14"/>
        <v>1</v>
      </c>
      <c r="Y74" s="5">
        <f t="shared" si="22"/>
        <v>0</v>
      </c>
      <c r="Z74" s="5">
        <f t="shared" si="16"/>
        <v>1</v>
      </c>
      <c r="AA74" s="5"/>
      <c r="AB74" s="5"/>
      <c r="AC74" s="5"/>
      <c r="AD74" s="5"/>
      <c r="AE74" s="5"/>
      <c r="AF74" s="5"/>
      <c r="AG74" s="5"/>
      <c r="AH74" s="5"/>
      <c r="AI74" s="5">
        <f t="shared" si="17"/>
        <v>0</v>
      </c>
      <c r="AJ74" s="5" t="str">
        <f t="shared" si="18"/>
        <v>0</v>
      </c>
      <c r="AK74" s="5"/>
      <c r="AL74" s="5"/>
      <c r="AM74" s="5"/>
      <c r="AN74" s="5"/>
      <c r="AO74" s="5"/>
      <c r="AP74" s="5">
        <v>7.6</v>
      </c>
      <c r="AQ74" s="5">
        <v>7</v>
      </c>
      <c r="AR74" s="5"/>
      <c r="AS74" s="5"/>
      <c r="AT74" s="5"/>
      <c r="AU74" s="5"/>
      <c r="AV74" s="5">
        <f t="shared" si="23"/>
        <v>7</v>
      </c>
      <c r="AW74" s="5"/>
      <c r="AX74">
        <f t="shared" si="12"/>
        <v>1</v>
      </c>
      <c r="AY74" t="str">
        <f t="shared" si="19"/>
        <v/>
      </c>
      <c r="AZ74" s="5"/>
      <c r="BA74" s="5"/>
      <c r="BB74" s="5">
        <v>4.8</v>
      </c>
      <c r="BC74" s="5">
        <v>3</v>
      </c>
      <c r="BD74" s="5">
        <v>0</v>
      </c>
      <c r="BE74" s="5">
        <v>0</v>
      </c>
      <c r="BF74" s="5"/>
      <c r="BH74" s="1">
        <v>1</v>
      </c>
      <c r="BI74" s="1" t="str">
        <f t="shared" si="20"/>
        <v/>
      </c>
      <c r="BL74" s="1">
        <v>3</v>
      </c>
      <c r="BM74" s="1">
        <v>3.5</v>
      </c>
      <c r="BN74" s="1">
        <v>0</v>
      </c>
      <c r="BO74" s="1">
        <v>0</v>
      </c>
      <c r="BP74" s="1">
        <v>2.1299999999999999E-2</v>
      </c>
      <c r="BQ74" s="1">
        <v>0.1052</v>
      </c>
      <c r="BR74">
        <f t="shared" si="21"/>
        <v>0.1265</v>
      </c>
    </row>
    <row r="75" spans="1:70" x14ac:dyDescent="0.2">
      <c r="A75" s="5" t="s">
        <v>0</v>
      </c>
      <c r="B75" s="5">
        <v>3</v>
      </c>
      <c r="C75" s="5">
        <v>58.732500000000002</v>
      </c>
      <c r="D75" s="5">
        <v>-93.798610999999994</v>
      </c>
      <c r="E75" s="5">
        <v>74</v>
      </c>
      <c r="F75" s="5">
        <v>14</v>
      </c>
      <c r="G75" s="5" t="s">
        <v>58</v>
      </c>
      <c r="H75" s="5"/>
      <c r="I75" s="5">
        <v>14.8</v>
      </c>
      <c r="J75" s="5">
        <v>0</v>
      </c>
      <c r="K75" s="5">
        <v>1</v>
      </c>
      <c r="L75">
        <f t="shared" si="13"/>
        <v>0</v>
      </c>
      <c r="M75" s="5"/>
      <c r="N75" s="5"/>
      <c r="O75" s="5">
        <v>1</v>
      </c>
      <c r="P75" s="5"/>
      <c r="Q75" s="5"/>
      <c r="R75" s="5"/>
      <c r="S75" s="5"/>
      <c r="T75" s="5"/>
      <c r="U75" s="5"/>
      <c r="V75" s="5"/>
      <c r="W75" s="5"/>
      <c r="X75" s="5">
        <f t="shared" si="14"/>
        <v>1</v>
      </c>
      <c r="Y75" s="5">
        <f t="shared" si="22"/>
        <v>0</v>
      </c>
      <c r="Z75" s="5">
        <f t="shared" si="16"/>
        <v>1</v>
      </c>
      <c r="AA75" s="5"/>
      <c r="AB75" s="5"/>
      <c r="AC75" s="5"/>
      <c r="AD75" s="5"/>
      <c r="AE75" s="5"/>
      <c r="AF75" s="5"/>
      <c r="AG75" s="5"/>
      <c r="AH75" s="5"/>
      <c r="AI75" s="5">
        <f t="shared" si="17"/>
        <v>0</v>
      </c>
      <c r="AJ75" s="5" t="str">
        <f t="shared" si="18"/>
        <v>0</v>
      </c>
      <c r="AK75" s="5"/>
      <c r="AL75" s="5"/>
      <c r="AM75" s="5"/>
      <c r="AN75" s="5"/>
      <c r="AO75" s="5"/>
      <c r="AP75" s="5">
        <v>5.2</v>
      </c>
      <c r="AQ75" s="5">
        <v>6</v>
      </c>
      <c r="AR75" s="5"/>
      <c r="AS75" s="5"/>
      <c r="AT75" s="5"/>
      <c r="AU75" s="5"/>
      <c r="AV75" s="5">
        <f t="shared" si="23"/>
        <v>6</v>
      </c>
      <c r="AW75" s="5"/>
      <c r="AX75">
        <f t="shared" si="12"/>
        <v>0</v>
      </c>
      <c r="AY75">
        <f t="shared" si="19"/>
        <v>1</v>
      </c>
      <c r="AZ75" s="5"/>
      <c r="BA75" s="5"/>
      <c r="BB75" s="5"/>
      <c r="BC75" s="5"/>
      <c r="BD75" s="5">
        <v>0</v>
      </c>
      <c r="BE75" s="5">
        <v>0</v>
      </c>
      <c r="BF75" s="5"/>
      <c r="BH75" s="1">
        <v>0</v>
      </c>
      <c r="BI75" s="1" t="str">
        <f t="shared" si="20"/>
        <v/>
      </c>
      <c r="BN75" s="1">
        <v>0</v>
      </c>
      <c r="BO75" s="1">
        <v>0</v>
      </c>
      <c r="BR75" t="str">
        <f t="shared" si="21"/>
        <v/>
      </c>
    </row>
    <row r="76" spans="1:70" x14ac:dyDescent="0.2">
      <c r="A76" s="5" t="s">
        <v>0</v>
      </c>
      <c r="B76" s="5">
        <v>3</v>
      </c>
      <c r="C76" s="5">
        <v>58.732500000000002</v>
      </c>
      <c r="D76" s="5">
        <v>-93.798610999999994</v>
      </c>
      <c r="E76" s="5">
        <v>75</v>
      </c>
      <c r="F76" s="5">
        <v>15</v>
      </c>
      <c r="G76" s="5" t="s">
        <v>59</v>
      </c>
      <c r="H76" s="5"/>
      <c r="I76" s="5">
        <v>9.8000000000000007</v>
      </c>
      <c r="J76" s="5">
        <v>0</v>
      </c>
      <c r="K76" s="5">
        <v>1</v>
      </c>
      <c r="L76">
        <f t="shared" si="13"/>
        <v>0</v>
      </c>
      <c r="M76" s="5"/>
      <c r="N76" s="5">
        <v>1</v>
      </c>
      <c r="O76" s="5"/>
      <c r="P76" s="5"/>
      <c r="Q76" s="5"/>
      <c r="R76" s="5"/>
      <c r="S76" s="5"/>
      <c r="T76" s="5"/>
      <c r="U76" s="5"/>
      <c r="V76" s="5"/>
      <c r="W76" s="5"/>
      <c r="X76" s="5">
        <f t="shared" si="14"/>
        <v>1</v>
      </c>
      <c r="Y76" s="5">
        <f t="shared" si="22"/>
        <v>0</v>
      </c>
      <c r="Z76" s="5">
        <f t="shared" si="16"/>
        <v>1</v>
      </c>
      <c r="AA76" s="5"/>
      <c r="AB76" s="5"/>
      <c r="AC76" s="5"/>
      <c r="AD76" s="5"/>
      <c r="AE76" s="5"/>
      <c r="AF76" s="5"/>
      <c r="AG76" s="5"/>
      <c r="AH76" s="5"/>
      <c r="AI76" s="5">
        <f t="shared" si="17"/>
        <v>0</v>
      </c>
      <c r="AJ76" s="5" t="str">
        <f t="shared" si="18"/>
        <v>0</v>
      </c>
      <c r="AK76" s="5"/>
      <c r="AL76" s="5"/>
      <c r="AM76" s="5"/>
      <c r="AN76" s="5"/>
      <c r="AO76" s="5"/>
      <c r="AP76" s="5">
        <v>6</v>
      </c>
      <c r="AQ76" s="5">
        <v>5</v>
      </c>
      <c r="AR76" s="5"/>
      <c r="AS76" s="5"/>
      <c r="AT76" s="5"/>
      <c r="AU76" s="5"/>
      <c r="AV76" s="5">
        <f t="shared" si="23"/>
        <v>5</v>
      </c>
      <c r="AW76" s="5"/>
      <c r="AX76">
        <f t="shared" si="12"/>
        <v>1</v>
      </c>
      <c r="AY76" t="str">
        <f t="shared" si="19"/>
        <v/>
      </c>
      <c r="AZ76" s="5"/>
      <c r="BA76" s="5"/>
      <c r="BB76" s="5">
        <v>3.2</v>
      </c>
      <c r="BC76" s="5">
        <v>2</v>
      </c>
      <c r="BD76" s="5">
        <v>0</v>
      </c>
      <c r="BE76" s="5">
        <v>0</v>
      </c>
      <c r="BF76" s="5"/>
      <c r="BH76" s="1">
        <v>1</v>
      </c>
      <c r="BI76" s="1" t="str">
        <f t="shared" si="20"/>
        <v/>
      </c>
      <c r="BL76" s="1">
        <v>2</v>
      </c>
      <c r="BM76" s="1">
        <v>1.9</v>
      </c>
      <c r="BN76" s="1">
        <v>0</v>
      </c>
      <c r="BO76" s="1">
        <v>0</v>
      </c>
      <c r="BP76" s="1">
        <v>9.7000000000000003E-3</v>
      </c>
      <c r="BQ76" s="1">
        <v>5.1999999999999998E-2</v>
      </c>
      <c r="BR76">
        <f t="shared" si="21"/>
        <v>6.1699999999999998E-2</v>
      </c>
    </row>
    <row r="77" spans="1:70" x14ac:dyDescent="0.2">
      <c r="A77" s="5" t="s">
        <v>0</v>
      </c>
      <c r="B77" s="5">
        <v>3</v>
      </c>
      <c r="C77" s="5">
        <v>58.732500000000002</v>
      </c>
      <c r="D77" s="5">
        <v>-93.798610999999994</v>
      </c>
      <c r="E77" s="5">
        <v>76</v>
      </c>
      <c r="F77" s="5">
        <v>16</v>
      </c>
      <c r="G77" s="5" t="s">
        <v>60</v>
      </c>
      <c r="H77" s="5">
        <v>20</v>
      </c>
      <c r="I77" s="5"/>
      <c r="J77" s="5">
        <v>1</v>
      </c>
      <c r="K77" s="5">
        <v>1</v>
      </c>
      <c r="L77">
        <f t="shared" si="13"/>
        <v>0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>
        <f t="shared" si="14"/>
        <v>0</v>
      </c>
      <c r="Y77" s="5">
        <f t="shared" si="22"/>
        <v>1</v>
      </c>
      <c r="Z77" s="5">
        <f t="shared" si="16"/>
        <v>0</v>
      </c>
      <c r="AA77" s="5"/>
      <c r="AB77" s="5"/>
      <c r="AC77" s="5"/>
      <c r="AD77" s="5"/>
      <c r="AE77" s="5"/>
      <c r="AF77" s="5"/>
      <c r="AG77" s="5"/>
      <c r="AH77" s="5"/>
      <c r="AI77" s="5">
        <f t="shared" si="17"/>
        <v>0</v>
      </c>
      <c r="AJ77" s="5" t="str">
        <f t="shared" si="18"/>
        <v>0</v>
      </c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>
        <f t="shared" si="12"/>
        <v>0</v>
      </c>
      <c r="AY77" t="str">
        <f t="shared" si="19"/>
        <v/>
      </c>
      <c r="AZ77" s="5"/>
      <c r="BA77" s="5"/>
      <c r="BB77" s="5"/>
      <c r="BC77" s="5"/>
      <c r="BD77" s="5">
        <v>0</v>
      </c>
      <c r="BE77" s="5">
        <v>0</v>
      </c>
      <c r="BF77" s="5"/>
      <c r="BH77" s="7">
        <v>0</v>
      </c>
      <c r="BI77" s="1" t="str">
        <f t="shared" ref="BI77:BI85" si="24">IF(AND(AX77 = 1, BH77 = 0), 1, "")</f>
        <v/>
      </c>
      <c r="BN77" s="1">
        <v>0</v>
      </c>
      <c r="BO77" s="1">
        <v>0</v>
      </c>
      <c r="BR77" t="str">
        <f t="shared" si="21"/>
        <v/>
      </c>
    </row>
    <row r="78" spans="1:70" x14ac:dyDescent="0.2">
      <c r="A78" s="5" t="s">
        <v>0</v>
      </c>
      <c r="B78" s="5">
        <v>3</v>
      </c>
      <c r="C78" s="5">
        <v>58.732500000000002</v>
      </c>
      <c r="D78" s="5">
        <v>-93.798610999999994</v>
      </c>
      <c r="E78" s="5">
        <v>77</v>
      </c>
      <c r="F78" s="5">
        <v>17</v>
      </c>
      <c r="G78" s="5" t="s">
        <v>58</v>
      </c>
      <c r="H78" s="5"/>
      <c r="I78" s="5">
        <v>15.3</v>
      </c>
      <c r="J78" s="5">
        <v>0</v>
      </c>
      <c r="K78" s="5">
        <v>1</v>
      </c>
      <c r="L78">
        <f t="shared" si="13"/>
        <v>0</v>
      </c>
      <c r="M78" s="5"/>
      <c r="N78" s="5"/>
      <c r="O78" s="5"/>
      <c r="P78" s="5"/>
      <c r="Q78" s="5"/>
      <c r="R78" s="5"/>
      <c r="S78" s="5">
        <v>1</v>
      </c>
      <c r="T78" s="5"/>
      <c r="U78" s="5"/>
      <c r="V78" s="5"/>
      <c r="W78" s="5"/>
      <c r="X78" s="5">
        <f t="shared" si="14"/>
        <v>1</v>
      </c>
      <c r="Y78" s="5">
        <f t="shared" si="22"/>
        <v>0</v>
      </c>
      <c r="Z78" s="5">
        <f t="shared" si="16"/>
        <v>1</v>
      </c>
      <c r="AA78" s="5"/>
      <c r="AB78" s="5"/>
      <c r="AC78" s="5"/>
      <c r="AD78" s="5"/>
      <c r="AE78" s="5"/>
      <c r="AF78" s="5"/>
      <c r="AG78" s="5"/>
      <c r="AH78" s="5"/>
      <c r="AI78" s="5">
        <f t="shared" si="17"/>
        <v>0</v>
      </c>
      <c r="AJ78" s="5" t="str">
        <f t="shared" si="18"/>
        <v>0</v>
      </c>
      <c r="AK78" s="5"/>
      <c r="AL78" s="5"/>
      <c r="AM78" s="5"/>
      <c r="AN78" s="5"/>
      <c r="AO78" s="5"/>
      <c r="AP78" s="5">
        <v>3.1</v>
      </c>
      <c r="AQ78" s="5">
        <v>2</v>
      </c>
      <c r="AR78" s="5"/>
      <c r="AS78" s="5"/>
      <c r="AT78" s="5"/>
      <c r="AU78" s="5"/>
      <c r="AV78" s="5">
        <f t="shared" si="23"/>
        <v>2</v>
      </c>
      <c r="AW78" s="5"/>
      <c r="AX78">
        <f t="shared" si="12"/>
        <v>0</v>
      </c>
      <c r="AY78">
        <f t="shared" si="19"/>
        <v>1</v>
      </c>
      <c r="AZ78" s="5"/>
      <c r="BA78" s="5"/>
      <c r="BB78" s="5"/>
      <c r="BC78" s="5"/>
      <c r="BD78" s="5">
        <v>0</v>
      </c>
      <c r="BE78" s="5">
        <v>0</v>
      </c>
      <c r="BF78" s="5"/>
      <c r="BH78" s="7">
        <v>0</v>
      </c>
      <c r="BI78" s="1" t="str">
        <f t="shared" si="24"/>
        <v/>
      </c>
      <c r="BN78" s="1">
        <v>0</v>
      </c>
      <c r="BO78" s="1">
        <v>0</v>
      </c>
      <c r="BR78" t="str">
        <f t="shared" si="21"/>
        <v/>
      </c>
    </row>
    <row r="79" spans="1:70" x14ac:dyDescent="0.2">
      <c r="A79" s="5" t="s">
        <v>0</v>
      </c>
      <c r="B79" s="5">
        <v>3</v>
      </c>
      <c r="C79" s="5">
        <v>58.732500000000002</v>
      </c>
      <c r="D79" s="5">
        <v>-93.798610999999994</v>
      </c>
      <c r="E79" s="5">
        <v>78</v>
      </c>
      <c r="F79" s="5">
        <v>18</v>
      </c>
      <c r="G79" s="5" t="s">
        <v>58</v>
      </c>
      <c r="H79" s="5"/>
      <c r="I79" s="5">
        <v>17.600000000000001</v>
      </c>
      <c r="J79" s="5">
        <v>0</v>
      </c>
      <c r="K79" s="5">
        <v>1</v>
      </c>
      <c r="L79">
        <f t="shared" si="13"/>
        <v>0</v>
      </c>
      <c r="M79" s="5">
        <v>1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>
        <f t="shared" si="14"/>
        <v>1</v>
      </c>
      <c r="Y79" s="5">
        <f t="shared" si="22"/>
        <v>0</v>
      </c>
      <c r="Z79" s="5">
        <f t="shared" si="16"/>
        <v>1</v>
      </c>
      <c r="AA79" s="5"/>
      <c r="AB79" s="5"/>
      <c r="AC79" s="5"/>
      <c r="AD79" s="5"/>
      <c r="AE79" s="5"/>
      <c r="AF79" s="5"/>
      <c r="AG79" s="5"/>
      <c r="AH79" s="5"/>
      <c r="AI79" s="5">
        <f t="shared" si="17"/>
        <v>0</v>
      </c>
      <c r="AJ79" s="5" t="str">
        <f t="shared" si="18"/>
        <v>0</v>
      </c>
      <c r="AK79" s="5"/>
      <c r="AL79" s="5"/>
      <c r="AM79" s="5"/>
      <c r="AN79" s="5"/>
      <c r="AO79" s="5"/>
      <c r="AP79" s="5">
        <v>4.9000000000000004</v>
      </c>
      <c r="AQ79" s="5">
        <v>3</v>
      </c>
      <c r="AR79" s="5"/>
      <c r="AS79" s="5"/>
      <c r="AT79" s="5"/>
      <c r="AU79" s="5"/>
      <c r="AV79" s="5">
        <f t="shared" si="23"/>
        <v>3</v>
      </c>
      <c r="AW79" s="5"/>
      <c r="AX79">
        <f t="shared" si="12"/>
        <v>0</v>
      </c>
      <c r="AY79">
        <f t="shared" si="19"/>
        <v>1</v>
      </c>
      <c r="AZ79" s="5"/>
      <c r="BA79" s="5"/>
      <c r="BB79" s="5"/>
      <c r="BC79" s="5"/>
      <c r="BD79" s="5">
        <v>0</v>
      </c>
      <c r="BE79" s="5">
        <v>0</v>
      </c>
      <c r="BF79" s="5"/>
      <c r="BH79" s="7">
        <v>0</v>
      </c>
      <c r="BI79" s="1" t="str">
        <f t="shared" si="24"/>
        <v/>
      </c>
      <c r="BN79" s="1">
        <v>0</v>
      </c>
      <c r="BO79" s="1">
        <v>0</v>
      </c>
      <c r="BR79" t="str">
        <f t="shared" si="21"/>
        <v/>
      </c>
    </row>
    <row r="80" spans="1:70" x14ac:dyDescent="0.2">
      <c r="A80" s="5" t="s">
        <v>0</v>
      </c>
      <c r="B80" s="5">
        <v>3</v>
      </c>
      <c r="C80" s="5">
        <v>58.732500000000002</v>
      </c>
      <c r="D80" s="5">
        <v>-93.798610999999994</v>
      </c>
      <c r="E80" s="5">
        <v>79</v>
      </c>
      <c r="F80" s="5">
        <v>19</v>
      </c>
      <c r="G80" s="5" t="s">
        <v>59</v>
      </c>
      <c r="H80" s="5"/>
      <c r="I80" s="5">
        <v>10.5</v>
      </c>
      <c r="J80" s="5">
        <v>0</v>
      </c>
      <c r="K80" s="5">
        <v>1</v>
      </c>
      <c r="L80">
        <f t="shared" si="13"/>
        <v>0</v>
      </c>
      <c r="M80" s="5"/>
      <c r="N80" s="5"/>
      <c r="O80" s="5"/>
      <c r="P80" s="5">
        <v>1</v>
      </c>
      <c r="Q80" s="5"/>
      <c r="R80" s="5"/>
      <c r="S80" s="5"/>
      <c r="T80" s="5"/>
      <c r="U80" s="5"/>
      <c r="V80" s="5"/>
      <c r="W80" s="5"/>
      <c r="X80" s="5">
        <f t="shared" si="14"/>
        <v>1</v>
      </c>
      <c r="Y80" s="5">
        <f t="shared" si="22"/>
        <v>0</v>
      </c>
      <c r="Z80" s="5">
        <f t="shared" si="16"/>
        <v>1</v>
      </c>
      <c r="AA80" s="5"/>
      <c r="AB80" s="5"/>
      <c r="AC80" s="5"/>
      <c r="AD80" s="5"/>
      <c r="AE80" s="5"/>
      <c r="AF80" s="5"/>
      <c r="AG80" s="5"/>
      <c r="AH80" s="5"/>
      <c r="AI80" s="5">
        <f t="shared" si="17"/>
        <v>0</v>
      </c>
      <c r="AJ80" s="5" t="str">
        <f t="shared" si="18"/>
        <v>0</v>
      </c>
      <c r="AK80" s="5"/>
      <c r="AL80" s="5"/>
      <c r="AM80" s="5"/>
      <c r="AN80" s="5"/>
      <c r="AO80" s="5"/>
      <c r="AP80" s="5">
        <v>7.1</v>
      </c>
      <c r="AQ80" s="5">
        <v>5</v>
      </c>
      <c r="AR80" s="5"/>
      <c r="AS80" s="5"/>
      <c r="AT80" s="5"/>
      <c r="AU80" s="5"/>
      <c r="AV80" s="5">
        <f t="shared" si="23"/>
        <v>5</v>
      </c>
      <c r="AW80" s="5"/>
      <c r="AX80">
        <f t="shared" si="12"/>
        <v>0</v>
      </c>
      <c r="AY80">
        <f t="shared" si="19"/>
        <v>1</v>
      </c>
      <c r="AZ80" s="5"/>
      <c r="BA80" s="5"/>
      <c r="BB80" s="5"/>
      <c r="BC80" s="5"/>
      <c r="BD80" s="5">
        <v>0</v>
      </c>
      <c r="BE80" s="5">
        <v>0</v>
      </c>
      <c r="BF80" s="5"/>
      <c r="BH80" s="7">
        <v>0</v>
      </c>
      <c r="BI80" s="1" t="str">
        <f t="shared" si="24"/>
        <v/>
      </c>
      <c r="BN80" s="1">
        <v>0</v>
      </c>
      <c r="BO80" s="1">
        <v>0</v>
      </c>
      <c r="BR80" t="str">
        <f t="shared" si="21"/>
        <v/>
      </c>
    </row>
    <row r="81" spans="1:70" x14ac:dyDescent="0.2">
      <c r="A81" s="5" t="s">
        <v>0</v>
      </c>
      <c r="B81" s="5">
        <v>3</v>
      </c>
      <c r="C81" s="5">
        <v>58.732500000000002</v>
      </c>
      <c r="D81" s="5">
        <v>-93.798610999999994</v>
      </c>
      <c r="E81" s="5">
        <v>80</v>
      </c>
      <c r="F81" s="5">
        <v>20</v>
      </c>
      <c r="G81" s="5" t="s">
        <v>58</v>
      </c>
      <c r="H81" s="5"/>
      <c r="I81" s="5">
        <v>14.7</v>
      </c>
      <c r="J81" s="5">
        <v>0</v>
      </c>
      <c r="K81" s="5">
        <v>1</v>
      </c>
      <c r="L81">
        <f t="shared" si="13"/>
        <v>0</v>
      </c>
      <c r="M81" s="5">
        <v>1</v>
      </c>
      <c r="N81" s="5"/>
      <c r="O81" s="5"/>
      <c r="P81" s="5" t="s">
        <v>9</v>
      </c>
      <c r="Q81" s="5"/>
      <c r="R81" s="5"/>
      <c r="S81" s="5"/>
      <c r="T81" s="5"/>
      <c r="U81" s="5"/>
      <c r="V81" s="5"/>
      <c r="W81" s="5"/>
      <c r="X81" s="5">
        <f t="shared" si="14"/>
        <v>0</v>
      </c>
      <c r="Y81" s="5">
        <v>1</v>
      </c>
      <c r="Z81" s="5" t="str">
        <f t="shared" si="16"/>
        <v>dead</v>
      </c>
      <c r="AA81" s="5"/>
      <c r="AB81" s="5"/>
      <c r="AC81" s="5"/>
      <c r="AD81" s="5"/>
      <c r="AE81" s="5"/>
      <c r="AF81" s="5"/>
      <c r="AG81" s="5"/>
      <c r="AH81" s="5"/>
      <c r="AI81" s="5">
        <f t="shared" si="17"/>
        <v>0</v>
      </c>
      <c r="AJ81" s="5" t="str">
        <f t="shared" si="18"/>
        <v>0</v>
      </c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>
        <f t="shared" si="23"/>
        <v>0</v>
      </c>
      <c r="AW81" s="5"/>
      <c r="AX81">
        <f t="shared" si="12"/>
        <v>0</v>
      </c>
      <c r="AY81" t="str">
        <f t="shared" si="19"/>
        <v/>
      </c>
      <c r="AZ81" s="5"/>
      <c r="BA81" s="5"/>
      <c r="BB81" s="5"/>
      <c r="BC81" s="5"/>
      <c r="BD81" s="5">
        <v>0</v>
      </c>
      <c r="BE81" s="5">
        <v>0</v>
      </c>
      <c r="BF81" s="5"/>
      <c r="BH81" s="7">
        <v>0</v>
      </c>
      <c r="BI81" s="1" t="str">
        <f t="shared" si="24"/>
        <v/>
      </c>
      <c r="BN81" s="1">
        <v>0</v>
      </c>
      <c r="BO81" s="1">
        <v>0</v>
      </c>
      <c r="BR81" t="str">
        <f t="shared" si="21"/>
        <v/>
      </c>
    </row>
    <row r="82" spans="1:70" x14ac:dyDescent="0.2">
      <c r="A82" s="5" t="s">
        <v>0</v>
      </c>
      <c r="B82" s="5">
        <v>3</v>
      </c>
      <c r="C82" s="5">
        <v>58.732500000000002</v>
      </c>
      <c r="D82" s="5">
        <v>-93.798610999999994</v>
      </c>
      <c r="E82" s="5">
        <v>81</v>
      </c>
      <c r="F82" s="5">
        <v>21</v>
      </c>
      <c r="G82" s="5" t="s">
        <v>58</v>
      </c>
      <c r="H82" s="5"/>
      <c r="I82" s="5">
        <v>17.3</v>
      </c>
      <c r="J82" s="5">
        <v>0</v>
      </c>
      <c r="K82" s="5">
        <v>1</v>
      </c>
      <c r="L82">
        <f t="shared" si="13"/>
        <v>0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>
        <f t="shared" si="14"/>
        <v>0</v>
      </c>
      <c r="Y82" s="5">
        <f t="shared" si="22"/>
        <v>1</v>
      </c>
      <c r="Z82" s="5">
        <f t="shared" si="16"/>
        <v>0</v>
      </c>
      <c r="AA82" s="5"/>
      <c r="AB82" s="5"/>
      <c r="AC82" s="5"/>
      <c r="AD82" s="5"/>
      <c r="AE82" s="5"/>
      <c r="AF82" s="5"/>
      <c r="AG82" s="5"/>
      <c r="AH82" s="5"/>
      <c r="AI82" s="5">
        <f t="shared" si="17"/>
        <v>0</v>
      </c>
      <c r="AJ82" s="5" t="str">
        <f t="shared" si="18"/>
        <v>0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>
        <f t="shared" si="23"/>
        <v>0</v>
      </c>
      <c r="AW82" s="5"/>
      <c r="AX82">
        <f t="shared" si="12"/>
        <v>0</v>
      </c>
      <c r="AY82" t="str">
        <f t="shared" si="19"/>
        <v/>
      </c>
      <c r="AZ82" s="5"/>
      <c r="BA82" s="5"/>
      <c r="BB82" s="5"/>
      <c r="BC82" s="5"/>
      <c r="BD82" s="5">
        <v>0</v>
      </c>
      <c r="BE82" s="5">
        <v>0</v>
      </c>
      <c r="BF82" s="5"/>
      <c r="BH82" s="7">
        <v>0</v>
      </c>
      <c r="BI82" s="1" t="str">
        <f t="shared" si="24"/>
        <v/>
      </c>
      <c r="BN82" s="1">
        <v>0</v>
      </c>
      <c r="BO82" s="1">
        <v>0</v>
      </c>
      <c r="BR82" t="str">
        <f t="shared" si="21"/>
        <v/>
      </c>
    </row>
    <row r="83" spans="1:70" x14ac:dyDescent="0.2">
      <c r="A83" s="5" t="s">
        <v>0</v>
      </c>
      <c r="B83" s="5">
        <v>3</v>
      </c>
      <c r="C83" s="5">
        <v>58.732500000000002</v>
      </c>
      <c r="D83" s="5">
        <v>-93.798610999999994</v>
      </c>
      <c r="E83" s="5">
        <v>82</v>
      </c>
      <c r="F83" s="5">
        <v>22</v>
      </c>
      <c r="G83" s="5" t="s">
        <v>59</v>
      </c>
      <c r="H83" s="5"/>
      <c r="I83" s="5">
        <v>10.8</v>
      </c>
      <c r="J83" s="5">
        <v>1</v>
      </c>
      <c r="K83" s="5">
        <v>1</v>
      </c>
      <c r="L83">
        <f t="shared" si="13"/>
        <v>0</v>
      </c>
      <c r="M83" s="5"/>
      <c r="N83" s="5"/>
      <c r="O83" s="5"/>
      <c r="P83" s="5">
        <v>1</v>
      </c>
      <c r="Q83" s="5">
        <v>1</v>
      </c>
      <c r="R83" s="5"/>
      <c r="S83" s="5"/>
      <c r="T83" s="5"/>
      <c r="U83" s="5"/>
      <c r="V83" s="5"/>
      <c r="W83" s="5"/>
      <c r="X83" s="5">
        <f t="shared" si="14"/>
        <v>1</v>
      </c>
      <c r="Y83" s="5">
        <f t="shared" si="22"/>
        <v>0</v>
      </c>
      <c r="Z83" s="5">
        <f t="shared" si="16"/>
        <v>2</v>
      </c>
      <c r="AA83" s="5"/>
      <c r="AB83" s="5"/>
      <c r="AC83" s="5"/>
      <c r="AD83" s="5"/>
      <c r="AE83" s="5"/>
      <c r="AF83" s="5"/>
      <c r="AG83" s="5"/>
      <c r="AH83" s="5"/>
      <c r="AI83" s="5">
        <f t="shared" si="17"/>
        <v>0</v>
      </c>
      <c r="AJ83" s="5" t="str">
        <f t="shared" si="18"/>
        <v>0</v>
      </c>
      <c r="AK83" s="5"/>
      <c r="AL83" s="5"/>
      <c r="AM83" s="5"/>
      <c r="AN83" s="5"/>
      <c r="AO83" s="5"/>
      <c r="AP83" s="5">
        <v>4.0999999999999996</v>
      </c>
      <c r="AQ83" s="5">
        <v>4</v>
      </c>
      <c r="AR83" s="5">
        <v>3.5</v>
      </c>
      <c r="AS83" s="5">
        <v>4</v>
      </c>
      <c r="AT83" s="5"/>
      <c r="AU83" s="5"/>
      <c r="AV83" s="5">
        <f t="shared" si="23"/>
        <v>8</v>
      </c>
      <c r="AW83" s="5"/>
      <c r="AX83">
        <f t="shared" si="12"/>
        <v>0</v>
      </c>
      <c r="AY83">
        <f t="shared" si="19"/>
        <v>1</v>
      </c>
      <c r="AZ83" s="5"/>
      <c r="BA83" s="5"/>
      <c r="BB83" s="5"/>
      <c r="BC83" s="5"/>
      <c r="BD83" s="5">
        <v>0</v>
      </c>
      <c r="BE83" s="5">
        <v>0</v>
      </c>
      <c r="BF83" s="5"/>
      <c r="BH83" s="7">
        <v>0</v>
      </c>
      <c r="BI83" s="1" t="str">
        <f t="shared" si="24"/>
        <v/>
      </c>
      <c r="BN83" s="1">
        <v>0</v>
      </c>
      <c r="BO83" s="1">
        <v>0</v>
      </c>
      <c r="BR83" t="str">
        <f t="shared" si="21"/>
        <v/>
      </c>
    </row>
    <row r="84" spans="1:70" x14ac:dyDescent="0.2">
      <c r="A84" s="5" t="s">
        <v>0</v>
      </c>
      <c r="B84" s="5">
        <v>3</v>
      </c>
      <c r="C84" s="5">
        <v>58.732500000000002</v>
      </c>
      <c r="D84" s="5">
        <v>-93.798610999999994</v>
      </c>
      <c r="E84" s="5">
        <v>83</v>
      </c>
      <c r="F84" s="5">
        <v>23</v>
      </c>
      <c r="G84" s="5" t="s">
        <v>60</v>
      </c>
      <c r="H84" s="5">
        <v>36</v>
      </c>
      <c r="I84" s="5"/>
      <c r="J84" s="5">
        <v>1</v>
      </c>
      <c r="K84" s="5">
        <v>1</v>
      </c>
      <c r="L84">
        <f t="shared" si="13"/>
        <v>0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>
        <f t="shared" si="14"/>
        <v>0</v>
      </c>
      <c r="Y84" s="5">
        <f t="shared" si="22"/>
        <v>1</v>
      </c>
      <c r="Z84" s="5">
        <f t="shared" si="16"/>
        <v>0</v>
      </c>
      <c r="AA84" s="5"/>
      <c r="AB84" s="5"/>
      <c r="AC84" s="5"/>
      <c r="AD84" s="5"/>
      <c r="AE84" s="5"/>
      <c r="AF84" s="5"/>
      <c r="AG84" s="5"/>
      <c r="AH84" s="5"/>
      <c r="AI84" s="5">
        <f t="shared" si="17"/>
        <v>0</v>
      </c>
      <c r="AJ84" s="5" t="str">
        <f t="shared" si="18"/>
        <v>0</v>
      </c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>
        <f t="shared" si="12"/>
        <v>0</v>
      </c>
      <c r="AY84" t="str">
        <f t="shared" si="19"/>
        <v/>
      </c>
      <c r="AZ84" s="5"/>
      <c r="BA84" s="5"/>
      <c r="BB84" s="5"/>
      <c r="BC84" s="5"/>
      <c r="BD84" s="5">
        <v>0</v>
      </c>
      <c r="BE84" s="5">
        <v>0</v>
      </c>
      <c r="BF84" s="5"/>
      <c r="BH84" s="7">
        <v>0</v>
      </c>
      <c r="BI84" s="1" t="str">
        <f t="shared" si="24"/>
        <v/>
      </c>
      <c r="BN84" s="1">
        <v>0</v>
      </c>
      <c r="BO84" s="1">
        <v>0</v>
      </c>
      <c r="BR84" t="str">
        <f t="shared" si="21"/>
        <v/>
      </c>
    </row>
    <row r="85" spans="1:70" x14ac:dyDescent="0.2">
      <c r="A85" s="5" t="s">
        <v>0</v>
      </c>
      <c r="B85" s="5">
        <v>3</v>
      </c>
      <c r="C85" s="5">
        <v>58.732500000000002</v>
      </c>
      <c r="D85" s="5">
        <v>-93.798610999999994</v>
      </c>
      <c r="E85" s="5">
        <v>84</v>
      </c>
      <c r="F85" s="5">
        <v>24</v>
      </c>
      <c r="G85" s="5" t="s">
        <v>59</v>
      </c>
      <c r="H85" s="5"/>
      <c r="I85" s="5">
        <v>9</v>
      </c>
      <c r="J85" s="5">
        <v>1</v>
      </c>
      <c r="K85" s="5">
        <v>1</v>
      </c>
      <c r="L85">
        <f t="shared" si="13"/>
        <v>0</v>
      </c>
      <c r="M85" s="5"/>
      <c r="N85" s="5"/>
      <c r="O85" s="5"/>
      <c r="P85" s="5">
        <v>1</v>
      </c>
      <c r="Q85" s="5"/>
      <c r="R85" s="5"/>
      <c r="S85" s="5"/>
      <c r="T85" s="5"/>
      <c r="U85" s="5"/>
      <c r="V85" s="5"/>
      <c r="W85" s="5"/>
      <c r="X85" s="5">
        <f t="shared" si="14"/>
        <v>1</v>
      </c>
      <c r="Y85" s="5">
        <f t="shared" si="22"/>
        <v>0</v>
      </c>
      <c r="Z85" s="5">
        <f t="shared" si="16"/>
        <v>1</v>
      </c>
      <c r="AA85" s="5"/>
      <c r="AB85" s="5"/>
      <c r="AC85" s="5"/>
      <c r="AD85" s="5"/>
      <c r="AE85" s="5"/>
      <c r="AF85" s="5"/>
      <c r="AG85" s="5"/>
      <c r="AH85" s="5"/>
      <c r="AI85" s="5">
        <f t="shared" si="17"/>
        <v>0</v>
      </c>
      <c r="AJ85" s="5" t="str">
        <f t="shared" si="18"/>
        <v>0</v>
      </c>
      <c r="AK85" s="5"/>
      <c r="AL85" s="5"/>
      <c r="AM85" s="5"/>
      <c r="AN85" s="5"/>
      <c r="AO85" s="5"/>
      <c r="AP85" s="5">
        <v>1.9</v>
      </c>
      <c r="AQ85" s="5">
        <v>4</v>
      </c>
      <c r="AR85" s="5"/>
      <c r="AS85" s="5"/>
      <c r="AT85" s="5"/>
      <c r="AU85" s="5"/>
      <c r="AV85" s="5">
        <f t="shared" si="23"/>
        <v>4</v>
      </c>
      <c r="AW85" s="5"/>
      <c r="AX85">
        <f t="shared" si="12"/>
        <v>0</v>
      </c>
      <c r="AY85">
        <f t="shared" si="19"/>
        <v>1</v>
      </c>
      <c r="AZ85" s="5"/>
      <c r="BA85" s="5"/>
      <c r="BB85" s="5"/>
      <c r="BC85" s="5"/>
      <c r="BD85" s="5">
        <v>0</v>
      </c>
      <c r="BE85" s="5">
        <v>0</v>
      </c>
      <c r="BF85" s="5"/>
      <c r="BH85" s="7">
        <v>0</v>
      </c>
      <c r="BI85" s="1" t="str">
        <f t="shared" si="24"/>
        <v/>
      </c>
      <c r="BN85" s="1">
        <v>0</v>
      </c>
      <c r="BO85" s="1">
        <v>0</v>
      </c>
      <c r="BR85" t="str">
        <f t="shared" si="21"/>
        <v/>
      </c>
    </row>
    <row r="86" spans="1:70" x14ac:dyDescent="0.2">
      <c r="A86" s="5" t="s">
        <v>0</v>
      </c>
      <c r="B86" s="5">
        <v>3</v>
      </c>
      <c r="C86" s="5">
        <v>58.732500000000002</v>
      </c>
      <c r="D86" s="5">
        <v>-93.798610999999994</v>
      </c>
      <c r="E86" s="5">
        <v>85</v>
      </c>
      <c r="F86" s="5">
        <v>25</v>
      </c>
      <c r="G86" s="5" t="s">
        <v>59</v>
      </c>
      <c r="H86" s="5"/>
      <c r="I86" s="5">
        <v>7.1</v>
      </c>
      <c r="J86" s="5">
        <v>1</v>
      </c>
      <c r="K86" s="5">
        <v>1</v>
      </c>
      <c r="L86">
        <f t="shared" si="13"/>
        <v>0</v>
      </c>
      <c r="M86" s="5">
        <v>1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>
        <f t="shared" si="14"/>
        <v>1</v>
      </c>
      <c r="Y86" s="5">
        <f t="shared" si="22"/>
        <v>0</v>
      </c>
      <c r="Z86" s="5">
        <f t="shared" si="16"/>
        <v>1</v>
      </c>
      <c r="AA86" s="5"/>
      <c r="AB86" s="5"/>
      <c r="AC86" s="5"/>
      <c r="AD86" s="5"/>
      <c r="AE86" s="5"/>
      <c r="AF86" s="5">
        <v>1</v>
      </c>
      <c r="AG86" s="5"/>
      <c r="AH86" s="5"/>
      <c r="AI86" s="5">
        <f t="shared" si="17"/>
        <v>1</v>
      </c>
      <c r="AJ86" s="5" t="str">
        <f t="shared" si="18"/>
        <v>1</v>
      </c>
      <c r="AK86" s="5"/>
      <c r="AL86" s="5"/>
      <c r="AM86" s="5"/>
      <c r="AN86" s="5"/>
      <c r="AO86" s="5"/>
      <c r="AP86" s="5">
        <v>5.6</v>
      </c>
      <c r="AQ86" s="5">
        <v>6</v>
      </c>
      <c r="AR86" s="5"/>
      <c r="AS86" s="5"/>
      <c r="AT86" s="5"/>
      <c r="AU86" s="5"/>
      <c r="AV86" s="5">
        <f t="shared" si="23"/>
        <v>6</v>
      </c>
      <c r="AW86" s="5"/>
      <c r="AX86">
        <f t="shared" si="12"/>
        <v>0</v>
      </c>
      <c r="AY86">
        <f t="shared" si="19"/>
        <v>1</v>
      </c>
      <c r="AZ86" s="5"/>
      <c r="BA86" s="5"/>
      <c r="BB86" s="5"/>
      <c r="BC86" s="5"/>
      <c r="BD86" s="5">
        <v>0</v>
      </c>
      <c r="BE86" s="5">
        <v>0</v>
      </c>
      <c r="BF86" s="5"/>
      <c r="BH86" s="7">
        <v>0</v>
      </c>
      <c r="BI86" s="1" t="str">
        <f t="shared" si="20"/>
        <v/>
      </c>
      <c r="BN86" s="1">
        <v>0</v>
      </c>
      <c r="BO86" s="1">
        <v>0</v>
      </c>
      <c r="BR86" t="str">
        <f t="shared" si="21"/>
        <v/>
      </c>
    </row>
    <row r="87" spans="1:70" x14ac:dyDescent="0.2">
      <c r="A87" s="5" t="s">
        <v>0</v>
      </c>
      <c r="B87" s="5">
        <v>3</v>
      </c>
      <c r="C87" s="5">
        <v>58.732500000000002</v>
      </c>
      <c r="D87" s="5">
        <v>-93.798610999999994</v>
      </c>
      <c r="E87" s="5">
        <v>86</v>
      </c>
      <c r="F87" s="5">
        <v>26</v>
      </c>
      <c r="G87" s="5" t="s">
        <v>59</v>
      </c>
      <c r="H87" s="5"/>
      <c r="I87" s="5">
        <v>7.7</v>
      </c>
      <c r="J87" s="5">
        <v>1</v>
      </c>
      <c r="K87" s="5">
        <v>1</v>
      </c>
      <c r="L87">
        <f t="shared" si="13"/>
        <v>0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>
        <f t="shared" si="14"/>
        <v>0</v>
      </c>
      <c r="Y87" s="5">
        <f t="shared" si="22"/>
        <v>1</v>
      </c>
      <c r="Z87" s="5">
        <f t="shared" si="16"/>
        <v>0</v>
      </c>
      <c r="AA87" s="5"/>
      <c r="AB87" s="5"/>
      <c r="AC87" s="5"/>
      <c r="AD87" s="5"/>
      <c r="AE87" s="5"/>
      <c r="AF87" s="5"/>
      <c r="AG87" s="5"/>
      <c r="AH87" s="5"/>
      <c r="AI87" s="5">
        <f t="shared" si="17"/>
        <v>0</v>
      </c>
      <c r="AJ87" s="5" t="str">
        <f t="shared" si="18"/>
        <v>0</v>
      </c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>
        <f t="shared" si="23"/>
        <v>0</v>
      </c>
      <c r="AW87" s="5"/>
      <c r="AX87">
        <f t="shared" si="12"/>
        <v>0</v>
      </c>
      <c r="AY87" t="str">
        <f t="shared" si="19"/>
        <v/>
      </c>
      <c r="AZ87" s="5"/>
      <c r="BA87" s="5"/>
      <c r="BB87" s="5"/>
      <c r="BC87" s="5"/>
      <c r="BD87" s="5">
        <v>0</v>
      </c>
      <c r="BE87" s="5">
        <v>0</v>
      </c>
      <c r="BF87" s="5"/>
      <c r="BH87" s="7">
        <v>0</v>
      </c>
      <c r="BI87" s="1" t="str">
        <f t="shared" si="20"/>
        <v/>
      </c>
      <c r="BN87" s="1">
        <v>0</v>
      </c>
      <c r="BO87" s="1">
        <v>0</v>
      </c>
      <c r="BR87" t="str">
        <f t="shared" si="21"/>
        <v/>
      </c>
    </row>
    <row r="88" spans="1:70" x14ac:dyDescent="0.2">
      <c r="A88" s="5" t="s">
        <v>0</v>
      </c>
      <c r="B88" s="5">
        <v>3</v>
      </c>
      <c r="C88" s="5">
        <v>58.732500000000002</v>
      </c>
      <c r="D88" s="5">
        <v>-93.798610999999994</v>
      </c>
      <c r="E88" s="5">
        <v>87</v>
      </c>
      <c r="F88" s="5">
        <v>27</v>
      </c>
      <c r="G88" s="5" t="s">
        <v>58</v>
      </c>
      <c r="H88" s="5"/>
      <c r="I88" s="5">
        <v>13</v>
      </c>
      <c r="J88" s="5">
        <v>0</v>
      </c>
      <c r="K88" s="5">
        <v>1</v>
      </c>
      <c r="L88">
        <f t="shared" si="13"/>
        <v>0</v>
      </c>
      <c r="M88" s="5">
        <v>1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>
        <f t="shared" si="14"/>
        <v>1</v>
      </c>
      <c r="Y88" s="5">
        <f t="shared" si="22"/>
        <v>0</v>
      </c>
      <c r="Z88" s="5">
        <f t="shared" si="16"/>
        <v>1</v>
      </c>
      <c r="AA88" s="5"/>
      <c r="AB88" s="5"/>
      <c r="AC88" s="5"/>
      <c r="AD88" s="5"/>
      <c r="AE88" s="5"/>
      <c r="AF88" s="5"/>
      <c r="AG88" s="5"/>
      <c r="AH88" s="5"/>
      <c r="AI88" s="5">
        <f t="shared" si="17"/>
        <v>0</v>
      </c>
      <c r="AJ88" s="5" t="str">
        <f t="shared" si="18"/>
        <v>0</v>
      </c>
      <c r="AK88" s="5"/>
      <c r="AL88" s="5"/>
      <c r="AM88" s="5"/>
      <c r="AN88" s="5"/>
      <c r="AO88" s="5"/>
      <c r="AP88" s="5">
        <v>5.9</v>
      </c>
      <c r="AQ88" s="5">
        <v>3</v>
      </c>
      <c r="AR88" s="5"/>
      <c r="AS88" s="5"/>
      <c r="AT88" s="5"/>
      <c r="AU88" s="5"/>
      <c r="AV88" s="5">
        <f t="shared" si="23"/>
        <v>3</v>
      </c>
      <c r="AW88" s="5"/>
      <c r="AX88">
        <f t="shared" si="12"/>
        <v>0</v>
      </c>
      <c r="AY88">
        <f t="shared" si="19"/>
        <v>1</v>
      </c>
      <c r="AZ88" s="5"/>
      <c r="BA88" s="5"/>
      <c r="BB88" s="5"/>
      <c r="BC88" s="5"/>
      <c r="BD88" s="5">
        <v>0</v>
      </c>
      <c r="BE88" s="5">
        <v>0</v>
      </c>
      <c r="BF88" s="5"/>
      <c r="BH88" s="7">
        <v>0</v>
      </c>
      <c r="BI88" s="1" t="str">
        <f t="shared" si="20"/>
        <v/>
      </c>
      <c r="BN88" s="1">
        <v>0</v>
      </c>
      <c r="BO88" s="1">
        <v>0</v>
      </c>
      <c r="BR88" t="str">
        <f t="shared" si="21"/>
        <v/>
      </c>
    </row>
    <row r="89" spans="1:70" x14ac:dyDescent="0.2">
      <c r="A89" s="5" t="s">
        <v>0</v>
      </c>
      <c r="B89" s="5">
        <v>3</v>
      </c>
      <c r="C89" s="5">
        <v>58.732500000000002</v>
      </c>
      <c r="D89" s="5">
        <v>-93.798610999999994</v>
      </c>
      <c r="E89" s="5">
        <v>88</v>
      </c>
      <c r="F89" s="5">
        <v>28</v>
      </c>
      <c r="G89" s="5" t="s">
        <v>60</v>
      </c>
      <c r="H89" s="5">
        <v>35</v>
      </c>
      <c r="I89" s="5"/>
      <c r="J89" s="5">
        <v>1</v>
      </c>
      <c r="K89" s="5">
        <v>1</v>
      </c>
      <c r="L89">
        <f t="shared" si="13"/>
        <v>0</v>
      </c>
      <c r="M89" s="5"/>
      <c r="N89" s="5"/>
      <c r="O89" s="5"/>
      <c r="P89" s="5"/>
      <c r="Q89" s="5"/>
      <c r="R89" s="5"/>
      <c r="S89" s="5"/>
      <c r="T89" s="5">
        <v>1</v>
      </c>
      <c r="U89" s="5"/>
      <c r="V89" s="5"/>
      <c r="W89" s="5"/>
      <c r="X89" s="5">
        <f t="shared" si="14"/>
        <v>1</v>
      </c>
      <c r="Y89" s="5">
        <f t="shared" si="22"/>
        <v>0</v>
      </c>
      <c r="Z89" s="5">
        <f t="shared" si="16"/>
        <v>1</v>
      </c>
      <c r="AA89" s="5"/>
      <c r="AB89" s="5"/>
      <c r="AC89" s="5"/>
      <c r="AD89" s="5"/>
      <c r="AE89" s="5"/>
      <c r="AF89" s="5"/>
      <c r="AG89" s="5"/>
      <c r="AH89" s="5"/>
      <c r="AI89" s="5">
        <f t="shared" si="17"/>
        <v>0</v>
      </c>
      <c r="AJ89" s="5" t="str">
        <f t="shared" si="18"/>
        <v>0</v>
      </c>
      <c r="AK89" s="5"/>
      <c r="AL89" s="5"/>
      <c r="AM89" s="5"/>
      <c r="AN89" s="5"/>
      <c r="AO89" s="5">
        <v>0.6</v>
      </c>
      <c r="AP89" s="5"/>
      <c r="AQ89" s="5"/>
      <c r="AR89" s="5"/>
      <c r="AS89" s="5"/>
      <c r="AT89" s="5"/>
      <c r="AU89" s="5"/>
      <c r="AV89" s="5"/>
      <c r="AW89" s="5"/>
      <c r="AX89">
        <f t="shared" si="12"/>
        <v>0</v>
      </c>
      <c r="AY89">
        <f t="shared" si="19"/>
        <v>1</v>
      </c>
      <c r="AZ89" s="5"/>
      <c r="BA89" s="5"/>
      <c r="BB89" s="5"/>
      <c r="BC89" s="5"/>
      <c r="BD89" s="5">
        <v>0</v>
      </c>
      <c r="BE89" s="5">
        <v>0</v>
      </c>
      <c r="BF89" s="5"/>
      <c r="BH89" s="7">
        <v>0</v>
      </c>
      <c r="BI89" s="1" t="str">
        <f t="shared" si="20"/>
        <v/>
      </c>
      <c r="BN89" s="1">
        <v>0</v>
      </c>
      <c r="BO89" s="1">
        <v>0</v>
      </c>
      <c r="BR89" t="str">
        <f t="shared" si="21"/>
        <v/>
      </c>
    </row>
    <row r="90" spans="1:70" x14ac:dyDescent="0.2">
      <c r="A90" s="5" t="s">
        <v>0</v>
      </c>
      <c r="B90" s="5">
        <v>3</v>
      </c>
      <c r="C90" s="5">
        <v>58.732500000000002</v>
      </c>
      <c r="D90" s="5">
        <v>-93.798610999999994</v>
      </c>
      <c r="E90" s="5">
        <v>89</v>
      </c>
      <c r="F90" s="5">
        <v>29</v>
      </c>
      <c r="G90" s="5" t="s">
        <v>60</v>
      </c>
      <c r="H90" s="5">
        <v>30</v>
      </c>
      <c r="I90" s="5"/>
      <c r="J90" s="5">
        <v>1</v>
      </c>
      <c r="K90" s="5">
        <v>1</v>
      </c>
      <c r="L90">
        <f t="shared" si="13"/>
        <v>0</v>
      </c>
      <c r="M90" s="5"/>
      <c r="N90" s="5"/>
      <c r="O90" s="5"/>
      <c r="P90" s="5"/>
      <c r="Q90" s="5"/>
      <c r="R90" s="5"/>
      <c r="S90" s="5"/>
      <c r="T90" s="5">
        <v>5</v>
      </c>
      <c r="U90" s="5"/>
      <c r="V90" s="5">
        <v>3</v>
      </c>
      <c r="W90" s="5"/>
      <c r="X90" s="5">
        <f t="shared" si="14"/>
        <v>1</v>
      </c>
      <c r="Y90" s="5">
        <f t="shared" si="22"/>
        <v>0</v>
      </c>
      <c r="Z90" s="5">
        <f t="shared" si="16"/>
        <v>8</v>
      </c>
      <c r="AA90" s="5"/>
      <c r="AB90" s="5"/>
      <c r="AC90" s="5"/>
      <c r="AD90" s="5"/>
      <c r="AE90" s="5"/>
      <c r="AF90" s="5"/>
      <c r="AG90" s="5"/>
      <c r="AH90" s="5"/>
      <c r="AI90" s="5">
        <f t="shared" si="17"/>
        <v>0</v>
      </c>
      <c r="AJ90" s="5" t="str">
        <f t="shared" si="18"/>
        <v>0</v>
      </c>
      <c r="AK90" s="5"/>
      <c r="AL90" s="5"/>
      <c r="AM90" s="5"/>
      <c r="AN90" s="5"/>
      <c r="AO90" s="5">
        <v>1.2</v>
      </c>
      <c r="AP90" s="5"/>
      <c r="AQ90" s="5"/>
      <c r="AR90" s="5"/>
      <c r="AS90" s="5"/>
      <c r="AT90" s="5"/>
      <c r="AU90" s="5"/>
      <c r="AV90" s="5"/>
      <c r="AW90" s="5"/>
      <c r="AX90">
        <f t="shared" si="12"/>
        <v>0</v>
      </c>
      <c r="AY90">
        <f t="shared" si="19"/>
        <v>1</v>
      </c>
      <c r="AZ90" s="5"/>
      <c r="BA90" s="5"/>
      <c r="BB90" s="5"/>
      <c r="BC90" s="5"/>
      <c r="BD90" s="5">
        <v>0</v>
      </c>
      <c r="BE90" s="5">
        <v>0</v>
      </c>
      <c r="BF90" s="5"/>
      <c r="BH90" s="7">
        <v>0</v>
      </c>
      <c r="BI90" s="1" t="str">
        <f t="shared" si="20"/>
        <v/>
      </c>
      <c r="BN90" s="1">
        <v>0</v>
      </c>
      <c r="BO90" s="1">
        <v>0</v>
      </c>
      <c r="BR90" t="str">
        <f t="shared" si="21"/>
        <v/>
      </c>
    </row>
    <row r="91" spans="1:70" x14ac:dyDescent="0.2">
      <c r="A91" s="5" t="s">
        <v>0</v>
      </c>
      <c r="B91" s="5">
        <v>3</v>
      </c>
      <c r="C91" s="5">
        <v>58.732500000000002</v>
      </c>
      <c r="D91" s="5">
        <v>-93.798610999999994</v>
      </c>
      <c r="E91" s="5">
        <v>90</v>
      </c>
      <c r="F91" s="5">
        <v>30</v>
      </c>
      <c r="G91" s="5" t="s">
        <v>60</v>
      </c>
      <c r="H91" s="5">
        <v>42</v>
      </c>
      <c r="I91" s="5"/>
      <c r="J91" s="5">
        <v>1</v>
      </c>
      <c r="K91" s="5">
        <v>1</v>
      </c>
      <c r="L91">
        <f t="shared" si="13"/>
        <v>0</v>
      </c>
      <c r="M91" s="5"/>
      <c r="N91" s="5"/>
      <c r="O91" s="5"/>
      <c r="P91" s="5"/>
      <c r="Q91" s="5"/>
      <c r="R91" s="5"/>
      <c r="S91" s="5"/>
      <c r="T91" s="5">
        <v>1</v>
      </c>
      <c r="U91" s="5"/>
      <c r="V91" s="5">
        <v>4</v>
      </c>
      <c r="W91" s="5"/>
      <c r="X91" s="5">
        <f t="shared" si="14"/>
        <v>1</v>
      </c>
      <c r="Y91" s="5">
        <f t="shared" si="22"/>
        <v>0</v>
      </c>
      <c r="Z91" s="5">
        <f t="shared" si="16"/>
        <v>5</v>
      </c>
      <c r="AA91" s="5"/>
      <c r="AB91" s="5"/>
      <c r="AC91" s="5"/>
      <c r="AD91" s="5"/>
      <c r="AE91" s="5"/>
      <c r="AF91" s="5"/>
      <c r="AG91" s="5"/>
      <c r="AH91" s="5"/>
      <c r="AI91" s="5">
        <f t="shared" si="17"/>
        <v>0</v>
      </c>
      <c r="AJ91" s="5" t="str">
        <f t="shared" si="18"/>
        <v>0</v>
      </c>
      <c r="AK91" s="5"/>
      <c r="AL91" s="5"/>
      <c r="AM91" s="5"/>
      <c r="AN91" s="5"/>
      <c r="AO91" s="5">
        <v>1.4</v>
      </c>
      <c r="AP91" s="5"/>
      <c r="AQ91" s="5"/>
      <c r="AR91" s="5"/>
      <c r="AS91" s="5"/>
      <c r="AT91" s="5"/>
      <c r="AU91" s="5"/>
      <c r="AV91" s="5"/>
      <c r="AW91" s="5"/>
      <c r="AX91">
        <f t="shared" si="12"/>
        <v>0</v>
      </c>
      <c r="AY91">
        <f t="shared" si="19"/>
        <v>1</v>
      </c>
      <c r="AZ91" s="5"/>
      <c r="BA91" s="5"/>
      <c r="BB91" s="5"/>
      <c r="BC91" s="5"/>
      <c r="BD91" s="5">
        <v>0</v>
      </c>
      <c r="BE91" s="5">
        <v>0</v>
      </c>
      <c r="BF91" s="5"/>
      <c r="BH91" s="7">
        <v>0</v>
      </c>
      <c r="BI91" s="1" t="str">
        <f t="shared" si="20"/>
        <v/>
      </c>
      <c r="BN91" s="1">
        <v>0</v>
      </c>
      <c r="BO91" s="1">
        <v>0</v>
      </c>
      <c r="BR91" t="str">
        <f t="shared" si="21"/>
        <v/>
      </c>
    </row>
    <row r="92" spans="1:70" x14ac:dyDescent="0.2">
      <c r="A92" s="5" t="s">
        <v>0</v>
      </c>
      <c r="B92" s="5">
        <v>4</v>
      </c>
      <c r="C92" s="5">
        <v>58.734721999999998</v>
      </c>
      <c r="D92" s="5">
        <v>-93.790555999999995</v>
      </c>
      <c r="E92" s="5">
        <v>91</v>
      </c>
      <c r="F92" s="5">
        <v>1</v>
      </c>
      <c r="G92" s="5" t="s">
        <v>60</v>
      </c>
      <c r="H92" s="5">
        <v>24</v>
      </c>
      <c r="I92" s="5"/>
      <c r="J92" s="5">
        <v>1</v>
      </c>
      <c r="K92" s="5">
        <v>1</v>
      </c>
      <c r="L92">
        <f t="shared" si="13"/>
        <v>0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v>6</v>
      </c>
      <c r="X92" s="5">
        <f t="shared" si="14"/>
        <v>1</v>
      </c>
      <c r="Y92" s="5">
        <f t="shared" si="22"/>
        <v>0</v>
      </c>
      <c r="Z92" s="5">
        <f t="shared" si="16"/>
        <v>6</v>
      </c>
      <c r="AA92" s="5"/>
      <c r="AB92" s="5"/>
      <c r="AC92" s="5"/>
      <c r="AD92" s="5"/>
      <c r="AE92" s="5"/>
      <c r="AF92" s="5"/>
      <c r="AG92" s="5"/>
      <c r="AH92" s="5"/>
      <c r="AI92" s="5">
        <f t="shared" si="17"/>
        <v>0</v>
      </c>
      <c r="AJ92" s="5" t="str">
        <f t="shared" si="18"/>
        <v>0</v>
      </c>
      <c r="AK92" s="5"/>
      <c r="AL92" s="5"/>
      <c r="AM92" s="5"/>
      <c r="AN92" s="5"/>
      <c r="AO92" s="5">
        <v>2</v>
      </c>
      <c r="AP92" s="5"/>
      <c r="AQ92" s="5"/>
      <c r="AR92" s="5"/>
      <c r="AS92" s="5"/>
      <c r="AT92" s="5"/>
      <c r="AU92" s="5"/>
      <c r="AV92" s="5"/>
      <c r="AW92" s="5"/>
      <c r="AX92">
        <f t="shared" si="12"/>
        <v>0</v>
      </c>
      <c r="AY92">
        <f t="shared" si="19"/>
        <v>1</v>
      </c>
      <c r="AZ92" s="5"/>
      <c r="BA92" s="5"/>
      <c r="BB92" s="5"/>
      <c r="BC92" s="5"/>
      <c r="BD92" s="5">
        <v>0</v>
      </c>
      <c r="BE92" s="5">
        <v>0</v>
      </c>
      <c r="BF92" s="5"/>
      <c r="BH92" s="7">
        <v>0</v>
      </c>
      <c r="BI92" s="1" t="str">
        <f t="shared" si="20"/>
        <v/>
      </c>
      <c r="BN92" s="1">
        <v>0</v>
      </c>
      <c r="BO92" s="1">
        <v>0</v>
      </c>
      <c r="BR92" t="str">
        <f t="shared" si="21"/>
        <v/>
      </c>
    </row>
    <row r="93" spans="1:70" x14ac:dyDescent="0.2">
      <c r="A93" s="5" t="s">
        <v>0</v>
      </c>
      <c r="B93" s="5">
        <v>4</v>
      </c>
      <c r="C93" s="5">
        <v>58.734721999999998</v>
      </c>
      <c r="D93" s="5">
        <v>-93.790555999999995</v>
      </c>
      <c r="E93" s="5">
        <v>92</v>
      </c>
      <c r="F93" s="5">
        <v>2</v>
      </c>
      <c r="G93" s="5" t="s">
        <v>58</v>
      </c>
      <c r="H93" s="5"/>
      <c r="I93" s="5">
        <v>15</v>
      </c>
      <c r="J93" s="5">
        <v>0</v>
      </c>
      <c r="K93" s="5">
        <v>1</v>
      </c>
      <c r="L93">
        <f t="shared" si="13"/>
        <v>0</v>
      </c>
      <c r="M93" s="5"/>
      <c r="N93" s="5"/>
      <c r="O93" s="5"/>
      <c r="P93" s="5"/>
      <c r="Q93" s="5"/>
      <c r="R93" s="5"/>
      <c r="S93" s="5">
        <v>1</v>
      </c>
      <c r="T93" s="5"/>
      <c r="U93" s="5"/>
      <c r="V93" s="5"/>
      <c r="W93" s="5"/>
      <c r="X93" s="5">
        <f t="shared" si="14"/>
        <v>1</v>
      </c>
      <c r="Y93" s="5">
        <f t="shared" si="22"/>
        <v>0</v>
      </c>
      <c r="Z93" s="5">
        <f t="shared" si="16"/>
        <v>1</v>
      </c>
      <c r="AA93" s="5"/>
      <c r="AB93" s="5"/>
      <c r="AC93" s="5"/>
      <c r="AD93" s="5"/>
      <c r="AE93" s="5"/>
      <c r="AF93" s="5"/>
      <c r="AG93" s="5"/>
      <c r="AH93" s="5"/>
      <c r="AI93" s="5">
        <f t="shared" si="17"/>
        <v>0</v>
      </c>
      <c r="AJ93" s="5" t="str">
        <f t="shared" si="18"/>
        <v>0</v>
      </c>
      <c r="AK93" s="5"/>
      <c r="AL93" s="5"/>
      <c r="AM93" s="5"/>
      <c r="AN93" s="5"/>
      <c r="AO93" s="5"/>
      <c r="AP93" s="5">
        <v>4.4000000000000004</v>
      </c>
      <c r="AQ93" s="5">
        <v>3</v>
      </c>
      <c r="AR93" s="5"/>
      <c r="AS93" s="5"/>
      <c r="AT93" s="5"/>
      <c r="AU93" s="5"/>
      <c r="AV93" s="5">
        <f t="shared" si="23"/>
        <v>3</v>
      </c>
      <c r="AW93" s="5"/>
      <c r="AX93">
        <f t="shared" si="12"/>
        <v>0</v>
      </c>
      <c r="AY93">
        <f t="shared" si="19"/>
        <v>1</v>
      </c>
      <c r="AZ93" s="5"/>
      <c r="BA93" s="5"/>
      <c r="BB93" s="5"/>
      <c r="BC93" s="5"/>
      <c r="BD93" s="5">
        <v>0</v>
      </c>
      <c r="BE93" s="5">
        <v>0</v>
      </c>
      <c r="BF93" s="5"/>
      <c r="BH93" s="7">
        <v>0</v>
      </c>
      <c r="BI93" s="1" t="str">
        <f t="shared" si="20"/>
        <v/>
      </c>
      <c r="BN93" s="1">
        <v>0</v>
      </c>
      <c r="BO93" s="1">
        <v>0</v>
      </c>
      <c r="BR93" t="str">
        <f t="shared" si="21"/>
        <v/>
      </c>
    </row>
    <row r="94" spans="1:70" x14ac:dyDescent="0.2">
      <c r="A94" s="5" t="s">
        <v>0</v>
      </c>
      <c r="B94" s="5">
        <v>4</v>
      </c>
      <c r="C94" s="5">
        <v>58.734721999999998</v>
      </c>
      <c r="D94" s="5">
        <v>-93.790555999999995</v>
      </c>
      <c r="E94" s="5">
        <v>93</v>
      </c>
      <c r="F94" s="5">
        <v>3</v>
      </c>
      <c r="G94" s="5" t="s">
        <v>60</v>
      </c>
      <c r="H94" s="5">
        <v>28</v>
      </c>
      <c r="I94" s="5"/>
      <c r="J94" s="5">
        <v>1</v>
      </c>
      <c r="K94" s="5">
        <v>1</v>
      </c>
      <c r="L94">
        <f t="shared" si="13"/>
        <v>0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v>1</v>
      </c>
      <c r="X94" s="5">
        <f t="shared" si="14"/>
        <v>1</v>
      </c>
      <c r="Y94" s="5">
        <f t="shared" si="22"/>
        <v>0</v>
      </c>
      <c r="Z94" s="5">
        <f t="shared" si="16"/>
        <v>1</v>
      </c>
      <c r="AA94" s="5"/>
      <c r="AB94" s="5"/>
      <c r="AC94" s="5"/>
      <c r="AD94" s="5"/>
      <c r="AE94" s="5"/>
      <c r="AF94" s="5"/>
      <c r="AG94" s="5"/>
      <c r="AH94" s="5"/>
      <c r="AI94" s="5">
        <f t="shared" si="17"/>
        <v>0</v>
      </c>
      <c r="AJ94" s="5" t="str">
        <f t="shared" si="18"/>
        <v>0</v>
      </c>
      <c r="AK94" s="5"/>
      <c r="AL94" s="5"/>
      <c r="AM94" s="5"/>
      <c r="AN94" s="5"/>
      <c r="AO94" s="5">
        <v>4.3</v>
      </c>
      <c r="AP94" s="5"/>
      <c r="AQ94" s="5"/>
      <c r="AR94" s="5"/>
      <c r="AS94" s="5"/>
      <c r="AT94" s="5"/>
      <c r="AU94" s="5"/>
      <c r="AV94" s="5"/>
      <c r="AW94" s="5"/>
      <c r="AX94">
        <f t="shared" si="12"/>
        <v>0</v>
      </c>
      <c r="AY94">
        <f t="shared" si="19"/>
        <v>1</v>
      </c>
      <c r="AZ94" s="5"/>
      <c r="BA94" s="5"/>
      <c r="BB94" s="5"/>
      <c r="BC94" s="5"/>
      <c r="BD94" s="5">
        <v>0</v>
      </c>
      <c r="BE94" s="5">
        <v>0</v>
      </c>
      <c r="BF94" s="5"/>
      <c r="BH94" s="7">
        <v>0</v>
      </c>
      <c r="BI94" s="1" t="str">
        <f t="shared" si="20"/>
        <v/>
      </c>
      <c r="BN94" s="1">
        <v>0</v>
      </c>
      <c r="BO94" s="1">
        <v>0</v>
      </c>
      <c r="BR94" t="str">
        <f t="shared" si="21"/>
        <v/>
      </c>
    </row>
    <row r="95" spans="1:70" x14ac:dyDescent="0.2">
      <c r="A95" s="5" t="s">
        <v>0</v>
      </c>
      <c r="B95" s="5">
        <v>4</v>
      </c>
      <c r="C95" s="5">
        <v>58.734721999999998</v>
      </c>
      <c r="D95" s="5">
        <v>-93.790555999999995</v>
      </c>
      <c r="E95" s="5">
        <v>94</v>
      </c>
      <c r="F95" s="5">
        <v>4</v>
      </c>
      <c r="G95" s="5" t="s">
        <v>59</v>
      </c>
      <c r="H95" s="5"/>
      <c r="I95" s="5">
        <v>13.6</v>
      </c>
      <c r="J95" s="5">
        <v>1</v>
      </c>
      <c r="K95" s="5">
        <v>1</v>
      </c>
      <c r="L95">
        <f t="shared" si="13"/>
        <v>0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>
        <f t="shared" si="14"/>
        <v>0</v>
      </c>
      <c r="Y95" s="5">
        <f t="shared" si="22"/>
        <v>1</v>
      </c>
      <c r="Z95" s="5">
        <f t="shared" si="16"/>
        <v>0</v>
      </c>
      <c r="AA95" s="5"/>
      <c r="AB95" s="5"/>
      <c r="AC95" s="5"/>
      <c r="AD95" s="5"/>
      <c r="AE95" s="5"/>
      <c r="AF95" s="5"/>
      <c r="AG95" s="5"/>
      <c r="AH95" s="5"/>
      <c r="AI95" s="5">
        <f t="shared" si="17"/>
        <v>0</v>
      </c>
      <c r="AJ95" s="5" t="str">
        <f t="shared" si="18"/>
        <v>0</v>
      </c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>
        <f t="shared" si="23"/>
        <v>0</v>
      </c>
      <c r="AW95" s="5"/>
      <c r="AX95">
        <f t="shared" si="12"/>
        <v>0</v>
      </c>
      <c r="AY95" t="str">
        <f t="shared" si="19"/>
        <v/>
      </c>
      <c r="AZ95" s="5"/>
      <c r="BA95" s="5"/>
      <c r="BB95" s="5"/>
      <c r="BC95" s="5"/>
      <c r="BD95" s="5">
        <v>0</v>
      </c>
      <c r="BE95" s="5">
        <v>0</v>
      </c>
      <c r="BF95" s="5"/>
      <c r="BH95" s="7">
        <v>0</v>
      </c>
      <c r="BI95" s="1" t="str">
        <f t="shared" si="20"/>
        <v/>
      </c>
      <c r="BN95" s="1">
        <v>0</v>
      </c>
      <c r="BO95" s="1">
        <v>0</v>
      </c>
      <c r="BR95" t="str">
        <f t="shared" si="21"/>
        <v/>
      </c>
    </row>
    <row r="96" spans="1:70" x14ac:dyDescent="0.2">
      <c r="A96" s="5" t="s">
        <v>0</v>
      </c>
      <c r="B96" s="5">
        <v>4</v>
      </c>
      <c r="C96" s="5">
        <v>58.734721999999998</v>
      </c>
      <c r="D96" s="5">
        <v>-93.790555999999995</v>
      </c>
      <c r="E96" s="5">
        <v>95</v>
      </c>
      <c r="F96" s="5">
        <v>5</v>
      </c>
      <c r="G96" s="5" t="s">
        <v>59</v>
      </c>
      <c r="H96" s="5"/>
      <c r="I96" s="5">
        <v>10.3</v>
      </c>
      <c r="J96" s="5">
        <v>1</v>
      </c>
      <c r="K96" s="5">
        <v>1</v>
      </c>
      <c r="L96">
        <f t="shared" si="13"/>
        <v>0</v>
      </c>
      <c r="M96" s="5">
        <v>1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>
        <f t="shared" si="14"/>
        <v>1</v>
      </c>
      <c r="Y96" s="5">
        <f t="shared" si="22"/>
        <v>0</v>
      </c>
      <c r="Z96" s="5">
        <f t="shared" si="16"/>
        <v>1</v>
      </c>
      <c r="AA96" s="5"/>
      <c r="AB96" s="5"/>
      <c r="AC96" s="5"/>
      <c r="AD96" s="5">
        <v>1</v>
      </c>
      <c r="AE96" s="5"/>
      <c r="AF96" s="5"/>
      <c r="AG96" s="5"/>
      <c r="AH96" s="5"/>
      <c r="AI96" s="5">
        <f t="shared" si="17"/>
        <v>1</v>
      </c>
      <c r="AJ96" s="5" t="str">
        <f t="shared" si="18"/>
        <v>1</v>
      </c>
      <c r="AK96" s="5"/>
      <c r="AL96" s="5"/>
      <c r="AM96" s="5"/>
      <c r="AN96" s="5"/>
      <c r="AO96" s="5"/>
      <c r="AP96" s="5">
        <v>8.1999999999999993</v>
      </c>
      <c r="AQ96" s="5">
        <v>10</v>
      </c>
      <c r="AR96" s="5"/>
      <c r="AS96" s="5"/>
      <c r="AT96" s="5"/>
      <c r="AU96" s="5"/>
      <c r="AV96" s="5">
        <f t="shared" si="23"/>
        <v>10</v>
      </c>
      <c r="AW96" s="5"/>
      <c r="AX96">
        <f t="shared" si="12"/>
        <v>0</v>
      </c>
      <c r="AY96">
        <f t="shared" si="19"/>
        <v>1</v>
      </c>
      <c r="AZ96" s="5"/>
      <c r="BA96" s="5"/>
      <c r="BB96" s="5"/>
      <c r="BC96" s="5"/>
      <c r="BD96" s="5">
        <v>0</v>
      </c>
      <c r="BE96" s="5">
        <v>0</v>
      </c>
      <c r="BF96" s="5"/>
      <c r="BH96" s="7">
        <v>0</v>
      </c>
      <c r="BI96" s="1" t="str">
        <f t="shared" si="20"/>
        <v/>
      </c>
      <c r="BN96" s="1">
        <v>0</v>
      </c>
      <c r="BO96" s="1">
        <v>0</v>
      </c>
      <c r="BR96" t="str">
        <f t="shared" si="21"/>
        <v/>
      </c>
    </row>
    <row r="97" spans="1:70" x14ac:dyDescent="0.2">
      <c r="A97" s="5" t="s">
        <v>0</v>
      </c>
      <c r="B97" s="5">
        <v>4</v>
      </c>
      <c r="C97" s="5">
        <v>58.734721999999998</v>
      </c>
      <c r="D97" s="5">
        <v>-93.790555999999995</v>
      </c>
      <c r="E97" s="5">
        <v>96</v>
      </c>
      <c r="F97" s="5">
        <v>6</v>
      </c>
      <c r="G97" s="5" t="s">
        <v>58</v>
      </c>
      <c r="H97" s="5"/>
      <c r="I97" s="5">
        <v>17.7</v>
      </c>
      <c r="J97" s="5">
        <v>0</v>
      </c>
      <c r="K97" s="5">
        <v>1</v>
      </c>
      <c r="L97">
        <f t="shared" si="13"/>
        <v>0</v>
      </c>
      <c r="M97" s="5"/>
      <c r="N97" s="5"/>
      <c r="O97" s="5"/>
      <c r="P97" s="5"/>
      <c r="Q97" s="5">
        <v>1</v>
      </c>
      <c r="R97" s="5"/>
      <c r="S97" s="5"/>
      <c r="T97" s="5"/>
      <c r="U97" s="5"/>
      <c r="V97" s="5"/>
      <c r="W97" s="5"/>
      <c r="X97" s="5">
        <f t="shared" si="14"/>
        <v>1</v>
      </c>
      <c r="Y97" s="5">
        <f t="shared" si="22"/>
        <v>0</v>
      </c>
      <c r="Z97" s="5">
        <f t="shared" si="16"/>
        <v>1</v>
      </c>
      <c r="AA97" s="5"/>
      <c r="AB97" s="5"/>
      <c r="AC97" s="5"/>
      <c r="AD97" s="5"/>
      <c r="AE97" s="5"/>
      <c r="AF97" s="5"/>
      <c r="AG97" s="5"/>
      <c r="AH97" s="5"/>
      <c r="AI97" s="5">
        <f t="shared" si="17"/>
        <v>0</v>
      </c>
      <c r="AJ97" s="5" t="str">
        <f t="shared" si="18"/>
        <v>0</v>
      </c>
      <c r="AK97" s="5"/>
      <c r="AL97" s="5"/>
      <c r="AM97" s="5"/>
      <c r="AN97" s="5"/>
      <c r="AO97" s="5"/>
      <c r="AP97" s="5">
        <v>6.8</v>
      </c>
      <c r="AQ97" s="5">
        <v>3</v>
      </c>
      <c r="AR97" s="5"/>
      <c r="AS97" s="5"/>
      <c r="AT97" s="5"/>
      <c r="AU97" s="5"/>
      <c r="AV97" s="5">
        <f t="shared" si="23"/>
        <v>3</v>
      </c>
      <c r="AW97" s="5"/>
      <c r="AX97">
        <f t="shared" si="12"/>
        <v>0</v>
      </c>
      <c r="AY97">
        <f t="shared" si="19"/>
        <v>1</v>
      </c>
      <c r="AZ97" s="5"/>
      <c r="BA97" s="5"/>
      <c r="BB97" s="5"/>
      <c r="BC97" s="5"/>
      <c r="BD97" s="5">
        <v>0</v>
      </c>
      <c r="BE97" s="5">
        <v>0</v>
      </c>
      <c r="BF97" s="5"/>
      <c r="BH97" s="7">
        <v>0</v>
      </c>
      <c r="BI97" s="1" t="str">
        <f t="shared" si="20"/>
        <v/>
      </c>
      <c r="BN97" s="1">
        <v>0</v>
      </c>
      <c r="BO97" s="1">
        <v>0</v>
      </c>
      <c r="BR97" t="str">
        <f t="shared" si="21"/>
        <v/>
      </c>
    </row>
    <row r="98" spans="1:70" x14ac:dyDescent="0.2">
      <c r="A98" s="5" t="s">
        <v>0</v>
      </c>
      <c r="B98" s="5">
        <v>4</v>
      </c>
      <c r="C98" s="5">
        <v>58.734721999999998</v>
      </c>
      <c r="D98" s="5">
        <v>-93.790555999999995</v>
      </c>
      <c r="E98" s="5">
        <v>97</v>
      </c>
      <c r="F98" s="5">
        <v>7</v>
      </c>
      <c r="G98" s="5" t="s">
        <v>59</v>
      </c>
      <c r="H98" s="5"/>
      <c r="I98" s="5">
        <v>14.1</v>
      </c>
      <c r="J98" s="5">
        <v>1</v>
      </c>
      <c r="K98" s="5">
        <v>1</v>
      </c>
      <c r="L98">
        <f t="shared" si="13"/>
        <v>0</v>
      </c>
      <c r="M98" s="5">
        <v>1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>
        <f t="shared" si="14"/>
        <v>1</v>
      </c>
      <c r="Y98" s="5">
        <f t="shared" si="22"/>
        <v>0</v>
      </c>
      <c r="Z98" s="5">
        <f t="shared" si="16"/>
        <v>1</v>
      </c>
      <c r="AA98" s="5"/>
      <c r="AB98" s="5"/>
      <c r="AC98" s="5"/>
      <c r="AD98" s="5"/>
      <c r="AE98" s="5"/>
      <c r="AF98" s="5"/>
      <c r="AG98" s="5"/>
      <c r="AH98" s="5"/>
      <c r="AI98" s="5">
        <f t="shared" si="17"/>
        <v>0</v>
      </c>
      <c r="AJ98" s="5" t="str">
        <f t="shared" si="18"/>
        <v>0</v>
      </c>
      <c r="AK98" s="5"/>
      <c r="AL98" s="5"/>
      <c r="AM98" s="5"/>
      <c r="AN98" s="5"/>
      <c r="AO98" s="5"/>
      <c r="AP98" s="5">
        <v>6.7</v>
      </c>
      <c r="AQ98" s="5">
        <v>8</v>
      </c>
      <c r="AR98" s="5"/>
      <c r="AS98" s="5"/>
      <c r="AT98" s="5"/>
      <c r="AU98" s="5"/>
      <c r="AV98" s="5">
        <f t="shared" si="23"/>
        <v>8</v>
      </c>
      <c r="AW98" s="5"/>
      <c r="AX98">
        <f t="shared" ref="AX98:AX129" si="25">IF(SUM(AZ98:BE98)&gt;0, 1, 0)</f>
        <v>0</v>
      </c>
      <c r="AY98">
        <f t="shared" si="19"/>
        <v>1</v>
      </c>
      <c r="AZ98" s="5"/>
      <c r="BA98" s="5"/>
      <c r="BB98" s="5"/>
      <c r="BC98" s="5"/>
      <c r="BD98" s="5">
        <v>0</v>
      </c>
      <c r="BE98" s="5">
        <v>0</v>
      </c>
      <c r="BF98" s="5"/>
      <c r="BH98" s="7">
        <v>0</v>
      </c>
      <c r="BI98" s="1" t="str">
        <f t="shared" si="20"/>
        <v/>
      </c>
      <c r="BN98" s="1">
        <v>0</v>
      </c>
      <c r="BO98" s="1">
        <v>0</v>
      </c>
      <c r="BR98" t="str">
        <f t="shared" si="21"/>
        <v/>
      </c>
    </row>
    <row r="99" spans="1:70" x14ac:dyDescent="0.2">
      <c r="A99" s="5" t="s">
        <v>0</v>
      </c>
      <c r="B99" s="5">
        <v>4</v>
      </c>
      <c r="C99" s="5">
        <v>58.734721999999998</v>
      </c>
      <c r="D99" s="5">
        <v>-93.790555999999995</v>
      </c>
      <c r="E99" s="5">
        <v>98</v>
      </c>
      <c r="F99" s="5">
        <v>8</v>
      </c>
      <c r="G99" s="5" t="s">
        <v>60</v>
      </c>
      <c r="H99" s="5">
        <v>26</v>
      </c>
      <c r="I99" s="5"/>
      <c r="J99" s="5">
        <v>0</v>
      </c>
      <c r="K99" s="5">
        <v>1</v>
      </c>
      <c r="L99">
        <f t="shared" si="13"/>
        <v>0</v>
      </c>
      <c r="M99" s="5"/>
      <c r="N99" s="5"/>
      <c r="O99" s="5"/>
      <c r="P99" s="5"/>
      <c r="Q99" s="5"/>
      <c r="R99" s="5"/>
      <c r="S99" s="5"/>
      <c r="T99" s="5"/>
      <c r="U99" s="5"/>
      <c r="V99" s="5">
        <v>1</v>
      </c>
      <c r="W99" s="5">
        <v>3</v>
      </c>
      <c r="X99" s="5">
        <f t="shared" si="14"/>
        <v>1</v>
      </c>
      <c r="Y99" s="5">
        <f t="shared" si="22"/>
        <v>0</v>
      </c>
      <c r="Z99" s="5">
        <f t="shared" si="16"/>
        <v>4</v>
      </c>
      <c r="AA99" s="5"/>
      <c r="AB99" s="5"/>
      <c r="AC99" s="5"/>
      <c r="AD99" s="5"/>
      <c r="AE99" s="5"/>
      <c r="AF99" s="5"/>
      <c r="AG99" s="5"/>
      <c r="AH99" s="5"/>
      <c r="AI99" s="5">
        <f t="shared" si="17"/>
        <v>0</v>
      </c>
      <c r="AJ99" s="5" t="str">
        <f t="shared" si="18"/>
        <v>0</v>
      </c>
      <c r="AK99" s="5"/>
      <c r="AL99" s="5"/>
      <c r="AM99" s="5"/>
      <c r="AN99" s="5"/>
      <c r="AO99" s="5">
        <v>1.4</v>
      </c>
      <c r="AP99" s="5"/>
      <c r="AQ99" s="5"/>
      <c r="AR99" s="5"/>
      <c r="AS99" s="5"/>
      <c r="AT99" s="5"/>
      <c r="AU99" s="5"/>
      <c r="AV99" s="5"/>
      <c r="AW99" s="5"/>
      <c r="AX99">
        <f t="shared" si="25"/>
        <v>0</v>
      </c>
      <c r="AY99">
        <f t="shared" si="19"/>
        <v>1</v>
      </c>
      <c r="AZ99" s="5"/>
      <c r="BA99" s="5"/>
      <c r="BB99" s="5"/>
      <c r="BC99" s="5"/>
      <c r="BD99" s="5">
        <v>0</v>
      </c>
      <c r="BE99" s="5">
        <v>0</v>
      </c>
      <c r="BF99" s="5"/>
      <c r="BH99" s="7">
        <v>0</v>
      </c>
      <c r="BI99" s="1" t="str">
        <f t="shared" si="20"/>
        <v/>
      </c>
      <c r="BN99" s="1">
        <v>0</v>
      </c>
      <c r="BO99" s="1">
        <v>0</v>
      </c>
      <c r="BR99" t="str">
        <f t="shared" si="21"/>
        <v/>
      </c>
    </row>
    <row r="100" spans="1:70" x14ac:dyDescent="0.2">
      <c r="A100" s="5" t="s">
        <v>0</v>
      </c>
      <c r="B100" s="5">
        <v>4</v>
      </c>
      <c r="C100" s="5">
        <v>58.734721999999998</v>
      </c>
      <c r="D100" s="5">
        <v>-93.790555999999995</v>
      </c>
      <c r="E100" s="5">
        <v>99</v>
      </c>
      <c r="F100" s="5">
        <v>9</v>
      </c>
      <c r="G100" s="5" t="s">
        <v>59</v>
      </c>
      <c r="H100" s="5"/>
      <c r="I100" s="5">
        <v>10.1</v>
      </c>
      <c r="J100" s="5">
        <v>1</v>
      </c>
      <c r="K100" s="5">
        <v>1</v>
      </c>
      <c r="L100">
        <f t="shared" si="13"/>
        <v>0</v>
      </c>
      <c r="M100" s="5">
        <v>1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>
        <f t="shared" si="14"/>
        <v>1</v>
      </c>
      <c r="Y100" s="5">
        <f t="shared" si="22"/>
        <v>0</v>
      </c>
      <c r="Z100" s="5">
        <f t="shared" si="16"/>
        <v>1</v>
      </c>
      <c r="AA100" s="5"/>
      <c r="AB100" s="5"/>
      <c r="AC100" s="5"/>
      <c r="AD100" s="5"/>
      <c r="AE100" s="5"/>
      <c r="AF100" s="5"/>
      <c r="AG100" s="5"/>
      <c r="AH100" s="5"/>
      <c r="AI100" s="5">
        <f t="shared" si="17"/>
        <v>0</v>
      </c>
      <c r="AJ100" s="5" t="str">
        <f t="shared" si="18"/>
        <v>0</v>
      </c>
      <c r="AK100" s="5"/>
      <c r="AL100" s="5"/>
      <c r="AM100" s="5"/>
      <c r="AN100" s="5"/>
      <c r="AO100" s="5"/>
      <c r="AP100" s="5">
        <v>7.8</v>
      </c>
      <c r="AQ100" s="5">
        <v>8</v>
      </c>
      <c r="AR100" s="5"/>
      <c r="AS100" s="5"/>
      <c r="AT100" s="5"/>
      <c r="AU100" s="5"/>
      <c r="AV100" s="5">
        <f t="shared" si="23"/>
        <v>8</v>
      </c>
      <c r="AW100" s="5"/>
      <c r="AX100">
        <f t="shared" si="25"/>
        <v>0</v>
      </c>
      <c r="AY100">
        <f t="shared" si="19"/>
        <v>1</v>
      </c>
      <c r="AZ100" s="5"/>
      <c r="BA100" s="5"/>
      <c r="BB100" s="5"/>
      <c r="BC100" s="5"/>
      <c r="BD100" s="5">
        <v>0</v>
      </c>
      <c r="BE100" s="5">
        <v>0</v>
      </c>
      <c r="BF100" s="5"/>
      <c r="BH100" s="7">
        <v>0</v>
      </c>
      <c r="BI100" s="1" t="str">
        <f t="shared" si="20"/>
        <v/>
      </c>
      <c r="BN100" s="1">
        <v>0</v>
      </c>
      <c r="BO100" s="1">
        <v>0</v>
      </c>
      <c r="BR100" t="str">
        <f t="shared" si="21"/>
        <v/>
      </c>
    </row>
    <row r="101" spans="1:70" x14ac:dyDescent="0.2">
      <c r="A101" s="5" t="s">
        <v>0</v>
      </c>
      <c r="B101" s="5">
        <v>4</v>
      </c>
      <c r="C101" s="5">
        <v>58.734721999999998</v>
      </c>
      <c r="D101" s="5">
        <v>-93.790555999999995</v>
      </c>
      <c r="E101" s="5">
        <v>100</v>
      </c>
      <c r="F101" s="5">
        <v>10</v>
      </c>
      <c r="G101" s="5" t="s">
        <v>59</v>
      </c>
      <c r="H101" s="5"/>
      <c r="I101" s="5">
        <v>16</v>
      </c>
      <c r="J101" s="5">
        <v>1</v>
      </c>
      <c r="K101" s="5">
        <v>1</v>
      </c>
      <c r="L101">
        <f t="shared" si="13"/>
        <v>0</v>
      </c>
      <c r="M101" s="5"/>
      <c r="N101" s="5">
        <v>1</v>
      </c>
      <c r="O101" s="5"/>
      <c r="P101" s="5"/>
      <c r="Q101" s="5"/>
      <c r="R101" s="5"/>
      <c r="S101" s="5"/>
      <c r="T101" s="5"/>
      <c r="U101" s="5"/>
      <c r="V101" s="5"/>
      <c r="W101" s="5"/>
      <c r="X101" s="5">
        <f t="shared" si="14"/>
        <v>1</v>
      </c>
      <c r="Y101" s="5">
        <f t="shared" si="22"/>
        <v>0</v>
      </c>
      <c r="Z101" s="5">
        <f t="shared" si="16"/>
        <v>1</v>
      </c>
      <c r="AA101" s="5"/>
      <c r="AB101" s="5"/>
      <c r="AC101" s="5"/>
      <c r="AD101" s="5"/>
      <c r="AE101" s="5"/>
      <c r="AF101" s="5"/>
      <c r="AG101" s="5"/>
      <c r="AH101" s="5"/>
      <c r="AI101" s="5">
        <f t="shared" si="17"/>
        <v>0</v>
      </c>
      <c r="AJ101" s="5" t="str">
        <f t="shared" si="18"/>
        <v>0</v>
      </c>
      <c r="AK101" s="5"/>
      <c r="AL101" s="5"/>
      <c r="AM101" s="5"/>
      <c r="AN101" s="5"/>
      <c r="AO101" s="5"/>
      <c r="AP101" s="5">
        <v>9.8000000000000007</v>
      </c>
      <c r="AQ101" s="5">
        <v>10</v>
      </c>
      <c r="AR101" s="5"/>
      <c r="AS101" s="5"/>
      <c r="AT101" s="5"/>
      <c r="AU101" s="5"/>
      <c r="AV101" s="5">
        <f t="shared" si="23"/>
        <v>10</v>
      </c>
      <c r="AW101" s="5"/>
      <c r="AX101">
        <f t="shared" si="25"/>
        <v>0</v>
      </c>
      <c r="AY101">
        <f t="shared" si="19"/>
        <v>1</v>
      </c>
      <c r="AZ101" s="5"/>
      <c r="BA101" s="5"/>
      <c r="BB101" s="5"/>
      <c r="BC101" s="5"/>
      <c r="BD101" s="5">
        <v>0</v>
      </c>
      <c r="BE101" s="5">
        <v>0</v>
      </c>
      <c r="BF101" s="5"/>
      <c r="BH101" s="7">
        <v>0</v>
      </c>
      <c r="BI101" s="1" t="str">
        <f t="shared" si="20"/>
        <v/>
      </c>
      <c r="BN101" s="1">
        <v>0</v>
      </c>
      <c r="BO101" s="1">
        <v>0</v>
      </c>
      <c r="BR101" t="str">
        <f t="shared" si="21"/>
        <v/>
      </c>
    </row>
    <row r="102" spans="1:70" x14ac:dyDescent="0.2">
      <c r="A102" s="5" t="s">
        <v>0</v>
      </c>
      <c r="B102" s="5">
        <v>4</v>
      </c>
      <c r="C102" s="5">
        <v>58.734721999999998</v>
      </c>
      <c r="D102" s="5">
        <v>-93.790555999999995</v>
      </c>
      <c r="E102" s="5">
        <v>101</v>
      </c>
      <c r="F102" s="5">
        <v>11</v>
      </c>
      <c r="G102" s="5" t="s">
        <v>58</v>
      </c>
      <c r="H102" s="5"/>
      <c r="I102" s="5">
        <v>12.5</v>
      </c>
      <c r="J102" s="5">
        <v>0</v>
      </c>
      <c r="K102" s="5">
        <v>1</v>
      </c>
      <c r="L102">
        <f t="shared" si="13"/>
        <v>0</v>
      </c>
      <c r="M102" s="5">
        <v>1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>
        <f t="shared" si="14"/>
        <v>1</v>
      </c>
      <c r="Y102" s="5">
        <f t="shared" si="22"/>
        <v>0</v>
      </c>
      <c r="Z102" s="5">
        <f t="shared" si="16"/>
        <v>1</v>
      </c>
      <c r="AA102" s="5"/>
      <c r="AB102" s="5"/>
      <c r="AC102" s="5"/>
      <c r="AD102" s="5"/>
      <c r="AE102" s="5"/>
      <c r="AF102" s="5"/>
      <c r="AG102" s="5"/>
      <c r="AH102" s="5"/>
      <c r="AI102" s="5">
        <f t="shared" si="17"/>
        <v>0</v>
      </c>
      <c r="AJ102" s="5" t="str">
        <f t="shared" si="18"/>
        <v>0</v>
      </c>
      <c r="AK102" s="5"/>
      <c r="AL102" s="5"/>
      <c r="AM102" s="5"/>
      <c r="AN102" s="5"/>
      <c r="AO102" s="5"/>
      <c r="AP102" s="5">
        <v>4.8</v>
      </c>
      <c r="AQ102" s="5">
        <v>5</v>
      </c>
      <c r="AR102" s="5"/>
      <c r="AS102" s="5"/>
      <c r="AT102" s="5"/>
      <c r="AU102" s="5"/>
      <c r="AV102" s="5">
        <f t="shared" si="23"/>
        <v>5</v>
      </c>
      <c r="AW102" s="5"/>
      <c r="AX102">
        <f t="shared" si="25"/>
        <v>0</v>
      </c>
      <c r="AY102">
        <f t="shared" si="19"/>
        <v>1</v>
      </c>
      <c r="AZ102" s="5"/>
      <c r="BA102" s="5"/>
      <c r="BB102" s="5"/>
      <c r="BC102" s="5"/>
      <c r="BD102" s="5">
        <v>0</v>
      </c>
      <c r="BE102" s="5">
        <v>0</v>
      </c>
      <c r="BF102" s="5"/>
      <c r="BH102" s="7">
        <v>0</v>
      </c>
      <c r="BI102" s="1" t="str">
        <f t="shared" si="20"/>
        <v/>
      </c>
      <c r="BN102" s="1">
        <v>0</v>
      </c>
      <c r="BO102" s="1">
        <v>0</v>
      </c>
      <c r="BR102" t="str">
        <f t="shared" si="21"/>
        <v/>
      </c>
    </row>
    <row r="103" spans="1:70" x14ac:dyDescent="0.2">
      <c r="A103" s="5" t="s">
        <v>0</v>
      </c>
      <c r="B103" s="5">
        <v>4</v>
      </c>
      <c r="C103" s="5">
        <v>58.734721999999998</v>
      </c>
      <c r="D103" s="5">
        <v>-93.790555999999995</v>
      </c>
      <c r="E103" s="5">
        <v>102</v>
      </c>
      <c r="F103" s="5">
        <v>12</v>
      </c>
      <c r="G103" s="5" t="s">
        <v>60</v>
      </c>
      <c r="H103" s="5">
        <v>31</v>
      </c>
      <c r="I103" s="5"/>
      <c r="J103" s="5">
        <v>1</v>
      </c>
      <c r="K103" s="5">
        <v>1</v>
      </c>
      <c r="L103">
        <f t="shared" si="13"/>
        <v>0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>
        <f t="shared" si="14"/>
        <v>0</v>
      </c>
      <c r="Y103" s="5">
        <f t="shared" si="22"/>
        <v>1</v>
      </c>
      <c r="Z103" s="5">
        <f t="shared" si="16"/>
        <v>0</v>
      </c>
      <c r="AA103" s="5"/>
      <c r="AB103" s="5"/>
      <c r="AC103" s="5"/>
      <c r="AD103" s="5"/>
      <c r="AE103" s="5"/>
      <c r="AF103" s="5"/>
      <c r="AG103" s="5"/>
      <c r="AH103" s="5"/>
      <c r="AI103" s="5">
        <f t="shared" si="17"/>
        <v>0</v>
      </c>
      <c r="AJ103" s="5" t="str">
        <f t="shared" si="18"/>
        <v>0</v>
      </c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>
        <f t="shared" si="25"/>
        <v>0</v>
      </c>
      <c r="AY103" t="str">
        <f t="shared" si="19"/>
        <v/>
      </c>
      <c r="AZ103" s="5"/>
      <c r="BA103" s="5"/>
      <c r="BB103" s="5"/>
      <c r="BC103" s="5"/>
      <c r="BD103" s="5">
        <v>0</v>
      </c>
      <c r="BE103" s="5">
        <v>0</v>
      </c>
      <c r="BF103" s="5"/>
      <c r="BH103" s="7">
        <v>0</v>
      </c>
      <c r="BI103" s="1" t="str">
        <f t="shared" si="20"/>
        <v/>
      </c>
      <c r="BN103" s="1">
        <v>0</v>
      </c>
      <c r="BO103" s="1">
        <v>0</v>
      </c>
      <c r="BR103" t="str">
        <f t="shared" si="21"/>
        <v/>
      </c>
    </row>
    <row r="104" spans="1:70" x14ac:dyDescent="0.2">
      <c r="A104" s="5" t="s">
        <v>0</v>
      </c>
      <c r="B104" s="5">
        <v>4</v>
      </c>
      <c r="C104" s="5">
        <v>58.734721999999998</v>
      </c>
      <c r="D104" s="5">
        <v>-93.790555999999995</v>
      </c>
      <c r="E104" s="5">
        <v>103</v>
      </c>
      <c r="F104" s="5">
        <v>13</v>
      </c>
      <c r="G104" s="5" t="s">
        <v>58</v>
      </c>
      <c r="H104" s="5"/>
      <c r="I104" s="5">
        <v>15.5</v>
      </c>
      <c r="J104" s="5">
        <v>0</v>
      </c>
      <c r="K104" s="5">
        <v>1</v>
      </c>
      <c r="L104">
        <f t="shared" si="13"/>
        <v>0</v>
      </c>
      <c r="M104" s="5">
        <v>1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>
        <f t="shared" si="14"/>
        <v>1</v>
      </c>
      <c r="Y104" s="5">
        <f t="shared" si="22"/>
        <v>0</v>
      </c>
      <c r="Z104" s="5">
        <f t="shared" si="16"/>
        <v>1</v>
      </c>
      <c r="AA104" s="5"/>
      <c r="AB104" s="5"/>
      <c r="AC104" s="5"/>
      <c r="AD104" s="5"/>
      <c r="AE104" s="5"/>
      <c r="AF104" s="5"/>
      <c r="AG104" s="5"/>
      <c r="AH104" s="5"/>
      <c r="AI104" s="5">
        <f t="shared" si="17"/>
        <v>0</v>
      </c>
      <c r="AJ104" s="5" t="str">
        <f t="shared" si="18"/>
        <v>0</v>
      </c>
      <c r="AK104" s="5"/>
      <c r="AL104" s="5"/>
      <c r="AM104" s="5"/>
      <c r="AN104" s="5"/>
      <c r="AO104" s="5"/>
      <c r="AP104" s="5">
        <v>3.3</v>
      </c>
      <c r="AQ104" s="5">
        <v>3</v>
      </c>
      <c r="AR104" s="5"/>
      <c r="AS104" s="5"/>
      <c r="AT104" s="5"/>
      <c r="AU104" s="5"/>
      <c r="AV104" s="5">
        <f t="shared" si="23"/>
        <v>3</v>
      </c>
      <c r="AW104" s="5"/>
      <c r="AX104">
        <f t="shared" si="25"/>
        <v>0</v>
      </c>
      <c r="AY104">
        <f t="shared" si="19"/>
        <v>1</v>
      </c>
      <c r="AZ104" s="5"/>
      <c r="BA104" s="5"/>
      <c r="BB104" s="5"/>
      <c r="BC104" s="5"/>
      <c r="BD104" s="5">
        <v>0</v>
      </c>
      <c r="BE104" s="5">
        <v>0</v>
      </c>
      <c r="BF104" s="5"/>
      <c r="BH104" s="7">
        <v>0</v>
      </c>
      <c r="BI104" s="1" t="str">
        <f t="shared" si="20"/>
        <v/>
      </c>
      <c r="BN104" s="1">
        <v>0</v>
      </c>
      <c r="BO104" s="1">
        <v>0</v>
      </c>
      <c r="BR104" t="str">
        <f t="shared" si="21"/>
        <v/>
      </c>
    </row>
    <row r="105" spans="1:70" x14ac:dyDescent="0.2">
      <c r="A105" s="5" t="s">
        <v>0</v>
      </c>
      <c r="B105" s="5">
        <v>4</v>
      </c>
      <c r="C105" s="5">
        <v>58.734721999999998</v>
      </c>
      <c r="D105" s="5">
        <v>-93.790555999999995</v>
      </c>
      <c r="E105" s="5">
        <v>104</v>
      </c>
      <c r="F105" s="5">
        <v>14</v>
      </c>
      <c r="G105" s="5" t="s">
        <v>58</v>
      </c>
      <c r="H105" s="5"/>
      <c r="I105" s="5">
        <v>11</v>
      </c>
      <c r="J105" s="5">
        <v>0</v>
      </c>
      <c r="K105" s="5">
        <v>1</v>
      </c>
      <c r="L105">
        <f t="shared" si="13"/>
        <v>0</v>
      </c>
      <c r="M105" s="5">
        <v>1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>
        <f t="shared" si="14"/>
        <v>1</v>
      </c>
      <c r="Y105" s="5">
        <f t="shared" si="22"/>
        <v>0</v>
      </c>
      <c r="Z105" s="5">
        <f t="shared" si="16"/>
        <v>1</v>
      </c>
      <c r="AA105" s="5"/>
      <c r="AB105" s="5"/>
      <c r="AC105" s="5"/>
      <c r="AD105" s="5"/>
      <c r="AE105" s="5"/>
      <c r="AF105" s="5"/>
      <c r="AG105" s="5"/>
      <c r="AH105" s="5"/>
      <c r="AI105" s="5">
        <f t="shared" si="17"/>
        <v>0</v>
      </c>
      <c r="AJ105" s="5" t="str">
        <f t="shared" si="18"/>
        <v>0</v>
      </c>
      <c r="AK105" s="5"/>
      <c r="AL105" s="5"/>
      <c r="AM105" s="5"/>
      <c r="AN105" s="5"/>
      <c r="AO105" s="5"/>
      <c r="AP105" s="5">
        <v>4.5</v>
      </c>
      <c r="AQ105" s="5">
        <v>3</v>
      </c>
      <c r="AR105" s="5"/>
      <c r="AS105" s="5"/>
      <c r="AT105" s="5"/>
      <c r="AU105" s="5"/>
      <c r="AV105" s="5">
        <f t="shared" si="23"/>
        <v>3</v>
      </c>
      <c r="AW105" s="5"/>
      <c r="AX105">
        <f t="shared" si="25"/>
        <v>0</v>
      </c>
      <c r="AY105">
        <f t="shared" si="19"/>
        <v>1</v>
      </c>
      <c r="AZ105" s="5"/>
      <c r="BA105" s="5"/>
      <c r="BB105" s="5"/>
      <c r="BC105" s="5"/>
      <c r="BD105" s="5">
        <v>0</v>
      </c>
      <c r="BE105" s="5">
        <v>0</v>
      </c>
      <c r="BF105" s="5"/>
      <c r="BH105" s="7">
        <v>0</v>
      </c>
      <c r="BI105" s="1" t="str">
        <f t="shared" si="20"/>
        <v/>
      </c>
      <c r="BN105" s="1">
        <v>0</v>
      </c>
      <c r="BO105" s="1">
        <v>0</v>
      </c>
      <c r="BR105" t="str">
        <f t="shared" si="21"/>
        <v/>
      </c>
    </row>
    <row r="106" spans="1:70" x14ac:dyDescent="0.2">
      <c r="A106" s="5" t="s">
        <v>0</v>
      </c>
      <c r="B106" s="5">
        <v>4</v>
      </c>
      <c r="C106" s="5">
        <v>58.734721999999998</v>
      </c>
      <c r="D106" s="5">
        <v>-93.790555999999995</v>
      </c>
      <c r="E106" s="5">
        <v>105</v>
      </c>
      <c r="F106" s="5">
        <v>15</v>
      </c>
      <c r="G106" s="5" t="s">
        <v>60</v>
      </c>
      <c r="H106" s="5">
        <v>26</v>
      </c>
      <c r="I106" s="5"/>
      <c r="J106" s="5">
        <v>1</v>
      </c>
      <c r="K106" s="5">
        <v>1</v>
      </c>
      <c r="L106">
        <f t="shared" si="13"/>
        <v>0</v>
      </c>
      <c r="M106" s="5"/>
      <c r="N106" s="5"/>
      <c r="O106" s="5"/>
      <c r="P106" s="5"/>
      <c r="Q106" s="5"/>
      <c r="R106" s="5"/>
      <c r="S106" s="5">
        <v>1</v>
      </c>
      <c r="T106" s="5"/>
      <c r="U106" s="5"/>
      <c r="V106" s="5"/>
      <c r="W106" s="5"/>
      <c r="X106" s="5">
        <f t="shared" si="14"/>
        <v>1</v>
      </c>
      <c r="Y106" s="5">
        <f t="shared" si="22"/>
        <v>0</v>
      </c>
      <c r="Z106" s="5">
        <f t="shared" si="16"/>
        <v>1</v>
      </c>
      <c r="AA106" s="5"/>
      <c r="AB106" s="5"/>
      <c r="AC106" s="5"/>
      <c r="AD106" s="5"/>
      <c r="AE106" s="5"/>
      <c r="AF106" s="5"/>
      <c r="AG106" s="5"/>
      <c r="AH106" s="5"/>
      <c r="AI106" s="5">
        <f t="shared" si="17"/>
        <v>0</v>
      </c>
      <c r="AJ106" s="5" t="str">
        <f t="shared" si="18"/>
        <v>0</v>
      </c>
      <c r="AK106" s="5"/>
      <c r="AL106" s="5"/>
      <c r="AM106" s="5"/>
      <c r="AN106" s="5"/>
      <c r="AO106" s="5">
        <v>3.8</v>
      </c>
      <c r="AP106" s="5"/>
      <c r="AQ106" s="5"/>
      <c r="AR106" s="5"/>
      <c r="AS106" s="5"/>
      <c r="AT106" s="5"/>
      <c r="AU106" s="5"/>
      <c r="AV106" s="5"/>
      <c r="AW106" s="5"/>
      <c r="AX106">
        <f t="shared" si="25"/>
        <v>0</v>
      </c>
      <c r="AY106">
        <f t="shared" si="19"/>
        <v>1</v>
      </c>
      <c r="AZ106" s="5"/>
      <c r="BA106" s="5"/>
      <c r="BB106" s="5"/>
      <c r="BC106" s="5"/>
      <c r="BD106" s="5">
        <v>0</v>
      </c>
      <c r="BE106" s="5">
        <v>0</v>
      </c>
      <c r="BF106" s="5"/>
      <c r="BH106" s="7">
        <v>0</v>
      </c>
      <c r="BI106" s="1" t="str">
        <f t="shared" si="20"/>
        <v/>
      </c>
      <c r="BN106" s="1">
        <v>0</v>
      </c>
      <c r="BO106" s="1">
        <v>0</v>
      </c>
      <c r="BR106" t="str">
        <f t="shared" si="21"/>
        <v/>
      </c>
    </row>
    <row r="107" spans="1:70" x14ac:dyDescent="0.2">
      <c r="A107" s="5" t="s">
        <v>0</v>
      </c>
      <c r="B107" s="5">
        <v>4</v>
      </c>
      <c r="C107" s="5">
        <v>58.734721999999998</v>
      </c>
      <c r="D107" s="5">
        <v>-93.790555999999995</v>
      </c>
      <c r="E107" s="5">
        <v>106</v>
      </c>
      <c r="F107" s="5">
        <v>16</v>
      </c>
      <c r="G107" s="5" t="s">
        <v>60</v>
      </c>
      <c r="H107" s="5">
        <v>28</v>
      </c>
      <c r="I107" s="5"/>
      <c r="J107" s="5">
        <v>1</v>
      </c>
      <c r="K107" s="5">
        <v>1</v>
      </c>
      <c r="L107">
        <f t="shared" si="13"/>
        <v>0</v>
      </c>
      <c r="M107" s="5"/>
      <c r="N107" s="5"/>
      <c r="O107" s="5"/>
      <c r="P107" s="5"/>
      <c r="Q107" s="5"/>
      <c r="R107" s="5">
        <v>1</v>
      </c>
      <c r="S107" s="5"/>
      <c r="T107" s="5"/>
      <c r="U107" s="5"/>
      <c r="V107" s="5"/>
      <c r="W107" s="5"/>
      <c r="X107" s="5">
        <f t="shared" si="14"/>
        <v>1</v>
      </c>
      <c r="Y107" s="5">
        <f t="shared" si="22"/>
        <v>0</v>
      </c>
      <c r="Z107" s="5">
        <f t="shared" si="16"/>
        <v>1</v>
      </c>
      <c r="AA107" s="5"/>
      <c r="AB107" s="5"/>
      <c r="AC107" s="5"/>
      <c r="AD107" s="5"/>
      <c r="AE107" s="5">
        <v>1</v>
      </c>
      <c r="AF107" s="5"/>
      <c r="AG107" s="5"/>
      <c r="AH107" s="5"/>
      <c r="AI107" s="5">
        <f t="shared" si="17"/>
        <v>1</v>
      </c>
      <c r="AJ107" s="5" t="str">
        <f t="shared" si="18"/>
        <v>1</v>
      </c>
      <c r="AK107" s="5"/>
      <c r="AL107" s="5"/>
      <c r="AM107" s="5"/>
      <c r="AN107" s="5">
        <v>3</v>
      </c>
      <c r="AO107" s="5">
        <v>9.3000000000000007</v>
      </c>
      <c r="AP107" s="5"/>
      <c r="AQ107" s="5"/>
      <c r="AR107" s="5"/>
      <c r="AS107" s="5"/>
      <c r="AT107" s="5"/>
      <c r="AU107" s="5"/>
      <c r="AV107" s="5"/>
      <c r="AW107" s="5"/>
      <c r="AX107">
        <f t="shared" si="25"/>
        <v>0</v>
      </c>
      <c r="AY107">
        <f t="shared" si="19"/>
        <v>1</v>
      </c>
      <c r="AZ107" s="5"/>
      <c r="BA107" s="5"/>
      <c r="BB107" s="5"/>
      <c r="BC107" s="5"/>
      <c r="BD107" s="5">
        <v>0</v>
      </c>
      <c r="BE107" s="5">
        <v>0</v>
      </c>
      <c r="BF107" s="5"/>
      <c r="BH107" s="7">
        <v>0</v>
      </c>
      <c r="BI107" s="1" t="str">
        <f t="shared" si="20"/>
        <v/>
      </c>
      <c r="BN107" s="1">
        <v>0</v>
      </c>
      <c r="BO107" s="1">
        <v>0</v>
      </c>
      <c r="BR107" t="str">
        <f t="shared" si="21"/>
        <v/>
      </c>
    </row>
    <row r="108" spans="1:70" x14ac:dyDescent="0.2">
      <c r="A108" s="5" t="s">
        <v>0</v>
      </c>
      <c r="B108" s="5">
        <v>4</v>
      </c>
      <c r="C108" s="5">
        <v>58.734721999999998</v>
      </c>
      <c r="D108" s="5">
        <v>-93.790555999999995</v>
      </c>
      <c r="E108" s="5">
        <v>107</v>
      </c>
      <c r="F108" s="5">
        <v>17</v>
      </c>
      <c r="G108" s="5" t="s">
        <v>59</v>
      </c>
      <c r="H108" s="5"/>
      <c r="I108" s="5">
        <v>9.5</v>
      </c>
      <c r="J108" s="5">
        <v>0</v>
      </c>
      <c r="K108" s="5">
        <v>1</v>
      </c>
      <c r="L108">
        <f t="shared" si="13"/>
        <v>0</v>
      </c>
      <c r="M108" s="5">
        <v>1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>
        <f t="shared" si="14"/>
        <v>1</v>
      </c>
      <c r="Y108" s="5">
        <f t="shared" si="22"/>
        <v>0</v>
      </c>
      <c r="Z108" s="5">
        <f t="shared" si="16"/>
        <v>1</v>
      </c>
      <c r="AA108" s="5"/>
      <c r="AB108" s="5"/>
      <c r="AC108" s="5"/>
      <c r="AD108" s="5"/>
      <c r="AE108" s="5"/>
      <c r="AF108" s="5"/>
      <c r="AG108" s="5"/>
      <c r="AH108" s="5"/>
      <c r="AI108" s="5">
        <f t="shared" si="17"/>
        <v>0</v>
      </c>
      <c r="AJ108" s="5" t="str">
        <f t="shared" si="18"/>
        <v>0</v>
      </c>
      <c r="AK108" s="5"/>
      <c r="AL108" s="5"/>
      <c r="AM108" s="5"/>
      <c r="AN108" s="5"/>
      <c r="AO108" s="5"/>
      <c r="AP108" s="5">
        <v>5.9</v>
      </c>
      <c r="AQ108" s="5">
        <v>6</v>
      </c>
      <c r="AR108" s="5"/>
      <c r="AS108" s="5"/>
      <c r="AT108" s="5"/>
      <c r="AU108" s="5"/>
      <c r="AV108" s="5">
        <f t="shared" si="23"/>
        <v>6</v>
      </c>
      <c r="AW108" s="5"/>
      <c r="AX108">
        <f t="shared" si="25"/>
        <v>1</v>
      </c>
      <c r="AY108" t="str">
        <f t="shared" si="19"/>
        <v/>
      </c>
      <c r="AZ108" s="5"/>
      <c r="BA108" s="5"/>
      <c r="BB108" s="5">
        <v>4</v>
      </c>
      <c r="BC108" s="5">
        <v>4</v>
      </c>
      <c r="BD108" s="5">
        <v>0</v>
      </c>
      <c r="BE108" s="5">
        <v>0</v>
      </c>
      <c r="BF108" s="5"/>
      <c r="BH108" s="1">
        <v>1</v>
      </c>
      <c r="BI108" s="1" t="str">
        <f t="shared" si="20"/>
        <v/>
      </c>
      <c r="BL108" s="1">
        <v>3.4</v>
      </c>
      <c r="BM108" s="1">
        <v>3</v>
      </c>
      <c r="BN108" s="1">
        <v>0</v>
      </c>
      <c r="BO108" s="1">
        <v>0</v>
      </c>
      <c r="BP108" s="1">
        <v>2.6700000000000002E-2</v>
      </c>
      <c r="BQ108" s="1">
        <v>9.5500000000000002E-2</v>
      </c>
      <c r="BR108">
        <f t="shared" si="21"/>
        <v>0.1222</v>
      </c>
    </row>
    <row r="109" spans="1:70" x14ac:dyDescent="0.2">
      <c r="A109" s="5" t="s">
        <v>0</v>
      </c>
      <c r="B109" s="5">
        <v>4</v>
      </c>
      <c r="C109" s="5">
        <v>58.734721999999998</v>
      </c>
      <c r="D109" s="5">
        <v>-93.790555999999995</v>
      </c>
      <c r="E109" s="5">
        <v>108</v>
      </c>
      <c r="F109" s="5">
        <v>18</v>
      </c>
      <c r="G109" s="5" t="s">
        <v>60</v>
      </c>
      <c r="H109" s="5">
        <v>33</v>
      </c>
      <c r="I109" s="5"/>
      <c r="J109" s="5">
        <v>1</v>
      </c>
      <c r="K109" s="5">
        <v>1</v>
      </c>
      <c r="L109">
        <f t="shared" si="13"/>
        <v>0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>
        <f t="shared" si="14"/>
        <v>0</v>
      </c>
      <c r="Y109" s="5">
        <f t="shared" si="22"/>
        <v>1</v>
      </c>
      <c r="Z109" s="5">
        <f t="shared" si="16"/>
        <v>0</v>
      </c>
      <c r="AA109" s="5"/>
      <c r="AB109" s="5"/>
      <c r="AC109" s="5"/>
      <c r="AD109" s="5"/>
      <c r="AE109" s="5"/>
      <c r="AF109" s="5"/>
      <c r="AG109" s="5"/>
      <c r="AH109" s="5"/>
      <c r="AI109" s="5">
        <f t="shared" si="17"/>
        <v>0</v>
      </c>
      <c r="AJ109" s="5" t="str">
        <f t="shared" si="18"/>
        <v>0</v>
      </c>
      <c r="AK109" s="5"/>
      <c r="AL109" s="5"/>
      <c r="AM109" s="5"/>
      <c r="AN109" s="5"/>
      <c r="AO109" s="5">
        <v>1</v>
      </c>
      <c r="AP109" s="5"/>
      <c r="AQ109" s="5"/>
      <c r="AR109" s="5"/>
      <c r="AS109" s="5"/>
      <c r="AT109" s="5"/>
      <c r="AU109" s="5"/>
      <c r="AV109" s="5"/>
      <c r="AW109" s="5"/>
      <c r="AX109">
        <f t="shared" si="25"/>
        <v>0</v>
      </c>
      <c r="AY109" t="str">
        <f t="shared" si="19"/>
        <v/>
      </c>
      <c r="AZ109" s="5"/>
      <c r="BA109" s="5"/>
      <c r="BB109" s="5"/>
      <c r="BC109" s="5"/>
      <c r="BD109" s="5">
        <v>0</v>
      </c>
      <c r="BE109" s="5">
        <v>0</v>
      </c>
      <c r="BF109" s="5"/>
      <c r="BH109" s="7">
        <v>0</v>
      </c>
      <c r="BI109" s="1" t="str">
        <f t="shared" si="20"/>
        <v/>
      </c>
      <c r="BN109" s="1">
        <v>0</v>
      </c>
      <c r="BO109" s="1">
        <v>0</v>
      </c>
      <c r="BR109" t="str">
        <f t="shared" si="21"/>
        <v/>
      </c>
    </row>
    <row r="110" spans="1:70" x14ac:dyDescent="0.2">
      <c r="A110" s="5" t="s">
        <v>0</v>
      </c>
      <c r="B110" s="5">
        <v>4</v>
      </c>
      <c r="C110" s="5">
        <v>58.734721999999998</v>
      </c>
      <c r="D110" s="5">
        <v>-93.790555999999995</v>
      </c>
      <c r="E110" s="5">
        <v>109</v>
      </c>
      <c r="F110" s="5">
        <v>19</v>
      </c>
      <c r="G110" s="5" t="s">
        <v>58</v>
      </c>
      <c r="H110" s="5"/>
      <c r="I110" s="5">
        <v>14.7</v>
      </c>
      <c r="J110" s="5">
        <v>0</v>
      </c>
      <c r="K110" s="5">
        <v>1</v>
      </c>
      <c r="L110">
        <f t="shared" si="13"/>
        <v>0</v>
      </c>
      <c r="M110" s="5">
        <v>1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>
        <f t="shared" si="14"/>
        <v>1</v>
      </c>
      <c r="Y110" s="5">
        <f t="shared" si="22"/>
        <v>0</v>
      </c>
      <c r="Z110" s="5">
        <f t="shared" si="16"/>
        <v>1</v>
      </c>
      <c r="AA110" s="5"/>
      <c r="AB110" s="5"/>
      <c r="AC110" s="5"/>
      <c r="AD110" s="5"/>
      <c r="AE110" s="5"/>
      <c r="AF110" s="5"/>
      <c r="AG110" s="5"/>
      <c r="AH110" s="5"/>
      <c r="AI110" s="5">
        <f t="shared" si="17"/>
        <v>0</v>
      </c>
      <c r="AJ110" s="5" t="str">
        <f t="shared" si="18"/>
        <v>0</v>
      </c>
      <c r="AK110" s="5"/>
      <c r="AL110" s="5"/>
      <c r="AM110" s="5"/>
      <c r="AN110" s="5"/>
      <c r="AO110" s="5"/>
      <c r="AP110" s="5">
        <v>6.2</v>
      </c>
      <c r="AQ110" s="5">
        <v>4</v>
      </c>
      <c r="AR110" s="5"/>
      <c r="AS110" s="5"/>
      <c r="AT110" s="5"/>
      <c r="AU110" s="5"/>
      <c r="AV110" s="5">
        <f t="shared" si="23"/>
        <v>4</v>
      </c>
      <c r="AW110" s="5"/>
      <c r="AX110">
        <f t="shared" si="25"/>
        <v>0</v>
      </c>
      <c r="AY110">
        <f t="shared" si="19"/>
        <v>1</v>
      </c>
      <c r="AZ110" s="5"/>
      <c r="BA110" s="5"/>
      <c r="BB110" s="5"/>
      <c r="BC110" s="5"/>
      <c r="BD110" s="5">
        <v>0</v>
      </c>
      <c r="BE110" s="5">
        <v>0</v>
      </c>
      <c r="BF110" s="5"/>
      <c r="BH110" s="7">
        <v>0</v>
      </c>
      <c r="BI110" s="1" t="str">
        <f t="shared" si="20"/>
        <v/>
      </c>
      <c r="BN110" s="1">
        <v>0</v>
      </c>
      <c r="BO110" s="1">
        <v>0</v>
      </c>
      <c r="BR110" t="str">
        <f t="shared" si="21"/>
        <v/>
      </c>
    </row>
    <row r="111" spans="1:70" x14ac:dyDescent="0.2">
      <c r="A111" s="5" t="s">
        <v>0</v>
      </c>
      <c r="B111" s="5">
        <v>4</v>
      </c>
      <c r="C111" s="5">
        <v>58.734721999999998</v>
      </c>
      <c r="D111" s="5">
        <v>-93.790555999999995</v>
      </c>
      <c r="E111" s="5">
        <v>110</v>
      </c>
      <c r="F111" s="5">
        <v>20</v>
      </c>
      <c r="G111" s="5" t="s">
        <v>58</v>
      </c>
      <c r="H111" s="5"/>
      <c r="I111" s="5">
        <v>23.1</v>
      </c>
      <c r="J111" s="5">
        <v>0</v>
      </c>
      <c r="K111" s="5">
        <v>1</v>
      </c>
      <c r="L111">
        <f t="shared" si="13"/>
        <v>0</v>
      </c>
      <c r="M111" s="5">
        <v>1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>
        <f t="shared" si="14"/>
        <v>1</v>
      </c>
      <c r="Y111" s="5">
        <f t="shared" si="22"/>
        <v>0</v>
      </c>
      <c r="Z111" s="5">
        <f t="shared" si="16"/>
        <v>1</v>
      </c>
      <c r="AA111" s="5"/>
      <c r="AB111" s="5"/>
      <c r="AC111" s="5">
        <v>1</v>
      </c>
      <c r="AD111" s="5"/>
      <c r="AE111" s="5"/>
      <c r="AF111" s="5"/>
      <c r="AG111" s="5"/>
      <c r="AH111" s="5"/>
      <c r="AI111" s="5">
        <f t="shared" si="17"/>
        <v>1</v>
      </c>
      <c r="AJ111" s="5" t="str">
        <f t="shared" si="18"/>
        <v>1</v>
      </c>
      <c r="AK111" s="5"/>
      <c r="AL111" s="5"/>
      <c r="AM111" s="5">
        <v>1</v>
      </c>
      <c r="AN111" s="5"/>
      <c r="AO111" s="5"/>
      <c r="AP111" s="5">
        <v>3.4</v>
      </c>
      <c r="AQ111" s="5">
        <v>4</v>
      </c>
      <c r="AR111" s="5"/>
      <c r="AS111" s="5"/>
      <c r="AT111" s="5"/>
      <c r="AU111" s="5"/>
      <c r="AV111" s="5">
        <f t="shared" si="23"/>
        <v>4</v>
      </c>
      <c r="AW111" s="5"/>
      <c r="AX111">
        <f t="shared" si="25"/>
        <v>0</v>
      </c>
      <c r="AY111">
        <f t="shared" si="19"/>
        <v>1</v>
      </c>
      <c r="AZ111" s="5"/>
      <c r="BA111" s="5"/>
      <c r="BB111" s="5"/>
      <c r="BC111" s="5"/>
      <c r="BD111" s="5">
        <v>0</v>
      </c>
      <c r="BE111" s="5">
        <v>0</v>
      </c>
      <c r="BF111" s="5"/>
      <c r="BH111" s="7">
        <v>0</v>
      </c>
      <c r="BI111" s="1" t="str">
        <f t="shared" si="20"/>
        <v/>
      </c>
      <c r="BN111" s="1">
        <v>0</v>
      </c>
      <c r="BO111" s="1">
        <v>0</v>
      </c>
      <c r="BR111" t="str">
        <f t="shared" si="21"/>
        <v/>
      </c>
    </row>
    <row r="112" spans="1:70" x14ac:dyDescent="0.2">
      <c r="A112" s="5" t="s">
        <v>0</v>
      </c>
      <c r="B112" s="5">
        <v>4</v>
      </c>
      <c r="C112" s="5">
        <v>58.734721999999998</v>
      </c>
      <c r="D112" s="5">
        <v>-93.790555999999995</v>
      </c>
      <c r="E112" s="5">
        <v>111</v>
      </c>
      <c r="F112" s="5">
        <v>21</v>
      </c>
      <c r="G112" s="5" t="s">
        <v>60</v>
      </c>
      <c r="H112" s="5">
        <v>22</v>
      </c>
      <c r="I112" s="5"/>
      <c r="J112" s="5">
        <v>1</v>
      </c>
      <c r="K112" s="5">
        <v>1</v>
      </c>
      <c r="L112">
        <f t="shared" si="13"/>
        <v>0</v>
      </c>
      <c r="M112" s="5"/>
      <c r="N112" s="5"/>
      <c r="O112" s="5"/>
      <c r="P112" s="5"/>
      <c r="Q112" s="5">
        <v>2</v>
      </c>
      <c r="R112" s="5"/>
      <c r="S112" s="5"/>
      <c r="T112" s="5"/>
      <c r="U112" s="5"/>
      <c r="V112" s="5"/>
      <c r="W112" s="5"/>
      <c r="X112" s="5">
        <f t="shared" si="14"/>
        <v>1</v>
      </c>
      <c r="Y112" s="5">
        <f t="shared" si="22"/>
        <v>0</v>
      </c>
      <c r="Z112" s="5">
        <f t="shared" si="16"/>
        <v>2</v>
      </c>
      <c r="AA112" s="5"/>
      <c r="AB112" s="5"/>
      <c r="AC112" s="5"/>
      <c r="AD112" s="5"/>
      <c r="AE112" s="5"/>
      <c r="AF112" s="5"/>
      <c r="AG112" s="5"/>
      <c r="AH112" s="5"/>
      <c r="AI112" s="5">
        <f t="shared" si="17"/>
        <v>0</v>
      </c>
      <c r="AJ112" s="5" t="str">
        <f t="shared" si="18"/>
        <v>0</v>
      </c>
      <c r="AK112" s="5"/>
      <c r="AL112" s="5"/>
      <c r="AM112" s="5"/>
      <c r="AN112" s="5"/>
      <c r="AO112" s="5">
        <v>4.5999999999999996</v>
      </c>
      <c r="AP112" s="5"/>
      <c r="AQ112" s="5"/>
      <c r="AR112" s="5"/>
      <c r="AS112" s="5"/>
      <c r="AT112" s="5"/>
      <c r="AU112" s="5"/>
      <c r="AV112" s="5"/>
      <c r="AW112" s="5"/>
      <c r="AX112">
        <f t="shared" si="25"/>
        <v>0</v>
      </c>
      <c r="AY112">
        <f t="shared" si="19"/>
        <v>1</v>
      </c>
      <c r="AZ112" s="5"/>
      <c r="BA112" s="5"/>
      <c r="BB112" s="5"/>
      <c r="BC112" s="5"/>
      <c r="BD112" s="5">
        <v>0</v>
      </c>
      <c r="BE112" s="5">
        <v>0</v>
      </c>
      <c r="BF112" s="5"/>
      <c r="BH112" s="7">
        <v>0</v>
      </c>
      <c r="BI112" s="1" t="str">
        <f t="shared" si="20"/>
        <v/>
      </c>
      <c r="BN112" s="1">
        <v>0</v>
      </c>
      <c r="BO112" s="1">
        <v>0</v>
      </c>
      <c r="BR112" t="str">
        <f t="shared" si="21"/>
        <v/>
      </c>
    </row>
    <row r="113" spans="1:70" x14ac:dyDescent="0.2">
      <c r="A113" s="5" t="s">
        <v>0</v>
      </c>
      <c r="B113" s="5">
        <v>4</v>
      </c>
      <c r="C113" s="5">
        <v>58.734721999999998</v>
      </c>
      <c r="D113" s="5">
        <v>-93.790555999999995</v>
      </c>
      <c r="E113" s="5">
        <v>112</v>
      </c>
      <c r="F113" s="5">
        <v>22</v>
      </c>
      <c r="G113" s="5" t="s">
        <v>60</v>
      </c>
      <c r="H113" s="5">
        <v>31</v>
      </c>
      <c r="I113" s="5"/>
      <c r="J113" s="5">
        <v>1</v>
      </c>
      <c r="K113" s="5">
        <v>1</v>
      </c>
      <c r="L113">
        <f t="shared" si="13"/>
        <v>0</v>
      </c>
      <c r="M113" s="5"/>
      <c r="N113" s="5"/>
      <c r="O113" s="5"/>
      <c r="P113" s="5"/>
      <c r="Q113" s="5"/>
      <c r="R113" s="5">
        <v>2</v>
      </c>
      <c r="S113" s="5"/>
      <c r="T113" s="5"/>
      <c r="U113" s="5"/>
      <c r="V113" s="5"/>
      <c r="W113" s="5"/>
      <c r="X113" s="5">
        <f t="shared" si="14"/>
        <v>1</v>
      </c>
      <c r="Y113" s="5">
        <f t="shared" si="22"/>
        <v>0</v>
      </c>
      <c r="Z113" s="5">
        <f t="shared" si="16"/>
        <v>2</v>
      </c>
      <c r="AA113" s="5"/>
      <c r="AB113" s="5"/>
      <c r="AC113" s="5"/>
      <c r="AD113" s="5"/>
      <c r="AE113" s="5"/>
      <c r="AF113" s="5"/>
      <c r="AG113" s="5"/>
      <c r="AH113" s="5"/>
      <c r="AI113" s="5">
        <f t="shared" si="17"/>
        <v>0</v>
      </c>
      <c r="AJ113" s="5" t="str">
        <f t="shared" si="18"/>
        <v>0</v>
      </c>
      <c r="AK113" s="5"/>
      <c r="AL113" s="5"/>
      <c r="AM113" s="5"/>
      <c r="AN113" s="5"/>
      <c r="AO113" s="5">
        <v>2.8</v>
      </c>
      <c r="AP113" s="5"/>
      <c r="AQ113" s="5"/>
      <c r="AR113" s="5"/>
      <c r="AS113" s="5"/>
      <c r="AT113" s="5"/>
      <c r="AU113" s="5"/>
      <c r="AV113" s="5"/>
      <c r="AW113" s="5"/>
      <c r="AX113">
        <f t="shared" si="25"/>
        <v>0</v>
      </c>
      <c r="AY113">
        <f t="shared" si="19"/>
        <v>1</v>
      </c>
      <c r="AZ113" s="5"/>
      <c r="BA113" s="5"/>
      <c r="BB113" s="5"/>
      <c r="BC113" s="5"/>
      <c r="BD113" s="5">
        <v>0</v>
      </c>
      <c r="BE113" s="5">
        <v>0</v>
      </c>
      <c r="BF113" s="5"/>
      <c r="BH113" s="7">
        <v>0</v>
      </c>
      <c r="BI113" s="1" t="str">
        <f t="shared" si="20"/>
        <v/>
      </c>
      <c r="BN113" s="1">
        <v>0</v>
      </c>
      <c r="BO113" s="1">
        <v>0</v>
      </c>
      <c r="BR113" t="str">
        <f t="shared" si="21"/>
        <v/>
      </c>
    </row>
    <row r="114" spans="1:70" x14ac:dyDescent="0.2">
      <c r="A114" s="5" t="s">
        <v>0</v>
      </c>
      <c r="B114" s="5">
        <v>4</v>
      </c>
      <c r="C114" s="5">
        <v>58.734721999999998</v>
      </c>
      <c r="D114" s="5">
        <v>-93.790555999999995</v>
      </c>
      <c r="E114" s="5">
        <v>113</v>
      </c>
      <c r="F114" s="5">
        <v>23</v>
      </c>
      <c r="G114" s="5" t="s">
        <v>59</v>
      </c>
      <c r="H114" s="5"/>
      <c r="I114" s="5">
        <v>7.4</v>
      </c>
      <c r="J114" s="5">
        <v>1</v>
      </c>
      <c r="K114" s="5">
        <v>1</v>
      </c>
      <c r="L114">
        <f t="shared" si="13"/>
        <v>0</v>
      </c>
      <c r="M114" s="5">
        <v>1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>
        <f t="shared" si="14"/>
        <v>1</v>
      </c>
      <c r="Y114" s="5">
        <f t="shared" si="22"/>
        <v>0</v>
      </c>
      <c r="Z114" s="5">
        <f t="shared" si="16"/>
        <v>1</v>
      </c>
      <c r="AA114" s="5"/>
      <c r="AB114" s="5"/>
      <c r="AC114" s="5"/>
      <c r="AD114" s="5"/>
      <c r="AE114" s="5"/>
      <c r="AF114" s="5"/>
      <c r="AG114" s="5"/>
      <c r="AH114" s="5"/>
      <c r="AI114" s="5">
        <f t="shared" si="17"/>
        <v>0</v>
      </c>
      <c r="AJ114" s="5" t="str">
        <f t="shared" si="18"/>
        <v>0</v>
      </c>
      <c r="AK114" s="5"/>
      <c r="AL114" s="5"/>
      <c r="AM114" s="5"/>
      <c r="AN114" s="5"/>
      <c r="AO114" s="5"/>
      <c r="AP114" s="5">
        <v>4</v>
      </c>
      <c r="AQ114" s="5">
        <v>4</v>
      </c>
      <c r="AR114" s="5"/>
      <c r="AS114" s="5"/>
      <c r="AT114" s="5"/>
      <c r="AU114" s="5"/>
      <c r="AV114" s="5">
        <f t="shared" si="23"/>
        <v>4</v>
      </c>
      <c r="AW114" s="5"/>
      <c r="AX114">
        <f t="shared" si="25"/>
        <v>0</v>
      </c>
      <c r="AY114">
        <f t="shared" si="19"/>
        <v>1</v>
      </c>
      <c r="AZ114" s="5"/>
      <c r="BA114" s="5"/>
      <c r="BB114" s="5"/>
      <c r="BC114" s="5"/>
      <c r="BD114" s="5">
        <v>0</v>
      </c>
      <c r="BE114" s="5">
        <v>0</v>
      </c>
      <c r="BF114" s="5"/>
      <c r="BH114" s="7">
        <v>0</v>
      </c>
      <c r="BI114" s="1" t="str">
        <f t="shared" si="20"/>
        <v/>
      </c>
      <c r="BN114" s="1">
        <v>0</v>
      </c>
      <c r="BO114" s="1">
        <v>0</v>
      </c>
      <c r="BR114" t="str">
        <f t="shared" si="21"/>
        <v/>
      </c>
    </row>
    <row r="115" spans="1:70" x14ac:dyDescent="0.2">
      <c r="A115" s="5" t="s">
        <v>0</v>
      </c>
      <c r="B115" s="5">
        <v>4</v>
      </c>
      <c r="C115" s="5">
        <v>58.734721999999998</v>
      </c>
      <c r="D115" s="5">
        <v>-93.790555999999995</v>
      </c>
      <c r="E115" s="5">
        <v>114</v>
      </c>
      <c r="F115" s="5">
        <v>24</v>
      </c>
      <c r="G115" s="5" t="s">
        <v>58</v>
      </c>
      <c r="H115" s="5"/>
      <c r="I115" s="5">
        <v>22.1</v>
      </c>
      <c r="J115" s="5">
        <v>0</v>
      </c>
      <c r="K115" s="5">
        <v>1</v>
      </c>
      <c r="L115">
        <f t="shared" si="13"/>
        <v>0</v>
      </c>
      <c r="M115" s="5">
        <v>1</v>
      </c>
      <c r="N115" s="5"/>
      <c r="O115" s="5"/>
      <c r="P115" s="5">
        <v>1</v>
      </c>
      <c r="Q115" s="5"/>
      <c r="R115" s="5"/>
      <c r="S115" s="5"/>
      <c r="T115" s="5"/>
      <c r="U115" s="5"/>
      <c r="V115" s="5"/>
      <c r="W115" s="5"/>
      <c r="X115" s="5">
        <f t="shared" si="14"/>
        <v>1</v>
      </c>
      <c r="Y115" s="5">
        <f t="shared" si="22"/>
        <v>0</v>
      </c>
      <c r="Z115" s="5">
        <f t="shared" si="16"/>
        <v>2</v>
      </c>
      <c r="AA115" s="5"/>
      <c r="AB115" s="5"/>
      <c r="AC115" s="5"/>
      <c r="AD115" s="5"/>
      <c r="AE115" s="5"/>
      <c r="AF115" s="5"/>
      <c r="AG115" s="5"/>
      <c r="AH115" s="5"/>
      <c r="AI115" s="5">
        <f t="shared" si="17"/>
        <v>0</v>
      </c>
      <c r="AJ115" s="5" t="str">
        <f t="shared" si="18"/>
        <v>0</v>
      </c>
      <c r="AK115" s="5"/>
      <c r="AL115" s="5"/>
      <c r="AM115" s="5"/>
      <c r="AN115" s="5"/>
      <c r="AO115" s="5"/>
      <c r="AP115" s="5">
        <v>7.3</v>
      </c>
      <c r="AQ115" s="5">
        <v>8</v>
      </c>
      <c r="AR115" s="5">
        <v>6.5</v>
      </c>
      <c r="AS115" s="5">
        <v>7</v>
      </c>
      <c r="AT115" s="5"/>
      <c r="AU115" s="5"/>
      <c r="AV115" s="5">
        <f t="shared" si="23"/>
        <v>15</v>
      </c>
      <c r="AW115" s="5"/>
      <c r="AX115">
        <f t="shared" si="25"/>
        <v>0</v>
      </c>
      <c r="AY115">
        <f t="shared" si="19"/>
        <v>1</v>
      </c>
      <c r="AZ115" s="5"/>
      <c r="BA115" s="5"/>
      <c r="BB115" s="5"/>
      <c r="BC115" s="5"/>
      <c r="BD115" s="5">
        <v>0</v>
      </c>
      <c r="BE115" s="5">
        <v>0</v>
      </c>
      <c r="BF115" s="5"/>
      <c r="BH115" s="7">
        <v>0</v>
      </c>
      <c r="BI115" s="1" t="str">
        <f t="shared" si="20"/>
        <v/>
      </c>
      <c r="BN115" s="1">
        <v>0</v>
      </c>
      <c r="BO115" s="1">
        <v>0</v>
      </c>
      <c r="BR115" t="str">
        <f t="shared" si="21"/>
        <v/>
      </c>
    </row>
    <row r="116" spans="1:70" x14ac:dyDescent="0.2">
      <c r="A116" s="5" t="s">
        <v>0</v>
      </c>
      <c r="B116" s="5">
        <v>4</v>
      </c>
      <c r="C116" s="5">
        <v>58.734721999999998</v>
      </c>
      <c r="D116" s="5">
        <v>-93.790555999999995</v>
      </c>
      <c r="E116" s="5">
        <v>115</v>
      </c>
      <c r="F116" s="5">
        <v>25</v>
      </c>
      <c r="G116" s="5" t="s">
        <v>59</v>
      </c>
      <c r="H116" s="5"/>
      <c r="I116" s="5">
        <v>10.6</v>
      </c>
      <c r="J116" s="5">
        <v>1</v>
      </c>
      <c r="K116" s="5">
        <v>1</v>
      </c>
      <c r="L116">
        <f t="shared" si="13"/>
        <v>0</v>
      </c>
      <c r="M116" s="5">
        <v>1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>
        <f t="shared" si="14"/>
        <v>1</v>
      </c>
      <c r="Y116" s="5">
        <f t="shared" si="22"/>
        <v>0</v>
      </c>
      <c r="Z116" s="5">
        <f t="shared" si="16"/>
        <v>1</v>
      </c>
      <c r="AA116" s="5"/>
      <c r="AB116" s="5"/>
      <c r="AC116" s="5"/>
      <c r="AD116" s="5"/>
      <c r="AE116" s="5"/>
      <c r="AF116" s="5"/>
      <c r="AG116" s="5"/>
      <c r="AH116" s="5"/>
      <c r="AI116" s="5">
        <f t="shared" si="17"/>
        <v>0</v>
      </c>
      <c r="AJ116" s="5" t="str">
        <f t="shared" si="18"/>
        <v>0</v>
      </c>
      <c r="AK116" s="5"/>
      <c r="AL116" s="5"/>
      <c r="AM116" s="5"/>
      <c r="AN116" s="5"/>
      <c r="AO116" s="5"/>
      <c r="AP116" s="5">
        <v>5.8</v>
      </c>
      <c r="AQ116" s="5">
        <v>6</v>
      </c>
      <c r="AR116" s="5"/>
      <c r="AS116" s="5"/>
      <c r="AT116" s="5"/>
      <c r="AU116" s="5"/>
      <c r="AV116" s="5">
        <f t="shared" si="23"/>
        <v>6</v>
      </c>
      <c r="AW116" s="5"/>
      <c r="AX116">
        <f t="shared" si="25"/>
        <v>0</v>
      </c>
      <c r="AY116">
        <f t="shared" si="19"/>
        <v>1</v>
      </c>
      <c r="AZ116" s="5"/>
      <c r="BA116" s="5"/>
      <c r="BB116" s="5"/>
      <c r="BC116" s="5"/>
      <c r="BD116" s="5">
        <v>0</v>
      </c>
      <c r="BE116" s="5">
        <v>0</v>
      </c>
      <c r="BF116" s="5"/>
      <c r="BH116" s="7">
        <v>0</v>
      </c>
      <c r="BI116" s="1" t="str">
        <f t="shared" si="20"/>
        <v/>
      </c>
      <c r="BN116" s="1">
        <v>0</v>
      </c>
      <c r="BO116" s="1">
        <v>0</v>
      </c>
      <c r="BR116" t="str">
        <f t="shared" si="21"/>
        <v/>
      </c>
    </row>
    <row r="117" spans="1:70" x14ac:dyDescent="0.2">
      <c r="A117" s="5" t="s">
        <v>0</v>
      </c>
      <c r="B117" s="5">
        <v>4</v>
      </c>
      <c r="C117" s="5">
        <v>58.734721999999998</v>
      </c>
      <c r="D117" s="5">
        <v>-93.790555999999995</v>
      </c>
      <c r="E117" s="5">
        <v>116</v>
      </c>
      <c r="F117" s="5">
        <v>26</v>
      </c>
      <c r="G117" s="5" t="s">
        <v>58</v>
      </c>
      <c r="H117" s="5"/>
      <c r="I117" s="5">
        <v>19.899999999999999</v>
      </c>
      <c r="J117" s="5">
        <v>0</v>
      </c>
      <c r="K117" s="5">
        <v>1</v>
      </c>
      <c r="L117">
        <f t="shared" si="13"/>
        <v>0</v>
      </c>
      <c r="M117" s="5">
        <v>1</v>
      </c>
      <c r="N117" s="5"/>
      <c r="O117" s="5"/>
      <c r="P117" s="5"/>
      <c r="Q117" s="5"/>
      <c r="R117" s="5"/>
      <c r="S117" s="5">
        <v>1</v>
      </c>
      <c r="T117" s="5"/>
      <c r="U117" s="5"/>
      <c r="V117" s="5"/>
      <c r="W117" s="5"/>
      <c r="X117" s="5">
        <f t="shared" si="14"/>
        <v>1</v>
      </c>
      <c r="Y117" s="5">
        <f t="shared" si="22"/>
        <v>0</v>
      </c>
      <c r="Z117" s="5">
        <f t="shared" si="16"/>
        <v>2</v>
      </c>
      <c r="AA117" s="5"/>
      <c r="AB117" s="5"/>
      <c r="AC117" s="5"/>
      <c r="AD117" s="5"/>
      <c r="AE117" s="5"/>
      <c r="AF117" s="5"/>
      <c r="AG117" s="5"/>
      <c r="AH117" s="5"/>
      <c r="AI117" s="5">
        <f t="shared" si="17"/>
        <v>0</v>
      </c>
      <c r="AJ117" s="5" t="str">
        <f t="shared" si="18"/>
        <v>0</v>
      </c>
      <c r="AK117" s="5"/>
      <c r="AL117" s="5"/>
      <c r="AM117" s="5"/>
      <c r="AN117" s="5"/>
      <c r="AO117" s="5"/>
      <c r="AP117" s="5">
        <v>5</v>
      </c>
      <c r="AQ117" s="5">
        <v>12</v>
      </c>
      <c r="AR117" s="5"/>
      <c r="AS117" s="5"/>
      <c r="AT117" s="5"/>
      <c r="AU117" s="5"/>
      <c r="AV117" s="5">
        <f t="shared" si="23"/>
        <v>12</v>
      </c>
      <c r="AW117" s="5"/>
      <c r="AX117">
        <f t="shared" si="25"/>
        <v>0</v>
      </c>
      <c r="AY117">
        <f t="shared" si="19"/>
        <v>1</v>
      </c>
      <c r="AZ117" s="5"/>
      <c r="BA117" s="5"/>
      <c r="BB117" s="5"/>
      <c r="BC117" s="5"/>
      <c r="BD117" s="5">
        <v>0</v>
      </c>
      <c r="BE117" s="5">
        <v>0</v>
      </c>
      <c r="BF117" s="5"/>
      <c r="BH117" s="7">
        <v>0</v>
      </c>
      <c r="BI117" s="1" t="str">
        <f t="shared" si="20"/>
        <v/>
      </c>
      <c r="BN117" s="1">
        <v>0</v>
      </c>
      <c r="BO117" s="1">
        <v>0</v>
      </c>
      <c r="BR117" t="str">
        <f t="shared" si="21"/>
        <v/>
      </c>
    </row>
    <row r="118" spans="1:70" x14ac:dyDescent="0.2">
      <c r="A118" s="5" t="s">
        <v>0</v>
      </c>
      <c r="B118" s="5">
        <v>4</v>
      </c>
      <c r="C118" s="5">
        <v>58.734721999999998</v>
      </c>
      <c r="D118" s="5">
        <v>-93.790555999999995</v>
      </c>
      <c r="E118" s="5">
        <v>117</v>
      </c>
      <c r="F118" s="5">
        <v>27</v>
      </c>
      <c r="G118" s="5" t="s">
        <v>60</v>
      </c>
      <c r="H118" s="5">
        <v>26</v>
      </c>
      <c r="I118" s="5"/>
      <c r="J118" s="5">
        <v>1</v>
      </c>
      <c r="K118" s="5">
        <v>1</v>
      </c>
      <c r="L118">
        <f t="shared" si="13"/>
        <v>0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v>2</v>
      </c>
      <c r="X118" s="5">
        <f t="shared" si="14"/>
        <v>1</v>
      </c>
      <c r="Y118" s="5">
        <f t="shared" si="22"/>
        <v>0</v>
      </c>
      <c r="Z118" s="5">
        <f t="shared" si="16"/>
        <v>2</v>
      </c>
      <c r="AA118" s="5"/>
      <c r="AB118" s="5"/>
      <c r="AC118" s="5"/>
      <c r="AD118" s="5"/>
      <c r="AE118" s="5"/>
      <c r="AF118" s="5"/>
      <c r="AG118" s="5"/>
      <c r="AH118" s="5"/>
      <c r="AI118" s="5">
        <f t="shared" si="17"/>
        <v>0</v>
      </c>
      <c r="AJ118" s="5" t="str">
        <f t="shared" si="18"/>
        <v>0</v>
      </c>
      <c r="AK118" s="5"/>
      <c r="AL118" s="5"/>
      <c r="AM118" s="5"/>
      <c r="AN118" s="5"/>
      <c r="AO118" s="5">
        <v>1</v>
      </c>
      <c r="AP118" s="5"/>
      <c r="AQ118" s="5"/>
      <c r="AR118" s="5"/>
      <c r="AS118" s="5"/>
      <c r="AT118" s="5"/>
      <c r="AU118" s="5"/>
      <c r="AV118" s="5"/>
      <c r="AW118" s="5"/>
      <c r="AX118">
        <f t="shared" si="25"/>
        <v>0</v>
      </c>
      <c r="AY118">
        <f t="shared" si="19"/>
        <v>1</v>
      </c>
      <c r="AZ118" s="5"/>
      <c r="BA118" s="5"/>
      <c r="BB118" s="5"/>
      <c r="BC118" s="5"/>
      <c r="BD118" s="5">
        <v>0</v>
      </c>
      <c r="BE118" s="5">
        <v>0</v>
      </c>
      <c r="BF118" s="5"/>
      <c r="BH118" s="1">
        <v>0</v>
      </c>
      <c r="BI118" s="1" t="str">
        <f t="shared" si="20"/>
        <v/>
      </c>
      <c r="BN118" s="1">
        <v>0</v>
      </c>
      <c r="BO118" s="1">
        <v>0</v>
      </c>
      <c r="BR118" t="str">
        <f t="shared" si="21"/>
        <v/>
      </c>
    </row>
    <row r="119" spans="1:70" x14ac:dyDescent="0.2">
      <c r="A119" s="5" t="s">
        <v>0</v>
      </c>
      <c r="B119" s="5">
        <v>4</v>
      </c>
      <c r="C119" s="5">
        <v>58.734721999999998</v>
      </c>
      <c r="D119" s="5">
        <v>-93.790555999999995</v>
      </c>
      <c r="E119" s="5">
        <v>118</v>
      </c>
      <c r="F119" s="5">
        <v>28</v>
      </c>
      <c r="G119" s="5" t="s">
        <v>59</v>
      </c>
      <c r="H119" s="5"/>
      <c r="I119" s="5">
        <v>6.6</v>
      </c>
      <c r="J119" s="5">
        <v>0</v>
      </c>
      <c r="K119" s="5">
        <v>1</v>
      </c>
      <c r="L119">
        <f t="shared" si="13"/>
        <v>0</v>
      </c>
      <c r="M119" s="5">
        <v>1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>
        <f t="shared" si="14"/>
        <v>1</v>
      </c>
      <c r="Y119" s="5">
        <f t="shared" si="22"/>
        <v>0</v>
      </c>
      <c r="Z119" s="5">
        <f t="shared" si="16"/>
        <v>1</v>
      </c>
      <c r="AA119" s="5"/>
      <c r="AB119" s="5"/>
      <c r="AC119" s="5"/>
      <c r="AD119" s="5"/>
      <c r="AE119" s="5"/>
      <c r="AF119" s="5"/>
      <c r="AG119" s="5"/>
      <c r="AH119" s="5"/>
      <c r="AI119" s="5">
        <f t="shared" si="17"/>
        <v>0</v>
      </c>
      <c r="AJ119" s="5" t="str">
        <f t="shared" si="18"/>
        <v>0</v>
      </c>
      <c r="AK119" s="5"/>
      <c r="AL119" s="5"/>
      <c r="AM119" s="5"/>
      <c r="AN119" s="5"/>
      <c r="AO119" s="5"/>
      <c r="AP119" s="5">
        <v>3.1</v>
      </c>
      <c r="AQ119" s="5">
        <v>5</v>
      </c>
      <c r="AR119" s="5"/>
      <c r="AS119" s="5"/>
      <c r="AT119" s="5"/>
      <c r="AU119" s="5"/>
      <c r="AV119" s="5">
        <f t="shared" si="23"/>
        <v>5</v>
      </c>
      <c r="AW119" s="5"/>
      <c r="AX119">
        <f t="shared" si="25"/>
        <v>0</v>
      </c>
      <c r="AY119">
        <f t="shared" si="19"/>
        <v>1</v>
      </c>
      <c r="AZ119" s="5"/>
      <c r="BA119" s="5"/>
      <c r="BB119" s="5"/>
      <c r="BC119" s="5"/>
      <c r="BD119" s="5">
        <v>0</v>
      </c>
      <c r="BE119" s="5">
        <v>0</v>
      </c>
      <c r="BF119" s="5"/>
      <c r="BH119" s="1">
        <v>0</v>
      </c>
      <c r="BI119" s="1" t="str">
        <f t="shared" si="20"/>
        <v/>
      </c>
      <c r="BN119" s="1">
        <v>0</v>
      </c>
      <c r="BO119" s="1">
        <v>0</v>
      </c>
      <c r="BR119" t="str">
        <f t="shared" si="21"/>
        <v/>
      </c>
    </row>
    <row r="120" spans="1:70" x14ac:dyDescent="0.2">
      <c r="A120" s="5" t="s">
        <v>0</v>
      </c>
      <c r="B120" s="5">
        <v>4</v>
      </c>
      <c r="C120" s="5">
        <v>58.734721999999998</v>
      </c>
      <c r="D120" s="5">
        <v>-93.790555999999995</v>
      </c>
      <c r="E120" s="5">
        <v>119</v>
      </c>
      <c r="F120" s="5">
        <v>29</v>
      </c>
      <c r="G120" s="5" t="s">
        <v>58</v>
      </c>
      <c r="H120" s="5"/>
      <c r="I120" s="5">
        <v>20.100000000000001</v>
      </c>
      <c r="J120" s="5">
        <v>0</v>
      </c>
      <c r="K120" s="5">
        <v>1</v>
      </c>
      <c r="L120">
        <f t="shared" si="13"/>
        <v>0</v>
      </c>
      <c r="M120" s="5">
        <v>1</v>
      </c>
      <c r="N120" s="5"/>
      <c r="O120" s="5"/>
      <c r="P120" s="5"/>
      <c r="Q120" s="5"/>
      <c r="R120" s="5"/>
      <c r="S120" s="5"/>
      <c r="T120" s="5"/>
      <c r="U120" s="5"/>
      <c r="V120" s="5"/>
      <c r="W120" s="5">
        <v>1</v>
      </c>
      <c r="X120" s="5">
        <f t="shared" si="14"/>
        <v>1</v>
      </c>
      <c r="Y120" s="5">
        <f t="shared" si="22"/>
        <v>0</v>
      </c>
      <c r="Z120" s="5">
        <f t="shared" si="16"/>
        <v>2</v>
      </c>
      <c r="AA120" s="5"/>
      <c r="AB120" s="5"/>
      <c r="AC120" s="5"/>
      <c r="AD120" s="5"/>
      <c r="AE120" s="5"/>
      <c r="AF120" s="5"/>
      <c r="AG120" s="5"/>
      <c r="AH120" s="5"/>
      <c r="AI120" s="5">
        <f t="shared" si="17"/>
        <v>0</v>
      </c>
      <c r="AJ120" s="5" t="str">
        <f t="shared" si="18"/>
        <v>0</v>
      </c>
      <c r="AK120" s="5"/>
      <c r="AL120" s="5"/>
      <c r="AM120" s="5"/>
      <c r="AN120" s="5"/>
      <c r="AO120" s="5"/>
      <c r="AP120" s="5">
        <v>6.1</v>
      </c>
      <c r="AQ120" s="5">
        <v>5</v>
      </c>
      <c r="AR120" s="5">
        <v>0.4</v>
      </c>
      <c r="AS120" s="5">
        <v>2</v>
      </c>
      <c r="AT120" s="5"/>
      <c r="AU120" s="5"/>
      <c r="AV120" s="5">
        <f t="shared" si="23"/>
        <v>7</v>
      </c>
      <c r="AW120" s="5"/>
      <c r="AX120">
        <f t="shared" si="25"/>
        <v>0</v>
      </c>
      <c r="AY120">
        <f t="shared" si="19"/>
        <v>1</v>
      </c>
      <c r="AZ120" s="5"/>
      <c r="BA120" s="5"/>
      <c r="BB120" s="5"/>
      <c r="BC120" s="5"/>
      <c r="BD120" s="5">
        <v>0</v>
      </c>
      <c r="BE120" s="5">
        <v>0</v>
      </c>
      <c r="BF120" s="5"/>
      <c r="BH120" s="1">
        <v>0</v>
      </c>
      <c r="BI120" s="1" t="str">
        <f t="shared" si="20"/>
        <v/>
      </c>
      <c r="BN120" s="1">
        <v>0</v>
      </c>
      <c r="BO120" s="1">
        <v>0</v>
      </c>
      <c r="BR120" t="str">
        <f t="shared" si="21"/>
        <v/>
      </c>
    </row>
    <row r="121" spans="1:70" x14ac:dyDescent="0.2">
      <c r="A121" s="5" t="s">
        <v>0</v>
      </c>
      <c r="B121" s="5">
        <v>4</v>
      </c>
      <c r="C121" s="5">
        <v>58.734721999999998</v>
      </c>
      <c r="D121" s="5">
        <v>-93.790555999999995</v>
      </c>
      <c r="E121" s="5">
        <v>120</v>
      </c>
      <c r="F121" s="5">
        <v>30</v>
      </c>
      <c r="G121" s="5" t="s">
        <v>59</v>
      </c>
      <c r="H121" s="5"/>
      <c r="I121" s="5">
        <v>7.9</v>
      </c>
      <c r="J121" s="5">
        <v>1</v>
      </c>
      <c r="K121" s="5">
        <v>1</v>
      </c>
      <c r="L121">
        <f t="shared" si="13"/>
        <v>0</v>
      </c>
      <c r="M121" s="5"/>
      <c r="N121" s="5">
        <v>1</v>
      </c>
      <c r="O121" s="5"/>
      <c r="P121" s="5"/>
      <c r="Q121" s="5"/>
      <c r="R121" s="5"/>
      <c r="S121" s="5"/>
      <c r="T121" s="5"/>
      <c r="U121" s="5"/>
      <c r="V121" s="5"/>
      <c r="W121" s="5"/>
      <c r="X121" s="5">
        <f t="shared" si="14"/>
        <v>1</v>
      </c>
      <c r="Y121" s="5">
        <f t="shared" si="22"/>
        <v>0</v>
      </c>
      <c r="Z121" s="5">
        <f t="shared" si="16"/>
        <v>1</v>
      </c>
      <c r="AA121" s="5"/>
      <c r="AB121" s="5"/>
      <c r="AC121" s="5"/>
      <c r="AD121" s="5"/>
      <c r="AE121" s="5"/>
      <c r="AF121" s="5"/>
      <c r="AG121" s="5"/>
      <c r="AH121" s="5"/>
      <c r="AI121" s="5">
        <f t="shared" si="17"/>
        <v>0</v>
      </c>
      <c r="AJ121" s="5" t="str">
        <f t="shared" si="18"/>
        <v>0</v>
      </c>
      <c r="AK121" s="5"/>
      <c r="AL121" s="5"/>
      <c r="AM121" s="5"/>
      <c r="AN121" s="5"/>
      <c r="AO121" s="5"/>
      <c r="AP121" s="5">
        <v>7.1</v>
      </c>
      <c r="AQ121" s="5">
        <v>6</v>
      </c>
      <c r="AR121" s="5"/>
      <c r="AS121" s="5"/>
      <c r="AT121" s="5"/>
      <c r="AU121" s="5"/>
      <c r="AV121" s="5">
        <f t="shared" si="23"/>
        <v>6</v>
      </c>
      <c r="AW121" s="5"/>
      <c r="AX121">
        <f t="shared" si="25"/>
        <v>0</v>
      </c>
      <c r="AY121">
        <f t="shared" si="19"/>
        <v>1</v>
      </c>
      <c r="AZ121" s="5"/>
      <c r="BA121" s="5"/>
      <c r="BB121" s="5"/>
      <c r="BC121" s="5"/>
      <c r="BD121" s="5">
        <v>0</v>
      </c>
      <c r="BE121" s="5">
        <v>0</v>
      </c>
      <c r="BF121" s="5"/>
      <c r="BH121" s="1">
        <v>0</v>
      </c>
      <c r="BI121" s="1" t="str">
        <f t="shared" si="20"/>
        <v/>
      </c>
      <c r="BN121" s="1">
        <v>0</v>
      </c>
      <c r="BO121" s="1">
        <v>0</v>
      </c>
      <c r="BR121" t="str">
        <f t="shared" si="21"/>
        <v/>
      </c>
    </row>
    <row r="122" spans="1:70" x14ac:dyDescent="0.2">
      <c r="A122" s="5" t="s">
        <v>1</v>
      </c>
      <c r="B122" s="5">
        <v>5</v>
      </c>
      <c r="C122" s="5">
        <v>58.706389000000001</v>
      </c>
      <c r="D122" s="5">
        <v>-93.841667000000001</v>
      </c>
      <c r="E122" s="5">
        <v>121</v>
      </c>
      <c r="F122" s="5">
        <v>1</v>
      </c>
      <c r="G122" s="5" t="s">
        <v>60</v>
      </c>
      <c r="H122" s="5">
        <v>19</v>
      </c>
      <c r="I122" s="5"/>
      <c r="J122" s="5">
        <v>1</v>
      </c>
      <c r="K122" s="5">
        <v>1</v>
      </c>
      <c r="L122">
        <f t="shared" si="13"/>
        <v>0</v>
      </c>
      <c r="M122" s="5"/>
      <c r="N122" s="5">
        <v>1</v>
      </c>
      <c r="O122" s="5"/>
      <c r="P122" s="5"/>
      <c r="Q122" s="5"/>
      <c r="R122" s="5"/>
      <c r="S122" s="5"/>
      <c r="T122" s="5"/>
      <c r="U122" s="5"/>
      <c r="V122" s="5"/>
      <c r="W122" s="5"/>
      <c r="X122" s="5">
        <f t="shared" si="14"/>
        <v>1</v>
      </c>
      <c r="Y122" s="5">
        <f t="shared" si="22"/>
        <v>0</v>
      </c>
      <c r="Z122" s="5">
        <f t="shared" si="16"/>
        <v>1</v>
      </c>
      <c r="AA122" s="5"/>
      <c r="AB122" s="5"/>
      <c r="AC122" s="5"/>
      <c r="AD122" s="5"/>
      <c r="AE122" s="5"/>
      <c r="AF122" s="5"/>
      <c r="AG122" s="5"/>
      <c r="AH122" s="5"/>
      <c r="AI122" s="5">
        <f t="shared" si="17"/>
        <v>0</v>
      </c>
      <c r="AJ122" s="5" t="str">
        <f t="shared" si="18"/>
        <v>0</v>
      </c>
      <c r="AK122" s="5"/>
      <c r="AL122" s="5"/>
      <c r="AM122" s="5"/>
      <c r="AN122" s="5"/>
      <c r="AO122" s="5">
        <v>5.4</v>
      </c>
      <c r="AP122" s="5"/>
      <c r="AQ122" s="5"/>
      <c r="AR122" s="5"/>
      <c r="AS122" s="5"/>
      <c r="AT122" s="5"/>
      <c r="AU122" s="5"/>
      <c r="AV122" s="5"/>
      <c r="AW122" s="5"/>
      <c r="AX122">
        <f t="shared" si="25"/>
        <v>1</v>
      </c>
      <c r="AY122" t="str">
        <f t="shared" si="19"/>
        <v/>
      </c>
      <c r="AZ122" s="5">
        <v>3.1</v>
      </c>
      <c r="BA122" s="5">
        <v>3</v>
      </c>
      <c r="BB122" s="5"/>
      <c r="BC122" s="5"/>
      <c r="BD122" s="5">
        <v>0</v>
      </c>
      <c r="BE122" s="5">
        <v>0</v>
      </c>
      <c r="BF122" s="5"/>
      <c r="BH122" s="1">
        <v>1</v>
      </c>
      <c r="BI122" s="1" t="str">
        <f t="shared" si="20"/>
        <v/>
      </c>
      <c r="BJ122" s="1">
        <v>0.9</v>
      </c>
      <c r="BK122" s="1">
        <v>1</v>
      </c>
      <c r="BN122" s="1">
        <v>0</v>
      </c>
      <c r="BO122" s="1">
        <v>0</v>
      </c>
      <c r="BP122" s="1">
        <v>6.1999999999999998E-3</v>
      </c>
      <c r="BQ122">
        <v>1.67E-2</v>
      </c>
      <c r="BR122">
        <f t="shared" si="21"/>
        <v>2.29E-2</v>
      </c>
    </row>
    <row r="123" spans="1:70" x14ac:dyDescent="0.2">
      <c r="A123" s="5" t="s">
        <v>1</v>
      </c>
      <c r="B123" s="5">
        <v>5</v>
      </c>
      <c r="C123" s="5">
        <v>58.706389000000001</v>
      </c>
      <c r="D123" s="5">
        <v>-93.841667000000001</v>
      </c>
      <c r="E123" s="5">
        <v>122</v>
      </c>
      <c r="F123" s="5">
        <v>2</v>
      </c>
      <c r="G123" s="5" t="s">
        <v>58</v>
      </c>
      <c r="H123" s="5"/>
      <c r="I123" s="5">
        <v>16.8</v>
      </c>
      <c r="J123" s="5">
        <v>0</v>
      </c>
      <c r="K123" s="5">
        <v>1</v>
      </c>
      <c r="L123">
        <f t="shared" si="13"/>
        <v>0</v>
      </c>
      <c r="M123" s="5">
        <v>1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>
        <f t="shared" si="14"/>
        <v>1</v>
      </c>
      <c r="Y123" s="5">
        <f t="shared" si="22"/>
        <v>0</v>
      </c>
      <c r="Z123" s="5">
        <f t="shared" si="16"/>
        <v>1</v>
      </c>
      <c r="AA123" s="5">
        <v>1</v>
      </c>
      <c r="AB123" s="5"/>
      <c r="AC123" s="5"/>
      <c r="AD123" s="5"/>
      <c r="AE123" s="5"/>
      <c r="AF123" s="5"/>
      <c r="AG123" s="5"/>
      <c r="AH123" s="5"/>
      <c r="AI123" s="5">
        <f t="shared" si="17"/>
        <v>1</v>
      </c>
      <c r="AJ123" s="5" t="str">
        <f t="shared" si="18"/>
        <v>1</v>
      </c>
      <c r="AK123" s="5">
        <v>1</v>
      </c>
      <c r="AL123" s="5"/>
      <c r="AM123" s="5"/>
      <c r="AN123" s="5"/>
      <c r="AO123" s="5"/>
      <c r="AP123" s="5">
        <v>5.2</v>
      </c>
      <c r="AQ123" s="5">
        <v>5</v>
      </c>
      <c r="AR123" s="5"/>
      <c r="AS123" s="5"/>
      <c r="AT123" s="5"/>
      <c r="AU123" s="5"/>
      <c r="AV123" s="5">
        <f t="shared" si="23"/>
        <v>5</v>
      </c>
      <c r="AW123" s="5">
        <v>1</v>
      </c>
      <c r="AX123">
        <f t="shared" si="25"/>
        <v>1</v>
      </c>
      <c r="AY123" t="str">
        <f t="shared" si="19"/>
        <v/>
      </c>
      <c r="AZ123" s="5"/>
      <c r="BA123" s="5"/>
      <c r="BB123" s="5">
        <v>4.2</v>
      </c>
      <c r="BC123" s="5">
        <v>3</v>
      </c>
      <c r="BD123" s="5">
        <v>0</v>
      </c>
      <c r="BE123" s="5">
        <v>0</v>
      </c>
      <c r="BF123" s="5"/>
      <c r="BH123" s="1">
        <v>0</v>
      </c>
      <c r="BI123" s="1">
        <f t="shared" si="20"/>
        <v>1</v>
      </c>
      <c r="BN123" s="1">
        <v>0</v>
      </c>
      <c r="BO123" s="1">
        <v>0</v>
      </c>
      <c r="BR123" t="str">
        <f t="shared" si="21"/>
        <v/>
      </c>
    </row>
    <row r="124" spans="1:70" x14ac:dyDescent="0.2">
      <c r="A124" s="5" t="s">
        <v>1</v>
      </c>
      <c r="B124" s="5">
        <v>5</v>
      </c>
      <c r="C124" s="5">
        <v>58.706389000000001</v>
      </c>
      <c r="D124" s="5">
        <v>-93.841667000000001</v>
      </c>
      <c r="E124" s="5">
        <v>123</v>
      </c>
      <c r="F124" s="5">
        <v>3</v>
      </c>
      <c r="G124" s="5" t="s">
        <v>59</v>
      </c>
      <c r="H124" s="5"/>
      <c r="I124" s="5">
        <v>12.6</v>
      </c>
      <c r="J124" s="5">
        <v>1</v>
      </c>
      <c r="K124" s="5">
        <v>1</v>
      </c>
      <c r="L124">
        <f t="shared" si="13"/>
        <v>0</v>
      </c>
      <c r="M124" s="5">
        <v>1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>
        <f t="shared" si="14"/>
        <v>1</v>
      </c>
      <c r="Y124" s="5">
        <f t="shared" si="22"/>
        <v>0</v>
      </c>
      <c r="Z124" s="5">
        <f t="shared" si="16"/>
        <v>1</v>
      </c>
      <c r="AA124" s="5"/>
      <c r="AB124" s="5"/>
      <c r="AC124" s="5"/>
      <c r="AD124" s="5"/>
      <c r="AE124" s="5"/>
      <c r="AF124" s="5"/>
      <c r="AG124" s="5"/>
      <c r="AH124" s="5"/>
      <c r="AI124" s="5">
        <f t="shared" si="17"/>
        <v>0</v>
      </c>
      <c r="AJ124" s="5" t="str">
        <f t="shared" si="18"/>
        <v>0</v>
      </c>
      <c r="AK124" s="5"/>
      <c r="AL124" s="5"/>
      <c r="AM124" s="5"/>
      <c r="AN124" s="5"/>
      <c r="AO124" s="5"/>
      <c r="AP124" s="5">
        <v>5</v>
      </c>
      <c r="AQ124" s="5">
        <v>6</v>
      </c>
      <c r="AR124" s="5"/>
      <c r="AS124" s="5"/>
      <c r="AT124" s="5"/>
      <c r="AU124" s="5"/>
      <c r="AV124" s="5">
        <f t="shared" si="23"/>
        <v>6</v>
      </c>
      <c r="AW124" s="5">
        <v>1</v>
      </c>
      <c r="AX124">
        <f t="shared" si="25"/>
        <v>1</v>
      </c>
      <c r="AY124" t="str">
        <f t="shared" si="19"/>
        <v/>
      </c>
      <c r="AZ124" s="5"/>
      <c r="BA124" s="5"/>
      <c r="BB124" s="5">
        <v>2</v>
      </c>
      <c r="BC124" s="5">
        <v>5</v>
      </c>
      <c r="BD124" s="5">
        <v>0</v>
      </c>
      <c r="BE124" s="5">
        <v>0</v>
      </c>
      <c r="BF124" s="5"/>
      <c r="BH124" s="1">
        <v>1</v>
      </c>
      <c r="BI124" s="1" t="str">
        <f t="shared" si="20"/>
        <v/>
      </c>
      <c r="BL124" s="1">
        <v>1.2</v>
      </c>
      <c r="BM124" s="1">
        <v>2</v>
      </c>
      <c r="BN124" s="1">
        <v>0</v>
      </c>
      <c r="BO124" s="1">
        <v>0</v>
      </c>
      <c r="BP124" s="1">
        <v>2.3E-3</v>
      </c>
      <c r="BQ124" s="1">
        <v>2.81E-2</v>
      </c>
      <c r="BR124">
        <f t="shared" si="21"/>
        <v>3.04E-2</v>
      </c>
    </row>
    <row r="125" spans="1:70" x14ac:dyDescent="0.2">
      <c r="A125" s="5" t="s">
        <v>1</v>
      </c>
      <c r="B125" s="5">
        <v>5</v>
      </c>
      <c r="C125" s="5">
        <v>58.706389000000001</v>
      </c>
      <c r="D125" s="5">
        <v>-93.841667000000001</v>
      </c>
      <c r="E125" s="5">
        <v>124</v>
      </c>
      <c r="F125" s="5">
        <v>4</v>
      </c>
      <c r="G125" s="5" t="s">
        <v>59</v>
      </c>
      <c r="H125" s="5"/>
      <c r="I125" s="5">
        <v>9.3000000000000007</v>
      </c>
      <c r="J125" s="5">
        <v>1</v>
      </c>
      <c r="K125" s="5">
        <v>1</v>
      </c>
      <c r="L125">
        <f t="shared" si="13"/>
        <v>0</v>
      </c>
      <c r="M125" s="5">
        <v>1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>
        <f t="shared" si="14"/>
        <v>1</v>
      </c>
      <c r="Y125" s="5">
        <f t="shared" si="22"/>
        <v>0</v>
      </c>
      <c r="Z125" s="5">
        <f t="shared" si="16"/>
        <v>1</v>
      </c>
      <c r="AA125" s="5"/>
      <c r="AB125" s="5"/>
      <c r="AC125" s="5"/>
      <c r="AD125" s="5"/>
      <c r="AE125" s="5"/>
      <c r="AF125" s="5"/>
      <c r="AG125" s="5"/>
      <c r="AH125" s="5"/>
      <c r="AI125" s="5">
        <f t="shared" si="17"/>
        <v>0</v>
      </c>
      <c r="AJ125" s="5" t="str">
        <f t="shared" si="18"/>
        <v>0</v>
      </c>
      <c r="AK125" s="5"/>
      <c r="AL125" s="5"/>
      <c r="AM125" s="5"/>
      <c r="AN125" s="5"/>
      <c r="AO125" s="5"/>
      <c r="AP125" s="5">
        <v>2</v>
      </c>
      <c r="AQ125" s="5">
        <v>4</v>
      </c>
      <c r="AR125" s="5"/>
      <c r="AS125" s="5"/>
      <c r="AT125" s="5"/>
      <c r="AU125" s="5"/>
      <c r="AV125" s="5">
        <f t="shared" si="23"/>
        <v>4</v>
      </c>
      <c r="AW125" s="5">
        <v>1</v>
      </c>
      <c r="AX125">
        <f t="shared" si="25"/>
        <v>1</v>
      </c>
      <c r="AY125" t="str">
        <f t="shared" si="19"/>
        <v/>
      </c>
      <c r="AZ125" s="5"/>
      <c r="BA125" s="5"/>
      <c r="BB125" s="5">
        <v>1.4</v>
      </c>
      <c r="BC125" s="5">
        <v>2</v>
      </c>
      <c r="BD125" s="5">
        <v>0</v>
      </c>
      <c r="BE125" s="5">
        <v>0</v>
      </c>
      <c r="BF125" s="5"/>
      <c r="BH125" s="1">
        <v>0</v>
      </c>
      <c r="BI125" s="1">
        <f t="shared" si="20"/>
        <v>1</v>
      </c>
      <c r="BN125" s="1">
        <v>0</v>
      </c>
      <c r="BO125" s="1">
        <v>0</v>
      </c>
      <c r="BR125" t="str">
        <f t="shared" si="21"/>
        <v/>
      </c>
    </row>
    <row r="126" spans="1:70" x14ac:dyDescent="0.2">
      <c r="A126" s="5" t="s">
        <v>1</v>
      </c>
      <c r="B126" s="5">
        <v>5</v>
      </c>
      <c r="C126" s="5">
        <v>58.706389000000001</v>
      </c>
      <c r="D126" s="5">
        <v>-93.841667000000001</v>
      </c>
      <c r="E126" s="5">
        <v>125</v>
      </c>
      <c r="F126" s="5">
        <v>5</v>
      </c>
      <c r="G126" s="5" t="s">
        <v>60</v>
      </c>
      <c r="H126" s="5">
        <v>27</v>
      </c>
      <c r="I126" s="5"/>
      <c r="J126" s="5">
        <v>1</v>
      </c>
      <c r="K126" s="5">
        <v>1</v>
      </c>
      <c r="L126">
        <f t="shared" si="13"/>
        <v>0</v>
      </c>
      <c r="M126" s="5"/>
      <c r="N126" s="5"/>
      <c r="O126" s="5">
        <v>2</v>
      </c>
      <c r="P126" s="5"/>
      <c r="Q126" s="5"/>
      <c r="R126" s="5"/>
      <c r="S126" s="5"/>
      <c r="T126" s="5"/>
      <c r="U126" s="5"/>
      <c r="V126" s="5"/>
      <c r="W126" s="5"/>
      <c r="X126" s="5">
        <f t="shared" si="14"/>
        <v>1</v>
      </c>
      <c r="Y126" s="5">
        <f t="shared" si="22"/>
        <v>0</v>
      </c>
      <c r="Z126" s="5">
        <f t="shared" si="16"/>
        <v>2</v>
      </c>
      <c r="AA126" s="5"/>
      <c r="AB126" s="5"/>
      <c r="AC126" s="5"/>
      <c r="AD126" s="5"/>
      <c r="AE126" s="5"/>
      <c r="AF126" s="5"/>
      <c r="AG126" s="5"/>
      <c r="AH126" s="5"/>
      <c r="AI126" s="5">
        <f t="shared" si="17"/>
        <v>0</v>
      </c>
      <c r="AJ126" s="5" t="str">
        <f t="shared" si="18"/>
        <v>0</v>
      </c>
      <c r="AK126" s="5"/>
      <c r="AL126" s="5"/>
      <c r="AM126" s="5"/>
      <c r="AN126" s="5"/>
      <c r="AO126" s="5">
        <v>6.1</v>
      </c>
      <c r="AP126" s="5"/>
      <c r="AQ126" s="5"/>
      <c r="AR126" s="5"/>
      <c r="AS126" s="5"/>
      <c r="AT126" s="5"/>
      <c r="AU126" s="5"/>
      <c r="AV126" s="5"/>
      <c r="AW126" s="5"/>
      <c r="AX126">
        <f t="shared" si="25"/>
        <v>1</v>
      </c>
      <c r="AY126" t="str">
        <f t="shared" si="19"/>
        <v/>
      </c>
      <c r="AZ126" s="5">
        <v>2.4</v>
      </c>
      <c r="BA126" s="5">
        <v>5</v>
      </c>
      <c r="BB126" s="5"/>
      <c r="BC126" s="5"/>
      <c r="BD126" s="5">
        <v>0</v>
      </c>
      <c r="BE126" s="5">
        <v>0</v>
      </c>
      <c r="BF126" s="5"/>
      <c r="BH126" s="1">
        <v>1</v>
      </c>
      <c r="BI126" s="1" t="str">
        <f t="shared" si="20"/>
        <v/>
      </c>
      <c r="BJ126" s="1">
        <v>0.8</v>
      </c>
      <c r="BK126" s="1">
        <v>2</v>
      </c>
      <c r="BN126" s="1">
        <v>0</v>
      </c>
      <c r="BO126" s="1">
        <v>0</v>
      </c>
      <c r="BP126" s="1">
        <v>2.8199999999999999E-2</v>
      </c>
      <c r="BQ126">
        <v>2.81E-2</v>
      </c>
      <c r="BR126">
        <f t="shared" si="21"/>
        <v>5.6300000000000003E-2</v>
      </c>
    </row>
    <row r="127" spans="1:70" x14ac:dyDescent="0.2">
      <c r="A127" s="5" t="s">
        <v>1</v>
      </c>
      <c r="B127" s="5">
        <v>5</v>
      </c>
      <c r="C127" s="5">
        <v>58.706389000000001</v>
      </c>
      <c r="D127" s="5">
        <v>-93.841667000000001</v>
      </c>
      <c r="E127" s="5">
        <v>126</v>
      </c>
      <c r="F127" s="5">
        <v>6</v>
      </c>
      <c r="G127" s="5" t="s">
        <v>59</v>
      </c>
      <c r="H127" s="5"/>
      <c r="I127" s="5">
        <v>12.5</v>
      </c>
      <c r="J127" s="5">
        <v>1</v>
      </c>
      <c r="K127" s="5">
        <v>1</v>
      </c>
      <c r="L127">
        <f t="shared" si="13"/>
        <v>0</v>
      </c>
      <c r="M127" s="5">
        <v>1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>
        <f t="shared" si="14"/>
        <v>1</v>
      </c>
      <c r="Y127" s="5">
        <f t="shared" si="22"/>
        <v>0</v>
      </c>
      <c r="Z127" s="5">
        <f t="shared" si="16"/>
        <v>1</v>
      </c>
      <c r="AA127" s="5"/>
      <c r="AB127" s="5"/>
      <c r="AC127" s="5"/>
      <c r="AD127" s="5"/>
      <c r="AE127" s="5"/>
      <c r="AF127" s="5"/>
      <c r="AG127" s="5"/>
      <c r="AH127" s="5"/>
      <c r="AI127" s="5">
        <f t="shared" si="17"/>
        <v>0</v>
      </c>
      <c r="AJ127" s="5" t="str">
        <f t="shared" si="18"/>
        <v>0</v>
      </c>
      <c r="AK127" s="5"/>
      <c r="AL127" s="5"/>
      <c r="AM127" s="5"/>
      <c r="AN127" s="5"/>
      <c r="AO127" s="5"/>
      <c r="AP127" s="5">
        <v>5.0999999999999996</v>
      </c>
      <c r="AQ127" s="5">
        <v>8</v>
      </c>
      <c r="AR127" s="5"/>
      <c r="AS127" s="5"/>
      <c r="AT127" s="5"/>
      <c r="AU127" s="5"/>
      <c r="AV127" s="5">
        <f t="shared" si="23"/>
        <v>8</v>
      </c>
      <c r="AW127" s="5">
        <v>1</v>
      </c>
      <c r="AX127">
        <f t="shared" si="25"/>
        <v>1</v>
      </c>
      <c r="AY127" t="str">
        <f t="shared" si="19"/>
        <v/>
      </c>
      <c r="AZ127" s="5"/>
      <c r="BA127" s="5"/>
      <c r="BB127" s="5">
        <v>4.3</v>
      </c>
      <c r="BC127" s="5">
        <v>4</v>
      </c>
      <c r="BD127" s="5">
        <v>0</v>
      </c>
      <c r="BE127" s="5">
        <v>0</v>
      </c>
      <c r="BF127" s="5"/>
      <c r="BH127" s="1">
        <v>1</v>
      </c>
      <c r="BI127" s="1" t="str">
        <f t="shared" si="20"/>
        <v/>
      </c>
      <c r="BL127" s="1">
        <v>2.2999999999999998</v>
      </c>
      <c r="BM127" s="1">
        <v>2</v>
      </c>
      <c r="BN127" s="1">
        <v>0</v>
      </c>
      <c r="BO127" s="1">
        <v>0</v>
      </c>
      <c r="BP127" s="1">
        <v>1.0500000000000001E-2</v>
      </c>
      <c r="BQ127" s="1">
        <v>0.13350000000000001</v>
      </c>
      <c r="BR127">
        <f t="shared" si="21"/>
        <v>0.14400000000000002</v>
      </c>
    </row>
    <row r="128" spans="1:70" x14ac:dyDescent="0.2">
      <c r="A128" s="5" t="s">
        <v>1</v>
      </c>
      <c r="B128" s="5">
        <v>5</v>
      </c>
      <c r="C128" s="5">
        <v>58.706389000000001</v>
      </c>
      <c r="D128" s="5">
        <v>-93.841667000000001</v>
      </c>
      <c r="E128" s="5">
        <v>127</v>
      </c>
      <c r="F128" s="5">
        <v>7</v>
      </c>
      <c r="G128" s="5" t="s">
        <v>58</v>
      </c>
      <c r="H128" s="5"/>
      <c r="I128" s="5">
        <v>14.5</v>
      </c>
      <c r="J128" s="5">
        <v>0</v>
      </c>
      <c r="K128" s="5">
        <v>1</v>
      </c>
      <c r="L128">
        <f t="shared" si="13"/>
        <v>0</v>
      </c>
      <c r="M128" s="5">
        <v>1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>
        <f t="shared" si="14"/>
        <v>1</v>
      </c>
      <c r="Y128" s="5">
        <f t="shared" si="22"/>
        <v>0</v>
      </c>
      <c r="Z128" s="5">
        <f t="shared" si="16"/>
        <v>1</v>
      </c>
      <c r="AA128" s="5"/>
      <c r="AB128" s="5"/>
      <c r="AC128" s="5"/>
      <c r="AD128" s="5"/>
      <c r="AE128" s="5"/>
      <c r="AF128" s="5"/>
      <c r="AG128" s="5"/>
      <c r="AH128" s="5"/>
      <c r="AI128" s="5">
        <f t="shared" si="17"/>
        <v>0</v>
      </c>
      <c r="AJ128" s="5" t="str">
        <f t="shared" si="18"/>
        <v>0</v>
      </c>
      <c r="AK128" s="5"/>
      <c r="AL128" s="5"/>
      <c r="AM128" s="5"/>
      <c r="AN128" s="5"/>
      <c r="AO128" s="5"/>
      <c r="AP128" s="5">
        <v>7.6</v>
      </c>
      <c r="AQ128" s="5">
        <v>8</v>
      </c>
      <c r="AR128" s="5"/>
      <c r="AS128" s="5"/>
      <c r="AT128" s="5"/>
      <c r="AU128" s="5"/>
      <c r="AV128" s="5">
        <f t="shared" si="23"/>
        <v>8</v>
      </c>
      <c r="AW128" s="5">
        <v>1</v>
      </c>
      <c r="AX128">
        <f t="shared" si="25"/>
        <v>1</v>
      </c>
      <c r="AY128" t="str">
        <f t="shared" si="19"/>
        <v/>
      </c>
      <c r="AZ128" s="5"/>
      <c r="BA128" s="5"/>
      <c r="BB128" s="5">
        <v>3</v>
      </c>
      <c r="BC128" s="5">
        <v>3</v>
      </c>
      <c r="BD128" s="5">
        <v>0</v>
      </c>
      <c r="BE128" s="5">
        <v>0</v>
      </c>
      <c r="BF128" s="5"/>
      <c r="BH128" s="1">
        <v>0</v>
      </c>
      <c r="BI128" s="1">
        <f t="shared" si="20"/>
        <v>1</v>
      </c>
      <c r="BN128" s="1">
        <v>0</v>
      </c>
      <c r="BO128" s="1">
        <v>0</v>
      </c>
      <c r="BR128" t="str">
        <f t="shared" si="21"/>
        <v/>
      </c>
    </row>
    <row r="129" spans="1:70" x14ac:dyDescent="0.2">
      <c r="A129" s="5" t="s">
        <v>1</v>
      </c>
      <c r="B129" s="5">
        <v>5</v>
      </c>
      <c r="C129" s="5">
        <v>58.706389000000001</v>
      </c>
      <c r="D129" s="5">
        <v>-93.841667000000001</v>
      </c>
      <c r="E129" s="5">
        <v>128</v>
      </c>
      <c r="F129" s="5">
        <v>8</v>
      </c>
      <c r="G129" s="5" t="s">
        <v>58</v>
      </c>
      <c r="H129" s="5"/>
      <c r="I129" s="5">
        <v>12.2</v>
      </c>
      <c r="J129" s="5">
        <v>0</v>
      </c>
      <c r="K129" s="5">
        <v>1</v>
      </c>
      <c r="L129">
        <f t="shared" si="13"/>
        <v>0</v>
      </c>
      <c r="M129" s="5">
        <v>1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>
        <f t="shared" si="14"/>
        <v>1</v>
      </c>
      <c r="Y129" s="5">
        <f t="shared" si="22"/>
        <v>0</v>
      </c>
      <c r="Z129" s="5">
        <f t="shared" si="16"/>
        <v>1</v>
      </c>
      <c r="AA129" s="5"/>
      <c r="AB129" s="5"/>
      <c r="AC129" s="5"/>
      <c r="AD129" s="5"/>
      <c r="AE129" s="5"/>
      <c r="AF129" s="5"/>
      <c r="AG129" s="5"/>
      <c r="AH129" s="5"/>
      <c r="AI129" s="5">
        <f t="shared" si="17"/>
        <v>0</v>
      </c>
      <c r="AJ129" s="5" t="str">
        <f t="shared" si="18"/>
        <v>0</v>
      </c>
      <c r="AK129" s="5"/>
      <c r="AL129" s="5"/>
      <c r="AM129" s="5"/>
      <c r="AN129" s="5"/>
      <c r="AO129" s="5"/>
      <c r="AP129" s="5">
        <v>7.7</v>
      </c>
      <c r="AQ129" s="5">
        <v>5</v>
      </c>
      <c r="AR129" s="5"/>
      <c r="AS129" s="5"/>
      <c r="AT129" s="5"/>
      <c r="AU129" s="5"/>
      <c r="AV129" s="5">
        <f t="shared" si="23"/>
        <v>5</v>
      </c>
      <c r="AW129" s="5"/>
      <c r="AX129">
        <f t="shared" si="25"/>
        <v>0</v>
      </c>
      <c r="AY129">
        <f t="shared" si="19"/>
        <v>1</v>
      </c>
      <c r="AZ129" s="5"/>
      <c r="BA129" s="5"/>
      <c r="BB129" s="5"/>
      <c r="BC129" s="5"/>
      <c r="BD129" s="5">
        <v>0</v>
      </c>
      <c r="BE129" s="5">
        <v>0</v>
      </c>
      <c r="BF129" s="5"/>
      <c r="BH129" s="1">
        <v>0</v>
      </c>
      <c r="BI129" s="1" t="str">
        <f t="shared" si="20"/>
        <v/>
      </c>
      <c r="BN129" s="1">
        <v>0</v>
      </c>
      <c r="BO129" s="1">
        <v>0</v>
      </c>
      <c r="BR129" t="str">
        <f t="shared" si="21"/>
        <v/>
      </c>
    </row>
    <row r="130" spans="1:70" x14ac:dyDescent="0.2">
      <c r="A130" s="5" t="s">
        <v>1</v>
      </c>
      <c r="B130" s="5">
        <v>5</v>
      </c>
      <c r="C130" s="5">
        <v>58.706389000000001</v>
      </c>
      <c r="D130" s="5">
        <v>-93.841667000000001</v>
      </c>
      <c r="E130" s="5">
        <v>129</v>
      </c>
      <c r="F130" s="5">
        <v>9</v>
      </c>
      <c r="G130" s="5" t="s">
        <v>60</v>
      </c>
      <c r="H130" s="5">
        <v>35</v>
      </c>
      <c r="I130" s="5"/>
      <c r="J130" s="5">
        <v>1</v>
      </c>
      <c r="K130" s="5">
        <v>1</v>
      </c>
      <c r="L130">
        <f t="shared" si="13"/>
        <v>0</v>
      </c>
      <c r="M130" s="5"/>
      <c r="N130" s="5">
        <v>2</v>
      </c>
      <c r="O130" s="5"/>
      <c r="P130" s="5"/>
      <c r="Q130" s="5"/>
      <c r="R130" s="5"/>
      <c r="S130" s="5"/>
      <c r="T130" s="5"/>
      <c r="U130" s="5"/>
      <c r="V130" s="5"/>
      <c r="W130" s="5"/>
      <c r="X130" s="5">
        <f t="shared" si="14"/>
        <v>1</v>
      </c>
      <c r="Y130" s="5">
        <f t="shared" si="22"/>
        <v>0</v>
      </c>
      <c r="Z130" s="5">
        <f t="shared" si="16"/>
        <v>2</v>
      </c>
      <c r="AA130" s="5"/>
      <c r="AB130" s="5"/>
      <c r="AC130" s="5"/>
      <c r="AD130" s="5"/>
      <c r="AE130" s="5"/>
      <c r="AF130" s="5"/>
      <c r="AG130" s="5"/>
      <c r="AH130" s="5"/>
      <c r="AI130" s="5">
        <f t="shared" si="17"/>
        <v>0</v>
      </c>
      <c r="AJ130" s="5" t="str">
        <f t="shared" si="18"/>
        <v>0</v>
      </c>
      <c r="AK130" s="5"/>
      <c r="AL130" s="5"/>
      <c r="AM130" s="5"/>
      <c r="AN130" s="5"/>
      <c r="AO130" s="5">
        <v>10</v>
      </c>
      <c r="AP130" s="5"/>
      <c r="AQ130" s="5"/>
      <c r="AR130" s="5"/>
      <c r="AS130" s="5"/>
      <c r="AT130" s="5"/>
      <c r="AU130" s="5"/>
      <c r="AV130" s="5"/>
      <c r="AW130" s="5"/>
      <c r="AX130">
        <f t="shared" ref="AX130:AX193" si="26">IF(SUM(AZ130:BE130)&gt;0, 1, 0)</f>
        <v>1</v>
      </c>
      <c r="AY130" t="str">
        <f t="shared" si="19"/>
        <v/>
      </c>
      <c r="AZ130" s="5">
        <v>6.6</v>
      </c>
      <c r="BA130" s="5">
        <v>4</v>
      </c>
      <c r="BB130" s="5"/>
      <c r="BC130" s="5"/>
      <c r="BD130" s="5">
        <v>0</v>
      </c>
      <c r="BE130" s="5">
        <v>0</v>
      </c>
      <c r="BF130" s="5"/>
      <c r="BH130" s="1">
        <v>1</v>
      </c>
      <c r="BI130" s="1" t="str">
        <f t="shared" si="20"/>
        <v/>
      </c>
      <c r="BJ130" s="1">
        <v>4.2</v>
      </c>
      <c r="BK130" s="1">
        <v>4</v>
      </c>
      <c r="BN130" s="1">
        <v>0</v>
      </c>
      <c r="BO130" s="1">
        <v>0</v>
      </c>
      <c r="BP130" s="1">
        <v>1.34E-2</v>
      </c>
      <c r="BQ130">
        <v>5.5599999999999997E-2</v>
      </c>
      <c r="BR130">
        <f t="shared" si="21"/>
        <v>6.8999999999999992E-2</v>
      </c>
    </row>
    <row r="131" spans="1:70" x14ac:dyDescent="0.2">
      <c r="A131" s="5" t="s">
        <v>1</v>
      </c>
      <c r="B131" s="5">
        <v>5</v>
      </c>
      <c r="C131" s="5">
        <v>58.706389000000001</v>
      </c>
      <c r="D131" s="5">
        <v>-93.841667000000001</v>
      </c>
      <c r="E131" s="5">
        <v>130</v>
      </c>
      <c r="F131" s="5">
        <v>10</v>
      </c>
      <c r="G131" s="5" t="s">
        <v>58</v>
      </c>
      <c r="H131" s="5"/>
      <c r="I131" s="5">
        <v>15.6</v>
      </c>
      <c r="J131" s="5">
        <v>0</v>
      </c>
      <c r="K131" s="5">
        <v>1</v>
      </c>
      <c r="L131">
        <f t="shared" ref="L131:L194" si="27">IF(K131=1,0,1)</f>
        <v>0</v>
      </c>
      <c r="M131" s="5">
        <v>1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>
        <f t="shared" ref="X131:X194" si="28">IF(Y131=0, 1, 0)</f>
        <v>1</v>
      </c>
      <c r="Y131" s="5">
        <f t="shared" si="22"/>
        <v>0</v>
      </c>
      <c r="Z131" s="5">
        <f t="shared" ref="Z131:Z194" si="29">IF(COUNTIF(M131:W131, "dead"), "dead", SUM(M131:W131))</f>
        <v>1</v>
      </c>
      <c r="AA131" s="5"/>
      <c r="AB131" s="5"/>
      <c r="AC131" s="5"/>
      <c r="AD131" s="5"/>
      <c r="AE131" s="5"/>
      <c r="AF131" s="5"/>
      <c r="AG131" s="5"/>
      <c r="AH131" s="5"/>
      <c r="AI131" s="5">
        <f t="shared" ref="AI131:AI194" si="30">SUM(AA131:AH131)</f>
        <v>0</v>
      </c>
      <c r="AJ131" s="5" t="str">
        <f t="shared" ref="AJ131:AJ194" si="31">IF((AI131&gt;0), "1", "0")</f>
        <v>0</v>
      </c>
      <c r="AK131" s="5"/>
      <c r="AL131" s="5"/>
      <c r="AM131" s="5"/>
      <c r="AN131" s="5"/>
      <c r="AO131" s="5"/>
      <c r="AP131" s="5">
        <v>5.6</v>
      </c>
      <c r="AQ131" s="5">
        <v>5</v>
      </c>
      <c r="AR131" s="5"/>
      <c r="AS131" s="5"/>
      <c r="AT131" s="5"/>
      <c r="AU131" s="5"/>
      <c r="AV131" s="5">
        <f t="shared" ref="AV131:AV193" si="32">SUM(AQ131,AS131,AU131)</f>
        <v>5</v>
      </c>
      <c r="AW131" s="5">
        <v>1</v>
      </c>
      <c r="AX131">
        <f t="shared" si="26"/>
        <v>1</v>
      </c>
      <c r="AY131" t="str">
        <f t="shared" ref="AY131:AY194" si="33">IF(AND(X131 = 1, AX131 = 0), 1, "")</f>
        <v/>
      </c>
      <c r="AZ131" s="5"/>
      <c r="BA131" s="5"/>
      <c r="BB131" s="5">
        <v>3.1</v>
      </c>
      <c r="BC131" s="5">
        <v>5</v>
      </c>
      <c r="BD131" s="5">
        <v>0</v>
      </c>
      <c r="BE131" s="5">
        <v>0</v>
      </c>
      <c r="BF131" s="5"/>
      <c r="BH131" s="1">
        <v>0</v>
      </c>
      <c r="BI131" s="1">
        <f t="shared" ref="BI131:BI194" si="34">IF(AND(AX131 = 1, BH131 = 0), 1, "")</f>
        <v>1</v>
      </c>
      <c r="BN131" s="1">
        <v>0</v>
      </c>
      <c r="BO131" s="1">
        <v>0</v>
      </c>
      <c r="BR131" t="str">
        <f t="shared" ref="BR131:BR194" si="35">IF(BP131+BQ131 = 0, "", BP131+BQ131)</f>
        <v/>
      </c>
    </row>
    <row r="132" spans="1:70" x14ac:dyDescent="0.2">
      <c r="A132" s="5" t="s">
        <v>1</v>
      </c>
      <c r="B132" s="5">
        <v>5</v>
      </c>
      <c r="C132" s="5">
        <v>58.706389000000001</v>
      </c>
      <c r="D132" s="5">
        <v>-93.841667000000001</v>
      </c>
      <c r="E132" s="5">
        <v>131</v>
      </c>
      <c r="F132" s="5">
        <v>11</v>
      </c>
      <c r="G132" s="5" t="s">
        <v>59</v>
      </c>
      <c r="H132" s="5"/>
      <c r="I132" s="5">
        <v>18</v>
      </c>
      <c r="J132" s="5">
        <v>1</v>
      </c>
      <c r="K132" s="5">
        <v>1</v>
      </c>
      <c r="L132">
        <f t="shared" si="27"/>
        <v>0</v>
      </c>
      <c r="M132" s="5">
        <v>1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>
        <f t="shared" si="28"/>
        <v>1</v>
      </c>
      <c r="Y132" s="5">
        <f t="shared" si="22"/>
        <v>0</v>
      </c>
      <c r="Z132" s="5">
        <f t="shared" si="29"/>
        <v>1</v>
      </c>
      <c r="AA132" s="5"/>
      <c r="AB132" s="5"/>
      <c r="AC132" s="5"/>
      <c r="AD132" s="5"/>
      <c r="AE132" s="5"/>
      <c r="AF132" s="5">
        <v>1</v>
      </c>
      <c r="AG132" s="5"/>
      <c r="AH132" s="5"/>
      <c r="AI132" s="5">
        <f t="shared" si="30"/>
        <v>1</v>
      </c>
      <c r="AJ132" s="5" t="str">
        <f t="shared" si="31"/>
        <v>1</v>
      </c>
      <c r="AK132" s="5"/>
      <c r="AL132" s="5"/>
      <c r="AM132" s="5"/>
      <c r="AN132" s="5"/>
      <c r="AO132" s="5"/>
      <c r="AP132" s="5">
        <v>6</v>
      </c>
      <c r="AQ132" s="5">
        <v>7</v>
      </c>
      <c r="AR132" s="5"/>
      <c r="AS132" s="5"/>
      <c r="AT132" s="5"/>
      <c r="AU132" s="5"/>
      <c r="AV132" s="5">
        <f t="shared" si="32"/>
        <v>7</v>
      </c>
      <c r="AW132" s="5">
        <v>1</v>
      </c>
      <c r="AX132">
        <f t="shared" si="26"/>
        <v>1</v>
      </c>
      <c r="AY132" t="str">
        <f t="shared" si="33"/>
        <v/>
      </c>
      <c r="AZ132" s="5"/>
      <c r="BA132" s="5"/>
      <c r="BB132" s="5">
        <v>3.3</v>
      </c>
      <c r="BC132" s="5">
        <v>3</v>
      </c>
      <c r="BD132" s="5">
        <v>0</v>
      </c>
      <c r="BE132" s="5">
        <v>0</v>
      </c>
      <c r="BF132" s="5"/>
      <c r="BG132" s="1">
        <v>1</v>
      </c>
      <c r="BH132" s="1">
        <v>0</v>
      </c>
      <c r="BI132" s="1">
        <f t="shared" si="34"/>
        <v>1</v>
      </c>
      <c r="BL132" s="1">
        <v>1.9</v>
      </c>
      <c r="BM132" s="1">
        <v>2</v>
      </c>
      <c r="BN132" s="1">
        <v>0</v>
      </c>
      <c r="BO132" s="1">
        <v>0</v>
      </c>
      <c r="BP132" s="1">
        <v>1.5100000000000001E-2</v>
      </c>
      <c r="BQ132" s="1">
        <v>0.128</v>
      </c>
      <c r="BR132">
        <f t="shared" si="35"/>
        <v>0.1431</v>
      </c>
    </row>
    <row r="133" spans="1:70" x14ac:dyDescent="0.2">
      <c r="A133" s="5" t="s">
        <v>1</v>
      </c>
      <c r="B133" s="5">
        <v>5</v>
      </c>
      <c r="C133" s="5">
        <v>58.706389000000001</v>
      </c>
      <c r="D133" s="5">
        <v>-93.841667000000001</v>
      </c>
      <c r="E133" s="5">
        <v>132</v>
      </c>
      <c r="F133" s="5">
        <v>12</v>
      </c>
      <c r="G133" s="5" t="s">
        <v>58</v>
      </c>
      <c r="H133" s="5"/>
      <c r="I133" s="5">
        <v>16.399999999999999</v>
      </c>
      <c r="J133" s="5">
        <v>0</v>
      </c>
      <c r="K133" s="5">
        <v>1</v>
      </c>
      <c r="L133">
        <f t="shared" si="27"/>
        <v>0</v>
      </c>
      <c r="M133" s="5">
        <v>1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>
        <f t="shared" si="28"/>
        <v>1</v>
      </c>
      <c r="Y133" s="5">
        <f t="shared" ref="Y133:Y196" si="36">IF(Z133 &lt;&gt; 0,  0, 1)</f>
        <v>0</v>
      </c>
      <c r="Z133" s="5">
        <f t="shared" si="29"/>
        <v>1</v>
      </c>
      <c r="AA133" s="5">
        <v>1</v>
      </c>
      <c r="AB133" s="5"/>
      <c r="AC133" s="5"/>
      <c r="AD133" s="5"/>
      <c r="AE133" s="5"/>
      <c r="AF133" s="5"/>
      <c r="AG133" s="5"/>
      <c r="AH133" s="5"/>
      <c r="AI133" s="5">
        <f t="shared" si="30"/>
        <v>1</v>
      </c>
      <c r="AJ133" s="5" t="str">
        <f t="shared" si="31"/>
        <v>1</v>
      </c>
      <c r="AK133" s="5">
        <v>1</v>
      </c>
      <c r="AL133" s="5"/>
      <c r="AM133" s="5"/>
      <c r="AN133" s="5"/>
      <c r="AO133" s="5"/>
      <c r="AP133" s="5">
        <v>4.5999999999999996</v>
      </c>
      <c r="AQ133" s="5">
        <v>7</v>
      </c>
      <c r="AR133" s="5"/>
      <c r="AS133" s="5"/>
      <c r="AT133" s="5"/>
      <c r="AU133" s="5"/>
      <c r="AV133" s="5">
        <f t="shared" si="32"/>
        <v>7</v>
      </c>
      <c r="AW133" s="5">
        <v>1</v>
      </c>
      <c r="AX133">
        <f t="shared" si="26"/>
        <v>1</v>
      </c>
      <c r="AY133" t="str">
        <f t="shared" si="33"/>
        <v/>
      </c>
      <c r="AZ133" s="5"/>
      <c r="BA133" s="5"/>
      <c r="BB133" s="5">
        <v>4.9000000000000004</v>
      </c>
      <c r="BC133" s="5">
        <v>3</v>
      </c>
      <c r="BD133" s="5">
        <v>0</v>
      </c>
      <c r="BE133" s="5">
        <v>0</v>
      </c>
      <c r="BF133" s="5"/>
      <c r="BG133" s="1">
        <v>1</v>
      </c>
      <c r="BH133" s="1">
        <v>0</v>
      </c>
      <c r="BI133" s="1">
        <f t="shared" si="34"/>
        <v>1</v>
      </c>
      <c r="BL133" s="1">
        <v>3.1</v>
      </c>
      <c r="BM133" s="1">
        <v>3</v>
      </c>
      <c r="BN133" s="1">
        <v>0</v>
      </c>
      <c r="BO133" s="1">
        <v>0</v>
      </c>
      <c r="BP133" s="1">
        <v>9.9000000000000008E-3</v>
      </c>
      <c r="BQ133" s="1">
        <v>0.23730000000000001</v>
      </c>
      <c r="BR133">
        <f t="shared" si="35"/>
        <v>0.2472</v>
      </c>
    </row>
    <row r="134" spans="1:70" x14ac:dyDescent="0.2">
      <c r="A134" s="5" t="s">
        <v>1</v>
      </c>
      <c r="B134" s="5">
        <v>5</v>
      </c>
      <c r="C134" s="5">
        <v>58.706389000000001</v>
      </c>
      <c r="D134" s="5">
        <v>-93.841667000000001</v>
      </c>
      <c r="E134" s="5">
        <v>133</v>
      </c>
      <c r="F134" s="5">
        <v>13</v>
      </c>
      <c r="G134" s="5" t="s">
        <v>59</v>
      </c>
      <c r="H134" s="5"/>
      <c r="I134" s="5">
        <v>17.2</v>
      </c>
      <c r="J134" s="5">
        <v>1</v>
      </c>
      <c r="K134" s="5">
        <v>1</v>
      </c>
      <c r="L134">
        <f t="shared" si="27"/>
        <v>0</v>
      </c>
      <c r="M134" s="5">
        <v>1</v>
      </c>
      <c r="N134" s="5"/>
      <c r="O134" s="5"/>
      <c r="P134" s="5"/>
      <c r="Q134" s="5"/>
      <c r="R134" s="5"/>
      <c r="S134" s="5"/>
      <c r="T134" s="5"/>
      <c r="U134" s="5"/>
      <c r="V134" s="5">
        <v>1</v>
      </c>
      <c r="W134" s="5"/>
      <c r="X134" s="5">
        <f t="shared" si="28"/>
        <v>1</v>
      </c>
      <c r="Y134" s="5">
        <f t="shared" si="36"/>
        <v>0</v>
      </c>
      <c r="Z134" s="5">
        <f t="shared" si="29"/>
        <v>2</v>
      </c>
      <c r="AA134" s="5"/>
      <c r="AB134" s="5"/>
      <c r="AC134" s="5"/>
      <c r="AD134" s="5"/>
      <c r="AE134" s="5"/>
      <c r="AF134" s="5"/>
      <c r="AG134" s="5"/>
      <c r="AH134" s="5"/>
      <c r="AI134" s="5">
        <f t="shared" si="30"/>
        <v>0</v>
      </c>
      <c r="AJ134" s="5" t="str">
        <f t="shared" si="31"/>
        <v>0</v>
      </c>
      <c r="AK134" s="5"/>
      <c r="AL134" s="5"/>
      <c r="AM134" s="5"/>
      <c r="AN134" s="5"/>
      <c r="AO134" s="5"/>
      <c r="AP134" s="5">
        <v>8.1999999999999993</v>
      </c>
      <c r="AQ134" s="5">
        <v>6</v>
      </c>
      <c r="AR134" s="5">
        <v>6.2</v>
      </c>
      <c r="AS134" s="5">
        <v>5</v>
      </c>
      <c r="AT134" s="5"/>
      <c r="AU134" s="5"/>
      <c r="AV134" s="5">
        <f t="shared" si="32"/>
        <v>11</v>
      </c>
      <c r="AW134" s="5">
        <v>1</v>
      </c>
      <c r="AX134">
        <f t="shared" si="26"/>
        <v>1</v>
      </c>
      <c r="AY134" t="str">
        <f t="shared" si="33"/>
        <v/>
      </c>
      <c r="AZ134" s="5"/>
      <c r="BA134" s="5">
        <v>2</v>
      </c>
      <c r="BB134" s="5">
        <v>5.0999999999999996</v>
      </c>
      <c r="BC134" s="5">
        <f>5+5</f>
        <v>10</v>
      </c>
      <c r="BD134" s="5">
        <v>0</v>
      </c>
      <c r="BE134" s="5">
        <v>0</v>
      </c>
      <c r="BF134" s="5" t="s">
        <v>48</v>
      </c>
      <c r="BH134" s="1">
        <v>1</v>
      </c>
      <c r="BI134" s="1" t="str">
        <f t="shared" si="34"/>
        <v/>
      </c>
      <c r="BL134" s="1">
        <v>3.4</v>
      </c>
      <c r="BM134" s="1">
        <v>4</v>
      </c>
      <c r="BN134" s="1">
        <v>0</v>
      </c>
      <c r="BO134" s="1">
        <v>0</v>
      </c>
      <c r="BP134" s="1">
        <v>2.7900000000000001E-2</v>
      </c>
      <c r="BQ134" s="1">
        <v>0.14879999999999999</v>
      </c>
      <c r="BR134">
        <f t="shared" si="35"/>
        <v>0.1767</v>
      </c>
    </row>
    <row r="135" spans="1:70" x14ac:dyDescent="0.2">
      <c r="A135" s="5" t="s">
        <v>1</v>
      </c>
      <c r="B135" s="5">
        <v>5</v>
      </c>
      <c r="C135" s="5">
        <v>58.706389000000001</v>
      </c>
      <c r="D135" s="5">
        <v>-93.841667000000001</v>
      </c>
      <c r="E135" s="5">
        <v>134</v>
      </c>
      <c r="F135" s="5">
        <v>14</v>
      </c>
      <c r="G135" s="5" t="s">
        <v>60</v>
      </c>
      <c r="H135" s="5">
        <v>33</v>
      </c>
      <c r="I135" s="5"/>
      <c r="J135" s="5">
        <v>1</v>
      </c>
      <c r="K135" s="5">
        <v>1</v>
      </c>
      <c r="L135">
        <f t="shared" si="27"/>
        <v>0</v>
      </c>
      <c r="M135" s="5"/>
      <c r="N135" s="5"/>
      <c r="O135" s="5"/>
      <c r="P135" s="5"/>
      <c r="Q135" s="5">
        <v>1</v>
      </c>
      <c r="R135" s="5"/>
      <c r="S135" s="5"/>
      <c r="T135" s="5"/>
      <c r="U135" s="5"/>
      <c r="V135" s="5"/>
      <c r="W135" s="5"/>
      <c r="X135" s="5">
        <f t="shared" si="28"/>
        <v>1</v>
      </c>
      <c r="Y135" s="5">
        <f t="shared" si="36"/>
        <v>0</v>
      </c>
      <c r="Z135" s="5">
        <f t="shared" si="29"/>
        <v>1</v>
      </c>
      <c r="AA135" s="5"/>
      <c r="AB135" s="5"/>
      <c r="AC135" s="5"/>
      <c r="AD135" s="5"/>
      <c r="AE135" s="5"/>
      <c r="AF135" s="5"/>
      <c r="AG135" s="5"/>
      <c r="AH135" s="5"/>
      <c r="AI135" s="5">
        <f t="shared" si="30"/>
        <v>0</v>
      </c>
      <c r="AJ135" s="5" t="str">
        <f t="shared" si="31"/>
        <v>0</v>
      </c>
      <c r="AK135" s="5"/>
      <c r="AL135" s="5"/>
      <c r="AM135" s="5"/>
      <c r="AN135" s="5"/>
      <c r="AO135" s="5">
        <v>6.6</v>
      </c>
      <c r="AP135" s="5"/>
      <c r="AQ135" s="5"/>
      <c r="AR135" s="5"/>
      <c r="AS135" s="5"/>
      <c r="AT135" s="5"/>
      <c r="AU135" s="5"/>
      <c r="AV135" s="5"/>
      <c r="AW135" s="5"/>
      <c r="AX135">
        <f t="shared" si="26"/>
        <v>1</v>
      </c>
      <c r="AY135" t="str">
        <f t="shared" si="33"/>
        <v/>
      </c>
      <c r="AZ135" s="5">
        <v>4.9000000000000004</v>
      </c>
      <c r="BA135" s="5">
        <v>2</v>
      </c>
      <c r="BB135" s="5"/>
      <c r="BC135" s="5"/>
      <c r="BD135" s="5">
        <v>0</v>
      </c>
      <c r="BE135" s="5">
        <v>0</v>
      </c>
      <c r="BF135" s="5"/>
      <c r="BH135" s="1">
        <v>0</v>
      </c>
      <c r="BI135" s="1">
        <f t="shared" si="34"/>
        <v>1</v>
      </c>
      <c r="BN135" s="1">
        <v>0</v>
      </c>
      <c r="BO135" s="1">
        <v>0</v>
      </c>
      <c r="BR135" t="str">
        <f t="shared" si="35"/>
        <v/>
      </c>
    </row>
    <row r="136" spans="1:70" x14ac:dyDescent="0.2">
      <c r="A136" s="5" t="s">
        <v>1</v>
      </c>
      <c r="B136" s="5">
        <v>5</v>
      </c>
      <c r="C136" s="5">
        <v>58.706389000000001</v>
      </c>
      <c r="D136" s="5">
        <v>-93.841667000000001</v>
      </c>
      <c r="E136" s="5">
        <v>135</v>
      </c>
      <c r="F136" s="5">
        <v>15</v>
      </c>
      <c r="G136" s="5" t="s">
        <v>60</v>
      </c>
      <c r="H136" s="5">
        <v>40</v>
      </c>
      <c r="I136" s="5"/>
      <c r="J136" s="5">
        <v>1</v>
      </c>
      <c r="K136" s="5">
        <v>1</v>
      </c>
      <c r="L136">
        <f t="shared" si="27"/>
        <v>0</v>
      </c>
      <c r="M136" s="5"/>
      <c r="N136" s="5">
        <v>1</v>
      </c>
      <c r="O136" s="5"/>
      <c r="P136" s="5"/>
      <c r="Q136" s="5"/>
      <c r="R136" s="5"/>
      <c r="S136" s="5"/>
      <c r="T136" s="5"/>
      <c r="U136" s="5"/>
      <c r="V136" s="5"/>
      <c r="W136" s="5"/>
      <c r="X136" s="5">
        <f t="shared" si="28"/>
        <v>1</v>
      </c>
      <c r="Y136" s="5">
        <f t="shared" si="36"/>
        <v>0</v>
      </c>
      <c r="Z136" s="5">
        <f t="shared" si="29"/>
        <v>1</v>
      </c>
      <c r="AA136" s="5"/>
      <c r="AB136" s="5"/>
      <c r="AC136" s="5"/>
      <c r="AD136" s="5"/>
      <c r="AE136" s="5"/>
      <c r="AF136" s="5"/>
      <c r="AG136" s="5"/>
      <c r="AH136" s="5"/>
      <c r="AI136" s="5">
        <f t="shared" si="30"/>
        <v>0</v>
      </c>
      <c r="AJ136" s="5" t="str">
        <f t="shared" si="31"/>
        <v>0</v>
      </c>
      <c r="AK136" s="5"/>
      <c r="AL136" s="5"/>
      <c r="AM136" s="5"/>
      <c r="AN136" s="5"/>
      <c r="AO136" s="5">
        <v>11.8</v>
      </c>
      <c r="AP136" s="5"/>
      <c r="AQ136" s="5"/>
      <c r="AR136" s="5"/>
      <c r="AS136" s="5"/>
      <c r="AT136" s="5"/>
      <c r="AU136" s="5"/>
      <c r="AV136" s="5"/>
      <c r="AW136" s="5">
        <v>1</v>
      </c>
      <c r="AX136">
        <f t="shared" si="26"/>
        <v>1</v>
      </c>
      <c r="AY136" t="str">
        <f t="shared" si="33"/>
        <v/>
      </c>
      <c r="AZ136" s="5">
        <v>5.4</v>
      </c>
      <c r="BA136" s="5">
        <v>1</v>
      </c>
      <c r="BB136" s="5"/>
      <c r="BC136" s="5"/>
      <c r="BD136" s="5">
        <v>0</v>
      </c>
      <c r="BE136" s="5">
        <v>0</v>
      </c>
      <c r="BF136" s="5"/>
      <c r="BH136" s="1">
        <v>1</v>
      </c>
      <c r="BI136" s="1" t="str">
        <f t="shared" si="34"/>
        <v/>
      </c>
      <c r="BJ136" s="1">
        <v>3.2</v>
      </c>
      <c r="BK136" s="1">
        <v>2</v>
      </c>
      <c r="BN136" s="1">
        <v>0</v>
      </c>
      <c r="BO136" s="1">
        <v>0</v>
      </c>
      <c r="BP136" s="1">
        <v>1.34E-2</v>
      </c>
      <c r="BQ136" s="1">
        <v>9.5999999999999992E-3</v>
      </c>
      <c r="BR136">
        <f t="shared" si="35"/>
        <v>2.3E-2</v>
      </c>
    </row>
    <row r="137" spans="1:70" x14ac:dyDescent="0.2">
      <c r="A137" s="5" t="s">
        <v>1</v>
      </c>
      <c r="B137" s="5">
        <v>5</v>
      </c>
      <c r="C137" s="5">
        <v>58.706389000000001</v>
      </c>
      <c r="D137" s="5">
        <v>-93.841667000000001</v>
      </c>
      <c r="E137" s="5">
        <v>136</v>
      </c>
      <c r="F137" s="5">
        <v>16</v>
      </c>
      <c r="G137" s="5" t="s">
        <v>60</v>
      </c>
      <c r="H137" s="5">
        <v>37</v>
      </c>
      <c r="I137" s="5"/>
      <c r="J137" s="5">
        <v>1</v>
      </c>
      <c r="K137" s="5">
        <v>1</v>
      </c>
      <c r="L137">
        <f t="shared" si="27"/>
        <v>0</v>
      </c>
      <c r="M137" s="5"/>
      <c r="N137" s="5"/>
      <c r="O137" s="5">
        <v>5</v>
      </c>
      <c r="P137" s="5"/>
      <c r="Q137" s="5"/>
      <c r="R137" s="5"/>
      <c r="S137" s="5"/>
      <c r="T137" s="5"/>
      <c r="U137" s="5"/>
      <c r="V137" s="5">
        <v>1</v>
      </c>
      <c r="W137" s="5"/>
      <c r="X137" s="5">
        <f t="shared" si="28"/>
        <v>1</v>
      </c>
      <c r="Y137" s="5">
        <f t="shared" si="36"/>
        <v>0</v>
      </c>
      <c r="Z137" s="5">
        <f t="shared" si="29"/>
        <v>6</v>
      </c>
      <c r="AA137" s="5"/>
      <c r="AB137" s="5"/>
      <c r="AC137" s="5"/>
      <c r="AD137" s="5"/>
      <c r="AE137" s="5"/>
      <c r="AF137" s="5"/>
      <c r="AG137" s="5"/>
      <c r="AH137" s="5"/>
      <c r="AI137" s="5">
        <f t="shared" si="30"/>
        <v>0</v>
      </c>
      <c r="AJ137" s="5" t="str">
        <f t="shared" si="31"/>
        <v>0</v>
      </c>
      <c r="AK137" s="5"/>
      <c r="AL137" s="5"/>
      <c r="AM137" s="5"/>
      <c r="AN137" s="5"/>
      <c r="AO137" s="5">
        <v>7.2</v>
      </c>
      <c r="AP137" s="5"/>
      <c r="AQ137" s="5"/>
      <c r="AR137" s="5"/>
      <c r="AS137" s="5"/>
      <c r="AT137" s="5"/>
      <c r="AU137" s="5"/>
      <c r="AV137" s="5"/>
      <c r="AW137" s="5">
        <v>1</v>
      </c>
      <c r="AX137">
        <f t="shared" si="26"/>
        <v>0</v>
      </c>
      <c r="AY137">
        <f t="shared" si="33"/>
        <v>1</v>
      </c>
      <c r="AZ137" s="5"/>
      <c r="BA137" s="5"/>
      <c r="BB137" s="5"/>
      <c r="BC137" s="5"/>
      <c r="BD137" s="5">
        <v>0</v>
      </c>
      <c r="BE137" s="5">
        <v>0</v>
      </c>
      <c r="BF137" s="5"/>
      <c r="BH137" s="1">
        <v>0</v>
      </c>
      <c r="BI137" s="1" t="str">
        <f t="shared" si="34"/>
        <v/>
      </c>
      <c r="BN137" s="1">
        <v>0</v>
      </c>
      <c r="BO137" s="1">
        <v>0</v>
      </c>
      <c r="BR137" t="str">
        <f t="shared" si="35"/>
        <v/>
      </c>
    </row>
    <row r="138" spans="1:70" x14ac:dyDescent="0.2">
      <c r="A138" s="5" t="s">
        <v>1</v>
      </c>
      <c r="B138" s="5">
        <v>5</v>
      </c>
      <c r="C138" s="5">
        <v>58.706389000000001</v>
      </c>
      <c r="D138" s="5">
        <v>-93.841667000000001</v>
      </c>
      <c r="E138" s="5">
        <v>137</v>
      </c>
      <c r="F138" s="5">
        <v>17</v>
      </c>
      <c r="G138" s="5" t="s">
        <v>59</v>
      </c>
      <c r="H138" s="5"/>
      <c r="I138" s="5">
        <v>16.399999999999999</v>
      </c>
      <c r="J138" s="5">
        <v>1</v>
      </c>
      <c r="K138" s="5">
        <v>1</v>
      </c>
      <c r="L138">
        <f t="shared" si="27"/>
        <v>0</v>
      </c>
      <c r="M138" s="5">
        <v>1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>
        <f t="shared" si="28"/>
        <v>1</v>
      </c>
      <c r="Y138" s="5">
        <f t="shared" si="36"/>
        <v>0</v>
      </c>
      <c r="Z138" s="5">
        <f t="shared" si="29"/>
        <v>1</v>
      </c>
      <c r="AA138" s="5"/>
      <c r="AB138" s="5"/>
      <c r="AC138" s="5"/>
      <c r="AD138" s="5"/>
      <c r="AE138" s="5"/>
      <c r="AF138" s="5"/>
      <c r="AG138" s="5"/>
      <c r="AH138" s="5"/>
      <c r="AI138" s="5">
        <f t="shared" si="30"/>
        <v>0</v>
      </c>
      <c r="AJ138" s="5" t="str">
        <f t="shared" si="31"/>
        <v>0</v>
      </c>
      <c r="AK138" s="5"/>
      <c r="AL138" s="5"/>
      <c r="AM138" s="5"/>
      <c r="AN138" s="5"/>
      <c r="AO138" s="5"/>
      <c r="AP138" s="5">
        <v>7.5</v>
      </c>
      <c r="AQ138" s="5">
        <v>4</v>
      </c>
      <c r="AR138" s="5"/>
      <c r="AS138" s="5"/>
      <c r="AT138" s="5"/>
      <c r="AU138" s="5"/>
      <c r="AV138" s="5">
        <f t="shared" si="32"/>
        <v>4</v>
      </c>
      <c r="AW138" s="5">
        <v>1</v>
      </c>
      <c r="AX138">
        <f t="shared" si="26"/>
        <v>1</v>
      </c>
      <c r="AY138" t="str">
        <f t="shared" si="33"/>
        <v/>
      </c>
      <c r="AZ138" s="5"/>
      <c r="BA138" s="5"/>
      <c r="BB138" s="5">
        <v>3.9</v>
      </c>
      <c r="BC138" s="5">
        <v>3</v>
      </c>
      <c r="BD138" s="5">
        <v>0</v>
      </c>
      <c r="BE138" s="5">
        <v>0</v>
      </c>
      <c r="BF138" s="5"/>
      <c r="BG138" s="1">
        <v>1</v>
      </c>
      <c r="BH138" s="1">
        <v>0</v>
      </c>
      <c r="BI138" s="1">
        <f t="shared" si="34"/>
        <v>1</v>
      </c>
      <c r="BL138" s="1">
        <v>2.5</v>
      </c>
      <c r="BM138" s="1">
        <v>3</v>
      </c>
      <c r="BN138" s="1">
        <v>0</v>
      </c>
      <c r="BO138" s="1">
        <v>0</v>
      </c>
      <c r="BP138" s="1">
        <v>1.2699999999999999E-2</v>
      </c>
      <c r="BQ138" s="1">
        <v>6.3299999999999995E-2</v>
      </c>
      <c r="BR138">
        <f t="shared" si="35"/>
        <v>7.5999999999999998E-2</v>
      </c>
    </row>
    <row r="139" spans="1:70" x14ac:dyDescent="0.2">
      <c r="A139" s="5" t="s">
        <v>1</v>
      </c>
      <c r="B139" s="5">
        <v>5</v>
      </c>
      <c r="C139" s="5">
        <v>58.706389000000001</v>
      </c>
      <c r="D139" s="5">
        <v>-93.841667000000001</v>
      </c>
      <c r="E139" s="5">
        <v>138</v>
      </c>
      <c r="F139" s="5">
        <v>18</v>
      </c>
      <c r="G139" s="5" t="s">
        <v>58</v>
      </c>
      <c r="H139" s="5"/>
      <c r="I139" s="5">
        <v>17.2</v>
      </c>
      <c r="J139" s="5">
        <v>0</v>
      </c>
      <c r="K139" s="5">
        <v>1</v>
      </c>
      <c r="L139">
        <f t="shared" si="27"/>
        <v>0</v>
      </c>
      <c r="M139" s="5">
        <v>1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>
        <f t="shared" si="28"/>
        <v>1</v>
      </c>
      <c r="Y139" s="5">
        <f t="shared" si="36"/>
        <v>0</v>
      </c>
      <c r="Z139" s="5">
        <f t="shared" si="29"/>
        <v>1</v>
      </c>
      <c r="AA139" s="5"/>
      <c r="AB139" s="5"/>
      <c r="AC139" s="5"/>
      <c r="AD139" s="5"/>
      <c r="AE139" s="5"/>
      <c r="AF139" s="5"/>
      <c r="AG139" s="5"/>
      <c r="AH139" s="5"/>
      <c r="AI139" s="5">
        <f t="shared" si="30"/>
        <v>0</v>
      </c>
      <c r="AJ139" s="5" t="str">
        <f t="shared" si="31"/>
        <v>0</v>
      </c>
      <c r="AK139" s="5"/>
      <c r="AL139" s="5"/>
      <c r="AM139" s="5"/>
      <c r="AN139" s="5"/>
      <c r="AO139" s="5"/>
      <c r="AP139" s="5">
        <v>5.8</v>
      </c>
      <c r="AQ139" s="5">
        <v>8</v>
      </c>
      <c r="AR139" s="5"/>
      <c r="AS139" s="5"/>
      <c r="AT139" s="5"/>
      <c r="AU139" s="5"/>
      <c r="AV139" s="5">
        <f t="shared" si="32"/>
        <v>8</v>
      </c>
      <c r="AW139" s="5">
        <v>1</v>
      </c>
      <c r="AX139">
        <f t="shared" si="26"/>
        <v>1</v>
      </c>
      <c r="AY139" t="str">
        <f t="shared" si="33"/>
        <v/>
      </c>
      <c r="BB139" s="5">
        <v>5.3</v>
      </c>
      <c r="BC139" s="5">
        <v>3</v>
      </c>
      <c r="BD139" s="5">
        <v>0</v>
      </c>
      <c r="BE139" s="5">
        <v>0</v>
      </c>
      <c r="BF139" s="5"/>
      <c r="BG139" s="1">
        <v>1</v>
      </c>
      <c r="BH139" s="1">
        <v>0</v>
      </c>
      <c r="BI139" s="1">
        <f t="shared" si="34"/>
        <v>1</v>
      </c>
      <c r="BL139" s="1">
        <v>1.9</v>
      </c>
      <c r="BM139" s="1">
        <v>2</v>
      </c>
      <c r="BN139" s="1">
        <v>0</v>
      </c>
      <c r="BO139" s="1">
        <v>0</v>
      </c>
      <c r="BP139" s="1">
        <v>2.8E-3</v>
      </c>
      <c r="BQ139" s="1">
        <v>0.15620000000000001</v>
      </c>
      <c r="BR139">
        <f t="shared" si="35"/>
        <v>0.159</v>
      </c>
    </row>
    <row r="140" spans="1:70" x14ac:dyDescent="0.2">
      <c r="A140" s="5" t="s">
        <v>1</v>
      </c>
      <c r="B140" s="5">
        <v>5</v>
      </c>
      <c r="C140" s="5">
        <v>58.706389000000001</v>
      </c>
      <c r="D140" s="5">
        <v>-93.841667000000001</v>
      </c>
      <c r="E140" s="5">
        <v>139</v>
      </c>
      <c r="F140" s="5">
        <v>19</v>
      </c>
      <c r="G140" s="5" t="s">
        <v>60</v>
      </c>
      <c r="H140" s="5">
        <v>42</v>
      </c>
      <c r="I140" s="5"/>
      <c r="J140" s="5">
        <v>1</v>
      </c>
      <c r="K140" s="5">
        <v>1</v>
      </c>
      <c r="L140">
        <f t="shared" si="27"/>
        <v>0</v>
      </c>
      <c r="M140" s="5"/>
      <c r="N140" s="5"/>
      <c r="O140" s="5"/>
      <c r="P140" s="5">
        <v>8</v>
      </c>
      <c r="Q140" s="5"/>
      <c r="R140" s="5"/>
      <c r="S140" s="5"/>
      <c r="T140" s="5"/>
      <c r="U140" s="5"/>
      <c r="V140" s="5"/>
      <c r="W140" s="5"/>
      <c r="X140" s="5">
        <f t="shared" si="28"/>
        <v>1</v>
      </c>
      <c r="Y140" s="5">
        <f t="shared" si="36"/>
        <v>0</v>
      </c>
      <c r="Z140" s="5">
        <f t="shared" si="29"/>
        <v>8</v>
      </c>
      <c r="AA140" s="5"/>
      <c r="AB140" s="5"/>
      <c r="AC140" s="5"/>
      <c r="AD140" s="5"/>
      <c r="AE140" s="5"/>
      <c r="AF140" s="5"/>
      <c r="AG140" s="5"/>
      <c r="AH140" s="5"/>
      <c r="AI140" s="5">
        <f t="shared" si="30"/>
        <v>0</v>
      </c>
      <c r="AJ140" s="5" t="str">
        <f t="shared" si="31"/>
        <v>0</v>
      </c>
      <c r="AK140" s="5"/>
      <c r="AL140" s="5"/>
      <c r="AM140" s="5"/>
      <c r="AN140" s="5"/>
      <c r="AO140" s="5">
        <v>4.5</v>
      </c>
      <c r="AP140" s="5"/>
      <c r="AQ140" s="5"/>
      <c r="AR140" s="5"/>
      <c r="AS140" s="5"/>
      <c r="AT140" s="5"/>
      <c r="AU140" s="5"/>
      <c r="AV140" s="5"/>
      <c r="AW140" s="5">
        <v>1</v>
      </c>
      <c r="AX140">
        <f t="shared" si="26"/>
        <v>1</v>
      </c>
      <c r="AY140" t="str">
        <f t="shared" si="33"/>
        <v/>
      </c>
      <c r="AZ140" s="5">
        <v>3.2</v>
      </c>
      <c r="BA140" s="5">
        <v>2</v>
      </c>
      <c r="BB140" s="5"/>
      <c r="BC140" s="5"/>
      <c r="BD140" s="5">
        <v>0</v>
      </c>
      <c r="BE140" s="5">
        <v>0</v>
      </c>
      <c r="BF140" s="5"/>
      <c r="BH140" s="1">
        <v>1</v>
      </c>
      <c r="BI140" s="1" t="str">
        <f t="shared" si="34"/>
        <v/>
      </c>
      <c r="BJ140" s="1">
        <v>1.3</v>
      </c>
      <c r="BK140" s="1">
        <v>2</v>
      </c>
      <c r="BN140" s="1">
        <v>0</v>
      </c>
      <c r="BO140" s="1">
        <v>0</v>
      </c>
      <c r="BP140" s="1">
        <v>1.0999999999999999E-2</v>
      </c>
      <c r="BQ140" s="1">
        <v>3.2399999999999998E-2</v>
      </c>
      <c r="BR140">
        <f t="shared" si="35"/>
        <v>4.3399999999999994E-2</v>
      </c>
    </row>
    <row r="141" spans="1:70" x14ac:dyDescent="0.2">
      <c r="A141" s="5" t="s">
        <v>1</v>
      </c>
      <c r="B141" s="5">
        <v>5</v>
      </c>
      <c r="C141" s="5">
        <v>58.706389000000001</v>
      </c>
      <c r="D141" s="5">
        <v>-93.841667000000001</v>
      </c>
      <c r="E141" s="5">
        <v>140</v>
      </c>
      <c r="F141" s="5">
        <v>20</v>
      </c>
      <c r="G141" s="5" t="s">
        <v>58</v>
      </c>
      <c r="H141" s="5"/>
      <c r="I141" s="5">
        <v>16.8</v>
      </c>
      <c r="J141" s="5">
        <v>0</v>
      </c>
      <c r="K141" s="5">
        <v>1</v>
      </c>
      <c r="L141">
        <f t="shared" si="27"/>
        <v>0</v>
      </c>
      <c r="M141" s="5">
        <v>1</v>
      </c>
      <c r="N141" s="5">
        <v>1</v>
      </c>
      <c r="O141" s="5"/>
      <c r="P141" s="5"/>
      <c r="Q141" s="5"/>
      <c r="R141" s="5"/>
      <c r="S141" s="5"/>
      <c r="T141" s="5"/>
      <c r="U141" s="5"/>
      <c r="V141" s="5"/>
      <c r="W141" s="5"/>
      <c r="X141" s="5">
        <f t="shared" si="28"/>
        <v>1</v>
      </c>
      <c r="Y141" s="5">
        <f t="shared" si="36"/>
        <v>0</v>
      </c>
      <c r="Z141" s="5">
        <f t="shared" si="29"/>
        <v>2</v>
      </c>
      <c r="AA141" s="5">
        <v>1</v>
      </c>
      <c r="AB141" s="5"/>
      <c r="AC141" s="5"/>
      <c r="AD141" s="5"/>
      <c r="AE141" s="5"/>
      <c r="AF141" s="5"/>
      <c r="AG141" s="5"/>
      <c r="AH141" s="5"/>
      <c r="AI141" s="5">
        <f t="shared" si="30"/>
        <v>1</v>
      </c>
      <c r="AJ141" s="5" t="str">
        <f t="shared" si="31"/>
        <v>1</v>
      </c>
      <c r="AK141" s="5"/>
      <c r="AL141" s="5">
        <v>1</v>
      </c>
      <c r="AM141" s="5"/>
      <c r="AN141" s="5"/>
      <c r="AO141" s="5"/>
      <c r="AP141" s="5">
        <v>6.5</v>
      </c>
      <c r="AQ141" s="5">
        <v>3</v>
      </c>
      <c r="AR141" s="5">
        <v>4.5999999999999996</v>
      </c>
      <c r="AS141" s="5">
        <v>7</v>
      </c>
      <c r="AT141" s="5"/>
      <c r="AU141" s="5"/>
      <c r="AV141" s="5">
        <f t="shared" si="32"/>
        <v>10</v>
      </c>
      <c r="AW141" s="5">
        <v>1</v>
      </c>
      <c r="AX141">
        <f>IF(SUM(AZ141:BF141)&gt;0, 1, 0)</f>
        <v>1</v>
      </c>
      <c r="AY141" t="str">
        <f t="shared" si="33"/>
        <v/>
      </c>
      <c r="AZ141" s="5"/>
      <c r="BA141" s="5">
        <v>2</v>
      </c>
      <c r="BB141" s="5">
        <v>3.8</v>
      </c>
      <c r="BC141" s="5">
        <f>3+2</f>
        <v>5</v>
      </c>
      <c r="BD141" s="5">
        <v>0</v>
      </c>
      <c r="BE141" s="5">
        <v>0</v>
      </c>
      <c r="BF141" s="5" t="s">
        <v>49</v>
      </c>
      <c r="BH141" s="1">
        <v>0</v>
      </c>
      <c r="BI141" s="1">
        <f t="shared" si="34"/>
        <v>1</v>
      </c>
      <c r="BN141" s="1">
        <v>0</v>
      </c>
      <c r="BO141" s="1">
        <v>0</v>
      </c>
      <c r="BR141" t="str">
        <f t="shared" si="35"/>
        <v/>
      </c>
    </row>
    <row r="142" spans="1:70" x14ac:dyDescent="0.2">
      <c r="A142" s="5" t="s">
        <v>1</v>
      </c>
      <c r="B142" s="5">
        <v>5</v>
      </c>
      <c r="C142" s="5">
        <v>58.706389000000001</v>
      </c>
      <c r="D142" s="5">
        <v>-93.841667000000001</v>
      </c>
      <c r="E142" s="5">
        <v>141</v>
      </c>
      <c r="F142" s="5">
        <v>21</v>
      </c>
      <c r="G142" s="5" t="s">
        <v>60</v>
      </c>
      <c r="H142" s="5">
        <v>34</v>
      </c>
      <c r="I142" s="5"/>
      <c r="J142" s="5">
        <v>1</v>
      </c>
      <c r="K142" s="5">
        <v>1</v>
      </c>
      <c r="L142">
        <f t="shared" si="27"/>
        <v>0</v>
      </c>
      <c r="M142" s="5"/>
      <c r="N142" s="5"/>
      <c r="O142" s="5">
        <v>2</v>
      </c>
      <c r="P142" s="5">
        <v>2</v>
      </c>
      <c r="Q142" s="5"/>
      <c r="R142" s="5"/>
      <c r="S142" s="5"/>
      <c r="T142" s="5"/>
      <c r="U142" s="5"/>
      <c r="V142" s="5"/>
      <c r="W142" s="5"/>
      <c r="X142" s="5">
        <f t="shared" si="28"/>
        <v>1</v>
      </c>
      <c r="Y142" s="5">
        <f t="shared" si="36"/>
        <v>0</v>
      </c>
      <c r="Z142" s="5">
        <f t="shared" si="29"/>
        <v>4</v>
      </c>
      <c r="AA142" s="5"/>
      <c r="AB142" s="5"/>
      <c r="AC142" s="5"/>
      <c r="AD142" s="5"/>
      <c r="AE142" s="5"/>
      <c r="AF142" s="5"/>
      <c r="AG142" s="5"/>
      <c r="AH142" s="5"/>
      <c r="AI142" s="5">
        <f t="shared" si="30"/>
        <v>0</v>
      </c>
      <c r="AJ142" s="5" t="str">
        <f t="shared" si="31"/>
        <v>0</v>
      </c>
      <c r="AK142" s="5"/>
      <c r="AL142" s="5"/>
      <c r="AM142" s="5"/>
      <c r="AN142" s="5"/>
      <c r="AO142" s="5">
        <v>3.8</v>
      </c>
      <c r="AP142" s="5"/>
      <c r="AQ142" s="5"/>
      <c r="AR142" s="5"/>
      <c r="AS142" s="5"/>
      <c r="AT142" s="5"/>
      <c r="AU142" s="5"/>
      <c r="AV142" s="5"/>
      <c r="AW142" s="5"/>
      <c r="AX142">
        <f t="shared" si="26"/>
        <v>1</v>
      </c>
      <c r="AY142" t="str">
        <f t="shared" si="33"/>
        <v/>
      </c>
      <c r="AZ142" s="5">
        <v>1.6</v>
      </c>
      <c r="BA142" s="5">
        <v>5</v>
      </c>
      <c r="BC142" s="5"/>
      <c r="BD142" s="5">
        <v>0</v>
      </c>
      <c r="BE142" s="5">
        <v>0</v>
      </c>
      <c r="BF142" s="5"/>
      <c r="BH142" s="1">
        <v>1</v>
      </c>
      <c r="BI142" s="1" t="str">
        <f t="shared" si="34"/>
        <v/>
      </c>
      <c r="BJ142" s="1">
        <v>1.5</v>
      </c>
      <c r="BK142" s="1">
        <v>4</v>
      </c>
      <c r="BN142" s="1">
        <v>0</v>
      </c>
      <c r="BO142" s="1">
        <v>0</v>
      </c>
      <c r="BP142" s="1">
        <v>1.11E-2</v>
      </c>
      <c r="BQ142" s="1">
        <v>1.15E-2</v>
      </c>
      <c r="BR142">
        <f t="shared" si="35"/>
        <v>2.2600000000000002E-2</v>
      </c>
    </row>
    <row r="143" spans="1:70" x14ac:dyDescent="0.2">
      <c r="A143" s="5" t="s">
        <v>1</v>
      </c>
      <c r="B143" s="5">
        <v>5</v>
      </c>
      <c r="C143" s="5">
        <v>58.706389000000001</v>
      </c>
      <c r="D143" s="5">
        <v>-93.841667000000001</v>
      </c>
      <c r="E143" s="5">
        <v>142</v>
      </c>
      <c r="F143" s="5">
        <v>22</v>
      </c>
      <c r="G143" s="5" t="s">
        <v>58</v>
      </c>
      <c r="H143" s="5"/>
      <c r="I143" s="5">
        <v>16.8</v>
      </c>
      <c r="J143" s="5">
        <v>0</v>
      </c>
      <c r="K143" s="5">
        <v>1</v>
      </c>
      <c r="L143">
        <f t="shared" si="27"/>
        <v>0</v>
      </c>
      <c r="M143" s="5">
        <v>1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>
        <f t="shared" si="28"/>
        <v>1</v>
      </c>
      <c r="Y143" s="5">
        <f t="shared" si="36"/>
        <v>0</v>
      </c>
      <c r="Z143" s="5">
        <f t="shared" si="29"/>
        <v>1</v>
      </c>
      <c r="AA143" s="5">
        <v>1</v>
      </c>
      <c r="AB143" s="5"/>
      <c r="AC143" s="5"/>
      <c r="AD143" s="5"/>
      <c r="AE143" s="5"/>
      <c r="AF143" s="5"/>
      <c r="AG143" s="5"/>
      <c r="AH143" s="5"/>
      <c r="AI143" s="5">
        <f t="shared" si="30"/>
        <v>1</v>
      </c>
      <c r="AJ143" s="5" t="str">
        <f t="shared" si="31"/>
        <v>1</v>
      </c>
      <c r="AK143" s="5"/>
      <c r="AL143" s="5">
        <v>1</v>
      </c>
      <c r="AM143" s="5"/>
      <c r="AN143" s="5"/>
      <c r="AO143" s="5"/>
      <c r="AP143" s="5">
        <v>5.6</v>
      </c>
      <c r="AQ143" s="5">
        <v>4</v>
      </c>
      <c r="AR143" s="5"/>
      <c r="AS143" s="5"/>
      <c r="AT143" s="5"/>
      <c r="AU143" s="5"/>
      <c r="AV143" s="5">
        <f t="shared" si="32"/>
        <v>4</v>
      </c>
      <c r="AW143" s="5">
        <v>1</v>
      </c>
      <c r="AX143">
        <f t="shared" si="26"/>
        <v>1</v>
      </c>
      <c r="AY143" t="str">
        <f t="shared" si="33"/>
        <v/>
      </c>
      <c r="AZ143" s="5"/>
      <c r="BA143" s="5"/>
      <c r="BB143" s="5">
        <v>3.5</v>
      </c>
      <c r="BC143" s="5">
        <v>2</v>
      </c>
      <c r="BD143" s="5">
        <v>0</v>
      </c>
      <c r="BE143" s="5">
        <v>0</v>
      </c>
      <c r="BF143" s="5"/>
      <c r="BH143" s="1">
        <v>0</v>
      </c>
      <c r="BI143" s="1">
        <f t="shared" si="34"/>
        <v>1</v>
      </c>
      <c r="BN143" s="1">
        <v>0</v>
      </c>
      <c r="BO143" s="1">
        <v>0</v>
      </c>
      <c r="BR143" t="str">
        <f t="shared" si="35"/>
        <v/>
      </c>
    </row>
    <row r="144" spans="1:70" x14ac:dyDescent="0.2">
      <c r="A144" s="5" t="s">
        <v>1</v>
      </c>
      <c r="B144" s="5">
        <v>5</v>
      </c>
      <c r="C144" s="5">
        <v>58.706389000000001</v>
      </c>
      <c r="D144" s="5">
        <v>-93.841667000000001</v>
      </c>
      <c r="E144" s="5">
        <v>143</v>
      </c>
      <c r="F144" s="5">
        <v>23</v>
      </c>
      <c r="G144" s="5" t="s">
        <v>59</v>
      </c>
      <c r="H144" s="5"/>
      <c r="I144" s="5">
        <v>6.3</v>
      </c>
      <c r="J144" s="5">
        <v>1</v>
      </c>
      <c r="K144" s="5">
        <v>1</v>
      </c>
      <c r="L144">
        <f t="shared" si="27"/>
        <v>0</v>
      </c>
      <c r="M144" s="5">
        <v>1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>
        <f t="shared" si="28"/>
        <v>1</v>
      </c>
      <c r="Y144" s="5">
        <f t="shared" si="36"/>
        <v>0</v>
      </c>
      <c r="Z144" s="5">
        <f t="shared" si="29"/>
        <v>1</v>
      </c>
      <c r="AA144" s="5"/>
      <c r="AB144" s="5"/>
      <c r="AC144" s="5"/>
      <c r="AD144" s="5"/>
      <c r="AE144" s="5"/>
      <c r="AF144" s="5"/>
      <c r="AG144" s="5"/>
      <c r="AH144" s="5"/>
      <c r="AI144" s="5">
        <f t="shared" si="30"/>
        <v>0</v>
      </c>
      <c r="AJ144" s="5" t="str">
        <f t="shared" si="31"/>
        <v>0</v>
      </c>
      <c r="AK144" s="5"/>
      <c r="AL144" s="5"/>
      <c r="AM144" s="5"/>
      <c r="AN144" s="5"/>
      <c r="AO144" s="5"/>
      <c r="AP144" s="5">
        <v>6.4</v>
      </c>
      <c r="AQ144" s="5">
        <v>5</v>
      </c>
      <c r="AR144" s="5"/>
      <c r="AS144" s="5"/>
      <c r="AT144" s="5"/>
      <c r="AU144" s="5"/>
      <c r="AV144" s="5">
        <f t="shared" si="32"/>
        <v>5</v>
      </c>
      <c r="AW144" s="5">
        <v>1</v>
      </c>
      <c r="AX144">
        <f t="shared" si="26"/>
        <v>1</v>
      </c>
      <c r="AY144" t="str">
        <f t="shared" si="33"/>
        <v/>
      </c>
      <c r="AZ144" s="5"/>
      <c r="BA144" s="5"/>
      <c r="BB144" s="5">
        <v>4.2</v>
      </c>
      <c r="BC144" s="5">
        <v>3</v>
      </c>
      <c r="BD144" s="5">
        <v>0</v>
      </c>
      <c r="BE144" s="5">
        <v>0</v>
      </c>
      <c r="BF144" s="5"/>
      <c r="BH144" s="1">
        <v>1</v>
      </c>
      <c r="BI144" s="1" t="str">
        <f t="shared" si="34"/>
        <v/>
      </c>
      <c r="BJ144" s="1">
        <v>2.2000000000000002</v>
      </c>
      <c r="BK144" s="1">
        <v>2</v>
      </c>
      <c r="BN144" s="1">
        <v>0</v>
      </c>
      <c r="BO144" s="1">
        <v>0</v>
      </c>
      <c r="BP144" s="1">
        <v>1.01E-2</v>
      </c>
      <c r="BQ144" s="1">
        <v>7.3300000000000004E-2</v>
      </c>
      <c r="BR144">
        <f t="shared" si="35"/>
        <v>8.3400000000000002E-2</v>
      </c>
    </row>
    <row r="145" spans="1:70" x14ac:dyDescent="0.2">
      <c r="A145" s="5" t="s">
        <v>1</v>
      </c>
      <c r="B145" s="5">
        <v>5</v>
      </c>
      <c r="C145" s="5">
        <v>58.706389000000001</v>
      </c>
      <c r="D145" s="5">
        <v>-93.841667000000001</v>
      </c>
      <c r="E145" s="5">
        <v>144</v>
      </c>
      <c r="F145" s="5">
        <v>24</v>
      </c>
      <c r="G145" s="5" t="s">
        <v>58</v>
      </c>
      <c r="H145" s="5"/>
      <c r="I145" s="5">
        <v>13.6</v>
      </c>
      <c r="J145" s="5">
        <v>0</v>
      </c>
      <c r="K145" s="5">
        <v>1</v>
      </c>
      <c r="L145">
        <f t="shared" si="27"/>
        <v>0</v>
      </c>
      <c r="M145" s="5">
        <v>1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>
        <f t="shared" si="28"/>
        <v>1</v>
      </c>
      <c r="Y145" s="5">
        <f t="shared" si="36"/>
        <v>0</v>
      </c>
      <c r="Z145" s="5">
        <f t="shared" si="29"/>
        <v>1</v>
      </c>
      <c r="AA145" s="5"/>
      <c r="AB145" s="5"/>
      <c r="AC145" s="5"/>
      <c r="AD145" s="5"/>
      <c r="AE145" s="5"/>
      <c r="AF145" s="5"/>
      <c r="AG145" s="5"/>
      <c r="AH145" s="5"/>
      <c r="AI145" s="5">
        <f t="shared" si="30"/>
        <v>0</v>
      </c>
      <c r="AJ145" s="5" t="str">
        <f t="shared" si="31"/>
        <v>0</v>
      </c>
      <c r="AK145" s="5"/>
      <c r="AL145" s="5"/>
      <c r="AM145" s="5"/>
      <c r="AN145" s="5"/>
      <c r="AO145" s="5"/>
      <c r="AP145" s="5">
        <v>9.3000000000000007</v>
      </c>
      <c r="AQ145" s="5">
        <v>3</v>
      </c>
      <c r="AR145" s="5"/>
      <c r="AS145" s="5"/>
      <c r="AT145" s="5"/>
      <c r="AU145" s="5"/>
      <c r="AV145" s="5">
        <f t="shared" si="32"/>
        <v>3</v>
      </c>
      <c r="AW145" s="5">
        <v>1</v>
      </c>
      <c r="AX145">
        <f t="shared" si="26"/>
        <v>1</v>
      </c>
      <c r="AY145" t="str">
        <f t="shared" si="33"/>
        <v/>
      </c>
      <c r="AZ145" s="5"/>
      <c r="BA145" s="5"/>
      <c r="BB145" s="5">
        <v>6</v>
      </c>
      <c r="BC145" s="5">
        <v>2</v>
      </c>
      <c r="BD145" s="5">
        <v>0</v>
      </c>
      <c r="BE145" s="5">
        <v>0</v>
      </c>
      <c r="BF145" s="5"/>
      <c r="BH145" s="1">
        <v>0</v>
      </c>
      <c r="BI145" s="1">
        <f t="shared" si="34"/>
        <v>1</v>
      </c>
      <c r="BN145" s="1">
        <v>0</v>
      </c>
      <c r="BO145" s="1">
        <v>0</v>
      </c>
      <c r="BR145" t="str">
        <f t="shared" si="35"/>
        <v/>
      </c>
    </row>
    <row r="146" spans="1:70" x14ac:dyDescent="0.2">
      <c r="A146" s="5" t="s">
        <v>1</v>
      </c>
      <c r="B146" s="5">
        <v>5</v>
      </c>
      <c r="C146" s="5">
        <v>58.706389000000001</v>
      </c>
      <c r="D146" s="5">
        <v>-93.841667000000001</v>
      </c>
      <c r="E146" s="5">
        <v>145</v>
      </c>
      <c r="F146" s="5">
        <v>25</v>
      </c>
      <c r="G146" s="5" t="s">
        <v>58</v>
      </c>
      <c r="H146" s="5"/>
      <c r="I146" s="5">
        <v>13.1</v>
      </c>
      <c r="J146" s="5">
        <v>0</v>
      </c>
      <c r="K146" s="5">
        <v>1</v>
      </c>
      <c r="L146">
        <f t="shared" si="27"/>
        <v>0</v>
      </c>
      <c r="M146" s="5">
        <v>1</v>
      </c>
      <c r="N146" s="5">
        <v>1</v>
      </c>
      <c r="O146" s="5"/>
      <c r="P146" s="5"/>
      <c r="Q146" s="5"/>
      <c r="R146" s="5"/>
      <c r="S146" s="5"/>
      <c r="T146" s="5"/>
      <c r="U146" s="5"/>
      <c r="V146" s="5"/>
      <c r="W146" s="5"/>
      <c r="X146" s="5">
        <f t="shared" si="28"/>
        <v>1</v>
      </c>
      <c r="Y146" s="5">
        <f t="shared" si="36"/>
        <v>0</v>
      </c>
      <c r="Z146" s="5">
        <f t="shared" si="29"/>
        <v>2</v>
      </c>
      <c r="AA146" s="5"/>
      <c r="AB146" s="5"/>
      <c r="AC146" s="5"/>
      <c r="AD146" s="5"/>
      <c r="AE146" s="5"/>
      <c r="AF146" s="5"/>
      <c r="AG146" s="5"/>
      <c r="AH146" s="5"/>
      <c r="AI146" s="5">
        <f t="shared" si="30"/>
        <v>0</v>
      </c>
      <c r="AJ146" s="5" t="str">
        <f t="shared" si="31"/>
        <v>0</v>
      </c>
      <c r="AK146" s="5"/>
      <c r="AL146" s="5"/>
      <c r="AM146" s="5"/>
      <c r="AN146" s="5"/>
      <c r="AO146" s="5"/>
      <c r="AP146" s="5">
        <v>4.8</v>
      </c>
      <c r="AQ146" s="5">
        <v>4</v>
      </c>
      <c r="AR146" s="5">
        <v>3.6</v>
      </c>
      <c r="AS146" s="5">
        <v>3</v>
      </c>
      <c r="AT146" s="5"/>
      <c r="AU146" s="5"/>
      <c r="AV146" s="5">
        <f t="shared" si="32"/>
        <v>7</v>
      </c>
      <c r="AW146" s="5">
        <v>1</v>
      </c>
      <c r="AX146">
        <f>IF(SUM(AZ146:BF146)&gt;0, 1, 0)</f>
        <v>1</v>
      </c>
      <c r="AY146" t="str">
        <f t="shared" si="33"/>
        <v/>
      </c>
      <c r="AZ146" s="5"/>
      <c r="BA146" s="5">
        <v>2</v>
      </c>
      <c r="BB146" s="5">
        <v>3.9</v>
      </c>
      <c r="BC146" s="5">
        <f>2+3</f>
        <v>5</v>
      </c>
      <c r="BD146" s="5">
        <v>0</v>
      </c>
      <c r="BE146" s="5">
        <v>0</v>
      </c>
      <c r="BF146" s="5" t="s">
        <v>50</v>
      </c>
      <c r="BH146" s="1">
        <v>1</v>
      </c>
      <c r="BI146" s="1" t="str">
        <f t="shared" si="34"/>
        <v/>
      </c>
      <c r="BL146" s="1">
        <v>2.9</v>
      </c>
      <c r="BM146" s="1">
        <v>3</v>
      </c>
      <c r="BN146" s="1">
        <v>0</v>
      </c>
      <c r="BO146" s="1">
        <v>0</v>
      </c>
      <c r="BP146" s="1">
        <v>7.1999999999999998E-3</v>
      </c>
      <c r="BQ146" s="1">
        <v>0.58169999999999999</v>
      </c>
      <c r="BR146">
        <f t="shared" si="35"/>
        <v>0.58889999999999998</v>
      </c>
    </row>
    <row r="147" spans="1:70" x14ac:dyDescent="0.2">
      <c r="A147" s="5" t="s">
        <v>1</v>
      </c>
      <c r="B147" s="5">
        <v>5</v>
      </c>
      <c r="C147" s="5">
        <v>58.706389000000001</v>
      </c>
      <c r="D147" s="5">
        <v>-93.841667000000001</v>
      </c>
      <c r="E147" s="5">
        <v>146</v>
      </c>
      <c r="F147" s="5">
        <v>26</v>
      </c>
      <c r="G147" s="5" t="s">
        <v>59</v>
      </c>
      <c r="H147" s="5"/>
      <c r="I147" s="5">
        <v>9.5</v>
      </c>
      <c r="J147" s="5">
        <v>0</v>
      </c>
      <c r="K147" s="5">
        <v>1</v>
      </c>
      <c r="L147">
        <f t="shared" si="27"/>
        <v>0</v>
      </c>
      <c r="M147" s="5">
        <v>1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>
        <f t="shared" si="28"/>
        <v>1</v>
      </c>
      <c r="Y147" s="5">
        <f t="shared" si="36"/>
        <v>0</v>
      </c>
      <c r="Z147" s="5">
        <f t="shared" si="29"/>
        <v>1</v>
      </c>
      <c r="AA147" s="5"/>
      <c r="AB147" s="5"/>
      <c r="AC147" s="5"/>
      <c r="AD147" s="5"/>
      <c r="AE147" s="5"/>
      <c r="AF147" s="5"/>
      <c r="AG147" s="5"/>
      <c r="AH147" s="5"/>
      <c r="AI147" s="5">
        <f t="shared" si="30"/>
        <v>0</v>
      </c>
      <c r="AJ147" s="5" t="str">
        <f t="shared" si="31"/>
        <v>0</v>
      </c>
      <c r="AK147" s="5"/>
      <c r="AL147" s="5"/>
      <c r="AM147" s="5"/>
      <c r="AN147" s="5"/>
      <c r="AO147" s="5"/>
      <c r="AP147" s="5">
        <v>7.9</v>
      </c>
      <c r="AQ147" s="5">
        <v>7</v>
      </c>
      <c r="AR147" s="5"/>
      <c r="AS147" s="5"/>
      <c r="AT147" s="5"/>
      <c r="AU147" s="5"/>
      <c r="AV147" s="5">
        <f t="shared" si="32"/>
        <v>7</v>
      </c>
      <c r="AW147" s="5">
        <v>1</v>
      </c>
      <c r="AX147">
        <f t="shared" si="26"/>
        <v>1</v>
      </c>
      <c r="AY147" t="str">
        <f t="shared" si="33"/>
        <v/>
      </c>
      <c r="AZ147" s="5"/>
      <c r="BB147" s="5">
        <v>5.9</v>
      </c>
      <c r="BC147" s="5">
        <v>4</v>
      </c>
      <c r="BD147" s="5">
        <v>0</v>
      </c>
      <c r="BE147" s="5">
        <v>0</v>
      </c>
      <c r="BF147" s="5"/>
      <c r="BH147" s="1">
        <v>1</v>
      </c>
      <c r="BI147" s="1" t="str">
        <f t="shared" si="34"/>
        <v/>
      </c>
      <c r="BL147" s="1">
        <v>2.5</v>
      </c>
      <c r="BM147" s="1">
        <v>3</v>
      </c>
      <c r="BN147" s="1">
        <v>0</v>
      </c>
      <c r="BO147" s="1">
        <v>0</v>
      </c>
      <c r="BP147" s="1">
        <v>2.2200000000000001E-2</v>
      </c>
      <c r="BQ147" s="1">
        <v>0.22040000000000001</v>
      </c>
      <c r="BR147">
        <f t="shared" si="35"/>
        <v>0.24260000000000001</v>
      </c>
    </row>
    <row r="148" spans="1:70" x14ac:dyDescent="0.2">
      <c r="A148" s="5" t="s">
        <v>1</v>
      </c>
      <c r="B148" s="5">
        <v>5</v>
      </c>
      <c r="C148" s="5">
        <v>58.706389000000001</v>
      </c>
      <c r="D148" s="5">
        <v>-93.841667000000001</v>
      </c>
      <c r="E148" s="5">
        <v>147</v>
      </c>
      <c r="F148" s="5">
        <v>27</v>
      </c>
      <c r="G148" s="5" t="s">
        <v>59</v>
      </c>
      <c r="H148" s="5"/>
      <c r="I148" s="5">
        <v>8.3000000000000007</v>
      </c>
      <c r="J148" s="5">
        <v>1</v>
      </c>
      <c r="K148" s="5">
        <v>1</v>
      </c>
      <c r="L148">
        <f t="shared" si="27"/>
        <v>0</v>
      </c>
      <c r="M148" s="5">
        <v>1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>
        <f t="shared" si="28"/>
        <v>1</v>
      </c>
      <c r="Y148" s="5">
        <f t="shared" si="36"/>
        <v>0</v>
      </c>
      <c r="Z148" s="5">
        <f t="shared" si="29"/>
        <v>1</v>
      </c>
      <c r="AA148" s="5"/>
      <c r="AB148" s="5"/>
      <c r="AC148" s="5"/>
      <c r="AD148" s="5"/>
      <c r="AE148" s="5"/>
      <c r="AF148" s="5"/>
      <c r="AG148" s="5"/>
      <c r="AH148" s="5"/>
      <c r="AI148" s="5">
        <f t="shared" si="30"/>
        <v>0</v>
      </c>
      <c r="AJ148" s="5" t="str">
        <f t="shared" si="31"/>
        <v>0</v>
      </c>
      <c r="AK148" s="5"/>
      <c r="AL148" s="5"/>
      <c r="AM148" s="5"/>
      <c r="AN148" s="5"/>
      <c r="AO148" s="5"/>
      <c r="AP148" s="5">
        <v>6.8</v>
      </c>
      <c r="AQ148" s="5">
        <v>7</v>
      </c>
      <c r="AR148" s="5"/>
      <c r="AS148" s="5"/>
      <c r="AT148" s="5"/>
      <c r="AU148" s="5"/>
      <c r="AV148" s="5">
        <f t="shared" si="32"/>
        <v>7</v>
      </c>
      <c r="AW148" s="5">
        <v>1</v>
      </c>
      <c r="AX148">
        <f t="shared" si="26"/>
        <v>1</v>
      </c>
      <c r="AY148" t="str">
        <f t="shared" si="33"/>
        <v/>
      </c>
      <c r="AZ148" s="5"/>
      <c r="BA148" s="5"/>
      <c r="BB148" s="5">
        <v>4.7</v>
      </c>
      <c r="BC148" s="5">
        <v>4</v>
      </c>
      <c r="BD148" s="5">
        <v>0</v>
      </c>
      <c r="BE148" s="5">
        <v>0</v>
      </c>
      <c r="BF148" s="5"/>
      <c r="BG148" s="1">
        <v>1</v>
      </c>
      <c r="BH148" s="1">
        <v>0</v>
      </c>
      <c r="BI148" s="1">
        <f t="shared" si="34"/>
        <v>1</v>
      </c>
      <c r="BL148" s="1">
        <v>1.5</v>
      </c>
      <c r="BM148" s="1">
        <v>4</v>
      </c>
      <c r="BN148" s="1">
        <v>0</v>
      </c>
      <c r="BO148" s="1">
        <v>0</v>
      </c>
      <c r="BP148" s="1">
        <v>1.7299999999999999E-2</v>
      </c>
      <c r="BQ148" s="1">
        <v>9.2999999999999999E-2</v>
      </c>
      <c r="BR148">
        <f t="shared" si="35"/>
        <v>0.1103</v>
      </c>
    </row>
    <row r="149" spans="1:70" x14ac:dyDescent="0.2">
      <c r="A149" s="5" t="s">
        <v>1</v>
      </c>
      <c r="B149" s="5">
        <v>5</v>
      </c>
      <c r="C149" s="5">
        <v>58.706389000000001</v>
      </c>
      <c r="D149" s="5">
        <v>-93.841667000000001</v>
      </c>
      <c r="E149" s="5">
        <v>148</v>
      </c>
      <c r="F149" s="5">
        <v>28</v>
      </c>
      <c r="G149" s="5" t="s">
        <v>60</v>
      </c>
      <c r="H149" s="5">
        <v>37</v>
      </c>
      <c r="I149" s="5"/>
      <c r="J149" s="5">
        <v>1</v>
      </c>
      <c r="K149" s="5">
        <v>1</v>
      </c>
      <c r="L149">
        <f t="shared" si="27"/>
        <v>0</v>
      </c>
      <c r="M149" s="5"/>
      <c r="N149" s="5">
        <v>1</v>
      </c>
      <c r="O149" s="5"/>
      <c r="P149" s="5">
        <v>3</v>
      </c>
      <c r="Q149" s="5">
        <v>2</v>
      </c>
      <c r="R149" s="5"/>
      <c r="S149" s="5"/>
      <c r="T149" s="5"/>
      <c r="U149" s="5"/>
      <c r="V149" s="5"/>
      <c r="W149" s="5"/>
      <c r="X149" s="5">
        <f t="shared" si="28"/>
        <v>1</v>
      </c>
      <c r="Y149" s="5">
        <f t="shared" si="36"/>
        <v>0</v>
      </c>
      <c r="Z149" s="5">
        <f t="shared" si="29"/>
        <v>6</v>
      </c>
      <c r="AA149" s="5"/>
      <c r="AB149" s="5"/>
      <c r="AC149" s="5"/>
      <c r="AD149" s="5"/>
      <c r="AE149" s="5"/>
      <c r="AF149" s="5"/>
      <c r="AG149" s="5"/>
      <c r="AH149" s="5"/>
      <c r="AI149" s="5">
        <f t="shared" si="30"/>
        <v>0</v>
      </c>
      <c r="AJ149" s="5" t="str">
        <f t="shared" si="31"/>
        <v>0</v>
      </c>
      <c r="AK149" s="5"/>
      <c r="AL149" s="5"/>
      <c r="AM149" s="5"/>
      <c r="AN149" s="5"/>
      <c r="AO149" s="5">
        <v>7.9</v>
      </c>
      <c r="AP149" s="5"/>
      <c r="AQ149" s="5"/>
      <c r="AR149" s="5"/>
      <c r="AS149" s="5"/>
      <c r="AT149" s="5"/>
      <c r="AU149" s="5"/>
      <c r="AV149" s="5"/>
      <c r="AW149" s="5"/>
      <c r="AX149">
        <f t="shared" si="26"/>
        <v>1</v>
      </c>
      <c r="AY149" t="str">
        <f t="shared" si="33"/>
        <v/>
      </c>
      <c r="AZ149" s="5">
        <v>5.7</v>
      </c>
      <c r="BA149" s="5">
        <v>3</v>
      </c>
      <c r="BB149" s="5"/>
      <c r="BC149" s="5"/>
      <c r="BD149" s="5">
        <v>0</v>
      </c>
      <c r="BE149" s="5">
        <v>0</v>
      </c>
      <c r="BF149" s="5"/>
      <c r="BH149" s="1">
        <v>1</v>
      </c>
      <c r="BI149" s="1" t="str">
        <f t="shared" si="34"/>
        <v/>
      </c>
      <c r="BJ149" s="1">
        <v>2.2999999999999998</v>
      </c>
      <c r="BK149" s="1">
        <v>2</v>
      </c>
      <c r="BN149" s="1">
        <v>0</v>
      </c>
      <c r="BO149" s="1">
        <v>0</v>
      </c>
      <c r="BP149" s="1">
        <v>0.91120000000000001</v>
      </c>
      <c r="BQ149" s="1">
        <v>0.91930000000000001</v>
      </c>
      <c r="BR149">
        <f t="shared" si="35"/>
        <v>1.8305</v>
      </c>
    </row>
    <row r="150" spans="1:70" x14ac:dyDescent="0.2">
      <c r="A150" s="5" t="s">
        <v>1</v>
      </c>
      <c r="B150" s="5">
        <v>5</v>
      </c>
      <c r="C150" s="5">
        <v>58.706389000000001</v>
      </c>
      <c r="D150" s="5">
        <v>-93.841667000000001</v>
      </c>
      <c r="E150" s="5">
        <v>149</v>
      </c>
      <c r="F150" s="5">
        <v>29</v>
      </c>
      <c r="G150" s="5" t="s">
        <v>60</v>
      </c>
      <c r="H150" s="5">
        <v>36</v>
      </c>
      <c r="I150" s="5"/>
      <c r="J150" s="5">
        <v>1</v>
      </c>
      <c r="K150" s="5">
        <v>1</v>
      </c>
      <c r="L150">
        <f t="shared" si="27"/>
        <v>0</v>
      </c>
      <c r="M150" s="5"/>
      <c r="N150" s="5">
        <v>1</v>
      </c>
      <c r="O150" s="5">
        <v>3</v>
      </c>
      <c r="P150" s="5"/>
      <c r="Q150" s="5"/>
      <c r="R150" s="5"/>
      <c r="S150" s="5"/>
      <c r="T150" s="5"/>
      <c r="U150" s="5"/>
      <c r="V150" s="5"/>
      <c r="W150" s="5"/>
      <c r="X150" s="5">
        <f t="shared" si="28"/>
        <v>1</v>
      </c>
      <c r="Y150" s="5">
        <f t="shared" si="36"/>
        <v>0</v>
      </c>
      <c r="Z150" s="5">
        <f t="shared" si="29"/>
        <v>4</v>
      </c>
      <c r="AA150" s="5"/>
      <c r="AB150" s="5"/>
      <c r="AC150" s="5"/>
      <c r="AD150" s="5"/>
      <c r="AE150" s="5"/>
      <c r="AF150" s="5"/>
      <c r="AG150" s="5"/>
      <c r="AH150" s="5"/>
      <c r="AI150" s="5">
        <f t="shared" si="30"/>
        <v>0</v>
      </c>
      <c r="AJ150" s="5" t="str">
        <f t="shared" si="31"/>
        <v>0</v>
      </c>
      <c r="AK150" s="5"/>
      <c r="AL150" s="5"/>
      <c r="AM150" s="5"/>
      <c r="AN150" s="5"/>
      <c r="AO150" s="5">
        <v>8.8000000000000007</v>
      </c>
      <c r="AP150" s="5"/>
      <c r="AQ150" s="5"/>
      <c r="AR150" s="5"/>
      <c r="AS150" s="5"/>
      <c r="AT150" s="5"/>
      <c r="AU150" s="5"/>
      <c r="AV150" s="5"/>
      <c r="AW150" s="5"/>
      <c r="AX150">
        <f t="shared" si="26"/>
        <v>1</v>
      </c>
      <c r="AY150" t="str">
        <f t="shared" si="33"/>
        <v/>
      </c>
      <c r="AZ150" s="5">
        <v>2.9</v>
      </c>
      <c r="BA150" s="5">
        <v>6</v>
      </c>
      <c r="BB150" s="5"/>
      <c r="BC150" s="5"/>
      <c r="BD150" s="5">
        <v>0</v>
      </c>
      <c r="BE150" s="5">
        <v>0</v>
      </c>
      <c r="BF150" s="5"/>
      <c r="BH150" s="1">
        <v>1</v>
      </c>
      <c r="BI150" s="1" t="str">
        <f t="shared" si="34"/>
        <v/>
      </c>
      <c r="BJ150" s="1">
        <v>1.4</v>
      </c>
      <c r="BK150" s="1">
        <v>8</v>
      </c>
      <c r="BN150" s="1">
        <v>0</v>
      </c>
      <c r="BO150" s="1">
        <v>0</v>
      </c>
      <c r="BP150" s="1">
        <v>1.9E-2</v>
      </c>
      <c r="BQ150" s="1">
        <v>0.2455</v>
      </c>
      <c r="BR150">
        <f t="shared" si="35"/>
        <v>0.26450000000000001</v>
      </c>
    </row>
    <row r="151" spans="1:70" x14ac:dyDescent="0.2">
      <c r="A151" s="5" t="s">
        <v>1</v>
      </c>
      <c r="B151" s="5">
        <v>5</v>
      </c>
      <c r="C151" s="5">
        <v>58.706389000000001</v>
      </c>
      <c r="D151" s="5">
        <v>-93.841667000000001</v>
      </c>
      <c r="E151" s="5">
        <v>150</v>
      </c>
      <c r="F151" s="5">
        <v>30</v>
      </c>
      <c r="G151" s="5" t="s">
        <v>59</v>
      </c>
      <c r="H151" s="5"/>
      <c r="I151" s="5">
        <v>8.4</v>
      </c>
      <c r="J151" s="5">
        <v>1</v>
      </c>
      <c r="K151" s="5">
        <v>1</v>
      </c>
      <c r="L151">
        <f t="shared" si="27"/>
        <v>0</v>
      </c>
      <c r="M151" s="5">
        <v>1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>
        <f t="shared" si="28"/>
        <v>1</v>
      </c>
      <c r="Y151" s="5">
        <f t="shared" si="36"/>
        <v>0</v>
      </c>
      <c r="Z151" s="5">
        <f t="shared" si="29"/>
        <v>1</v>
      </c>
      <c r="AA151" s="5"/>
      <c r="AB151" s="5"/>
      <c r="AC151" s="5"/>
      <c r="AD151" s="5"/>
      <c r="AE151" s="5"/>
      <c r="AF151" s="5"/>
      <c r="AG151" s="5"/>
      <c r="AH151" s="5"/>
      <c r="AI151" s="5">
        <f t="shared" si="30"/>
        <v>0</v>
      </c>
      <c r="AJ151" s="5" t="str">
        <f t="shared" si="31"/>
        <v>0</v>
      </c>
      <c r="AK151" s="5"/>
      <c r="AL151" s="5"/>
      <c r="AM151" s="5"/>
      <c r="AN151" s="5"/>
      <c r="AO151" s="5"/>
      <c r="AP151" s="5">
        <v>5.0999999999999996</v>
      </c>
      <c r="AQ151" s="5">
        <v>5</v>
      </c>
      <c r="AR151" s="5"/>
      <c r="AS151" s="5"/>
      <c r="AT151" s="5"/>
      <c r="AU151" s="5"/>
      <c r="AV151" s="5">
        <f t="shared" si="32"/>
        <v>5</v>
      </c>
      <c r="AW151" s="5"/>
      <c r="AX151">
        <f t="shared" si="26"/>
        <v>0</v>
      </c>
      <c r="AY151">
        <f t="shared" si="33"/>
        <v>1</v>
      </c>
      <c r="AZ151" s="5"/>
      <c r="BA151" s="5"/>
      <c r="BB151" s="5"/>
      <c r="BC151" s="5"/>
      <c r="BD151" s="5">
        <v>0</v>
      </c>
      <c r="BE151" s="5">
        <v>0</v>
      </c>
      <c r="BF151" s="5"/>
      <c r="BH151" s="1">
        <v>0</v>
      </c>
      <c r="BI151" s="1" t="str">
        <f t="shared" si="34"/>
        <v/>
      </c>
      <c r="BN151" s="1">
        <v>0</v>
      </c>
      <c r="BO151" s="1">
        <v>0</v>
      </c>
      <c r="BR151" t="str">
        <f t="shared" si="35"/>
        <v/>
      </c>
    </row>
    <row r="152" spans="1:70" x14ac:dyDescent="0.2">
      <c r="A152" s="5" t="s">
        <v>1</v>
      </c>
      <c r="B152" s="5">
        <v>6</v>
      </c>
      <c r="C152" s="5">
        <v>58.698332999999998</v>
      </c>
      <c r="D152" s="5">
        <v>-93.849166999999994</v>
      </c>
      <c r="E152" s="5">
        <v>151</v>
      </c>
      <c r="F152" s="5">
        <v>1</v>
      </c>
      <c r="G152" s="5" t="s">
        <v>60</v>
      </c>
      <c r="H152" s="5">
        <v>27</v>
      </c>
      <c r="I152" s="5"/>
      <c r="J152" s="5">
        <v>0</v>
      </c>
      <c r="K152" s="5">
        <v>1</v>
      </c>
      <c r="L152">
        <f t="shared" si="27"/>
        <v>0</v>
      </c>
      <c r="M152" s="5"/>
      <c r="N152" s="5"/>
      <c r="O152" s="5">
        <v>2</v>
      </c>
      <c r="P152" s="5"/>
      <c r="Q152" s="5"/>
      <c r="R152" s="5"/>
      <c r="S152" s="5"/>
      <c r="T152" s="5"/>
      <c r="U152" s="5"/>
      <c r="V152" s="5"/>
      <c r="W152" s="5"/>
      <c r="X152" s="5">
        <f t="shared" si="28"/>
        <v>1</v>
      </c>
      <c r="Y152" s="5">
        <f t="shared" si="36"/>
        <v>0</v>
      </c>
      <c r="Z152" s="5">
        <f t="shared" si="29"/>
        <v>2</v>
      </c>
      <c r="AA152" s="5"/>
      <c r="AB152" s="5"/>
      <c r="AC152" s="5"/>
      <c r="AD152" s="5"/>
      <c r="AE152" s="5"/>
      <c r="AF152" s="5"/>
      <c r="AG152" s="5"/>
      <c r="AH152" s="5"/>
      <c r="AI152" s="5">
        <f t="shared" si="30"/>
        <v>0</v>
      </c>
      <c r="AJ152" s="5" t="str">
        <f t="shared" si="31"/>
        <v>0</v>
      </c>
      <c r="AK152" s="5"/>
      <c r="AL152" s="5"/>
      <c r="AM152" s="5"/>
      <c r="AN152" s="5"/>
      <c r="AO152" s="5">
        <v>6.5</v>
      </c>
      <c r="AP152" s="5"/>
      <c r="AQ152" s="5"/>
      <c r="AR152" s="5"/>
      <c r="AS152" s="5"/>
      <c r="AT152" s="5"/>
      <c r="AU152" s="5"/>
      <c r="AV152" s="5"/>
      <c r="AW152" s="5"/>
      <c r="AX152">
        <f t="shared" si="26"/>
        <v>1</v>
      </c>
      <c r="AY152" t="str">
        <f t="shared" si="33"/>
        <v/>
      </c>
      <c r="AZ152" s="5">
        <v>3.6</v>
      </c>
      <c r="BA152" s="5">
        <v>3</v>
      </c>
      <c r="BB152" s="5"/>
      <c r="BC152" s="5"/>
      <c r="BD152" s="5">
        <v>0</v>
      </c>
      <c r="BE152" s="5">
        <v>0</v>
      </c>
      <c r="BF152" s="5"/>
      <c r="BH152" s="1">
        <v>1</v>
      </c>
      <c r="BI152" s="1" t="str">
        <f t="shared" si="34"/>
        <v/>
      </c>
      <c r="BJ152" s="1">
        <v>0.9</v>
      </c>
      <c r="BK152" s="1">
        <v>1</v>
      </c>
      <c r="BN152" s="1">
        <v>0</v>
      </c>
      <c r="BO152" s="1">
        <v>0</v>
      </c>
      <c r="BP152" s="1">
        <v>1.2999999999999999E-3</v>
      </c>
      <c r="BQ152" s="1">
        <v>5.0200000000000002E-2</v>
      </c>
      <c r="BR152">
        <f t="shared" si="35"/>
        <v>5.1500000000000004E-2</v>
      </c>
    </row>
    <row r="153" spans="1:70" x14ac:dyDescent="0.2">
      <c r="A153" s="5" t="s">
        <v>1</v>
      </c>
      <c r="B153" s="5">
        <v>6</v>
      </c>
      <c r="C153" s="5">
        <v>58.698332999999998</v>
      </c>
      <c r="D153" s="5">
        <v>-93.849166999999994</v>
      </c>
      <c r="E153" s="5">
        <v>152</v>
      </c>
      <c r="F153" s="5">
        <v>2</v>
      </c>
      <c r="G153" s="5" t="s">
        <v>59</v>
      </c>
      <c r="H153" s="5"/>
      <c r="I153" s="5">
        <v>11.2</v>
      </c>
      <c r="J153" s="5">
        <v>0</v>
      </c>
      <c r="K153" s="5">
        <v>1</v>
      </c>
      <c r="L153">
        <f t="shared" si="27"/>
        <v>0</v>
      </c>
      <c r="M153" s="5"/>
      <c r="N153" s="5">
        <v>1</v>
      </c>
      <c r="O153" s="5"/>
      <c r="P153" s="5"/>
      <c r="Q153" s="5"/>
      <c r="R153" s="5"/>
      <c r="S153" s="5"/>
      <c r="T153" s="5"/>
      <c r="U153" s="5"/>
      <c r="V153" s="5"/>
      <c r="W153" s="5"/>
      <c r="X153" s="5">
        <f t="shared" si="28"/>
        <v>1</v>
      </c>
      <c r="Y153" s="5">
        <f t="shared" si="36"/>
        <v>0</v>
      </c>
      <c r="Z153" s="5">
        <f t="shared" si="29"/>
        <v>1</v>
      </c>
      <c r="AA153" s="5"/>
      <c r="AB153" s="5"/>
      <c r="AC153" s="5"/>
      <c r="AD153" s="5"/>
      <c r="AE153" s="5"/>
      <c r="AF153" s="5"/>
      <c r="AG153" s="5"/>
      <c r="AH153" s="5"/>
      <c r="AI153" s="5">
        <f t="shared" si="30"/>
        <v>0</v>
      </c>
      <c r="AJ153" s="5" t="str">
        <f t="shared" si="31"/>
        <v>0</v>
      </c>
      <c r="AK153" s="5"/>
      <c r="AL153" s="5"/>
      <c r="AM153" s="5"/>
      <c r="AN153" s="5"/>
      <c r="AO153" s="5"/>
      <c r="AP153" s="5">
        <v>2</v>
      </c>
      <c r="AQ153" s="5"/>
      <c r="AR153" s="5"/>
      <c r="AS153" s="5"/>
      <c r="AT153" s="5"/>
      <c r="AU153" s="5"/>
      <c r="AV153" s="5">
        <f t="shared" si="32"/>
        <v>0</v>
      </c>
      <c r="AW153" s="5">
        <v>1</v>
      </c>
      <c r="AX153">
        <f t="shared" si="26"/>
        <v>1</v>
      </c>
      <c r="AY153" t="str">
        <f t="shared" si="33"/>
        <v/>
      </c>
      <c r="BB153" s="1">
        <v>3.5</v>
      </c>
      <c r="BC153" s="1">
        <v>2</v>
      </c>
      <c r="BD153" s="5">
        <v>0</v>
      </c>
      <c r="BE153" s="5">
        <v>0</v>
      </c>
      <c r="BF153" s="5"/>
      <c r="BG153" s="1">
        <v>1</v>
      </c>
      <c r="BH153" s="1">
        <v>0</v>
      </c>
      <c r="BI153" s="1">
        <f t="shared" si="34"/>
        <v>1</v>
      </c>
      <c r="BL153" s="1">
        <v>1.1000000000000001</v>
      </c>
      <c r="BM153" s="1">
        <v>1</v>
      </c>
      <c r="BN153" s="1">
        <v>0</v>
      </c>
      <c r="BO153" s="1">
        <v>0</v>
      </c>
      <c r="BP153" s="1">
        <v>1E-4</v>
      </c>
      <c r="BQ153" s="1">
        <v>1.2800000000000001E-2</v>
      </c>
      <c r="BR153">
        <f t="shared" si="35"/>
        <v>1.29E-2</v>
      </c>
    </row>
    <row r="154" spans="1:70" x14ac:dyDescent="0.2">
      <c r="A154" s="5" t="s">
        <v>1</v>
      </c>
      <c r="B154" s="5">
        <v>6</v>
      </c>
      <c r="C154" s="5">
        <v>58.698332999999998</v>
      </c>
      <c r="D154" s="5">
        <v>-93.849166999999994</v>
      </c>
      <c r="E154" s="5">
        <v>153</v>
      </c>
      <c r="F154" s="5">
        <v>3</v>
      </c>
      <c r="G154" s="5" t="s">
        <v>60</v>
      </c>
      <c r="H154" s="5">
        <v>21</v>
      </c>
      <c r="I154" s="5"/>
      <c r="J154" s="5">
        <v>0</v>
      </c>
      <c r="K154" s="5">
        <v>1</v>
      </c>
      <c r="L154">
        <f t="shared" si="27"/>
        <v>0</v>
      </c>
      <c r="M154" s="5"/>
      <c r="N154" s="5"/>
      <c r="O154" s="5">
        <v>1</v>
      </c>
      <c r="P154" s="5"/>
      <c r="Q154" s="5"/>
      <c r="R154" s="5"/>
      <c r="S154" s="5"/>
      <c r="T154" s="5"/>
      <c r="U154" s="5"/>
      <c r="V154" s="5"/>
      <c r="W154" s="5" t="s">
        <v>9</v>
      </c>
      <c r="X154" s="5">
        <f t="shared" si="28"/>
        <v>0</v>
      </c>
      <c r="Y154" s="5">
        <v>1</v>
      </c>
      <c r="Z154" s="5" t="str">
        <f t="shared" si="29"/>
        <v>dead</v>
      </c>
      <c r="AA154" s="5"/>
      <c r="AB154" s="5"/>
      <c r="AC154" s="5"/>
      <c r="AD154" s="5"/>
      <c r="AE154" s="5"/>
      <c r="AF154" s="5"/>
      <c r="AG154" s="5"/>
      <c r="AH154" s="5"/>
      <c r="AI154" s="5">
        <f t="shared" si="30"/>
        <v>0</v>
      </c>
      <c r="AJ154" s="5" t="str">
        <f t="shared" si="31"/>
        <v>0</v>
      </c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>
        <f t="shared" si="26"/>
        <v>1</v>
      </c>
      <c r="AY154" t="str">
        <f t="shared" si="33"/>
        <v/>
      </c>
      <c r="AZ154" s="1">
        <v>0.8</v>
      </c>
      <c r="BA154" s="1">
        <v>3</v>
      </c>
      <c r="BD154" s="5">
        <v>0</v>
      </c>
      <c r="BE154" s="5">
        <v>0</v>
      </c>
      <c r="BF154" s="5"/>
      <c r="BH154" s="1">
        <v>0</v>
      </c>
      <c r="BI154" s="1">
        <f t="shared" si="34"/>
        <v>1</v>
      </c>
      <c r="BN154" s="1">
        <v>0</v>
      </c>
      <c r="BO154" s="1">
        <v>0</v>
      </c>
      <c r="BR154" t="str">
        <f t="shared" si="35"/>
        <v/>
      </c>
    </row>
    <row r="155" spans="1:70" x14ac:dyDescent="0.2">
      <c r="A155" s="5" t="s">
        <v>1</v>
      </c>
      <c r="B155" s="5">
        <v>6</v>
      </c>
      <c r="C155" s="5">
        <v>58.698332999999998</v>
      </c>
      <c r="D155" s="5">
        <v>-93.849166999999994</v>
      </c>
      <c r="E155" s="5">
        <v>154</v>
      </c>
      <c r="F155" s="5">
        <v>4</v>
      </c>
      <c r="G155" s="5" t="s">
        <v>60</v>
      </c>
      <c r="H155" s="5">
        <v>24</v>
      </c>
      <c r="I155" s="5"/>
      <c r="J155" s="5">
        <v>0</v>
      </c>
      <c r="K155" s="5">
        <v>1</v>
      </c>
      <c r="L155">
        <f t="shared" si="27"/>
        <v>0</v>
      </c>
      <c r="M155" s="5"/>
      <c r="N155" s="5"/>
      <c r="O155" s="5"/>
      <c r="P155" s="5">
        <v>1</v>
      </c>
      <c r="Q155" s="5"/>
      <c r="R155" s="5"/>
      <c r="S155" s="5" t="s">
        <v>9</v>
      </c>
      <c r="T155" s="5"/>
      <c r="U155" s="5"/>
      <c r="V155" s="5"/>
      <c r="W155" s="5"/>
      <c r="X155" s="5">
        <f t="shared" si="28"/>
        <v>0</v>
      </c>
      <c r="Y155" s="5">
        <v>1</v>
      </c>
      <c r="Z155" s="5" t="str">
        <f t="shared" si="29"/>
        <v>dead</v>
      </c>
      <c r="AA155" s="5"/>
      <c r="AB155" s="5"/>
      <c r="AC155" s="5"/>
      <c r="AD155" s="5"/>
      <c r="AE155" s="5"/>
      <c r="AF155" s="5"/>
      <c r="AG155" s="5"/>
      <c r="AH155" s="5"/>
      <c r="AI155" s="5">
        <f t="shared" si="30"/>
        <v>0</v>
      </c>
      <c r="AJ155" s="5" t="str">
        <f t="shared" si="31"/>
        <v>0</v>
      </c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>
        <f t="shared" si="26"/>
        <v>1</v>
      </c>
      <c r="AY155" t="str">
        <f t="shared" si="33"/>
        <v/>
      </c>
      <c r="AZ155" s="1">
        <v>1</v>
      </c>
      <c r="BA155" s="1">
        <v>3</v>
      </c>
      <c r="BD155" s="5">
        <v>0</v>
      </c>
      <c r="BE155" s="5">
        <v>0</v>
      </c>
      <c r="BF155" s="5"/>
      <c r="BH155" s="1">
        <v>0</v>
      </c>
      <c r="BI155" s="1">
        <f t="shared" si="34"/>
        <v>1</v>
      </c>
      <c r="BN155" s="1">
        <v>0</v>
      </c>
      <c r="BO155" s="1">
        <v>0</v>
      </c>
      <c r="BR155" t="str">
        <f t="shared" si="35"/>
        <v/>
      </c>
    </row>
    <row r="156" spans="1:70" x14ac:dyDescent="0.2">
      <c r="A156" s="5" t="s">
        <v>1</v>
      </c>
      <c r="B156" s="5">
        <v>6</v>
      </c>
      <c r="C156" s="5">
        <v>58.698332999999998</v>
      </c>
      <c r="D156" s="5">
        <v>-93.849166999999994</v>
      </c>
      <c r="E156" s="5">
        <v>155</v>
      </c>
      <c r="F156" s="5">
        <v>5</v>
      </c>
      <c r="G156" s="5" t="s">
        <v>58</v>
      </c>
      <c r="H156" s="5"/>
      <c r="I156" s="5">
        <v>16.100000000000001</v>
      </c>
      <c r="J156" s="5">
        <v>0</v>
      </c>
      <c r="K156" s="5">
        <v>1</v>
      </c>
      <c r="L156">
        <f t="shared" si="27"/>
        <v>0</v>
      </c>
      <c r="M156" s="5"/>
      <c r="N156" s="5">
        <v>1</v>
      </c>
      <c r="O156" s="5"/>
      <c r="P156" s="5"/>
      <c r="Q156" s="5"/>
      <c r="R156" s="5"/>
      <c r="S156" s="5"/>
      <c r="T156" s="5"/>
      <c r="U156" s="5"/>
      <c r="V156" s="5"/>
      <c r="W156" s="5">
        <v>1</v>
      </c>
      <c r="X156" s="5">
        <f t="shared" si="28"/>
        <v>1</v>
      </c>
      <c r="Y156" s="5">
        <f t="shared" si="36"/>
        <v>0</v>
      </c>
      <c r="Z156" s="5">
        <f t="shared" si="29"/>
        <v>2</v>
      </c>
      <c r="AA156" s="5"/>
      <c r="AB156" s="5"/>
      <c r="AC156" s="5"/>
      <c r="AD156" s="5"/>
      <c r="AE156" s="5"/>
      <c r="AF156" s="5"/>
      <c r="AG156" s="5"/>
      <c r="AH156" s="5"/>
      <c r="AI156" s="5">
        <f t="shared" si="30"/>
        <v>0</v>
      </c>
      <c r="AJ156" s="5" t="str">
        <f t="shared" si="31"/>
        <v>0</v>
      </c>
      <c r="AK156" s="5"/>
      <c r="AL156" s="5"/>
      <c r="AM156" s="5"/>
      <c r="AN156" s="5"/>
      <c r="AO156" s="5"/>
      <c r="AP156" s="5">
        <v>3.3</v>
      </c>
      <c r="AQ156" s="5">
        <v>3</v>
      </c>
      <c r="AR156" s="5">
        <v>2.5</v>
      </c>
      <c r="AS156" s="5">
        <v>2</v>
      </c>
      <c r="AT156" s="5"/>
      <c r="AU156" s="5"/>
      <c r="AV156" s="5">
        <f t="shared" si="32"/>
        <v>5</v>
      </c>
      <c r="AW156" s="5"/>
      <c r="AX156">
        <f t="shared" si="26"/>
        <v>1</v>
      </c>
      <c r="AY156" t="str">
        <f t="shared" si="33"/>
        <v/>
      </c>
      <c r="BB156" s="1">
        <v>3.2</v>
      </c>
      <c r="BC156" s="1">
        <v>2</v>
      </c>
      <c r="BD156" s="5">
        <v>0</v>
      </c>
      <c r="BE156" s="5">
        <v>0</v>
      </c>
      <c r="BF156" s="5"/>
      <c r="BH156" s="1">
        <v>1</v>
      </c>
      <c r="BI156" s="1" t="str">
        <f t="shared" si="34"/>
        <v/>
      </c>
      <c r="BL156" s="1">
        <v>3.3</v>
      </c>
      <c r="BM156" s="1">
        <v>2</v>
      </c>
      <c r="BN156" s="1">
        <v>0</v>
      </c>
      <c r="BO156" s="1">
        <v>0</v>
      </c>
      <c r="BP156" s="1">
        <v>1.3599999999999999E-2</v>
      </c>
      <c r="BQ156" s="1">
        <v>4.8899999999999999E-2</v>
      </c>
      <c r="BR156">
        <f t="shared" si="35"/>
        <v>6.25E-2</v>
      </c>
    </row>
    <row r="157" spans="1:70" x14ac:dyDescent="0.2">
      <c r="A157" s="5" t="s">
        <v>1</v>
      </c>
      <c r="B157" s="5">
        <v>6</v>
      </c>
      <c r="C157" s="5">
        <v>58.698332999999998</v>
      </c>
      <c r="D157" s="5">
        <v>-93.849166999999994</v>
      </c>
      <c r="E157" s="5">
        <v>156</v>
      </c>
      <c r="F157" s="5">
        <v>6</v>
      </c>
      <c r="G157" s="5" t="s">
        <v>58</v>
      </c>
      <c r="H157" s="5"/>
      <c r="I157" s="5">
        <v>13.8</v>
      </c>
      <c r="J157" s="5">
        <v>0</v>
      </c>
      <c r="K157" s="5">
        <v>1</v>
      </c>
      <c r="L157">
        <f t="shared" si="27"/>
        <v>0</v>
      </c>
      <c r="M157" s="5">
        <v>1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>
        <f t="shared" si="28"/>
        <v>1</v>
      </c>
      <c r="Y157" s="5">
        <f t="shared" si="36"/>
        <v>0</v>
      </c>
      <c r="Z157" s="5">
        <f t="shared" si="29"/>
        <v>1</v>
      </c>
      <c r="AA157" s="5"/>
      <c r="AB157" s="5"/>
      <c r="AC157" s="5"/>
      <c r="AD157" s="5"/>
      <c r="AE157" s="5"/>
      <c r="AF157" s="5"/>
      <c r="AG157" s="5"/>
      <c r="AH157" s="5"/>
      <c r="AI157" s="5">
        <f t="shared" si="30"/>
        <v>0</v>
      </c>
      <c r="AJ157" s="5" t="str">
        <f t="shared" si="31"/>
        <v>0</v>
      </c>
      <c r="AK157" s="5"/>
      <c r="AL157" s="5"/>
      <c r="AM157" s="5"/>
      <c r="AN157" s="5"/>
      <c r="AO157" s="5"/>
      <c r="AP157" s="5">
        <v>4.7</v>
      </c>
      <c r="AQ157" s="5">
        <v>5</v>
      </c>
      <c r="AR157" s="5"/>
      <c r="AS157" s="5"/>
      <c r="AT157" s="5"/>
      <c r="AU157" s="5"/>
      <c r="AV157" s="5">
        <f t="shared" si="32"/>
        <v>5</v>
      </c>
      <c r="AW157" s="5"/>
      <c r="AX157">
        <f t="shared" si="26"/>
        <v>0</v>
      </c>
      <c r="AY157">
        <f t="shared" si="33"/>
        <v>1</v>
      </c>
      <c r="BD157" s="5">
        <v>0</v>
      </c>
      <c r="BE157" s="5">
        <v>0</v>
      </c>
      <c r="BF157" s="5"/>
      <c r="BH157" s="1">
        <v>0</v>
      </c>
      <c r="BI157" s="1" t="str">
        <f t="shared" si="34"/>
        <v/>
      </c>
      <c r="BN157" s="1">
        <v>0</v>
      </c>
      <c r="BO157" s="1">
        <v>0</v>
      </c>
      <c r="BR157" t="str">
        <f t="shared" si="35"/>
        <v/>
      </c>
    </row>
    <row r="158" spans="1:70" x14ac:dyDescent="0.2">
      <c r="A158" s="5" t="s">
        <v>1</v>
      </c>
      <c r="B158" s="5">
        <v>6</v>
      </c>
      <c r="C158" s="5">
        <v>58.698332999999998</v>
      </c>
      <c r="D158" s="5">
        <v>-93.849166999999994</v>
      </c>
      <c r="E158" s="5">
        <v>157</v>
      </c>
      <c r="F158" s="5">
        <v>7</v>
      </c>
      <c r="G158" s="5" t="s">
        <v>58</v>
      </c>
      <c r="H158" s="5"/>
      <c r="I158" s="5">
        <v>15.7</v>
      </c>
      <c r="J158" s="5">
        <v>0</v>
      </c>
      <c r="K158" s="5">
        <v>1</v>
      </c>
      <c r="L158">
        <f t="shared" si="27"/>
        <v>0</v>
      </c>
      <c r="M158" s="5">
        <v>1</v>
      </c>
      <c r="N158" s="5"/>
      <c r="O158" s="5"/>
      <c r="P158" s="5"/>
      <c r="Q158" s="5"/>
      <c r="R158" s="5"/>
      <c r="S158" s="5"/>
      <c r="T158" s="5"/>
      <c r="U158" s="5"/>
      <c r="V158" s="5">
        <v>1</v>
      </c>
      <c r="W158" s="5"/>
      <c r="X158" s="5">
        <f t="shared" si="28"/>
        <v>1</v>
      </c>
      <c r="Y158" s="5">
        <f t="shared" si="36"/>
        <v>0</v>
      </c>
      <c r="Z158" s="5">
        <f t="shared" si="29"/>
        <v>2</v>
      </c>
      <c r="AA158" s="5"/>
      <c r="AB158" s="5"/>
      <c r="AC158" s="5"/>
      <c r="AD158" s="5"/>
      <c r="AE158" s="5"/>
      <c r="AF158" s="5"/>
      <c r="AG158" s="5"/>
      <c r="AH158" s="5"/>
      <c r="AI158" s="5">
        <f t="shared" si="30"/>
        <v>0</v>
      </c>
      <c r="AJ158" s="5" t="str">
        <f t="shared" si="31"/>
        <v>0</v>
      </c>
      <c r="AK158" s="5"/>
      <c r="AL158" s="5"/>
      <c r="AM158" s="5"/>
      <c r="AN158" s="5"/>
      <c r="AO158" s="5"/>
      <c r="AP158" s="5">
        <v>6.8</v>
      </c>
      <c r="AQ158" s="5">
        <v>2</v>
      </c>
      <c r="AR158" s="5">
        <v>5.2</v>
      </c>
      <c r="AS158" s="5">
        <v>3</v>
      </c>
      <c r="AT158" s="5"/>
      <c r="AU158" s="5"/>
      <c r="AV158" s="5">
        <f t="shared" si="32"/>
        <v>5</v>
      </c>
      <c r="AW158" s="5"/>
      <c r="AX158">
        <f t="shared" si="26"/>
        <v>0</v>
      </c>
      <c r="AY158">
        <f t="shared" si="33"/>
        <v>1</v>
      </c>
      <c r="BD158" s="5">
        <v>0</v>
      </c>
      <c r="BE158" s="5">
        <v>0</v>
      </c>
      <c r="BF158" s="5"/>
      <c r="BH158" s="1">
        <v>0</v>
      </c>
      <c r="BI158" s="1" t="str">
        <f t="shared" si="34"/>
        <v/>
      </c>
      <c r="BN158" s="1">
        <v>0</v>
      </c>
      <c r="BO158" s="1">
        <v>0</v>
      </c>
      <c r="BR158" t="str">
        <f t="shared" si="35"/>
        <v/>
      </c>
    </row>
    <row r="159" spans="1:70" x14ac:dyDescent="0.2">
      <c r="A159" s="5" t="s">
        <v>1</v>
      </c>
      <c r="B159" s="5">
        <v>6</v>
      </c>
      <c r="C159" s="5">
        <v>58.698332999999998</v>
      </c>
      <c r="D159" s="5">
        <v>-93.849166999999994</v>
      </c>
      <c r="E159" s="5">
        <v>158</v>
      </c>
      <c r="F159" s="5">
        <v>8</v>
      </c>
      <c r="G159" s="5" t="s">
        <v>58</v>
      </c>
      <c r="H159" s="5"/>
      <c r="I159" s="5">
        <v>18.5</v>
      </c>
      <c r="J159" s="5">
        <v>0</v>
      </c>
      <c r="K159" s="5">
        <v>1</v>
      </c>
      <c r="L159">
        <f t="shared" si="27"/>
        <v>0</v>
      </c>
      <c r="M159" s="5">
        <v>1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>
        <f t="shared" si="28"/>
        <v>1</v>
      </c>
      <c r="Y159" s="5">
        <f t="shared" si="36"/>
        <v>0</v>
      </c>
      <c r="Z159" s="5">
        <f t="shared" si="29"/>
        <v>1</v>
      </c>
      <c r="AA159" s="5">
        <v>1</v>
      </c>
      <c r="AB159" s="5"/>
      <c r="AC159" s="5"/>
      <c r="AD159" s="5"/>
      <c r="AE159" s="5"/>
      <c r="AF159" s="5"/>
      <c r="AG159" s="5"/>
      <c r="AH159" s="5"/>
      <c r="AI159" s="5">
        <f t="shared" si="30"/>
        <v>1</v>
      </c>
      <c r="AJ159" s="5" t="str">
        <f t="shared" si="31"/>
        <v>1</v>
      </c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>
        <f t="shared" si="32"/>
        <v>0</v>
      </c>
      <c r="AW159" s="5"/>
      <c r="AX159">
        <f t="shared" si="26"/>
        <v>0</v>
      </c>
      <c r="AY159">
        <f t="shared" si="33"/>
        <v>1</v>
      </c>
      <c r="BD159" s="5">
        <v>0</v>
      </c>
      <c r="BE159" s="5">
        <v>0</v>
      </c>
      <c r="BF159" s="5"/>
      <c r="BH159" s="1">
        <v>0</v>
      </c>
      <c r="BI159" s="1" t="str">
        <f t="shared" si="34"/>
        <v/>
      </c>
      <c r="BN159" s="1">
        <v>0</v>
      </c>
      <c r="BO159" s="1">
        <v>0</v>
      </c>
      <c r="BR159" t="str">
        <f t="shared" si="35"/>
        <v/>
      </c>
    </row>
    <row r="160" spans="1:70" x14ac:dyDescent="0.2">
      <c r="A160" s="5" t="s">
        <v>1</v>
      </c>
      <c r="B160" s="5">
        <v>6</v>
      </c>
      <c r="C160" s="5">
        <v>58.698332999999998</v>
      </c>
      <c r="D160" s="5">
        <v>-93.849166999999994</v>
      </c>
      <c r="E160" s="5">
        <v>159</v>
      </c>
      <c r="F160" s="5">
        <v>9</v>
      </c>
      <c r="G160" s="5" t="s">
        <v>60</v>
      </c>
      <c r="H160" s="5">
        <v>25</v>
      </c>
      <c r="I160" s="5"/>
      <c r="J160" s="5">
        <v>1</v>
      </c>
      <c r="K160" s="5">
        <v>1</v>
      </c>
      <c r="L160">
        <f t="shared" si="27"/>
        <v>0</v>
      </c>
      <c r="M160" s="5"/>
      <c r="N160" s="5"/>
      <c r="O160" s="5"/>
      <c r="P160" s="5">
        <v>2</v>
      </c>
      <c r="Q160" s="5"/>
      <c r="R160" s="5"/>
      <c r="S160" s="5"/>
      <c r="T160" s="5"/>
      <c r="U160" s="5"/>
      <c r="V160" s="5"/>
      <c r="W160" s="5"/>
      <c r="X160" s="5">
        <f t="shared" si="28"/>
        <v>1</v>
      </c>
      <c r="Y160" s="5">
        <f t="shared" si="36"/>
        <v>0</v>
      </c>
      <c r="Z160" s="5">
        <f t="shared" si="29"/>
        <v>2</v>
      </c>
      <c r="AA160" s="5"/>
      <c r="AB160" s="5"/>
      <c r="AC160" s="5"/>
      <c r="AD160" s="5"/>
      <c r="AE160" s="5"/>
      <c r="AF160" s="5"/>
      <c r="AG160" s="5"/>
      <c r="AH160" s="5"/>
      <c r="AI160" s="5">
        <f t="shared" si="30"/>
        <v>0</v>
      </c>
      <c r="AJ160" s="5" t="str">
        <f t="shared" si="31"/>
        <v>0</v>
      </c>
      <c r="AK160" s="5"/>
      <c r="AL160" s="5"/>
      <c r="AM160" s="5"/>
      <c r="AN160" s="5"/>
      <c r="AO160" s="5">
        <v>6.7</v>
      </c>
      <c r="AP160" s="5"/>
      <c r="AQ160" s="5"/>
      <c r="AR160" s="5"/>
      <c r="AS160" s="5"/>
      <c r="AT160" s="5"/>
      <c r="AU160" s="5"/>
      <c r="AV160" s="5"/>
      <c r="AW160" s="5"/>
      <c r="AX160">
        <f t="shared" si="26"/>
        <v>1</v>
      </c>
      <c r="AY160" t="str">
        <f t="shared" si="33"/>
        <v/>
      </c>
      <c r="AZ160" s="1">
        <v>0.7</v>
      </c>
      <c r="BA160" s="1">
        <v>1</v>
      </c>
      <c r="BD160" s="5">
        <v>0</v>
      </c>
      <c r="BE160" s="5">
        <v>0</v>
      </c>
      <c r="BF160" s="5"/>
      <c r="BH160" s="1">
        <v>1</v>
      </c>
      <c r="BI160" s="1" t="str">
        <f t="shared" si="34"/>
        <v/>
      </c>
      <c r="BJ160" s="1">
        <v>1.5</v>
      </c>
      <c r="BK160" s="1">
        <v>1</v>
      </c>
      <c r="BN160" s="1">
        <v>0</v>
      </c>
      <c r="BO160" s="1">
        <v>0</v>
      </c>
      <c r="BP160" s="1">
        <v>2.0000000000000001E-4</v>
      </c>
      <c r="BQ160">
        <v>2.7000000000000001E-3</v>
      </c>
      <c r="BR160">
        <f t="shared" si="35"/>
        <v>2.9000000000000002E-3</v>
      </c>
    </row>
    <row r="161" spans="1:70" x14ac:dyDescent="0.2">
      <c r="A161" s="5" t="s">
        <v>1</v>
      </c>
      <c r="B161" s="5">
        <v>6</v>
      </c>
      <c r="C161" s="5">
        <v>58.698332999999998</v>
      </c>
      <c r="D161" s="5">
        <v>-93.849166999999994</v>
      </c>
      <c r="E161" s="5">
        <v>160</v>
      </c>
      <c r="F161" s="5">
        <v>10</v>
      </c>
      <c r="G161" s="5" t="s">
        <v>59</v>
      </c>
      <c r="H161" s="5"/>
      <c r="I161" s="5">
        <v>13.1</v>
      </c>
      <c r="J161" s="5">
        <v>0</v>
      </c>
      <c r="K161" s="5">
        <v>1</v>
      </c>
      <c r="L161">
        <f t="shared" si="27"/>
        <v>0</v>
      </c>
      <c r="M161" s="5"/>
      <c r="N161" s="5">
        <v>1</v>
      </c>
      <c r="O161" s="5"/>
      <c r="P161" s="5"/>
      <c r="Q161" s="5"/>
      <c r="R161" s="5"/>
      <c r="S161" s="5"/>
      <c r="T161" s="5"/>
      <c r="U161" s="5"/>
      <c r="V161" s="5"/>
      <c r="W161" s="5"/>
      <c r="X161" s="5">
        <f t="shared" si="28"/>
        <v>1</v>
      </c>
      <c r="Y161" s="5">
        <f t="shared" si="36"/>
        <v>0</v>
      </c>
      <c r="Z161" s="5">
        <f t="shared" si="29"/>
        <v>1</v>
      </c>
      <c r="AA161" s="5"/>
      <c r="AB161" s="5"/>
      <c r="AC161" s="5"/>
      <c r="AD161" s="5"/>
      <c r="AE161" s="5"/>
      <c r="AF161" s="5"/>
      <c r="AG161" s="5"/>
      <c r="AH161" s="5"/>
      <c r="AI161" s="5">
        <f t="shared" si="30"/>
        <v>0</v>
      </c>
      <c r="AJ161" s="5" t="str">
        <f t="shared" si="31"/>
        <v>0</v>
      </c>
      <c r="AK161" s="5"/>
      <c r="AL161" s="5"/>
      <c r="AM161" s="5"/>
      <c r="AN161" s="5"/>
      <c r="AO161" s="5"/>
      <c r="AP161" s="5">
        <v>8.1</v>
      </c>
      <c r="AQ161" s="5">
        <v>5</v>
      </c>
      <c r="AR161" s="5"/>
      <c r="AS161" s="5"/>
      <c r="AT161" s="5"/>
      <c r="AU161" s="5"/>
      <c r="AV161" s="5">
        <f t="shared" si="32"/>
        <v>5</v>
      </c>
      <c r="AW161" s="5">
        <v>1</v>
      </c>
      <c r="AX161">
        <f t="shared" si="26"/>
        <v>1</v>
      </c>
      <c r="AY161" t="str">
        <f t="shared" si="33"/>
        <v/>
      </c>
      <c r="BB161" s="1">
        <v>5.3</v>
      </c>
      <c r="BC161" s="1">
        <v>2</v>
      </c>
      <c r="BD161" s="5">
        <v>0</v>
      </c>
      <c r="BE161" s="5">
        <v>0</v>
      </c>
      <c r="BF161" s="5"/>
      <c r="BH161" s="1">
        <v>1</v>
      </c>
      <c r="BI161" s="1" t="str">
        <f t="shared" si="34"/>
        <v/>
      </c>
      <c r="BL161" s="1">
        <v>3.7</v>
      </c>
      <c r="BM161" s="1">
        <v>2</v>
      </c>
      <c r="BN161" s="1">
        <v>0</v>
      </c>
      <c r="BO161" s="1">
        <v>0</v>
      </c>
      <c r="BP161" s="1">
        <v>1.9900000000000001E-2</v>
      </c>
      <c r="BQ161" s="1">
        <v>6.5000000000000002E-2</v>
      </c>
      <c r="BR161">
        <f t="shared" si="35"/>
        <v>8.4900000000000003E-2</v>
      </c>
    </row>
    <row r="162" spans="1:70" x14ac:dyDescent="0.2">
      <c r="A162" s="5" t="s">
        <v>1</v>
      </c>
      <c r="B162" s="5">
        <v>6</v>
      </c>
      <c r="C162" s="5">
        <v>58.698332999999998</v>
      </c>
      <c r="D162" s="5">
        <v>-93.849166999999994</v>
      </c>
      <c r="E162" s="5">
        <v>161</v>
      </c>
      <c r="F162" s="5">
        <v>11</v>
      </c>
      <c r="G162" s="5" t="s">
        <v>59</v>
      </c>
      <c r="H162" s="5"/>
      <c r="I162" s="5">
        <v>12.6</v>
      </c>
      <c r="J162" s="5">
        <v>0</v>
      </c>
      <c r="K162" s="5">
        <v>1</v>
      </c>
      <c r="L162">
        <f t="shared" si="27"/>
        <v>0</v>
      </c>
      <c r="M162" s="5"/>
      <c r="N162" s="5">
        <v>1</v>
      </c>
      <c r="O162" s="5"/>
      <c r="P162" s="5"/>
      <c r="Q162" s="5"/>
      <c r="R162" s="5"/>
      <c r="S162" s="5"/>
      <c r="T162" s="5"/>
      <c r="U162" s="5"/>
      <c r="V162" s="5"/>
      <c r="W162" s="5"/>
      <c r="X162" s="5">
        <f t="shared" si="28"/>
        <v>1</v>
      </c>
      <c r="Y162" s="5">
        <f t="shared" si="36"/>
        <v>0</v>
      </c>
      <c r="Z162" s="5">
        <f t="shared" si="29"/>
        <v>1</v>
      </c>
      <c r="AA162" s="5"/>
      <c r="AB162" s="5"/>
      <c r="AC162" s="5"/>
      <c r="AD162" s="5"/>
      <c r="AE162" s="5"/>
      <c r="AF162" s="5"/>
      <c r="AG162" s="5"/>
      <c r="AH162" s="5"/>
      <c r="AI162" s="5">
        <f t="shared" si="30"/>
        <v>0</v>
      </c>
      <c r="AJ162" s="5" t="str">
        <f t="shared" si="31"/>
        <v>0</v>
      </c>
      <c r="AK162" s="5"/>
      <c r="AL162" s="5"/>
      <c r="AM162" s="5"/>
      <c r="AN162" s="5"/>
      <c r="AO162" s="5"/>
      <c r="AP162" s="5">
        <v>6</v>
      </c>
      <c r="AQ162" s="5">
        <v>5</v>
      </c>
      <c r="AR162" s="5"/>
      <c r="AS162" s="5"/>
      <c r="AT162" s="5"/>
      <c r="AU162" s="5"/>
      <c r="AV162" s="5">
        <f t="shared" si="32"/>
        <v>5</v>
      </c>
      <c r="AW162" s="5"/>
      <c r="AX162">
        <f t="shared" si="26"/>
        <v>1</v>
      </c>
      <c r="AY162" t="str">
        <f t="shared" si="33"/>
        <v/>
      </c>
      <c r="BB162" s="1">
        <v>3.4</v>
      </c>
      <c r="BC162" s="1">
        <v>2</v>
      </c>
      <c r="BD162" s="5">
        <v>0</v>
      </c>
      <c r="BE162" s="5">
        <v>0</v>
      </c>
      <c r="BF162" s="5"/>
      <c r="BH162" s="1">
        <v>1</v>
      </c>
      <c r="BI162" s="1" t="str">
        <f t="shared" si="34"/>
        <v/>
      </c>
      <c r="BL162" s="1">
        <v>2.2000000000000002</v>
      </c>
      <c r="BM162" s="1">
        <v>1</v>
      </c>
      <c r="BN162" s="1">
        <v>0</v>
      </c>
      <c r="BO162" s="1">
        <v>0</v>
      </c>
      <c r="BP162" s="1">
        <v>6.4999999999999997E-3</v>
      </c>
      <c r="BQ162" s="1">
        <v>2.8799999999999999E-2</v>
      </c>
      <c r="BR162">
        <f t="shared" si="35"/>
        <v>3.5299999999999998E-2</v>
      </c>
    </row>
    <row r="163" spans="1:70" x14ac:dyDescent="0.2">
      <c r="A163" s="5" t="s">
        <v>1</v>
      </c>
      <c r="B163" s="5">
        <v>6</v>
      </c>
      <c r="C163" s="5">
        <v>58.698332999999998</v>
      </c>
      <c r="D163" s="5">
        <v>-93.849166999999994</v>
      </c>
      <c r="E163" s="5">
        <v>162</v>
      </c>
      <c r="F163" s="5">
        <v>12</v>
      </c>
      <c r="G163" s="5" t="s">
        <v>60</v>
      </c>
      <c r="H163" s="5">
        <v>24</v>
      </c>
      <c r="I163" s="5"/>
      <c r="J163" s="5">
        <v>0</v>
      </c>
      <c r="K163" s="5">
        <v>1</v>
      </c>
      <c r="L163">
        <f t="shared" si="27"/>
        <v>0</v>
      </c>
      <c r="M163" s="5"/>
      <c r="N163" s="5"/>
      <c r="O163" s="5"/>
      <c r="P163" s="5">
        <v>2</v>
      </c>
      <c r="Q163" s="5"/>
      <c r="R163" s="5"/>
      <c r="S163" s="5"/>
      <c r="T163" s="5"/>
      <c r="U163" s="5"/>
      <c r="V163" s="5"/>
      <c r="W163" s="5">
        <v>4</v>
      </c>
      <c r="X163" s="5">
        <f t="shared" si="28"/>
        <v>1</v>
      </c>
      <c r="Y163" s="5">
        <f t="shared" si="36"/>
        <v>0</v>
      </c>
      <c r="Z163" s="5">
        <f t="shared" si="29"/>
        <v>6</v>
      </c>
      <c r="AA163" s="5"/>
      <c r="AB163" s="5"/>
      <c r="AC163" s="5"/>
      <c r="AD163" s="5"/>
      <c r="AE163" s="5"/>
      <c r="AF163" s="5"/>
      <c r="AG163" s="5"/>
      <c r="AH163" s="5"/>
      <c r="AI163" s="5">
        <f t="shared" si="30"/>
        <v>0</v>
      </c>
      <c r="AJ163" s="5" t="str">
        <f t="shared" si="31"/>
        <v>0</v>
      </c>
      <c r="AK163" s="5"/>
      <c r="AL163" s="5"/>
      <c r="AM163" s="5"/>
      <c r="AN163" s="5"/>
      <c r="AO163" s="5">
        <v>3.9</v>
      </c>
      <c r="AP163" s="5"/>
      <c r="AQ163" s="5"/>
      <c r="AR163" s="5"/>
      <c r="AS163" s="5"/>
      <c r="AT163" s="5"/>
      <c r="AU163" s="5"/>
      <c r="AV163" s="5"/>
      <c r="AW163" s="5"/>
      <c r="AX163">
        <f t="shared" si="26"/>
        <v>1</v>
      </c>
      <c r="AY163" t="str">
        <f t="shared" si="33"/>
        <v/>
      </c>
      <c r="AZ163" s="1">
        <v>3</v>
      </c>
      <c r="BD163" s="5">
        <v>0</v>
      </c>
      <c r="BE163" s="5">
        <v>0</v>
      </c>
      <c r="BF163" s="5"/>
      <c r="BH163" s="1">
        <v>0</v>
      </c>
      <c r="BI163" s="1">
        <f t="shared" si="34"/>
        <v>1</v>
      </c>
      <c r="BN163" s="1">
        <v>0</v>
      </c>
      <c r="BO163" s="1">
        <v>0</v>
      </c>
      <c r="BR163" t="str">
        <f t="shared" si="35"/>
        <v/>
      </c>
    </row>
    <row r="164" spans="1:70" x14ac:dyDescent="0.2">
      <c r="A164" s="5" t="s">
        <v>1</v>
      </c>
      <c r="B164" s="5">
        <v>6</v>
      </c>
      <c r="C164" s="5">
        <v>58.698332999999998</v>
      </c>
      <c r="D164" s="5">
        <v>-93.849166999999994</v>
      </c>
      <c r="E164" s="5">
        <v>163</v>
      </c>
      <c r="F164" s="5">
        <v>13</v>
      </c>
      <c r="G164" s="5" t="s">
        <v>58</v>
      </c>
      <c r="H164" s="5"/>
      <c r="I164" s="5">
        <v>12</v>
      </c>
      <c r="J164" s="5">
        <v>0</v>
      </c>
      <c r="K164" s="5">
        <v>1</v>
      </c>
      <c r="L164">
        <f t="shared" si="27"/>
        <v>0</v>
      </c>
      <c r="M164" s="5">
        <v>1</v>
      </c>
      <c r="N164" s="5"/>
      <c r="O164" s="5"/>
      <c r="P164" s="5"/>
      <c r="Q164" s="5" t="s">
        <v>9</v>
      </c>
      <c r="R164" s="5"/>
      <c r="S164" s="5"/>
      <c r="T164" s="5"/>
      <c r="U164" s="5"/>
      <c r="V164" s="5"/>
      <c r="W164" s="5"/>
      <c r="X164" s="5">
        <f t="shared" si="28"/>
        <v>0</v>
      </c>
      <c r="Y164" s="5">
        <v>1</v>
      </c>
      <c r="Z164" s="5" t="str">
        <f t="shared" si="29"/>
        <v>dead</v>
      </c>
      <c r="AA164" s="5"/>
      <c r="AB164" s="5"/>
      <c r="AC164" s="5"/>
      <c r="AD164" s="5"/>
      <c r="AE164" s="5"/>
      <c r="AF164" s="5"/>
      <c r="AG164" s="5"/>
      <c r="AH164" s="5"/>
      <c r="AI164" s="5">
        <f t="shared" si="30"/>
        <v>0</v>
      </c>
      <c r="AJ164" s="5" t="str">
        <f t="shared" si="31"/>
        <v>0</v>
      </c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>
        <f t="shared" si="32"/>
        <v>0</v>
      </c>
      <c r="AW164" s="5"/>
      <c r="AX164">
        <f t="shared" si="26"/>
        <v>0</v>
      </c>
      <c r="AY164" t="str">
        <f t="shared" si="33"/>
        <v/>
      </c>
      <c r="BD164" s="5">
        <v>0</v>
      </c>
      <c r="BE164" s="5">
        <v>0</v>
      </c>
      <c r="BF164" s="5"/>
      <c r="BH164" s="1">
        <v>0</v>
      </c>
      <c r="BI164" s="1" t="str">
        <f t="shared" si="34"/>
        <v/>
      </c>
      <c r="BN164" s="1">
        <v>0</v>
      </c>
      <c r="BO164" s="1">
        <v>0</v>
      </c>
      <c r="BR164" t="str">
        <f t="shared" si="35"/>
        <v/>
      </c>
    </row>
    <row r="165" spans="1:70" x14ac:dyDescent="0.2">
      <c r="A165" s="5" t="s">
        <v>1</v>
      </c>
      <c r="B165" s="5">
        <v>6</v>
      </c>
      <c r="C165" s="5">
        <v>58.698332999999998</v>
      </c>
      <c r="D165" s="5">
        <v>-93.849166999999994</v>
      </c>
      <c r="E165" s="5">
        <v>164</v>
      </c>
      <c r="F165" s="5">
        <v>14</v>
      </c>
      <c r="G165" s="5" t="s">
        <v>59</v>
      </c>
      <c r="H165" s="5"/>
      <c r="I165" s="5">
        <v>13.8</v>
      </c>
      <c r="J165" s="5">
        <v>0</v>
      </c>
      <c r="K165" s="5">
        <v>1</v>
      </c>
      <c r="L165">
        <f t="shared" si="27"/>
        <v>0</v>
      </c>
      <c r="M165" s="5">
        <v>1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>
        <f t="shared" si="28"/>
        <v>1</v>
      </c>
      <c r="Y165" s="5">
        <f t="shared" si="36"/>
        <v>0</v>
      </c>
      <c r="Z165" s="5">
        <f t="shared" si="29"/>
        <v>1</v>
      </c>
      <c r="AA165" s="5"/>
      <c r="AB165" s="5"/>
      <c r="AC165" s="5"/>
      <c r="AD165" s="5"/>
      <c r="AE165" s="5"/>
      <c r="AF165" s="5"/>
      <c r="AG165" s="5"/>
      <c r="AH165" s="5"/>
      <c r="AI165" s="5">
        <f t="shared" si="30"/>
        <v>0</v>
      </c>
      <c r="AJ165" s="5" t="str">
        <f t="shared" si="31"/>
        <v>0</v>
      </c>
      <c r="AK165" s="5"/>
      <c r="AL165" s="5"/>
      <c r="AM165" s="5"/>
      <c r="AN165" s="5"/>
      <c r="AO165" s="5"/>
      <c r="AP165" s="5">
        <v>5.2</v>
      </c>
      <c r="AQ165" s="5">
        <v>3</v>
      </c>
      <c r="AR165" s="5"/>
      <c r="AS165" s="5"/>
      <c r="AT165" s="5"/>
      <c r="AU165" s="5"/>
      <c r="AV165" s="5">
        <f t="shared" si="32"/>
        <v>3</v>
      </c>
      <c r="AW165" s="5">
        <v>1</v>
      </c>
      <c r="AX165">
        <f t="shared" si="26"/>
        <v>1</v>
      </c>
      <c r="AY165" t="str">
        <f t="shared" si="33"/>
        <v/>
      </c>
      <c r="BB165" s="1">
        <v>4.0999999999999996</v>
      </c>
      <c r="BC165" s="1">
        <v>3</v>
      </c>
      <c r="BD165" s="5">
        <v>0</v>
      </c>
      <c r="BE165" s="5">
        <v>0</v>
      </c>
      <c r="BF165" s="5"/>
      <c r="BH165" s="1">
        <v>1</v>
      </c>
      <c r="BI165" s="1" t="str">
        <f t="shared" si="34"/>
        <v/>
      </c>
      <c r="BL165" s="1">
        <v>1.7</v>
      </c>
      <c r="BM165" s="1">
        <v>1</v>
      </c>
      <c r="BN165" s="1">
        <v>0</v>
      </c>
      <c r="BO165" s="1">
        <v>0</v>
      </c>
      <c r="BP165" s="1">
        <v>4.1999999999999997E-3</v>
      </c>
      <c r="BQ165" s="1">
        <v>8.3999999999999995E-3</v>
      </c>
      <c r="BR165">
        <f t="shared" si="35"/>
        <v>1.26E-2</v>
      </c>
    </row>
    <row r="166" spans="1:70" x14ac:dyDescent="0.2">
      <c r="A166" s="5" t="s">
        <v>1</v>
      </c>
      <c r="B166" s="5">
        <v>6</v>
      </c>
      <c r="C166" s="5">
        <v>58.698332999999998</v>
      </c>
      <c r="D166" s="5">
        <v>-93.849166999999994</v>
      </c>
      <c r="E166" s="5">
        <v>165</v>
      </c>
      <c r="F166" s="5">
        <v>15</v>
      </c>
      <c r="G166" s="5" t="s">
        <v>59</v>
      </c>
      <c r="H166" s="5"/>
      <c r="I166" s="5">
        <v>11.9</v>
      </c>
      <c r="J166" s="5">
        <v>0</v>
      </c>
      <c r="K166" s="5">
        <v>1</v>
      </c>
      <c r="L166">
        <f t="shared" si="27"/>
        <v>0</v>
      </c>
      <c r="M166" s="5">
        <v>1</v>
      </c>
      <c r="N166" s="5"/>
      <c r="O166" s="5"/>
      <c r="P166" s="5"/>
      <c r="Q166" s="5" t="s">
        <v>9</v>
      </c>
      <c r="R166" s="5"/>
      <c r="S166" s="5"/>
      <c r="T166" s="5"/>
      <c r="U166" s="5"/>
      <c r="V166" s="5"/>
      <c r="W166" s="5"/>
      <c r="X166" s="5">
        <f t="shared" si="28"/>
        <v>0</v>
      </c>
      <c r="Y166" s="5">
        <v>1</v>
      </c>
      <c r="Z166" s="5" t="str">
        <f t="shared" si="29"/>
        <v>dead</v>
      </c>
      <c r="AA166" s="5"/>
      <c r="AB166" s="5"/>
      <c r="AC166" s="5"/>
      <c r="AD166" s="5"/>
      <c r="AE166" s="5"/>
      <c r="AF166" s="5"/>
      <c r="AG166" s="5"/>
      <c r="AH166" s="5"/>
      <c r="AI166" s="5">
        <f t="shared" si="30"/>
        <v>0</v>
      </c>
      <c r="AJ166" s="5" t="str">
        <f t="shared" si="31"/>
        <v>0</v>
      </c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>
        <f t="shared" si="32"/>
        <v>0</v>
      </c>
      <c r="AW166" s="5"/>
      <c r="AX166">
        <f t="shared" si="26"/>
        <v>0</v>
      </c>
      <c r="AY166" t="str">
        <f t="shared" si="33"/>
        <v/>
      </c>
      <c r="BD166" s="5">
        <v>0</v>
      </c>
      <c r="BE166" s="5">
        <v>0</v>
      </c>
      <c r="BF166" s="5"/>
      <c r="BH166" s="1">
        <v>0</v>
      </c>
      <c r="BI166" s="1" t="str">
        <f t="shared" si="34"/>
        <v/>
      </c>
      <c r="BN166" s="1">
        <v>0</v>
      </c>
      <c r="BO166" s="1">
        <v>0</v>
      </c>
      <c r="BR166" t="str">
        <f t="shared" si="35"/>
        <v/>
      </c>
    </row>
    <row r="167" spans="1:70" x14ac:dyDescent="0.2">
      <c r="A167" s="5" t="s">
        <v>1</v>
      </c>
      <c r="B167" s="5">
        <v>6</v>
      </c>
      <c r="C167" s="5">
        <v>58.698332999999998</v>
      </c>
      <c r="D167" s="5">
        <v>-93.849166999999994</v>
      </c>
      <c r="E167" s="5">
        <v>166</v>
      </c>
      <c r="F167" s="5">
        <v>16</v>
      </c>
      <c r="G167" s="5" t="s">
        <v>60</v>
      </c>
      <c r="H167" s="5">
        <v>27</v>
      </c>
      <c r="I167" s="5"/>
      <c r="J167" s="5">
        <v>1</v>
      </c>
      <c r="K167" s="5">
        <v>1</v>
      </c>
      <c r="L167">
        <f t="shared" si="27"/>
        <v>0</v>
      </c>
      <c r="M167" s="5"/>
      <c r="N167" s="5"/>
      <c r="O167" s="5"/>
      <c r="P167" s="5"/>
      <c r="Q167" s="5">
        <v>1</v>
      </c>
      <c r="R167" s="5"/>
      <c r="S167" s="5"/>
      <c r="T167" s="5"/>
      <c r="U167" s="5"/>
      <c r="V167" s="5"/>
      <c r="W167" s="5">
        <v>1</v>
      </c>
      <c r="X167" s="5">
        <f t="shared" si="28"/>
        <v>1</v>
      </c>
      <c r="Y167" s="5">
        <f t="shared" si="36"/>
        <v>0</v>
      </c>
      <c r="Z167" s="5">
        <f t="shared" si="29"/>
        <v>2</v>
      </c>
      <c r="AA167" s="5"/>
      <c r="AB167" s="5"/>
      <c r="AC167" s="5"/>
      <c r="AD167" s="5"/>
      <c r="AE167" s="5"/>
      <c r="AF167" s="5"/>
      <c r="AG167" s="5"/>
      <c r="AH167" s="5"/>
      <c r="AI167" s="5">
        <f t="shared" si="30"/>
        <v>0</v>
      </c>
      <c r="AJ167" s="5" t="str">
        <f t="shared" si="31"/>
        <v>0</v>
      </c>
      <c r="AK167" s="5"/>
      <c r="AL167" s="5"/>
      <c r="AM167" s="5"/>
      <c r="AN167" s="5"/>
      <c r="AO167" s="5">
        <v>10.7</v>
      </c>
      <c r="AP167" s="5"/>
      <c r="AQ167" s="5"/>
      <c r="AR167" s="5"/>
      <c r="AS167" s="5"/>
      <c r="AT167" s="5"/>
      <c r="AU167" s="5"/>
      <c r="AV167" s="5"/>
      <c r="AW167" s="5"/>
      <c r="AX167">
        <f t="shared" si="26"/>
        <v>0</v>
      </c>
      <c r="AY167">
        <f t="shared" si="33"/>
        <v>1</v>
      </c>
      <c r="BD167" s="5">
        <v>0</v>
      </c>
      <c r="BE167" s="5">
        <v>0</v>
      </c>
      <c r="BF167" s="5"/>
      <c r="BH167" s="1">
        <v>1</v>
      </c>
      <c r="BI167" s="1" t="str">
        <f t="shared" si="34"/>
        <v/>
      </c>
      <c r="BJ167" s="1">
        <v>1.2</v>
      </c>
      <c r="BK167" s="1">
        <v>1</v>
      </c>
      <c r="BN167" s="1">
        <v>0</v>
      </c>
      <c r="BO167" s="1">
        <v>0</v>
      </c>
      <c r="BP167" s="1">
        <v>3.0999999999999999E-3</v>
      </c>
      <c r="BQ167">
        <v>1.2800000000000001E-2</v>
      </c>
      <c r="BR167">
        <f t="shared" si="35"/>
        <v>1.5900000000000001E-2</v>
      </c>
    </row>
    <row r="168" spans="1:70" x14ac:dyDescent="0.2">
      <c r="A168" s="5" t="s">
        <v>1</v>
      </c>
      <c r="B168" s="5">
        <v>6</v>
      </c>
      <c r="C168" s="5">
        <v>58.698332999999998</v>
      </c>
      <c r="D168" s="5">
        <v>-93.849166999999994</v>
      </c>
      <c r="E168" s="5">
        <v>167</v>
      </c>
      <c r="F168" s="5">
        <v>17</v>
      </c>
      <c r="G168" s="5" t="s">
        <v>60</v>
      </c>
      <c r="H168" s="5">
        <v>42</v>
      </c>
      <c r="I168" s="5"/>
      <c r="J168" s="5">
        <v>1</v>
      </c>
      <c r="K168" s="5">
        <v>1</v>
      </c>
      <c r="L168">
        <f t="shared" si="27"/>
        <v>0</v>
      </c>
      <c r="M168" s="5"/>
      <c r="N168" s="5">
        <v>3</v>
      </c>
      <c r="O168" s="5">
        <v>1</v>
      </c>
      <c r="P168" s="5"/>
      <c r="Q168" s="5"/>
      <c r="R168" s="5"/>
      <c r="S168" s="5"/>
      <c r="T168" s="5"/>
      <c r="U168" s="5"/>
      <c r="V168" s="5"/>
      <c r="W168" s="5"/>
      <c r="X168" s="5">
        <f t="shared" si="28"/>
        <v>1</v>
      </c>
      <c r="Y168" s="5">
        <f t="shared" si="36"/>
        <v>0</v>
      </c>
      <c r="Z168" s="5">
        <f t="shared" si="29"/>
        <v>4</v>
      </c>
      <c r="AA168" s="5"/>
      <c r="AB168" s="5"/>
      <c r="AC168" s="5"/>
      <c r="AD168" s="5"/>
      <c r="AE168" s="5"/>
      <c r="AF168" s="5"/>
      <c r="AG168" s="5"/>
      <c r="AH168" s="5"/>
      <c r="AI168" s="5">
        <f t="shared" si="30"/>
        <v>0</v>
      </c>
      <c r="AJ168" s="5" t="str">
        <f t="shared" si="31"/>
        <v>0</v>
      </c>
      <c r="AK168" s="5"/>
      <c r="AL168" s="5"/>
      <c r="AM168" s="5"/>
      <c r="AN168" s="5"/>
      <c r="AO168" s="5">
        <v>10.1</v>
      </c>
      <c r="AP168" s="5"/>
      <c r="AQ168" s="5"/>
      <c r="AR168" s="5"/>
      <c r="AS168" s="5"/>
      <c r="AT168" s="5"/>
      <c r="AU168" s="5"/>
      <c r="AV168" s="5"/>
      <c r="AW168" s="5"/>
      <c r="AX168">
        <f t="shared" si="26"/>
        <v>1</v>
      </c>
      <c r="AY168" t="str">
        <f t="shared" si="33"/>
        <v/>
      </c>
      <c r="AZ168" s="5">
        <v>1.6</v>
      </c>
      <c r="BA168" s="5">
        <v>2</v>
      </c>
      <c r="BB168" s="5"/>
      <c r="BC168" s="5"/>
      <c r="BD168" s="5">
        <v>0</v>
      </c>
      <c r="BE168" s="5">
        <v>0</v>
      </c>
      <c r="BF168" s="5"/>
      <c r="BH168" s="1">
        <v>0</v>
      </c>
      <c r="BI168" s="1">
        <f t="shared" si="34"/>
        <v>1</v>
      </c>
      <c r="BN168" s="1">
        <v>0</v>
      </c>
      <c r="BO168" s="1">
        <v>0</v>
      </c>
      <c r="BR168" t="str">
        <f t="shared" si="35"/>
        <v/>
      </c>
    </row>
    <row r="169" spans="1:70" x14ac:dyDescent="0.2">
      <c r="A169" s="5" t="s">
        <v>1</v>
      </c>
      <c r="B169" s="5">
        <v>6</v>
      </c>
      <c r="C169" s="5">
        <v>58.698332999999998</v>
      </c>
      <c r="D169" s="5">
        <v>-93.849166999999994</v>
      </c>
      <c r="E169" s="5">
        <v>168</v>
      </c>
      <c r="F169" s="5">
        <v>18</v>
      </c>
      <c r="G169" s="5" t="s">
        <v>59</v>
      </c>
      <c r="H169" s="5"/>
      <c r="I169" s="5">
        <v>10.9</v>
      </c>
      <c r="J169" s="5">
        <v>1</v>
      </c>
      <c r="K169" s="5">
        <v>1</v>
      </c>
      <c r="L169">
        <f t="shared" si="27"/>
        <v>0</v>
      </c>
      <c r="M169" s="5">
        <v>1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>
        <f t="shared" si="28"/>
        <v>1</v>
      </c>
      <c r="Y169" s="5">
        <f t="shared" si="36"/>
        <v>0</v>
      </c>
      <c r="Z169" s="5">
        <f t="shared" si="29"/>
        <v>1</v>
      </c>
      <c r="AA169" s="5"/>
      <c r="AB169" s="5"/>
      <c r="AC169" s="5"/>
      <c r="AD169" s="5"/>
      <c r="AE169" s="5"/>
      <c r="AF169" s="5"/>
      <c r="AG169" s="5"/>
      <c r="AH169" s="5"/>
      <c r="AI169" s="5">
        <f t="shared" si="30"/>
        <v>0</v>
      </c>
      <c r="AJ169" s="5" t="str">
        <f t="shared" si="31"/>
        <v>0</v>
      </c>
      <c r="AK169" s="5"/>
      <c r="AL169" s="5"/>
      <c r="AM169" s="5"/>
      <c r="AN169" s="5"/>
      <c r="AO169" s="5"/>
      <c r="AP169" s="5">
        <v>6.6</v>
      </c>
      <c r="AQ169" s="5">
        <v>4</v>
      </c>
      <c r="AR169" s="5"/>
      <c r="AS169" s="5"/>
      <c r="AT169" s="5"/>
      <c r="AU169" s="5"/>
      <c r="AV169" s="5">
        <f t="shared" si="32"/>
        <v>4</v>
      </c>
      <c r="AW169" s="5">
        <v>1</v>
      </c>
      <c r="AX169">
        <f t="shared" si="26"/>
        <v>1</v>
      </c>
      <c r="AY169" t="str">
        <f t="shared" si="33"/>
        <v/>
      </c>
      <c r="AZ169" s="5"/>
      <c r="BA169" s="5"/>
      <c r="BB169" s="5">
        <v>5</v>
      </c>
      <c r="BC169" s="5">
        <v>2</v>
      </c>
      <c r="BD169" s="5">
        <v>0</v>
      </c>
      <c r="BE169" s="5">
        <v>0</v>
      </c>
      <c r="BF169" s="5"/>
      <c r="BH169" s="1">
        <v>1</v>
      </c>
      <c r="BI169" s="1" t="str">
        <f t="shared" si="34"/>
        <v/>
      </c>
      <c r="BL169" s="1">
        <v>5.8</v>
      </c>
      <c r="BM169" s="1">
        <v>4</v>
      </c>
      <c r="BN169" s="1">
        <v>0</v>
      </c>
      <c r="BO169" s="1">
        <v>0</v>
      </c>
      <c r="BP169" s="1">
        <v>0.16889999999999999</v>
      </c>
      <c r="BQ169" s="1">
        <v>6.1800000000000001E-2</v>
      </c>
      <c r="BR169">
        <f t="shared" si="35"/>
        <v>0.23069999999999999</v>
      </c>
    </row>
    <row r="170" spans="1:70" x14ac:dyDescent="0.2">
      <c r="A170" s="5" t="s">
        <v>1</v>
      </c>
      <c r="B170" s="5">
        <v>6</v>
      </c>
      <c r="C170" s="5">
        <v>58.698332999999998</v>
      </c>
      <c r="D170" s="5">
        <v>-93.849166999999994</v>
      </c>
      <c r="E170" s="5">
        <v>169</v>
      </c>
      <c r="F170" s="5">
        <v>19</v>
      </c>
      <c r="G170" s="5" t="s">
        <v>58</v>
      </c>
      <c r="H170" s="5"/>
      <c r="I170" s="5">
        <v>17.7</v>
      </c>
      <c r="J170" s="5">
        <v>0</v>
      </c>
      <c r="K170" s="5">
        <v>1</v>
      </c>
      <c r="L170">
        <f t="shared" si="27"/>
        <v>0</v>
      </c>
      <c r="M170" s="5"/>
      <c r="N170" s="5">
        <v>1</v>
      </c>
      <c r="O170" s="5"/>
      <c r="P170" s="5"/>
      <c r="Q170" s="5"/>
      <c r="R170" s="5"/>
      <c r="S170" s="5"/>
      <c r="T170" s="5"/>
      <c r="U170" s="5"/>
      <c r="V170" s="5"/>
      <c r="W170" s="5"/>
      <c r="X170" s="5">
        <f t="shared" si="28"/>
        <v>1</v>
      </c>
      <c r="Y170" s="5">
        <f t="shared" si="36"/>
        <v>0</v>
      </c>
      <c r="Z170" s="5">
        <f t="shared" si="29"/>
        <v>1</v>
      </c>
      <c r="AA170" s="5"/>
      <c r="AB170" s="5"/>
      <c r="AC170" s="5"/>
      <c r="AD170" s="5"/>
      <c r="AE170" s="5"/>
      <c r="AF170" s="5"/>
      <c r="AG170" s="5"/>
      <c r="AH170" s="5"/>
      <c r="AI170" s="5">
        <f t="shared" si="30"/>
        <v>0</v>
      </c>
      <c r="AJ170" s="5" t="str">
        <f t="shared" si="31"/>
        <v>0</v>
      </c>
      <c r="AK170" s="5"/>
      <c r="AL170" s="5"/>
      <c r="AM170" s="5"/>
      <c r="AN170" s="5"/>
      <c r="AO170" s="5"/>
      <c r="AP170" s="5">
        <v>4.9000000000000004</v>
      </c>
      <c r="AQ170" s="5">
        <v>4</v>
      </c>
      <c r="AR170" s="5"/>
      <c r="AS170" s="5"/>
      <c r="AT170" s="5"/>
      <c r="AU170" s="5"/>
      <c r="AV170" s="5">
        <f t="shared" si="32"/>
        <v>4</v>
      </c>
      <c r="AW170" s="5">
        <v>1</v>
      </c>
      <c r="AX170">
        <f t="shared" si="26"/>
        <v>1</v>
      </c>
      <c r="AY170" t="str">
        <f t="shared" si="33"/>
        <v/>
      </c>
      <c r="AZ170" s="5"/>
      <c r="BA170" s="5"/>
      <c r="BB170" s="5">
        <v>1.4</v>
      </c>
      <c r="BC170" s="5">
        <v>1</v>
      </c>
      <c r="BD170" s="5">
        <v>0</v>
      </c>
      <c r="BE170" s="5">
        <v>0</v>
      </c>
      <c r="BF170" s="5"/>
      <c r="BH170" s="1">
        <v>0</v>
      </c>
      <c r="BI170" s="1">
        <f t="shared" si="34"/>
        <v>1</v>
      </c>
      <c r="BN170" s="1">
        <v>0</v>
      </c>
      <c r="BO170" s="1">
        <v>0</v>
      </c>
      <c r="BR170" t="str">
        <f t="shared" si="35"/>
        <v/>
      </c>
    </row>
    <row r="171" spans="1:70" x14ac:dyDescent="0.2">
      <c r="A171" s="5" t="s">
        <v>1</v>
      </c>
      <c r="B171" s="5">
        <v>6</v>
      </c>
      <c r="C171" s="5">
        <v>58.698332999999998</v>
      </c>
      <c r="D171" s="5">
        <v>-93.849166999999994</v>
      </c>
      <c r="E171" s="5">
        <v>170</v>
      </c>
      <c r="F171" s="5">
        <v>20</v>
      </c>
      <c r="G171" s="5" t="s">
        <v>60</v>
      </c>
      <c r="H171" s="5">
        <v>54</v>
      </c>
      <c r="I171" s="5"/>
      <c r="J171" s="5">
        <v>1</v>
      </c>
      <c r="K171" s="5">
        <v>1</v>
      </c>
      <c r="L171">
        <f t="shared" si="27"/>
        <v>0</v>
      </c>
      <c r="M171" s="5"/>
      <c r="N171" s="5"/>
      <c r="O171" s="5">
        <v>1</v>
      </c>
      <c r="P171" s="5"/>
      <c r="Q171" s="5"/>
      <c r="R171" s="5"/>
      <c r="S171" s="5"/>
      <c r="T171" s="5"/>
      <c r="U171" s="5"/>
      <c r="V171" s="5"/>
      <c r="W171" s="5"/>
      <c r="X171" s="5">
        <f t="shared" si="28"/>
        <v>1</v>
      </c>
      <c r="Y171" s="5">
        <f t="shared" si="36"/>
        <v>0</v>
      </c>
      <c r="Z171" s="5">
        <f t="shared" si="29"/>
        <v>1</v>
      </c>
      <c r="AA171" s="5"/>
      <c r="AB171" s="5"/>
      <c r="AC171" s="5"/>
      <c r="AD171" s="5"/>
      <c r="AE171" s="5"/>
      <c r="AF171" s="5"/>
      <c r="AG171" s="5"/>
      <c r="AH171" s="5"/>
      <c r="AI171" s="5">
        <f t="shared" si="30"/>
        <v>0</v>
      </c>
      <c r="AJ171" s="5" t="str">
        <f t="shared" si="31"/>
        <v>0</v>
      </c>
      <c r="AK171" s="5"/>
      <c r="AL171" s="5"/>
      <c r="AM171" s="5"/>
      <c r="AN171" s="5"/>
      <c r="AO171" s="5">
        <v>9.8000000000000007</v>
      </c>
      <c r="AP171" s="5"/>
      <c r="AQ171" s="5"/>
      <c r="AR171" s="5"/>
      <c r="AS171" s="5"/>
      <c r="AT171" s="5"/>
      <c r="AU171" s="5"/>
      <c r="AV171" s="5"/>
      <c r="AW171" s="5"/>
      <c r="AX171">
        <f t="shared" si="26"/>
        <v>1</v>
      </c>
      <c r="AY171" t="str">
        <f t="shared" si="33"/>
        <v/>
      </c>
      <c r="AZ171" s="5">
        <v>3.9</v>
      </c>
      <c r="BA171" s="5">
        <v>3</v>
      </c>
      <c r="BB171" s="5"/>
      <c r="BC171" s="5"/>
      <c r="BD171" s="5">
        <v>0</v>
      </c>
      <c r="BE171" s="5">
        <v>0</v>
      </c>
      <c r="BF171" s="5"/>
      <c r="BH171" s="1">
        <v>1</v>
      </c>
      <c r="BI171" s="1" t="str">
        <f t="shared" si="34"/>
        <v/>
      </c>
      <c r="BJ171" s="1">
        <v>1.3</v>
      </c>
      <c r="BK171" s="1">
        <v>1</v>
      </c>
      <c r="BN171" s="1">
        <v>0</v>
      </c>
      <c r="BO171" s="1">
        <v>0</v>
      </c>
      <c r="BP171" s="1">
        <v>1.04E-2</v>
      </c>
      <c r="BQ171">
        <v>1.6400000000000001E-2</v>
      </c>
      <c r="BR171">
        <f t="shared" si="35"/>
        <v>2.6800000000000001E-2</v>
      </c>
    </row>
    <row r="172" spans="1:70" x14ac:dyDescent="0.2">
      <c r="A172" s="5" t="s">
        <v>1</v>
      </c>
      <c r="B172" s="5">
        <v>6</v>
      </c>
      <c r="C172" s="5">
        <v>58.698332999999998</v>
      </c>
      <c r="D172" s="5">
        <v>-93.849166999999994</v>
      </c>
      <c r="E172" s="5">
        <v>171</v>
      </c>
      <c r="F172" s="5">
        <v>21</v>
      </c>
      <c r="G172" s="5" t="s">
        <v>58</v>
      </c>
      <c r="H172" s="5"/>
      <c r="I172" s="5">
        <v>22</v>
      </c>
      <c r="J172" s="5">
        <v>0</v>
      </c>
      <c r="K172" s="5">
        <v>1</v>
      </c>
      <c r="L172">
        <f t="shared" si="27"/>
        <v>0</v>
      </c>
      <c r="M172" s="5">
        <v>1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>
        <f t="shared" si="28"/>
        <v>1</v>
      </c>
      <c r="Y172" s="5">
        <f t="shared" si="36"/>
        <v>0</v>
      </c>
      <c r="Z172" s="5">
        <f t="shared" si="29"/>
        <v>1</v>
      </c>
      <c r="AA172" s="5"/>
      <c r="AB172" s="5"/>
      <c r="AC172" s="5"/>
      <c r="AD172" s="5"/>
      <c r="AE172" s="5"/>
      <c r="AF172" s="5"/>
      <c r="AG172" s="5"/>
      <c r="AH172" s="5"/>
      <c r="AI172" s="5">
        <f t="shared" si="30"/>
        <v>0</v>
      </c>
      <c r="AJ172" s="5" t="str">
        <f t="shared" si="31"/>
        <v>0</v>
      </c>
      <c r="AK172" s="5"/>
      <c r="AL172" s="5"/>
      <c r="AM172" s="5"/>
      <c r="AN172" s="5"/>
      <c r="AO172" s="5"/>
      <c r="AP172" s="5">
        <v>6.5</v>
      </c>
      <c r="AQ172" s="5">
        <v>3</v>
      </c>
      <c r="AR172" s="5"/>
      <c r="AS172" s="5"/>
      <c r="AT172" s="5"/>
      <c r="AU172" s="5"/>
      <c r="AV172" s="5">
        <f t="shared" si="32"/>
        <v>3</v>
      </c>
      <c r="AW172" s="5">
        <v>1</v>
      </c>
      <c r="AX172">
        <f>IF(SUM(AZ172:BF172)&gt;0, 1, 0)</f>
        <v>1</v>
      </c>
      <c r="AY172" t="str">
        <f t="shared" si="33"/>
        <v/>
      </c>
      <c r="AZ172" s="5"/>
      <c r="BA172" s="5">
        <v>3</v>
      </c>
      <c r="BB172" s="5">
        <v>4.9000000000000004</v>
      </c>
      <c r="BC172" s="5">
        <f>3+3</f>
        <v>6</v>
      </c>
      <c r="BD172" s="5">
        <v>0</v>
      </c>
      <c r="BE172" s="5">
        <v>0</v>
      </c>
      <c r="BF172" s="5" t="s">
        <v>51</v>
      </c>
      <c r="BH172" s="1">
        <v>0</v>
      </c>
      <c r="BI172" s="1">
        <f t="shared" si="34"/>
        <v>1</v>
      </c>
      <c r="BN172" s="1">
        <v>0</v>
      </c>
      <c r="BO172" s="1">
        <v>0</v>
      </c>
      <c r="BR172" t="str">
        <f t="shared" si="35"/>
        <v/>
      </c>
    </row>
    <row r="173" spans="1:70" x14ac:dyDescent="0.2">
      <c r="A173" s="5" t="s">
        <v>1</v>
      </c>
      <c r="B173" s="5">
        <v>6</v>
      </c>
      <c r="C173" s="5">
        <v>58.698332999999998</v>
      </c>
      <c r="D173" s="5">
        <v>-93.849166999999994</v>
      </c>
      <c r="E173" s="5">
        <v>172</v>
      </c>
      <c r="F173" s="5">
        <v>22</v>
      </c>
      <c r="G173" s="5" t="s">
        <v>59</v>
      </c>
      <c r="H173" s="5"/>
      <c r="I173" s="5">
        <v>10.6</v>
      </c>
      <c r="J173" s="5">
        <v>1</v>
      </c>
      <c r="K173" s="5">
        <v>1</v>
      </c>
      <c r="L173">
        <f t="shared" si="27"/>
        <v>0</v>
      </c>
      <c r="M173" s="5">
        <v>1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>
        <f t="shared" si="28"/>
        <v>1</v>
      </c>
      <c r="Y173" s="5">
        <f t="shared" si="36"/>
        <v>0</v>
      </c>
      <c r="Z173" s="5">
        <f t="shared" si="29"/>
        <v>1</v>
      </c>
      <c r="AA173" s="5"/>
      <c r="AB173" s="5"/>
      <c r="AC173" s="5"/>
      <c r="AD173" s="5"/>
      <c r="AE173" s="5"/>
      <c r="AF173" s="5"/>
      <c r="AG173" s="5"/>
      <c r="AH173" s="5"/>
      <c r="AI173" s="5">
        <f t="shared" si="30"/>
        <v>0</v>
      </c>
      <c r="AJ173" s="5" t="str">
        <f t="shared" si="31"/>
        <v>0</v>
      </c>
      <c r="AK173" s="5"/>
      <c r="AL173" s="5"/>
      <c r="AM173" s="5"/>
      <c r="AN173" s="5"/>
      <c r="AO173" s="5"/>
      <c r="AP173" s="5">
        <v>2.9</v>
      </c>
      <c r="AQ173" s="5">
        <v>4</v>
      </c>
      <c r="AR173" s="5"/>
      <c r="AS173" s="5"/>
      <c r="AT173" s="5"/>
      <c r="AU173" s="5"/>
      <c r="AV173" s="5">
        <f t="shared" si="32"/>
        <v>4</v>
      </c>
      <c r="AW173" s="5">
        <v>1</v>
      </c>
      <c r="AX173">
        <f t="shared" si="26"/>
        <v>1</v>
      </c>
      <c r="AY173" t="str">
        <f t="shared" si="33"/>
        <v/>
      </c>
      <c r="AZ173" s="5"/>
      <c r="BA173" s="5"/>
      <c r="BB173" s="5">
        <v>1.8</v>
      </c>
      <c r="BC173" s="5">
        <v>2</v>
      </c>
      <c r="BD173" s="5">
        <v>0</v>
      </c>
      <c r="BE173" s="5">
        <v>0</v>
      </c>
      <c r="BF173" s="5"/>
      <c r="BH173" s="1">
        <v>1</v>
      </c>
      <c r="BI173" s="1" t="str">
        <f t="shared" si="34"/>
        <v/>
      </c>
      <c r="BL173" s="1">
        <v>1.5</v>
      </c>
      <c r="BM173" s="1">
        <v>3</v>
      </c>
      <c r="BN173" s="1">
        <v>0</v>
      </c>
      <c r="BO173" s="1">
        <v>0</v>
      </c>
      <c r="BP173" s="1">
        <v>1.06E-2</v>
      </c>
      <c r="BQ173" s="1">
        <v>2.7900000000000001E-2</v>
      </c>
      <c r="BR173">
        <f t="shared" si="35"/>
        <v>3.85E-2</v>
      </c>
    </row>
    <row r="174" spans="1:70" x14ac:dyDescent="0.2">
      <c r="A174" s="5" t="s">
        <v>1</v>
      </c>
      <c r="B174" s="5">
        <v>6</v>
      </c>
      <c r="C174" s="5">
        <v>58.698332999999998</v>
      </c>
      <c r="D174" s="5">
        <v>-93.849166999999994</v>
      </c>
      <c r="E174" s="5">
        <v>173</v>
      </c>
      <c r="F174" s="5">
        <v>23</v>
      </c>
      <c r="G174" s="5" t="s">
        <v>59</v>
      </c>
      <c r="H174" s="5"/>
      <c r="I174" s="5">
        <v>14</v>
      </c>
      <c r="J174" s="5">
        <v>0</v>
      </c>
      <c r="K174" s="5">
        <v>1</v>
      </c>
      <c r="L174">
        <f t="shared" si="27"/>
        <v>0</v>
      </c>
      <c r="M174" s="5">
        <v>1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>
        <f t="shared" si="28"/>
        <v>1</v>
      </c>
      <c r="Y174" s="5">
        <f t="shared" si="36"/>
        <v>0</v>
      </c>
      <c r="Z174" s="5">
        <f t="shared" si="29"/>
        <v>1</v>
      </c>
      <c r="AA174" s="5"/>
      <c r="AB174" s="5"/>
      <c r="AC174" s="5"/>
      <c r="AD174" s="5"/>
      <c r="AE174" s="5"/>
      <c r="AF174" s="5"/>
      <c r="AG174" s="5"/>
      <c r="AH174" s="5"/>
      <c r="AI174" s="5">
        <f t="shared" si="30"/>
        <v>0</v>
      </c>
      <c r="AJ174" s="5" t="str">
        <f t="shared" si="31"/>
        <v>0</v>
      </c>
      <c r="AK174" s="5"/>
      <c r="AL174" s="5"/>
      <c r="AM174" s="5"/>
      <c r="AN174" s="5"/>
      <c r="AO174" s="5"/>
      <c r="AP174" s="5">
        <v>5.7</v>
      </c>
      <c r="AQ174" s="5">
        <v>5</v>
      </c>
      <c r="AR174" s="5"/>
      <c r="AS174" s="5"/>
      <c r="AT174" s="5"/>
      <c r="AU174" s="5"/>
      <c r="AV174" s="5">
        <f t="shared" si="32"/>
        <v>5</v>
      </c>
      <c r="AW174" s="5">
        <v>1</v>
      </c>
      <c r="AX174">
        <f t="shared" si="26"/>
        <v>1</v>
      </c>
      <c r="AY174" t="str">
        <f t="shared" si="33"/>
        <v/>
      </c>
      <c r="AZ174" s="5"/>
      <c r="BA174" s="5"/>
      <c r="BB174" s="5">
        <v>6.2</v>
      </c>
      <c r="BC174" s="5">
        <v>3</v>
      </c>
      <c r="BD174" s="5">
        <v>0</v>
      </c>
      <c r="BE174" s="5">
        <v>0</v>
      </c>
      <c r="BF174" s="5"/>
      <c r="BG174" s="1">
        <v>1</v>
      </c>
      <c r="BH174" s="1">
        <v>0</v>
      </c>
      <c r="BI174" s="1">
        <f t="shared" si="34"/>
        <v>1</v>
      </c>
      <c r="BL174" s="1">
        <v>4.5999999999999996</v>
      </c>
      <c r="BM174" s="1">
        <v>4</v>
      </c>
      <c r="BN174" s="1">
        <v>0</v>
      </c>
      <c r="BO174" s="1">
        <v>0</v>
      </c>
      <c r="BP174" s="1">
        <v>9.6799999999999997E-2</v>
      </c>
      <c r="BQ174" s="1">
        <v>0.14319999999999999</v>
      </c>
      <c r="BR174">
        <f t="shared" si="35"/>
        <v>0.24</v>
      </c>
    </row>
    <row r="175" spans="1:70" x14ac:dyDescent="0.2">
      <c r="A175" s="5" t="s">
        <v>1</v>
      </c>
      <c r="B175" s="5">
        <v>6</v>
      </c>
      <c r="C175" s="5">
        <v>58.698332999999998</v>
      </c>
      <c r="D175" s="5">
        <v>-93.849166999999994</v>
      </c>
      <c r="E175" s="5">
        <v>174</v>
      </c>
      <c r="F175" s="5">
        <v>24</v>
      </c>
      <c r="G175" s="5" t="s">
        <v>58</v>
      </c>
      <c r="H175" s="5"/>
      <c r="I175" s="5">
        <v>15.6</v>
      </c>
      <c r="J175" s="5">
        <v>0</v>
      </c>
      <c r="K175" s="5">
        <v>1</v>
      </c>
      <c r="L175">
        <f t="shared" si="27"/>
        <v>0</v>
      </c>
      <c r="M175" s="5">
        <v>1</v>
      </c>
      <c r="N175" s="5"/>
      <c r="O175" s="5"/>
      <c r="P175" s="5">
        <v>1</v>
      </c>
      <c r="Q175" s="5"/>
      <c r="R175" s="5"/>
      <c r="S175" s="5"/>
      <c r="T175" s="5"/>
      <c r="U175" s="5"/>
      <c r="V175" s="5"/>
      <c r="W175" s="5"/>
      <c r="X175" s="5">
        <f t="shared" si="28"/>
        <v>1</v>
      </c>
      <c r="Y175" s="5">
        <f t="shared" si="36"/>
        <v>0</v>
      </c>
      <c r="Z175" s="5">
        <f t="shared" si="29"/>
        <v>2</v>
      </c>
      <c r="AA175" s="5"/>
      <c r="AB175" s="5"/>
      <c r="AC175" s="5"/>
      <c r="AD175" s="5"/>
      <c r="AE175" s="5"/>
      <c r="AF175" s="5"/>
      <c r="AG175" s="5"/>
      <c r="AH175" s="5"/>
      <c r="AI175" s="5">
        <f t="shared" si="30"/>
        <v>0</v>
      </c>
      <c r="AJ175" s="5" t="str">
        <f t="shared" si="31"/>
        <v>0</v>
      </c>
      <c r="AK175" s="5"/>
      <c r="AL175" s="5"/>
      <c r="AM175" s="5"/>
      <c r="AN175" s="5"/>
      <c r="AO175" s="5"/>
      <c r="AP175" s="5">
        <v>3.6</v>
      </c>
      <c r="AQ175" s="5">
        <v>2</v>
      </c>
      <c r="AR175" s="5">
        <v>2.5</v>
      </c>
      <c r="AS175" s="5">
        <v>5</v>
      </c>
      <c r="AT175" s="5"/>
      <c r="AU175" s="5"/>
      <c r="AV175" s="5">
        <f t="shared" si="32"/>
        <v>7</v>
      </c>
      <c r="AW175" s="5"/>
      <c r="AX175">
        <f>IF(SUM(AZ175:BF175)&gt;0, 1, 0)</f>
        <v>1</v>
      </c>
      <c r="AY175" t="str">
        <f t="shared" si="33"/>
        <v/>
      </c>
      <c r="AZ175" s="5"/>
      <c r="BA175" s="5">
        <v>2</v>
      </c>
      <c r="BB175" s="5">
        <v>2.9</v>
      </c>
      <c r="BC175" s="5">
        <f>2+4</f>
        <v>6</v>
      </c>
      <c r="BD175" s="5">
        <v>0</v>
      </c>
      <c r="BE175" s="5">
        <v>0</v>
      </c>
      <c r="BF175" s="5" t="s">
        <v>50</v>
      </c>
      <c r="BG175" s="1">
        <v>1</v>
      </c>
      <c r="BH175" s="1">
        <v>0</v>
      </c>
      <c r="BI175" s="1">
        <f t="shared" si="34"/>
        <v>1</v>
      </c>
      <c r="BL175" s="1">
        <v>2.7</v>
      </c>
      <c r="BM175" s="1">
        <f>6+3</f>
        <v>9</v>
      </c>
      <c r="BN175" s="1">
        <v>0</v>
      </c>
      <c r="BO175" s="1">
        <v>0</v>
      </c>
      <c r="BP175" s="1">
        <v>4.2099999999999999E-2</v>
      </c>
      <c r="BQ175">
        <v>0.24679999999999999</v>
      </c>
      <c r="BR175">
        <f t="shared" si="35"/>
        <v>0.28889999999999999</v>
      </c>
    </row>
    <row r="176" spans="1:70" x14ac:dyDescent="0.2">
      <c r="A176" s="5" t="s">
        <v>1</v>
      </c>
      <c r="B176" s="5">
        <v>6</v>
      </c>
      <c r="C176" s="5">
        <v>58.698332999999998</v>
      </c>
      <c r="D176" s="5">
        <v>-93.849166999999994</v>
      </c>
      <c r="E176" s="5">
        <v>175</v>
      </c>
      <c r="F176" s="5">
        <v>25</v>
      </c>
      <c r="G176" s="5" t="s">
        <v>58</v>
      </c>
      <c r="H176" s="5"/>
      <c r="I176" s="5">
        <v>13.1</v>
      </c>
      <c r="J176" s="5">
        <v>0</v>
      </c>
      <c r="K176" s="5">
        <v>1</v>
      </c>
      <c r="L176">
        <f t="shared" si="27"/>
        <v>0</v>
      </c>
      <c r="M176" s="5">
        <v>1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>
        <f t="shared" si="28"/>
        <v>1</v>
      </c>
      <c r="Y176" s="5">
        <f t="shared" si="36"/>
        <v>0</v>
      </c>
      <c r="Z176" s="5">
        <f t="shared" si="29"/>
        <v>1</v>
      </c>
      <c r="AA176" s="5"/>
      <c r="AB176" s="5"/>
      <c r="AC176" s="5"/>
      <c r="AD176" s="5"/>
      <c r="AE176" s="5"/>
      <c r="AF176" s="5"/>
      <c r="AG176" s="5"/>
      <c r="AH176" s="5"/>
      <c r="AI176" s="5">
        <f t="shared" si="30"/>
        <v>0</v>
      </c>
      <c r="AJ176" s="5" t="str">
        <f t="shared" si="31"/>
        <v>0</v>
      </c>
      <c r="AK176" s="5"/>
      <c r="AL176" s="5"/>
      <c r="AM176" s="5"/>
      <c r="AN176" s="5"/>
      <c r="AO176" s="5"/>
      <c r="AP176" s="5">
        <v>5.3</v>
      </c>
      <c r="AQ176" s="5">
        <v>2</v>
      </c>
      <c r="AR176" s="5"/>
      <c r="AS176" s="5"/>
      <c r="AT176" s="5"/>
      <c r="AU176" s="5"/>
      <c r="AV176" s="5">
        <f t="shared" si="32"/>
        <v>2</v>
      </c>
      <c r="AW176" s="5"/>
      <c r="AX176">
        <f t="shared" si="26"/>
        <v>1</v>
      </c>
      <c r="AY176" t="str">
        <f t="shared" si="33"/>
        <v/>
      </c>
      <c r="AZ176" s="5"/>
      <c r="BA176" s="5"/>
      <c r="BB176" s="5">
        <v>1.2</v>
      </c>
      <c r="BC176" s="5">
        <v>1</v>
      </c>
      <c r="BD176" s="5">
        <v>0</v>
      </c>
      <c r="BE176" s="5">
        <v>0</v>
      </c>
      <c r="BF176" s="5"/>
      <c r="BH176" s="1">
        <v>1</v>
      </c>
      <c r="BI176" s="1" t="str">
        <f t="shared" si="34"/>
        <v/>
      </c>
      <c r="BL176" s="1">
        <v>0.7</v>
      </c>
      <c r="BM176" s="1">
        <v>2</v>
      </c>
      <c r="BN176" s="1">
        <v>0</v>
      </c>
      <c r="BO176" s="1">
        <v>0</v>
      </c>
      <c r="BP176" s="1">
        <v>5.0000000000000001E-4</v>
      </c>
      <c r="BQ176" t="s">
        <v>75</v>
      </c>
      <c r="BR176" t="s">
        <v>75</v>
      </c>
    </row>
    <row r="177" spans="1:70" x14ac:dyDescent="0.2">
      <c r="A177" s="5" t="s">
        <v>1</v>
      </c>
      <c r="B177" s="5">
        <v>6</v>
      </c>
      <c r="C177" s="5">
        <v>58.698332999999998</v>
      </c>
      <c r="D177" s="5">
        <v>-93.849166999999994</v>
      </c>
      <c r="E177" s="5">
        <v>176</v>
      </c>
      <c r="F177" s="5">
        <v>26</v>
      </c>
      <c r="G177" s="5" t="s">
        <v>60</v>
      </c>
      <c r="H177" s="5">
        <v>53</v>
      </c>
      <c r="I177" s="5"/>
      <c r="J177" s="5">
        <v>1</v>
      </c>
      <c r="K177" s="5">
        <v>1</v>
      </c>
      <c r="L177">
        <f t="shared" si="27"/>
        <v>0</v>
      </c>
      <c r="M177" s="5"/>
      <c r="N177" s="5"/>
      <c r="O177" s="5"/>
      <c r="P177" s="5"/>
      <c r="Q177" s="5">
        <v>2</v>
      </c>
      <c r="R177" s="5"/>
      <c r="S177" s="5"/>
      <c r="T177" s="5"/>
      <c r="U177" s="5"/>
      <c r="V177" s="5"/>
      <c r="W177" s="5"/>
      <c r="X177" s="5">
        <f t="shared" si="28"/>
        <v>1</v>
      </c>
      <c r="Y177" s="5">
        <f t="shared" si="36"/>
        <v>0</v>
      </c>
      <c r="Z177" s="5">
        <f t="shared" si="29"/>
        <v>2</v>
      </c>
      <c r="AA177" s="5"/>
      <c r="AB177" s="5"/>
      <c r="AC177" s="5"/>
      <c r="AD177" s="5"/>
      <c r="AE177" s="5"/>
      <c r="AF177" s="5"/>
      <c r="AG177" s="5"/>
      <c r="AH177" s="5"/>
      <c r="AI177" s="5">
        <f t="shared" si="30"/>
        <v>0</v>
      </c>
      <c r="AJ177" s="5" t="str">
        <f t="shared" si="31"/>
        <v>0</v>
      </c>
      <c r="AK177" s="5"/>
      <c r="AL177" s="5"/>
      <c r="AM177" s="5"/>
      <c r="AN177" s="5"/>
      <c r="AO177" s="5">
        <v>1.2</v>
      </c>
      <c r="AP177" s="5"/>
      <c r="AQ177" s="5"/>
      <c r="AR177" s="5"/>
      <c r="AS177" s="5"/>
      <c r="AT177" s="5"/>
      <c r="AU177" s="5"/>
      <c r="AV177" s="5"/>
      <c r="AW177" s="5"/>
      <c r="AX177">
        <f t="shared" si="26"/>
        <v>0</v>
      </c>
      <c r="AY177">
        <f t="shared" si="33"/>
        <v>1</v>
      </c>
      <c r="AZ177" s="5"/>
      <c r="BA177" s="5"/>
      <c r="BB177" s="5"/>
      <c r="BC177" s="5"/>
      <c r="BD177" s="5">
        <v>0</v>
      </c>
      <c r="BE177" s="5">
        <v>0</v>
      </c>
      <c r="BF177" s="5"/>
      <c r="BH177" s="1">
        <v>0</v>
      </c>
      <c r="BI177" s="1" t="str">
        <f t="shared" si="34"/>
        <v/>
      </c>
      <c r="BN177" s="1">
        <v>0</v>
      </c>
      <c r="BO177" s="1">
        <v>0</v>
      </c>
      <c r="BR177" t="str">
        <f t="shared" si="35"/>
        <v/>
      </c>
    </row>
    <row r="178" spans="1:70" x14ac:dyDescent="0.2">
      <c r="A178" s="5" t="s">
        <v>1</v>
      </c>
      <c r="B178" s="5">
        <v>6</v>
      </c>
      <c r="C178" s="5">
        <v>58.698332999999998</v>
      </c>
      <c r="D178" s="5">
        <v>-93.849166999999994</v>
      </c>
      <c r="E178" s="5">
        <v>177</v>
      </c>
      <c r="F178" s="5">
        <v>27</v>
      </c>
      <c r="G178" s="5" t="s">
        <v>59</v>
      </c>
      <c r="H178" s="5"/>
      <c r="I178" s="5">
        <v>13.7</v>
      </c>
      <c r="J178" s="5">
        <v>1</v>
      </c>
      <c r="K178" s="5">
        <v>1</v>
      </c>
      <c r="L178">
        <f t="shared" si="27"/>
        <v>0</v>
      </c>
      <c r="M178" s="5">
        <v>1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>
        <f t="shared" si="28"/>
        <v>1</v>
      </c>
      <c r="Y178" s="5">
        <f t="shared" si="36"/>
        <v>0</v>
      </c>
      <c r="Z178" s="5">
        <f t="shared" si="29"/>
        <v>1</v>
      </c>
      <c r="AA178" s="5"/>
      <c r="AB178" s="5"/>
      <c r="AC178" s="5"/>
      <c r="AD178" s="5"/>
      <c r="AE178" s="5"/>
      <c r="AF178" s="5"/>
      <c r="AG178" s="5"/>
      <c r="AH178" s="5"/>
      <c r="AI178" s="5">
        <f t="shared" si="30"/>
        <v>0</v>
      </c>
      <c r="AJ178" s="5" t="str">
        <f t="shared" si="31"/>
        <v>0</v>
      </c>
      <c r="AK178" s="5"/>
      <c r="AL178" s="5"/>
      <c r="AM178" s="5"/>
      <c r="AN178" s="5"/>
      <c r="AO178" s="5"/>
      <c r="AP178" s="5">
        <v>6</v>
      </c>
      <c r="AQ178" s="5">
        <v>6</v>
      </c>
      <c r="AR178" s="5"/>
      <c r="AS178" s="5"/>
      <c r="AT178" s="5"/>
      <c r="AU178" s="5"/>
      <c r="AV178" s="5">
        <f t="shared" si="32"/>
        <v>6</v>
      </c>
      <c r="AW178" s="5">
        <v>1</v>
      </c>
      <c r="AX178">
        <f t="shared" si="26"/>
        <v>1</v>
      </c>
      <c r="AY178" t="str">
        <f t="shared" si="33"/>
        <v/>
      </c>
      <c r="AZ178" s="5"/>
      <c r="BA178" s="5"/>
      <c r="BB178" s="5">
        <v>4.5999999999999996</v>
      </c>
      <c r="BC178" s="5">
        <v>2</v>
      </c>
      <c r="BD178" s="5">
        <v>0</v>
      </c>
      <c r="BE178" s="5">
        <v>0</v>
      </c>
      <c r="BF178" s="5"/>
      <c r="BG178" s="1">
        <v>1</v>
      </c>
      <c r="BH178" s="1">
        <v>0</v>
      </c>
      <c r="BI178" s="1">
        <f t="shared" si="34"/>
        <v>1</v>
      </c>
      <c r="BL178" s="1">
        <v>3.2</v>
      </c>
      <c r="BM178" s="1">
        <v>3</v>
      </c>
      <c r="BN178" s="1">
        <v>0</v>
      </c>
      <c r="BO178" s="1">
        <v>0</v>
      </c>
      <c r="BP178" s="1">
        <v>2.7099999999999999E-2</v>
      </c>
      <c r="BQ178" s="1">
        <v>5.8500000000000003E-2</v>
      </c>
      <c r="BR178">
        <f t="shared" si="35"/>
        <v>8.5600000000000009E-2</v>
      </c>
    </row>
    <row r="179" spans="1:70" x14ac:dyDescent="0.2">
      <c r="A179" s="5" t="s">
        <v>1</v>
      </c>
      <c r="B179" s="5">
        <v>6</v>
      </c>
      <c r="C179" s="5">
        <v>58.698332999999998</v>
      </c>
      <c r="D179" s="5">
        <v>-93.849166999999994</v>
      </c>
      <c r="E179" s="5">
        <v>178</v>
      </c>
      <c r="F179" s="5">
        <v>28</v>
      </c>
      <c r="G179" s="5" t="s">
        <v>59</v>
      </c>
      <c r="H179" s="5"/>
      <c r="I179" s="5">
        <v>12.3</v>
      </c>
      <c r="J179" s="5">
        <v>0</v>
      </c>
      <c r="K179" s="5">
        <v>1</v>
      </c>
      <c r="L179">
        <f t="shared" si="27"/>
        <v>0</v>
      </c>
      <c r="M179" s="5">
        <v>1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>
        <f t="shared" si="28"/>
        <v>1</v>
      </c>
      <c r="Y179" s="5">
        <f t="shared" si="36"/>
        <v>0</v>
      </c>
      <c r="Z179" s="5">
        <f t="shared" si="29"/>
        <v>1</v>
      </c>
      <c r="AA179" s="5"/>
      <c r="AB179" s="5"/>
      <c r="AC179" s="5"/>
      <c r="AD179" s="5"/>
      <c r="AE179" s="5"/>
      <c r="AF179" s="5"/>
      <c r="AG179" s="5"/>
      <c r="AH179" s="5"/>
      <c r="AI179" s="5">
        <f t="shared" si="30"/>
        <v>0</v>
      </c>
      <c r="AJ179" s="5" t="str">
        <f t="shared" si="31"/>
        <v>0</v>
      </c>
      <c r="AK179" s="5"/>
      <c r="AL179" s="5"/>
      <c r="AM179" s="5"/>
      <c r="AN179" s="5"/>
      <c r="AO179" s="5"/>
      <c r="AP179" s="5">
        <v>6.1</v>
      </c>
      <c r="AQ179" s="5">
        <v>5</v>
      </c>
      <c r="AR179" s="5"/>
      <c r="AS179" s="5"/>
      <c r="AT179" s="5"/>
      <c r="AU179" s="5"/>
      <c r="AV179" s="5">
        <f t="shared" si="32"/>
        <v>5</v>
      </c>
      <c r="AW179" s="5">
        <v>1</v>
      </c>
      <c r="AX179">
        <f t="shared" si="26"/>
        <v>1</v>
      </c>
      <c r="AY179" t="str">
        <f t="shared" si="33"/>
        <v/>
      </c>
      <c r="AZ179" s="5"/>
      <c r="BA179" s="5"/>
      <c r="BB179" s="5">
        <v>4.2</v>
      </c>
      <c r="BC179" s="5">
        <v>2</v>
      </c>
      <c r="BD179" s="5">
        <v>0</v>
      </c>
      <c r="BE179" s="5">
        <v>0</v>
      </c>
      <c r="BF179" s="5"/>
      <c r="BG179" s="1">
        <v>1</v>
      </c>
      <c r="BH179" s="1">
        <v>0</v>
      </c>
      <c r="BI179" s="1">
        <f t="shared" si="34"/>
        <v>1</v>
      </c>
      <c r="BL179" s="1">
        <v>3.2</v>
      </c>
      <c r="BM179" s="1">
        <v>2</v>
      </c>
      <c r="BN179" s="1">
        <v>0</v>
      </c>
      <c r="BO179" s="1">
        <v>0</v>
      </c>
      <c r="BP179" s="1">
        <v>3.5099999999999999E-2</v>
      </c>
      <c r="BQ179" s="1">
        <v>6.2899999999999998E-2</v>
      </c>
      <c r="BR179">
        <f t="shared" si="35"/>
        <v>9.8000000000000004E-2</v>
      </c>
    </row>
    <row r="180" spans="1:70" x14ac:dyDescent="0.2">
      <c r="A180" s="5" t="s">
        <v>1</v>
      </c>
      <c r="B180" s="5">
        <v>6</v>
      </c>
      <c r="C180" s="5">
        <v>58.698332999999998</v>
      </c>
      <c r="D180" s="5">
        <v>-93.849166999999994</v>
      </c>
      <c r="E180" s="5">
        <v>179</v>
      </c>
      <c r="F180" s="5">
        <v>29</v>
      </c>
      <c r="G180" s="5" t="s">
        <v>58</v>
      </c>
      <c r="H180" s="5"/>
      <c r="I180" s="5">
        <v>14.5</v>
      </c>
      <c r="J180" s="5">
        <v>0</v>
      </c>
      <c r="K180" s="5">
        <v>1</v>
      </c>
      <c r="L180">
        <f t="shared" si="27"/>
        <v>0</v>
      </c>
      <c r="M180" s="5">
        <v>1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>
        <f t="shared" si="28"/>
        <v>1</v>
      </c>
      <c r="Y180" s="5">
        <f t="shared" si="36"/>
        <v>0</v>
      </c>
      <c r="Z180" s="5">
        <f t="shared" si="29"/>
        <v>1</v>
      </c>
      <c r="AA180" s="5"/>
      <c r="AB180" s="5"/>
      <c r="AC180" s="5"/>
      <c r="AD180" s="5"/>
      <c r="AE180" s="5"/>
      <c r="AF180" s="5"/>
      <c r="AG180" s="5"/>
      <c r="AH180" s="5"/>
      <c r="AI180" s="5">
        <f t="shared" si="30"/>
        <v>0</v>
      </c>
      <c r="AJ180" s="5" t="str">
        <f t="shared" si="31"/>
        <v>0</v>
      </c>
      <c r="AK180" s="5"/>
      <c r="AL180" s="5"/>
      <c r="AM180" s="5"/>
      <c r="AN180" s="5"/>
      <c r="AO180" s="5"/>
      <c r="AP180" s="5">
        <v>4.4000000000000004</v>
      </c>
      <c r="AQ180" s="5">
        <v>3</v>
      </c>
      <c r="AR180" s="5"/>
      <c r="AS180" s="5"/>
      <c r="AT180" s="5"/>
      <c r="AU180" s="5"/>
      <c r="AV180" s="5">
        <f t="shared" si="32"/>
        <v>3</v>
      </c>
      <c r="AW180" s="5">
        <v>1</v>
      </c>
      <c r="AX180">
        <f t="shared" si="26"/>
        <v>0</v>
      </c>
      <c r="AY180">
        <f t="shared" si="33"/>
        <v>1</v>
      </c>
      <c r="AZ180" s="5"/>
      <c r="BA180" s="5"/>
      <c r="BB180" s="5"/>
      <c r="BC180" s="5"/>
      <c r="BD180" s="5">
        <v>0</v>
      </c>
      <c r="BE180" s="5">
        <v>0</v>
      </c>
      <c r="BF180" s="5"/>
      <c r="BH180" s="1">
        <v>0</v>
      </c>
      <c r="BI180" s="1" t="str">
        <f t="shared" si="34"/>
        <v/>
      </c>
      <c r="BN180" s="1">
        <v>0</v>
      </c>
      <c r="BO180" s="1">
        <v>0</v>
      </c>
      <c r="BR180" t="str">
        <f t="shared" si="35"/>
        <v/>
      </c>
    </row>
    <row r="181" spans="1:70" x14ac:dyDescent="0.2">
      <c r="A181" s="5" t="s">
        <v>1</v>
      </c>
      <c r="B181" s="5">
        <v>6</v>
      </c>
      <c r="C181" s="5">
        <v>58.698332999999998</v>
      </c>
      <c r="D181" s="5">
        <v>-93.849166999999994</v>
      </c>
      <c r="E181" s="5">
        <v>180</v>
      </c>
      <c r="F181" s="5">
        <v>30</v>
      </c>
      <c r="G181" s="5" t="s">
        <v>60</v>
      </c>
      <c r="H181" s="5">
        <v>37</v>
      </c>
      <c r="I181" s="5"/>
      <c r="J181" s="5">
        <v>1</v>
      </c>
      <c r="K181" s="5">
        <v>1</v>
      </c>
      <c r="L181">
        <f t="shared" si="27"/>
        <v>0</v>
      </c>
      <c r="M181" s="5"/>
      <c r="N181" s="5">
        <v>1</v>
      </c>
      <c r="O181" s="5"/>
      <c r="P181" s="5"/>
      <c r="Q181" s="5"/>
      <c r="R181" s="5"/>
      <c r="S181" s="5"/>
      <c r="T181" s="5"/>
      <c r="U181" s="5"/>
      <c r="V181" s="5"/>
      <c r="W181" s="5"/>
      <c r="X181" s="5">
        <f t="shared" si="28"/>
        <v>1</v>
      </c>
      <c r="Y181" s="5">
        <f t="shared" si="36"/>
        <v>0</v>
      </c>
      <c r="Z181" s="5">
        <f t="shared" si="29"/>
        <v>1</v>
      </c>
      <c r="AA181" s="5"/>
      <c r="AB181" s="5"/>
      <c r="AC181" s="5"/>
      <c r="AD181" s="5"/>
      <c r="AE181" s="5"/>
      <c r="AF181" s="5"/>
      <c r="AG181" s="5"/>
      <c r="AH181" s="5"/>
      <c r="AI181" s="5">
        <f t="shared" si="30"/>
        <v>0</v>
      </c>
      <c r="AJ181" s="5" t="str">
        <f t="shared" si="31"/>
        <v>0</v>
      </c>
      <c r="AK181" s="5"/>
      <c r="AL181" s="5"/>
      <c r="AM181" s="5"/>
      <c r="AN181" s="5"/>
      <c r="AO181" s="5">
        <v>8.1</v>
      </c>
      <c r="AP181" s="5"/>
      <c r="AQ181" s="5"/>
      <c r="AR181" s="5"/>
      <c r="AS181" s="5"/>
      <c r="AT181" s="5"/>
      <c r="AU181" s="5"/>
      <c r="AV181" s="5"/>
      <c r="AW181" s="5"/>
      <c r="AX181">
        <f t="shared" si="26"/>
        <v>1</v>
      </c>
      <c r="AY181" t="str">
        <f t="shared" si="33"/>
        <v/>
      </c>
      <c r="AZ181" s="5">
        <v>1.9</v>
      </c>
      <c r="BA181" s="5">
        <v>1</v>
      </c>
      <c r="BB181" s="5"/>
      <c r="BC181" s="5"/>
      <c r="BD181" s="5">
        <v>0</v>
      </c>
      <c r="BE181" s="5">
        <v>0</v>
      </c>
      <c r="BF181" s="5"/>
      <c r="BH181" s="1">
        <v>0</v>
      </c>
      <c r="BI181" s="1">
        <f t="shared" si="34"/>
        <v>1</v>
      </c>
      <c r="BN181" s="1">
        <v>0</v>
      </c>
      <c r="BO181" s="1">
        <v>0</v>
      </c>
      <c r="BR181" t="str">
        <f t="shared" si="35"/>
        <v/>
      </c>
    </row>
    <row r="182" spans="1:70" x14ac:dyDescent="0.2">
      <c r="A182" s="5" t="s">
        <v>1</v>
      </c>
      <c r="B182" s="5">
        <v>7</v>
      </c>
      <c r="C182" s="5">
        <v>58.690556000000001</v>
      </c>
      <c r="D182" s="5">
        <v>-93.850278000000003</v>
      </c>
      <c r="E182" s="5">
        <v>181</v>
      </c>
      <c r="F182" s="5">
        <v>1</v>
      </c>
      <c r="G182" s="5" t="s">
        <v>60</v>
      </c>
      <c r="H182" s="5">
        <v>21</v>
      </c>
      <c r="I182" s="5"/>
      <c r="J182" s="5">
        <v>0</v>
      </c>
      <c r="K182" s="5">
        <v>1</v>
      </c>
      <c r="L182">
        <f t="shared" si="27"/>
        <v>0</v>
      </c>
      <c r="M182" s="5"/>
      <c r="N182" s="5"/>
      <c r="O182" s="5">
        <v>3</v>
      </c>
      <c r="P182" s="5"/>
      <c r="Q182" s="5"/>
      <c r="R182" s="5"/>
      <c r="S182" s="5"/>
      <c r="T182" s="5"/>
      <c r="U182" s="5"/>
      <c r="V182" s="5"/>
      <c r="W182" s="5"/>
      <c r="X182" s="5">
        <f t="shared" si="28"/>
        <v>1</v>
      </c>
      <c r="Y182" s="5">
        <f t="shared" si="36"/>
        <v>0</v>
      </c>
      <c r="Z182" s="5">
        <f t="shared" si="29"/>
        <v>3</v>
      </c>
      <c r="AA182" s="5"/>
      <c r="AB182" s="5"/>
      <c r="AC182" s="5"/>
      <c r="AD182" s="5"/>
      <c r="AE182" s="5"/>
      <c r="AF182" s="5"/>
      <c r="AG182" s="5"/>
      <c r="AH182" s="5"/>
      <c r="AI182" s="5">
        <f t="shared" si="30"/>
        <v>0</v>
      </c>
      <c r="AJ182" s="5" t="str">
        <f t="shared" si="31"/>
        <v>0</v>
      </c>
      <c r="AK182" s="5"/>
      <c r="AL182" s="5"/>
      <c r="AM182" s="5"/>
      <c r="AN182" s="5"/>
      <c r="AO182" s="5">
        <v>2.2000000000000002</v>
      </c>
      <c r="AP182" s="5"/>
      <c r="AQ182" s="5"/>
      <c r="AR182" s="5"/>
      <c r="AS182" s="5"/>
      <c r="AT182" s="5"/>
      <c r="AU182" s="5"/>
      <c r="AV182" s="5"/>
      <c r="AW182" s="5"/>
      <c r="AX182">
        <f t="shared" si="26"/>
        <v>0</v>
      </c>
      <c r="AY182">
        <f t="shared" si="33"/>
        <v>1</v>
      </c>
      <c r="AZ182" s="5"/>
      <c r="BA182" s="5"/>
      <c r="BB182" s="5"/>
      <c r="BC182" s="5"/>
      <c r="BD182" s="5">
        <v>0</v>
      </c>
      <c r="BE182" s="5">
        <v>0</v>
      </c>
      <c r="BF182" s="5"/>
      <c r="BH182" s="1">
        <v>0</v>
      </c>
      <c r="BI182" s="1" t="str">
        <f t="shared" si="34"/>
        <v/>
      </c>
      <c r="BN182" s="1">
        <v>0</v>
      </c>
      <c r="BO182" s="1">
        <v>0</v>
      </c>
      <c r="BR182" t="str">
        <f t="shared" si="35"/>
        <v/>
      </c>
    </row>
    <row r="183" spans="1:70" x14ac:dyDescent="0.2">
      <c r="A183" s="5" t="s">
        <v>1</v>
      </c>
      <c r="B183" s="5">
        <v>7</v>
      </c>
      <c r="C183" s="5">
        <v>58.690556000000001</v>
      </c>
      <c r="D183" s="5">
        <v>-93.850278000000003</v>
      </c>
      <c r="E183" s="5">
        <v>182</v>
      </c>
      <c r="F183" s="5">
        <v>2</v>
      </c>
      <c r="G183" s="5" t="s">
        <v>59</v>
      </c>
      <c r="H183" s="5"/>
      <c r="I183" s="5">
        <v>11.2</v>
      </c>
      <c r="J183" s="5">
        <v>1</v>
      </c>
      <c r="K183" s="5">
        <v>1</v>
      </c>
      <c r="L183">
        <f t="shared" si="27"/>
        <v>0</v>
      </c>
      <c r="M183" s="5">
        <v>1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>
        <f t="shared" si="28"/>
        <v>1</v>
      </c>
      <c r="Y183" s="5">
        <f t="shared" si="36"/>
        <v>0</v>
      </c>
      <c r="Z183" s="5">
        <f t="shared" si="29"/>
        <v>1</v>
      </c>
      <c r="AA183" s="5"/>
      <c r="AB183" s="5"/>
      <c r="AC183" s="5"/>
      <c r="AD183" s="5"/>
      <c r="AE183" s="5"/>
      <c r="AF183" s="5"/>
      <c r="AG183" s="5"/>
      <c r="AH183" s="5"/>
      <c r="AI183" s="5">
        <f t="shared" si="30"/>
        <v>0</v>
      </c>
      <c r="AJ183" s="5" t="str">
        <f t="shared" si="31"/>
        <v>0</v>
      </c>
      <c r="AK183" s="5"/>
      <c r="AL183" s="5"/>
      <c r="AM183" s="5"/>
      <c r="AN183" s="5"/>
      <c r="AO183" s="5"/>
      <c r="AP183" s="5">
        <v>6.7</v>
      </c>
      <c r="AQ183" s="5">
        <v>6</v>
      </c>
      <c r="AR183" s="5"/>
      <c r="AS183" s="5"/>
      <c r="AT183" s="5"/>
      <c r="AU183" s="5"/>
      <c r="AV183" s="5">
        <f t="shared" si="32"/>
        <v>6</v>
      </c>
      <c r="AW183" s="5">
        <v>1</v>
      </c>
      <c r="AX183">
        <f t="shared" si="26"/>
        <v>1</v>
      </c>
      <c r="AY183" t="str">
        <f t="shared" si="33"/>
        <v/>
      </c>
      <c r="AZ183" s="5"/>
      <c r="BA183" s="5"/>
      <c r="BB183" s="5">
        <v>3.7</v>
      </c>
      <c r="BC183" s="5">
        <v>2</v>
      </c>
      <c r="BD183" s="5">
        <v>0</v>
      </c>
      <c r="BE183" s="5">
        <v>0</v>
      </c>
      <c r="BF183" s="5"/>
      <c r="BH183" s="1">
        <v>1</v>
      </c>
      <c r="BI183" s="1" t="str">
        <f t="shared" si="34"/>
        <v/>
      </c>
      <c r="BL183" s="1">
        <v>3.1</v>
      </c>
      <c r="BM183" s="1">
        <v>3</v>
      </c>
      <c r="BN183" s="1">
        <v>0</v>
      </c>
      <c r="BO183" s="1">
        <v>0</v>
      </c>
      <c r="BP183" s="1">
        <v>6.0499999999999998E-2</v>
      </c>
      <c r="BQ183" s="1">
        <v>7.2800000000000004E-2</v>
      </c>
      <c r="BR183">
        <f t="shared" si="35"/>
        <v>0.1333</v>
      </c>
    </row>
    <row r="184" spans="1:70" x14ac:dyDescent="0.2">
      <c r="A184" s="5" t="s">
        <v>1</v>
      </c>
      <c r="B184" s="5">
        <v>7</v>
      </c>
      <c r="C184" s="5">
        <v>58.690556000000001</v>
      </c>
      <c r="D184" s="5">
        <v>-93.850278000000003</v>
      </c>
      <c r="E184" s="5">
        <v>183</v>
      </c>
      <c r="F184" s="5">
        <v>3</v>
      </c>
      <c r="G184" s="5" t="s">
        <v>59</v>
      </c>
      <c r="H184" s="5"/>
      <c r="I184" s="5">
        <v>16.899999999999999</v>
      </c>
      <c r="J184" s="5">
        <v>1</v>
      </c>
      <c r="K184" s="5">
        <v>1</v>
      </c>
      <c r="L184">
        <f t="shared" si="27"/>
        <v>0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>
        <f t="shared" si="28"/>
        <v>0</v>
      </c>
      <c r="Y184" s="5">
        <f t="shared" si="36"/>
        <v>1</v>
      </c>
      <c r="Z184" s="5">
        <f t="shared" si="29"/>
        <v>0</v>
      </c>
      <c r="AA184" s="5"/>
      <c r="AB184" s="5"/>
      <c r="AC184" s="5"/>
      <c r="AD184" s="5"/>
      <c r="AE184" s="5"/>
      <c r="AF184" s="5"/>
      <c r="AG184" s="5"/>
      <c r="AH184" s="5"/>
      <c r="AI184" s="5">
        <f t="shared" si="30"/>
        <v>0</v>
      </c>
      <c r="AJ184" s="5" t="str">
        <f t="shared" si="31"/>
        <v>0</v>
      </c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>
        <f t="shared" si="32"/>
        <v>0</v>
      </c>
      <c r="AW184" s="5"/>
      <c r="AX184">
        <f t="shared" si="26"/>
        <v>0</v>
      </c>
      <c r="AY184" t="str">
        <f t="shared" si="33"/>
        <v/>
      </c>
      <c r="AZ184" s="5"/>
      <c r="BA184" s="5"/>
      <c r="BB184" s="5"/>
      <c r="BC184" s="5"/>
      <c r="BD184" s="5">
        <v>0</v>
      </c>
      <c r="BE184" s="5">
        <v>0</v>
      </c>
      <c r="BF184" s="5"/>
      <c r="BH184" s="1">
        <v>0</v>
      </c>
      <c r="BI184" s="1" t="str">
        <f t="shared" si="34"/>
        <v/>
      </c>
      <c r="BN184" s="1">
        <v>0</v>
      </c>
      <c r="BO184" s="1">
        <v>0</v>
      </c>
      <c r="BR184" t="str">
        <f t="shared" si="35"/>
        <v/>
      </c>
    </row>
    <row r="185" spans="1:70" x14ac:dyDescent="0.2">
      <c r="A185" s="5" t="s">
        <v>1</v>
      </c>
      <c r="B185" s="5">
        <v>7</v>
      </c>
      <c r="C185" s="5">
        <v>58.690556000000001</v>
      </c>
      <c r="D185" s="5">
        <v>-93.850278000000003</v>
      </c>
      <c r="E185" s="5">
        <v>184</v>
      </c>
      <c r="F185" s="5">
        <v>4</v>
      </c>
      <c r="G185" s="5" t="s">
        <v>58</v>
      </c>
      <c r="H185" s="5"/>
      <c r="I185" s="5">
        <v>12.1</v>
      </c>
      <c r="J185" s="5">
        <v>0</v>
      </c>
      <c r="K185" s="5">
        <v>1</v>
      </c>
      <c r="L185">
        <f t="shared" si="27"/>
        <v>0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>
        <f t="shared" si="28"/>
        <v>0</v>
      </c>
      <c r="Y185" s="5">
        <f t="shared" si="36"/>
        <v>1</v>
      </c>
      <c r="Z185" s="5">
        <f t="shared" si="29"/>
        <v>0</v>
      </c>
      <c r="AA185" s="5"/>
      <c r="AB185" s="5"/>
      <c r="AC185" s="5"/>
      <c r="AD185" s="5"/>
      <c r="AE185" s="5"/>
      <c r="AF185" s="5"/>
      <c r="AG185" s="5"/>
      <c r="AH185" s="5"/>
      <c r="AI185" s="5">
        <f t="shared" si="30"/>
        <v>0</v>
      </c>
      <c r="AJ185" s="5" t="str">
        <f t="shared" si="31"/>
        <v>0</v>
      </c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>
        <f t="shared" si="32"/>
        <v>0</v>
      </c>
      <c r="AW185" s="5"/>
      <c r="AX185">
        <f t="shared" si="26"/>
        <v>0</v>
      </c>
      <c r="AY185" t="str">
        <f t="shared" si="33"/>
        <v/>
      </c>
      <c r="AZ185" s="5"/>
      <c r="BA185" s="5"/>
      <c r="BB185" s="5"/>
      <c r="BC185" s="5"/>
      <c r="BD185" s="5">
        <v>0</v>
      </c>
      <c r="BE185" s="5">
        <v>0</v>
      </c>
      <c r="BF185" s="5"/>
      <c r="BH185" s="1">
        <v>0</v>
      </c>
      <c r="BI185" s="1" t="str">
        <f t="shared" si="34"/>
        <v/>
      </c>
      <c r="BN185" s="1">
        <v>0</v>
      </c>
      <c r="BO185" s="1">
        <v>0</v>
      </c>
      <c r="BR185" t="str">
        <f t="shared" si="35"/>
        <v/>
      </c>
    </row>
    <row r="186" spans="1:70" x14ac:dyDescent="0.2">
      <c r="A186" s="5" t="s">
        <v>1</v>
      </c>
      <c r="B186" s="5">
        <v>7</v>
      </c>
      <c r="C186" s="5">
        <v>58.690556000000001</v>
      </c>
      <c r="D186" s="5">
        <v>-93.850278000000003</v>
      </c>
      <c r="E186" s="5">
        <v>185</v>
      </c>
      <c r="F186" s="5">
        <v>5</v>
      </c>
      <c r="G186" s="5" t="s">
        <v>60</v>
      </c>
      <c r="H186" s="5">
        <v>31</v>
      </c>
      <c r="I186" s="5"/>
      <c r="J186" s="5">
        <v>0</v>
      </c>
      <c r="K186" s="5">
        <v>1</v>
      </c>
      <c r="L186">
        <f t="shared" si="27"/>
        <v>0</v>
      </c>
      <c r="M186" s="5"/>
      <c r="N186" s="5"/>
      <c r="O186" s="5"/>
      <c r="P186" s="5">
        <v>2</v>
      </c>
      <c r="Q186" s="5"/>
      <c r="R186" s="5">
        <v>1</v>
      </c>
      <c r="S186" s="5"/>
      <c r="T186" s="5"/>
      <c r="U186" s="5"/>
      <c r="V186" s="5"/>
      <c r="W186" s="5"/>
      <c r="X186" s="5">
        <f t="shared" si="28"/>
        <v>1</v>
      </c>
      <c r="Y186" s="5">
        <f t="shared" si="36"/>
        <v>0</v>
      </c>
      <c r="Z186" s="5">
        <f t="shared" si="29"/>
        <v>3</v>
      </c>
      <c r="AA186" s="5"/>
      <c r="AB186" s="5"/>
      <c r="AC186" s="5"/>
      <c r="AD186" s="5"/>
      <c r="AE186" s="5"/>
      <c r="AF186" s="5"/>
      <c r="AG186" s="5"/>
      <c r="AH186" s="5"/>
      <c r="AI186" s="5">
        <f t="shared" si="30"/>
        <v>0</v>
      </c>
      <c r="AJ186" s="5" t="str">
        <f t="shared" si="31"/>
        <v>0</v>
      </c>
      <c r="AK186" s="5"/>
      <c r="AL186" s="5"/>
      <c r="AM186" s="5"/>
      <c r="AN186" s="5"/>
      <c r="AO186" s="5">
        <v>3.8</v>
      </c>
      <c r="AP186" s="5"/>
      <c r="AQ186" s="5"/>
      <c r="AR186" s="5"/>
      <c r="AS186" s="5"/>
      <c r="AT186" s="5"/>
      <c r="AU186" s="5"/>
      <c r="AV186" s="5"/>
      <c r="AW186" s="5"/>
      <c r="AX186">
        <f t="shared" si="26"/>
        <v>1</v>
      </c>
      <c r="AY186" t="str">
        <f t="shared" si="33"/>
        <v/>
      </c>
      <c r="AZ186" s="5">
        <v>0.9</v>
      </c>
      <c r="BA186" s="5">
        <v>5</v>
      </c>
      <c r="BB186" s="5"/>
      <c r="BC186" s="5"/>
      <c r="BD186" s="5">
        <v>0</v>
      </c>
      <c r="BE186" s="5">
        <v>0</v>
      </c>
      <c r="BF186" s="5"/>
      <c r="BH186" s="1">
        <v>1</v>
      </c>
      <c r="BI186" s="1" t="str">
        <f t="shared" si="34"/>
        <v/>
      </c>
      <c r="BJ186" s="1">
        <v>3</v>
      </c>
      <c r="BK186" s="1">
        <v>2</v>
      </c>
      <c r="BN186" s="1">
        <v>0</v>
      </c>
      <c r="BO186" s="1">
        <v>0</v>
      </c>
      <c r="BP186" s="1">
        <v>1.9900000000000001E-2</v>
      </c>
      <c r="BQ186" s="1">
        <v>0.02</v>
      </c>
      <c r="BR186">
        <f t="shared" si="35"/>
        <v>3.9900000000000005E-2</v>
      </c>
    </row>
    <row r="187" spans="1:70" x14ac:dyDescent="0.2">
      <c r="A187" s="5" t="s">
        <v>1</v>
      </c>
      <c r="B187" s="5">
        <v>7</v>
      </c>
      <c r="C187" s="5">
        <v>58.690556000000001</v>
      </c>
      <c r="D187" s="5">
        <v>-93.850278000000003</v>
      </c>
      <c r="E187" s="5">
        <v>186</v>
      </c>
      <c r="F187" s="5">
        <v>6</v>
      </c>
      <c r="G187" s="5" t="s">
        <v>60</v>
      </c>
      <c r="H187" s="5">
        <v>36</v>
      </c>
      <c r="I187" s="5"/>
      <c r="J187" s="5">
        <v>1</v>
      </c>
      <c r="K187" s="5">
        <v>1</v>
      </c>
      <c r="L187">
        <f t="shared" si="27"/>
        <v>0</v>
      </c>
      <c r="M187" s="5">
        <v>1</v>
      </c>
      <c r="N187" s="5">
        <v>1</v>
      </c>
      <c r="O187" s="5">
        <v>1</v>
      </c>
      <c r="P187" s="5"/>
      <c r="Q187" s="5"/>
      <c r="R187" s="5"/>
      <c r="S187" s="5"/>
      <c r="T187" s="5"/>
      <c r="U187" s="5"/>
      <c r="V187" s="5"/>
      <c r="W187" s="5"/>
      <c r="X187" s="5">
        <f t="shared" si="28"/>
        <v>1</v>
      </c>
      <c r="Y187" s="5">
        <f t="shared" si="36"/>
        <v>0</v>
      </c>
      <c r="Z187" s="5">
        <f t="shared" si="29"/>
        <v>3</v>
      </c>
      <c r="AA187" s="5"/>
      <c r="AB187" s="5"/>
      <c r="AC187" s="5"/>
      <c r="AD187" s="5"/>
      <c r="AE187" s="5"/>
      <c r="AF187" s="5"/>
      <c r="AG187" s="5"/>
      <c r="AH187" s="5"/>
      <c r="AI187" s="5">
        <f t="shared" si="30"/>
        <v>0</v>
      </c>
      <c r="AJ187" s="5" t="str">
        <f t="shared" si="31"/>
        <v>0</v>
      </c>
      <c r="AK187" s="5"/>
      <c r="AL187" s="5"/>
      <c r="AM187" s="5"/>
      <c r="AN187" s="5"/>
      <c r="AO187" s="5">
        <v>4.9000000000000004</v>
      </c>
      <c r="AP187" s="5"/>
      <c r="AQ187" s="5"/>
      <c r="AR187" s="5"/>
      <c r="AS187" s="5"/>
      <c r="AT187" s="5"/>
      <c r="AU187" s="5"/>
      <c r="AV187" s="5"/>
      <c r="AW187" s="5"/>
      <c r="AX187">
        <f t="shared" si="26"/>
        <v>0</v>
      </c>
      <c r="AY187">
        <f t="shared" si="33"/>
        <v>1</v>
      </c>
      <c r="AZ187" s="5"/>
      <c r="BA187" s="5"/>
      <c r="BB187" s="5"/>
      <c r="BC187" s="5"/>
      <c r="BD187" s="5">
        <v>0</v>
      </c>
      <c r="BE187" s="5">
        <v>0</v>
      </c>
      <c r="BF187" s="5"/>
      <c r="BH187" s="1">
        <v>0</v>
      </c>
      <c r="BI187" s="1" t="str">
        <f t="shared" si="34"/>
        <v/>
      </c>
      <c r="BN187" s="1">
        <v>0</v>
      </c>
      <c r="BO187" s="1">
        <v>0</v>
      </c>
      <c r="BR187" t="str">
        <f t="shared" si="35"/>
        <v/>
      </c>
    </row>
    <row r="188" spans="1:70" x14ac:dyDescent="0.2">
      <c r="A188" s="5" t="s">
        <v>1</v>
      </c>
      <c r="B188" s="5">
        <v>7</v>
      </c>
      <c r="C188" s="5">
        <v>58.690556000000001</v>
      </c>
      <c r="D188" s="5">
        <v>-93.850278000000003</v>
      </c>
      <c r="E188" s="5">
        <v>187</v>
      </c>
      <c r="F188" s="5">
        <v>7</v>
      </c>
      <c r="G188" s="5" t="s">
        <v>59</v>
      </c>
      <c r="H188" s="5"/>
      <c r="I188" s="5">
        <v>9.8000000000000007</v>
      </c>
      <c r="J188" s="5">
        <v>1</v>
      </c>
      <c r="K188" s="5">
        <v>1</v>
      </c>
      <c r="L188">
        <f t="shared" si="27"/>
        <v>0</v>
      </c>
      <c r="M188" s="5">
        <v>1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>
        <f t="shared" si="28"/>
        <v>1</v>
      </c>
      <c r="Y188" s="5">
        <f t="shared" si="36"/>
        <v>0</v>
      </c>
      <c r="Z188" s="5">
        <f t="shared" si="29"/>
        <v>1</v>
      </c>
      <c r="AA188" s="5"/>
      <c r="AB188" s="5"/>
      <c r="AC188" s="5"/>
      <c r="AD188" s="5"/>
      <c r="AE188" s="5"/>
      <c r="AF188" s="5"/>
      <c r="AG188" s="5"/>
      <c r="AH188" s="5"/>
      <c r="AI188" s="5">
        <f t="shared" si="30"/>
        <v>0</v>
      </c>
      <c r="AJ188" s="5" t="str">
        <f t="shared" si="31"/>
        <v>0</v>
      </c>
      <c r="AK188" s="5"/>
      <c r="AL188" s="5"/>
      <c r="AM188" s="5"/>
      <c r="AN188" s="5"/>
      <c r="AO188" s="5"/>
      <c r="AP188" s="5">
        <v>6.1</v>
      </c>
      <c r="AQ188" s="5">
        <v>7</v>
      </c>
      <c r="AR188" s="5"/>
      <c r="AS188" s="5"/>
      <c r="AT188" s="5"/>
      <c r="AU188" s="5"/>
      <c r="AV188" s="5">
        <f t="shared" si="32"/>
        <v>7</v>
      </c>
      <c r="AW188" s="5">
        <v>1</v>
      </c>
      <c r="AX188">
        <f t="shared" si="26"/>
        <v>1</v>
      </c>
      <c r="AY188" t="str">
        <f t="shared" si="33"/>
        <v/>
      </c>
      <c r="AZ188" s="5"/>
      <c r="BA188" s="5"/>
      <c r="BB188" s="5">
        <v>3.9</v>
      </c>
      <c r="BC188" s="5">
        <v>3</v>
      </c>
      <c r="BD188" s="5">
        <v>0</v>
      </c>
      <c r="BE188" s="5">
        <v>0</v>
      </c>
      <c r="BF188" s="5"/>
      <c r="BG188" s="1">
        <v>1</v>
      </c>
      <c r="BH188" s="1">
        <v>0</v>
      </c>
      <c r="BI188" s="1">
        <f t="shared" si="34"/>
        <v>1</v>
      </c>
      <c r="BL188" s="1">
        <v>2.6</v>
      </c>
      <c r="BM188" s="1">
        <v>3</v>
      </c>
      <c r="BN188" s="1">
        <v>0</v>
      </c>
      <c r="BO188" s="1">
        <v>0</v>
      </c>
      <c r="BP188" s="1">
        <v>6.0999999999999999E-2</v>
      </c>
      <c r="BQ188" s="1">
        <v>0.12540000000000001</v>
      </c>
      <c r="BR188">
        <f t="shared" si="35"/>
        <v>0.18640000000000001</v>
      </c>
    </row>
    <row r="189" spans="1:70" x14ac:dyDescent="0.2">
      <c r="A189" s="5" t="s">
        <v>1</v>
      </c>
      <c r="B189" s="5">
        <v>7</v>
      </c>
      <c r="C189" s="5">
        <v>58.690556000000001</v>
      </c>
      <c r="D189" s="5">
        <v>-93.850278000000003</v>
      </c>
      <c r="E189" s="5">
        <v>188</v>
      </c>
      <c r="F189" s="5">
        <v>8</v>
      </c>
      <c r="G189" s="5" t="s">
        <v>58</v>
      </c>
      <c r="H189" s="5"/>
      <c r="I189" s="5">
        <v>19.7</v>
      </c>
      <c r="J189" s="5">
        <v>0</v>
      </c>
      <c r="K189" s="5">
        <v>1</v>
      </c>
      <c r="L189">
        <f t="shared" si="27"/>
        <v>0</v>
      </c>
      <c r="M189" s="5">
        <v>1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>
        <f t="shared" si="28"/>
        <v>1</v>
      </c>
      <c r="Y189" s="5">
        <f t="shared" si="36"/>
        <v>0</v>
      </c>
      <c r="Z189" s="5">
        <f t="shared" si="29"/>
        <v>1</v>
      </c>
      <c r="AA189" s="5"/>
      <c r="AB189" s="5"/>
      <c r="AC189" s="5"/>
      <c r="AD189" s="5"/>
      <c r="AE189" s="5"/>
      <c r="AF189" s="5"/>
      <c r="AG189" s="5"/>
      <c r="AH189" s="5"/>
      <c r="AI189" s="5">
        <f t="shared" si="30"/>
        <v>0</v>
      </c>
      <c r="AJ189" s="5" t="str">
        <f t="shared" si="31"/>
        <v>0</v>
      </c>
      <c r="AK189" s="5"/>
      <c r="AL189" s="5"/>
      <c r="AM189" s="5"/>
      <c r="AN189" s="5"/>
      <c r="AO189" s="5"/>
      <c r="AP189" s="5">
        <v>5.4</v>
      </c>
      <c r="AQ189" s="5">
        <v>2</v>
      </c>
      <c r="AR189" s="5"/>
      <c r="AS189" s="5"/>
      <c r="AT189" s="5"/>
      <c r="AU189" s="5"/>
      <c r="AV189" s="5">
        <f t="shared" si="32"/>
        <v>2</v>
      </c>
      <c r="AW189" s="5"/>
      <c r="AX189">
        <f t="shared" si="26"/>
        <v>0</v>
      </c>
      <c r="AY189">
        <f t="shared" si="33"/>
        <v>1</v>
      </c>
      <c r="AZ189" s="5"/>
      <c r="BA189" s="5"/>
      <c r="BB189" s="5"/>
      <c r="BC189" s="5"/>
      <c r="BD189" s="5">
        <v>0</v>
      </c>
      <c r="BE189" s="5">
        <v>0</v>
      </c>
      <c r="BF189" s="5"/>
      <c r="BH189" s="1">
        <v>0</v>
      </c>
      <c r="BI189" s="1" t="str">
        <f t="shared" si="34"/>
        <v/>
      </c>
      <c r="BN189" s="1">
        <v>0</v>
      </c>
      <c r="BO189" s="1">
        <v>0</v>
      </c>
      <c r="BR189" t="str">
        <f t="shared" si="35"/>
        <v/>
      </c>
    </row>
    <row r="190" spans="1:70" x14ac:dyDescent="0.2">
      <c r="A190" s="5" t="s">
        <v>1</v>
      </c>
      <c r="B190" s="5">
        <v>7</v>
      </c>
      <c r="C190" s="5">
        <v>58.690556000000001</v>
      </c>
      <c r="D190" s="5">
        <v>-93.850278000000003</v>
      </c>
      <c r="E190" s="5">
        <v>189</v>
      </c>
      <c r="F190" s="5">
        <v>9</v>
      </c>
      <c r="G190" s="5" t="s">
        <v>58</v>
      </c>
      <c r="H190" s="5"/>
      <c r="I190" s="5">
        <v>11.3</v>
      </c>
      <c r="J190" s="5">
        <v>0</v>
      </c>
      <c r="K190" s="5">
        <v>1</v>
      </c>
      <c r="L190">
        <f t="shared" si="27"/>
        <v>0</v>
      </c>
      <c r="M190" s="5">
        <v>1</v>
      </c>
      <c r="N190" s="5">
        <v>1</v>
      </c>
      <c r="O190" s="5">
        <v>1</v>
      </c>
      <c r="P190" s="5"/>
      <c r="Q190" s="5"/>
      <c r="R190" s="5"/>
      <c r="S190" s="5"/>
      <c r="T190" s="5"/>
      <c r="U190" s="5"/>
      <c r="V190" s="5"/>
      <c r="W190" s="5"/>
      <c r="X190" s="5">
        <f t="shared" si="28"/>
        <v>1</v>
      </c>
      <c r="Y190" s="5">
        <f t="shared" si="36"/>
        <v>0</v>
      </c>
      <c r="Z190" s="5">
        <f t="shared" si="29"/>
        <v>3</v>
      </c>
      <c r="AA190" s="5">
        <v>1</v>
      </c>
      <c r="AB190" s="5"/>
      <c r="AC190" s="5"/>
      <c r="AD190" s="5"/>
      <c r="AE190" s="5"/>
      <c r="AF190" s="5"/>
      <c r="AG190" s="5"/>
      <c r="AH190" s="5"/>
      <c r="AI190" s="5">
        <f t="shared" si="30"/>
        <v>1</v>
      </c>
      <c r="AJ190" s="5" t="str">
        <f t="shared" si="31"/>
        <v>1</v>
      </c>
      <c r="AK190" s="5">
        <v>1</v>
      </c>
      <c r="AL190" s="5"/>
      <c r="AM190" s="5"/>
      <c r="AN190" s="5"/>
      <c r="AO190" s="5"/>
      <c r="AP190" s="5">
        <v>6.9</v>
      </c>
      <c r="AQ190" s="5">
        <v>3</v>
      </c>
      <c r="AR190" s="5">
        <v>4.7</v>
      </c>
      <c r="AS190" s="5">
        <v>5</v>
      </c>
      <c r="AT190" s="5">
        <v>4.2</v>
      </c>
      <c r="AU190" s="5">
        <v>2</v>
      </c>
      <c r="AV190" s="5">
        <f t="shared" si="32"/>
        <v>10</v>
      </c>
      <c r="AW190" s="5"/>
      <c r="AX190">
        <f t="shared" si="26"/>
        <v>0</v>
      </c>
      <c r="AY190">
        <f t="shared" si="33"/>
        <v>1</v>
      </c>
      <c r="AZ190" s="5"/>
      <c r="BA190" s="5"/>
      <c r="BB190" s="5"/>
      <c r="BC190" s="5"/>
      <c r="BD190" s="5">
        <v>0</v>
      </c>
      <c r="BE190" s="5">
        <v>0</v>
      </c>
      <c r="BF190" s="5"/>
      <c r="BH190" s="1">
        <v>0</v>
      </c>
      <c r="BI190" s="1" t="str">
        <f t="shared" si="34"/>
        <v/>
      </c>
      <c r="BN190" s="1">
        <v>0</v>
      </c>
      <c r="BO190" s="1">
        <v>0</v>
      </c>
      <c r="BR190" t="str">
        <f t="shared" si="35"/>
        <v/>
      </c>
    </row>
    <row r="191" spans="1:70" x14ac:dyDescent="0.2">
      <c r="A191" s="5" t="s">
        <v>1</v>
      </c>
      <c r="B191" s="5">
        <v>7</v>
      </c>
      <c r="C191" s="5">
        <v>58.690556000000001</v>
      </c>
      <c r="D191" s="5">
        <v>-93.850278000000003</v>
      </c>
      <c r="E191" s="5">
        <v>190</v>
      </c>
      <c r="F191" s="5">
        <v>10</v>
      </c>
      <c r="G191" s="5" t="s">
        <v>58</v>
      </c>
      <c r="H191" s="5"/>
      <c r="I191" s="5">
        <v>15.9</v>
      </c>
      <c r="J191" s="5">
        <v>0</v>
      </c>
      <c r="K191" s="5">
        <v>1</v>
      </c>
      <c r="L191">
        <f t="shared" si="27"/>
        <v>0</v>
      </c>
      <c r="M191" s="5">
        <v>1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>
        <f t="shared" si="28"/>
        <v>1</v>
      </c>
      <c r="Y191" s="5">
        <f t="shared" si="36"/>
        <v>0</v>
      </c>
      <c r="Z191" s="5">
        <f t="shared" si="29"/>
        <v>1</v>
      </c>
      <c r="AA191" s="5"/>
      <c r="AB191" s="5"/>
      <c r="AC191" s="5"/>
      <c r="AD191" s="5"/>
      <c r="AE191" s="5"/>
      <c r="AF191" s="5"/>
      <c r="AG191" s="5"/>
      <c r="AH191" s="5"/>
      <c r="AI191" s="5">
        <f t="shared" si="30"/>
        <v>0</v>
      </c>
      <c r="AJ191" s="5" t="str">
        <f t="shared" si="31"/>
        <v>0</v>
      </c>
      <c r="AK191" s="5"/>
      <c r="AL191" s="5"/>
      <c r="AM191" s="5"/>
      <c r="AN191" s="5"/>
      <c r="AO191" s="5"/>
      <c r="AP191" s="5">
        <v>6.3</v>
      </c>
      <c r="AQ191" s="5">
        <v>3</v>
      </c>
      <c r="AR191" s="5"/>
      <c r="AS191" s="5"/>
      <c r="AT191" s="5"/>
      <c r="AU191" s="5"/>
      <c r="AV191" s="5">
        <f t="shared" si="32"/>
        <v>3</v>
      </c>
      <c r="AW191" s="5"/>
      <c r="AX191">
        <f t="shared" si="26"/>
        <v>0</v>
      </c>
      <c r="AY191">
        <f t="shared" si="33"/>
        <v>1</v>
      </c>
      <c r="AZ191" s="5"/>
      <c r="BA191" s="5"/>
      <c r="BB191" s="5"/>
      <c r="BC191" s="5"/>
      <c r="BD191" s="5">
        <v>0</v>
      </c>
      <c r="BE191" s="5">
        <v>0</v>
      </c>
      <c r="BF191" s="5"/>
      <c r="BH191" s="1">
        <v>0</v>
      </c>
      <c r="BI191" s="1" t="str">
        <f t="shared" si="34"/>
        <v/>
      </c>
      <c r="BN191" s="1">
        <v>0</v>
      </c>
      <c r="BO191" s="1">
        <v>0</v>
      </c>
      <c r="BR191" t="str">
        <f t="shared" si="35"/>
        <v/>
      </c>
    </row>
    <row r="192" spans="1:70" x14ac:dyDescent="0.2">
      <c r="A192" s="5" t="s">
        <v>1</v>
      </c>
      <c r="B192" s="5">
        <v>7</v>
      </c>
      <c r="C192" s="5">
        <v>58.690556000000001</v>
      </c>
      <c r="D192" s="5">
        <v>-93.850278000000003</v>
      </c>
      <c r="E192" s="5">
        <v>191</v>
      </c>
      <c r="F192" s="5">
        <v>11</v>
      </c>
      <c r="G192" s="5" t="s">
        <v>58</v>
      </c>
      <c r="H192" s="5"/>
      <c r="I192" s="5">
        <v>17.7</v>
      </c>
      <c r="J192" s="5">
        <v>0</v>
      </c>
      <c r="K192" s="5">
        <v>1</v>
      </c>
      <c r="L192">
        <f t="shared" si="27"/>
        <v>0</v>
      </c>
      <c r="M192" s="5">
        <v>1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>
        <f t="shared" si="28"/>
        <v>1</v>
      </c>
      <c r="Y192" s="5">
        <f t="shared" si="36"/>
        <v>0</v>
      </c>
      <c r="Z192" s="5">
        <f t="shared" si="29"/>
        <v>1</v>
      </c>
      <c r="AA192" s="5">
        <v>2</v>
      </c>
      <c r="AB192" s="5"/>
      <c r="AC192" s="5"/>
      <c r="AD192" s="5"/>
      <c r="AE192" s="5"/>
      <c r="AF192" s="5"/>
      <c r="AG192" s="5"/>
      <c r="AH192" s="5"/>
      <c r="AI192" s="5">
        <f t="shared" si="30"/>
        <v>2</v>
      </c>
      <c r="AJ192" s="5" t="str">
        <f t="shared" si="31"/>
        <v>1</v>
      </c>
      <c r="AK192" s="5">
        <v>1</v>
      </c>
      <c r="AL192" s="5">
        <v>1</v>
      </c>
      <c r="AM192" s="5"/>
      <c r="AN192" s="5"/>
      <c r="AO192" s="5"/>
      <c r="AP192" s="5">
        <v>5.2</v>
      </c>
      <c r="AQ192" s="5">
        <v>4</v>
      </c>
      <c r="AR192" s="5"/>
      <c r="AS192" s="5"/>
      <c r="AT192" s="5"/>
      <c r="AU192" s="5"/>
      <c r="AV192" s="5">
        <f t="shared" si="32"/>
        <v>4</v>
      </c>
      <c r="AW192" s="5"/>
      <c r="AX192">
        <f t="shared" si="26"/>
        <v>0</v>
      </c>
      <c r="AY192">
        <f t="shared" si="33"/>
        <v>1</v>
      </c>
      <c r="AZ192" s="5"/>
      <c r="BA192" s="5"/>
      <c r="BB192" s="5"/>
      <c r="BC192" s="5"/>
      <c r="BD192" s="5">
        <v>0</v>
      </c>
      <c r="BE192" s="5">
        <v>0</v>
      </c>
      <c r="BF192" s="5"/>
      <c r="BH192" s="1">
        <v>0</v>
      </c>
      <c r="BI192" s="1" t="str">
        <f t="shared" si="34"/>
        <v/>
      </c>
      <c r="BN192" s="1">
        <v>0</v>
      </c>
      <c r="BO192" s="1">
        <v>0</v>
      </c>
      <c r="BR192" t="str">
        <f t="shared" si="35"/>
        <v/>
      </c>
    </row>
    <row r="193" spans="1:70" x14ac:dyDescent="0.2">
      <c r="A193" s="5" t="s">
        <v>1</v>
      </c>
      <c r="B193" s="5">
        <v>7</v>
      </c>
      <c r="C193" s="5">
        <v>58.690556000000001</v>
      </c>
      <c r="D193" s="5">
        <v>-93.850278000000003</v>
      </c>
      <c r="E193" s="5">
        <v>192</v>
      </c>
      <c r="F193" s="5">
        <v>12</v>
      </c>
      <c r="G193" s="5" t="s">
        <v>59</v>
      </c>
      <c r="H193" s="5"/>
      <c r="I193" s="5">
        <v>10.9</v>
      </c>
      <c r="J193" s="5">
        <v>1</v>
      </c>
      <c r="K193" s="5">
        <v>1</v>
      </c>
      <c r="L193">
        <f t="shared" si="27"/>
        <v>0</v>
      </c>
      <c r="M193" s="5">
        <v>1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>
        <f t="shared" si="28"/>
        <v>1</v>
      </c>
      <c r="Y193" s="5">
        <f t="shared" si="36"/>
        <v>0</v>
      </c>
      <c r="Z193" s="5">
        <f t="shared" si="29"/>
        <v>1</v>
      </c>
      <c r="AA193" s="5"/>
      <c r="AB193" s="5"/>
      <c r="AC193" s="5"/>
      <c r="AD193" s="5"/>
      <c r="AE193" s="5"/>
      <c r="AF193" s="5"/>
      <c r="AG193" s="5"/>
      <c r="AH193" s="5"/>
      <c r="AI193" s="5">
        <f t="shared" si="30"/>
        <v>0</v>
      </c>
      <c r="AJ193" s="5" t="str">
        <f t="shared" si="31"/>
        <v>0</v>
      </c>
      <c r="AK193" s="5"/>
      <c r="AL193" s="5"/>
      <c r="AM193" s="5"/>
      <c r="AN193" s="5"/>
      <c r="AO193" s="5"/>
      <c r="AP193" s="5">
        <v>7.3</v>
      </c>
      <c r="AQ193" s="5">
        <v>12</v>
      </c>
      <c r="AR193" s="5"/>
      <c r="AS193" s="5"/>
      <c r="AT193" s="5"/>
      <c r="AU193" s="5"/>
      <c r="AV193" s="5">
        <f t="shared" si="32"/>
        <v>12</v>
      </c>
      <c r="AW193" s="5">
        <v>1</v>
      </c>
      <c r="AX193">
        <f t="shared" si="26"/>
        <v>1</v>
      </c>
      <c r="AY193" t="str">
        <f t="shared" si="33"/>
        <v/>
      </c>
      <c r="AZ193" s="5"/>
      <c r="BA193" s="5"/>
      <c r="BB193" s="5">
        <v>6</v>
      </c>
      <c r="BC193" s="5">
        <v>5</v>
      </c>
      <c r="BD193" s="5">
        <v>0</v>
      </c>
      <c r="BE193" s="5">
        <v>0</v>
      </c>
      <c r="BF193" s="5"/>
      <c r="BG193" s="1">
        <v>1</v>
      </c>
      <c r="BH193" s="1">
        <v>0</v>
      </c>
      <c r="BI193" s="1">
        <f t="shared" si="34"/>
        <v>1</v>
      </c>
      <c r="BL193" s="1">
        <v>4.0999999999999996</v>
      </c>
      <c r="BM193" s="1">
        <v>5</v>
      </c>
      <c r="BN193" s="1">
        <v>0</v>
      </c>
      <c r="BO193" s="1">
        <v>0</v>
      </c>
      <c r="BP193" s="1">
        <v>9.8100000000000007E-2</v>
      </c>
      <c r="BQ193" s="1">
        <v>0.1196</v>
      </c>
      <c r="BR193">
        <f t="shared" si="35"/>
        <v>0.2177</v>
      </c>
    </row>
    <row r="194" spans="1:70" x14ac:dyDescent="0.2">
      <c r="A194" s="5" t="s">
        <v>1</v>
      </c>
      <c r="B194" s="5">
        <v>7</v>
      </c>
      <c r="C194" s="5">
        <v>58.690556000000001</v>
      </c>
      <c r="D194" s="5">
        <v>-93.850278000000003</v>
      </c>
      <c r="E194" s="5">
        <v>193</v>
      </c>
      <c r="F194" s="5">
        <v>13</v>
      </c>
      <c r="G194" s="5" t="s">
        <v>60</v>
      </c>
      <c r="H194" s="5">
        <v>31</v>
      </c>
      <c r="I194" s="5"/>
      <c r="J194" s="5">
        <v>0</v>
      </c>
      <c r="K194" s="5">
        <v>1</v>
      </c>
      <c r="L194">
        <f t="shared" si="27"/>
        <v>0</v>
      </c>
      <c r="M194" s="5"/>
      <c r="N194" s="5"/>
      <c r="O194" s="5"/>
      <c r="P194" s="5">
        <v>5</v>
      </c>
      <c r="Q194" s="5"/>
      <c r="R194" s="5"/>
      <c r="S194" s="5"/>
      <c r="T194" s="5"/>
      <c r="U194" s="5"/>
      <c r="V194" s="5"/>
      <c r="W194" s="5"/>
      <c r="X194" s="5">
        <f t="shared" si="28"/>
        <v>1</v>
      </c>
      <c r="Y194" s="5">
        <f t="shared" si="36"/>
        <v>0</v>
      </c>
      <c r="Z194" s="5">
        <f t="shared" si="29"/>
        <v>5</v>
      </c>
      <c r="AA194" s="5"/>
      <c r="AB194" s="5"/>
      <c r="AC194" s="5"/>
      <c r="AD194" s="5"/>
      <c r="AE194" s="5"/>
      <c r="AF194" s="5"/>
      <c r="AG194" s="5"/>
      <c r="AH194" s="5"/>
      <c r="AI194" s="5">
        <f t="shared" si="30"/>
        <v>0</v>
      </c>
      <c r="AJ194" s="5" t="str">
        <f t="shared" si="31"/>
        <v>0</v>
      </c>
      <c r="AK194" s="5"/>
      <c r="AL194" s="5"/>
      <c r="AM194" s="5"/>
      <c r="AN194" s="5"/>
      <c r="AO194" s="5">
        <v>6.2</v>
      </c>
      <c r="AP194" s="5"/>
      <c r="AQ194" s="5"/>
      <c r="AR194" s="5"/>
      <c r="AS194" s="5"/>
      <c r="AT194" s="5"/>
      <c r="AU194" s="5"/>
      <c r="AV194" s="5"/>
      <c r="AW194" s="5"/>
      <c r="AX194">
        <f t="shared" ref="AX194:AX241" si="37">IF(SUM(AZ194:BE194)&gt;0, 1, 0)</f>
        <v>1</v>
      </c>
      <c r="AY194" t="str">
        <f t="shared" si="33"/>
        <v/>
      </c>
      <c r="AZ194" s="5">
        <v>5.4</v>
      </c>
      <c r="BA194" s="5">
        <v>3</v>
      </c>
      <c r="BB194" s="5"/>
      <c r="BC194" s="5"/>
      <c r="BD194" s="5">
        <v>0</v>
      </c>
      <c r="BE194" s="5">
        <v>0</v>
      </c>
      <c r="BF194" s="5"/>
      <c r="BH194" s="1">
        <v>1</v>
      </c>
      <c r="BI194" s="1" t="str">
        <f t="shared" si="34"/>
        <v/>
      </c>
      <c r="BJ194" s="1">
        <v>2</v>
      </c>
      <c r="BK194" s="1">
        <v>3</v>
      </c>
      <c r="BN194" s="1">
        <v>0</v>
      </c>
      <c r="BO194" s="1">
        <v>0</v>
      </c>
      <c r="BP194" s="1">
        <v>1.95E-2</v>
      </c>
      <c r="BQ194">
        <v>0.25590000000000002</v>
      </c>
      <c r="BR194">
        <f t="shared" si="35"/>
        <v>0.27540000000000003</v>
      </c>
    </row>
    <row r="195" spans="1:70" x14ac:dyDescent="0.2">
      <c r="A195" s="5" t="s">
        <v>1</v>
      </c>
      <c r="B195" s="5">
        <v>7</v>
      </c>
      <c r="C195" s="5">
        <v>58.690556000000001</v>
      </c>
      <c r="D195" s="5">
        <v>-93.850278000000003</v>
      </c>
      <c r="E195" s="5">
        <v>194</v>
      </c>
      <c r="F195" s="5">
        <v>14</v>
      </c>
      <c r="G195" s="5" t="s">
        <v>60</v>
      </c>
      <c r="H195" s="5">
        <v>34</v>
      </c>
      <c r="I195" s="5"/>
      <c r="J195" s="5">
        <v>1</v>
      </c>
      <c r="K195" s="5">
        <v>1</v>
      </c>
      <c r="L195">
        <f t="shared" ref="L195:L241" si="38">IF(K195=1,0,1)</f>
        <v>0</v>
      </c>
      <c r="M195" s="5"/>
      <c r="N195" s="5"/>
      <c r="O195" s="5"/>
      <c r="P195" s="5">
        <v>7</v>
      </c>
      <c r="Q195" s="5"/>
      <c r="R195" s="5"/>
      <c r="S195" s="5"/>
      <c r="T195" s="5"/>
      <c r="U195" s="5"/>
      <c r="V195" s="5"/>
      <c r="W195" s="5"/>
      <c r="X195" s="5">
        <f t="shared" ref="X195:X241" si="39">IF(Y195=0, 1, 0)</f>
        <v>1</v>
      </c>
      <c r="Y195" s="5">
        <f t="shared" si="36"/>
        <v>0</v>
      </c>
      <c r="Z195" s="5">
        <f t="shared" ref="Z195:Z241" si="40">IF(COUNTIF(M195:W195, "dead"), "dead", SUM(M195:W195))</f>
        <v>7</v>
      </c>
      <c r="AA195" s="5"/>
      <c r="AB195" s="5"/>
      <c r="AC195" s="5"/>
      <c r="AD195" s="5"/>
      <c r="AE195" s="5"/>
      <c r="AF195" s="5"/>
      <c r="AG195" s="5"/>
      <c r="AH195" s="5"/>
      <c r="AI195" s="5">
        <f t="shared" ref="AI195:AI241" si="41">SUM(AA195:AH195)</f>
        <v>0</v>
      </c>
      <c r="AJ195" s="5" t="str">
        <f t="shared" ref="AJ195:AJ241" si="42">IF((AI195&gt;0), "1", "0")</f>
        <v>0</v>
      </c>
      <c r="AK195" s="5"/>
      <c r="AL195" s="5"/>
      <c r="AM195" s="5"/>
      <c r="AN195" s="5"/>
      <c r="AO195" s="5">
        <v>5.8</v>
      </c>
      <c r="AP195" s="5"/>
      <c r="AQ195" s="5"/>
      <c r="AR195" s="5"/>
      <c r="AS195" s="5"/>
      <c r="AT195" s="5"/>
      <c r="AU195" s="5"/>
      <c r="AV195" s="5"/>
      <c r="AW195" s="5"/>
      <c r="AX195">
        <f t="shared" si="37"/>
        <v>1</v>
      </c>
      <c r="AY195" t="str">
        <f t="shared" ref="AY195:AY241" si="43">IF(AND(X195 = 1, AX195 = 0), 1, "")</f>
        <v/>
      </c>
      <c r="AZ195" s="5">
        <v>0.8</v>
      </c>
      <c r="BA195" s="5">
        <v>5</v>
      </c>
      <c r="BB195" s="5"/>
      <c r="BC195" s="5"/>
      <c r="BD195" s="5">
        <v>0</v>
      </c>
      <c r="BE195" s="5">
        <v>0</v>
      </c>
      <c r="BF195" s="5"/>
      <c r="BH195" s="1">
        <v>1</v>
      </c>
      <c r="BI195" s="1" t="str">
        <f t="shared" ref="BI195:BI241" si="44">IF(AND(AX195 = 1, BH195 = 0), 1, "")</f>
        <v/>
      </c>
      <c r="BJ195" s="1">
        <v>1.8</v>
      </c>
      <c r="BK195" s="1">
        <v>2</v>
      </c>
      <c r="BN195" s="1">
        <v>0</v>
      </c>
      <c r="BO195" s="1">
        <v>0</v>
      </c>
      <c r="BP195" s="1">
        <v>4.7000000000000002E-3</v>
      </c>
      <c r="BQ195">
        <v>4.9399999999999999E-2</v>
      </c>
      <c r="BR195">
        <f t="shared" ref="BR195:BR241" si="45">IF(BP195+BQ195 = 0, "", BP195+BQ195)</f>
        <v>5.4100000000000002E-2</v>
      </c>
    </row>
    <row r="196" spans="1:70" x14ac:dyDescent="0.2">
      <c r="A196" s="5" t="s">
        <v>1</v>
      </c>
      <c r="B196" s="5">
        <v>7</v>
      </c>
      <c r="C196" s="5">
        <v>58.690556000000001</v>
      </c>
      <c r="D196" s="5">
        <v>-93.850278000000003</v>
      </c>
      <c r="E196" s="5">
        <v>195</v>
      </c>
      <c r="F196" s="5">
        <v>15</v>
      </c>
      <c r="G196" s="5" t="s">
        <v>59</v>
      </c>
      <c r="H196" s="5"/>
      <c r="I196" s="5">
        <v>10.9</v>
      </c>
      <c r="J196" s="5">
        <v>1</v>
      </c>
      <c r="K196" s="5">
        <v>1</v>
      </c>
      <c r="L196">
        <f t="shared" si="38"/>
        <v>0</v>
      </c>
      <c r="M196" s="5">
        <v>1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>
        <f t="shared" si="39"/>
        <v>1</v>
      </c>
      <c r="Y196" s="5">
        <f t="shared" si="36"/>
        <v>0</v>
      </c>
      <c r="Z196" s="5">
        <f t="shared" si="40"/>
        <v>1</v>
      </c>
      <c r="AA196" s="5"/>
      <c r="AB196" s="5"/>
      <c r="AC196" s="5"/>
      <c r="AD196" s="5"/>
      <c r="AE196" s="5"/>
      <c r="AF196" s="5"/>
      <c r="AG196" s="5"/>
      <c r="AH196" s="5"/>
      <c r="AI196" s="5">
        <f t="shared" si="41"/>
        <v>0</v>
      </c>
      <c r="AJ196" s="5" t="str">
        <f t="shared" si="42"/>
        <v>0</v>
      </c>
      <c r="AK196" s="5"/>
      <c r="AL196" s="5"/>
      <c r="AM196" s="5"/>
      <c r="AN196" s="5"/>
      <c r="AO196" s="5"/>
      <c r="AP196" s="5">
        <v>4.3</v>
      </c>
      <c r="AQ196" s="5">
        <v>6</v>
      </c>
      <c r="AR196" s="5"/>
      <c r="AS196" s="5"/>
      <c r="AT196" s="5"/>
      <c r="AU196" s="5"/>
      <c r="AV196" s="5">
        <f t="shared" ref="AV196:AV222" si="46">SUM(AQ196,AS196,AU196)</f>
        <v>6</v>
      </c>
      <c r="AW196" s="5">
        <v>1</v>
      </c>
      <c r="AX196">
        <f t="shared" si="37"/>
        <v>1</v>
      </c>
      <c r="AY196" t="str">
        <f t="shared" si="43"/>
        <v/>
      </c>
      <c r="AZ196" s="5"/>
      <c r="BA196" s="5"/>
      <c r="BB196" s="5">
        <v>2.8</v>
      </c>
      <c r="BC196" s="5">
        <v>3</v>
      </c>
      <c r="BD196" s="5">
        <v>0</v>
      </c>
      <c r="BE196" s="5">
        <v>0</v>
      </c>
      <c r="BF196" s="5"/>
      <c r="BH196" s="1">
        <v>1</v>
      </c>
      <c r="BI196" s="1" t="str">
        <f t="shared" si="44"/>
        <v/>
      </c>
      <c r="BL196" s="1">
        <v>1.9</v>
      </c>
      <c r="BM196" s="1">
        <v>2</v>
      </c>
      <c r="BN196" s="1">
        <v>0</v>
      </c>
      <c r="BO196" s="1">
        <v>0</v>
      </c>
      <c r="BP196" s="1">
        <v>2.3900000000000001E-2</v>
      </c>
      <c r="BQ196" s="1">
        <v>3.7900000000000003E-2</v>
      </c>
      <c r="BR196">
        <f t="shared" si="45"/>
        <v>6.1800000000000008E-2</v>
      </c>
    </row>
    <row r="197" spans="1:70" x14ac:dyDescent="0.2">
      <c r="A197" s="5" t="s">
        <v>1</v>
      </c>
      <c r="B197" s="5">
        <v>7</v>
      </c>
      <c r="C197" s="5">
        <v>58.690556000000001</v>
      </c>
      <c r="D197" s="5">
        <v>-93.850278000000003</v>
      </c>
      <c r="E197" s="5">
        <v>196</v>
      </c>
      <c r="F197" s="5">
        <v>16</v>
      </c>
      <c r="G197" s="5" t="s">
        <v>60</v>
      </c>
      <c r="H197" s="5">
        <v>26</v>
      </c>
      <c r="I197" s="5"/>
      <c r="J197" s="5">
        <v>1</v>
      </c>
      <c r="K197" s="5">
        <v>1</v>
      </c>
      <c r="L197">
        <f t="shared" si="38"/>
        <v>0</v>
      </c>
      <c r="M197" s="5"/>
      <c r="N197" s="5">
        <v>2</v>
      </c>
      <c r="O197" s="5"/>
      <c r="P197" s="5"/>
      <c r="Q197" s="5"/>
      <c r="R197" s="5"/>
      <c r="S197" s="5"/>
      <c r="T197" s="5"/>
      <c r="U197" s="5"/>
      <c r="V197" s="5"/>
      <c r="W197" s="5"/>
      <c r="X197" s="5">
        <f t="shared" si="39"/>
        <v>1</v>
      </c>
      <c r="Y197" s="5">
        <f t="shared" ref="Y197:Y241" si="47">IF(Z197 &lt;&gt; 0,  0, 1)</f>
        <v>0</v>
      </c>
      <c r="Z197" s="5">
        <f t="shared" si="40"/>
        <v>2</v>
      </c>
      <c r="AA197" s="5"/>
      <c r="AB197" s="5"/>
      <c r="AC197" s="5"/>
      <c r="AD197" s="5"/>
      <c r="AE197" s="5"/>
      <c r="AF197" s="5"/>
      <c r="AG197" s="5"/>
      <c r="AH197" s="5"/>
      <c r="AI197" s="5">
        <f t="shared" si="41"/>
        <v>0</v>
      </c>
      <c r="AJ197" s="5" t="str">
        <f t="shared" si="42"/>
        <v>0</v>
      </c>
      <c r="AK197" s="5"/>
      <c r="AL197" s="5"/>
      <c r="AM197" s="5"/>
      <c r="AN197" s="5"/>
      <c r="AO197" s="5">
        <v>3.3</v>
      </c>
      <c r="AP197" s="5"/>
      <c r="AQ197" s="5"/>
      <c r="AR197" s="5"/>
      <c r="AS197" s="5"/>
      <c r="AT197" s="5"/>
      <c r="AU197" s="5"/>
      <c r="AV197" s="5"/>
      <c r="AW197" s="5"/>
      <c r="AX197">
        <f t="shared" si="37"/>
        <v>1</v>
      </c>
      <c r="AY197" t="str">
        <f t="shared" si="43"/>
        <v/>
      </c>
      <c r="AZ197" s="5">
        <v>7.5</v>
      </c>
      <c r="BA197" s="5">
        <v>2</v>
      </c>
      <c r="BB197" s="5"/>
      <c r="BC197" s="5"/>
      <c r="BD197" s="5">
        <v>0</v>
      </c>
      <c r="BE197" s="5">
        <v>0</v>
      </c>
      <c r="BF197" s="5"/>
      <c r="BH197" s="1">
        <v>1</v>
      </c>
      <c r="BI197" s="1" t="str">
        <f t="shared" si="44"/>
        <v/>
      </c>
      <c r="BJ197" s="1">
        <v>3.1</v>
      </c>
      <c r="BK197" s="1">
        <v>4</v>
      </c>
      <c r="BN197" s="1">
        <v>0</v>
      </c>
      <c r="BO197" s="1">
        <v>0</v>
      </c>
      <c r="BP197" s="1">
        <v>6.88E-2</v>
      </c>
      <c r="BQ197">
        <v>0.23499999999999999</v>
      </c>
      <c r="BR197">
        <f t="shared" si="45"/>
        <v>0.30379999999999996</v>
      </c>
    </row>
    <row r="198" spans="1:70" x14ac:dyDescent="0.2">
      <c r="A198" s="5" t="s">
        <v>1</v>
      </c>
      <c r="B198" s="5">
        <v>7</v>
      </c>
      <c r="C198" s="5">
        <v>58.690556000000001</v>
      </c>
      <c r="D198" s="5">
        <v>-93.850278000000003</v>
      </c>
      <c r="E198" s="5">
        <v>197</v>
      </c>
      <c r="F198" s="5">
        <v>17</v>
      </c>
      <c r="G198" s="5" t="s">
        <v>58</v>
      </c>
      <c r="H198" s="5"/>
      <c r="I198" s="5">
        <v>15.3</v>
      </c>
      <c r="J198" s="5">
        <v>0</v>
      </c>
      <c r="K198" s="5">
        <v>1</v>
      </c>
      <c r="L198">
        <f t="shared" si="38"/>
        <v>0</v>
      </c>
      <c r="M198" s="5"/>
      <c r="N198" s="5"/>
      <c r="O198" s="5"/>
      <c r="P198" s="5"/>
      <c r="Q198" s="5"/>
      <c r="R198" s="5"/>
      <c r="S198" s="5">
        <v>2</v>
      </c>
      <c r="T198" s="5"/>
      <c r="U198" s="5"/>
      <c r="V198" s="5"/>
      <c r="W198" s="5"/>
      <c r="X198" s="5">
        <f t="shared" si="39"/>
        <v>1</v>
      </c>
      <c r="Y198" s="5">
        <f t="shared" si="47"/>
        <v>0</v>
      </c>
      <c r="Z198" s="5">
        <f t="shared" si="40"/>
        <v>2</v>
      </c>
      <c r="AA198" s="5"/>
      <c r="AB198" s="5"/>
      <c r="AC198" s="5"/>
      <c r="AD198" s="5"/>
      <c r="AE198" s="5"/>
      <c r="AF198" s="5"/>
      <c r="AG198" s="5"/>
      <c r="AH198" s="5"/>
      <c r="AI198" s="5">
        <f t="shared" si="41"/>
        <v>0</v>
      </c>
      <c r="AJ198" s="5" t="str">
        <f t="shared" si="42"/>
        <v>0</v>
      </c>
      <c r="AK198" s="5"/>
      <c r="AL198" s="5"/>
      <c r="AM198" s="5"/>
      <c r="AN198" s="5"/>
      <c r="AO198" s="5"/>
      <c r="AP198" s="5">
        <v>5.0999999999999996</v>
      </c>
      <c r="AQ198" s="5">
        <v>3</v>
      </c>
      <c r="AR198" s="5">
        <v>1.8</v>
      </c>
      <c r="AS198" s="5">
        <v>3</v>
      </c>
      <c r="AT198" s="5"/>
      <c r="AU198" s="5"/>
      <c r="AV198" s="5">
        <f t="shared" si="46"/>
        <v>6</v>
      </c>
      <c r="AW198" s="5"/>
      <c r="AX198">
        <f t="shared" si="37"/>
        <v>0</v>
      </c>
      <c r="AY198">
        <f t="shared" si="43"/>
        <v>1</v>
      </c>
      <c r="AZ198" s="5"/>
      <c r="BA198" s="5"/>
      <c r="BB198" s="5"/>
      <c r="BC198" s="5"/>
      <c r="BD198" s="5">
        <v>0</v>
      </c>
      <c r="BE198" s="5">
        <v>0</v>
      </c>
      <c r="BF198" s="5"/>
      <c r="BH198" s="1">
        <v>0</v>
      </c>
      <c r="BI198" s="1" t="str">
        <f t="shared" si="44"/>
        <v/>
      </c>
      <c r="BN198" s="1">
        <v>0</v>
      </c>
      <c r="BO198" s="1">
        <v>0</v>
      </c>
      <c r="BR198" t="str">
        <f t="shared" si="45"/>
        <v/>
      </c>
    </row>
    <row r="199" spans="1:70" x14ac:dyDescent="0.2">
      <c r="A199" s="5" t="s">
        <v>1</v>
      </c>
      <c r="B199" s="5">
        <v>7</v>
      </c>
      <c r="C199" s="5">
        <v>58.690556000000001</v>
      </c>
      <c r="D199" s="5">
        <v>-93.850278000000003</v>
      </c>
      <c r="E199" s="5">
        <v>198</v>
      </c>
      <c r="F199" s="5">
        <v>18</v>
      </c>
      <c r="G199" s="5" t="s">
        <v>60</v>
      </c>
      <c r="H199" s="5">
        <v>25</v>
      </c>
      <c r="I199" s="5"/>
      <c r="J199" s="5">
        <v>1</v>
      </c>
      <c r="K199" s="5">
        <v>1</v>
      </c>
      <c r="L199">
        <f t="shared" si="38"/>
        <v>0</v>
      </c>
      <c r="M199" s="5"/>
      <c r="N199" s="5">
        <v>1</v>
      </c>
      <c r="O199" s="5"/>
      <c r="P199" s="5">
        <v>1</v>
      </c>
      <c r="Q199" s="5"/>
      <c r="R199" s="5"/>
      <c r="S199" s="5"/>
      <c r="T199" s="5"/>
      <c r="U199" s="5"/>
      <c r="V199" s="5"/>
      <c r="W199" s="5"/>
      <c r="X199" s="5">
        <f t="shared" si="39"/>
        <v>1</v>
      </c>
      <c r="Y199" s="5">
        <f t="shared" si="47"/>
        <v>0</v>
      </c>
      <c r="Z199" s="5">
        <f t="shared" si="40"/>
        <v>2</v>
      </c>
      <c r="AA199" s="5"/>
      <c r="AB199" s="5"/>
      <c r="AC199" s="5"/>
      <c r="AD199" s="5"/>
      <c r="AE199" s="5"/>
      <c r="AF199" s="5"/>
      <c r="AG199" s="5"/>
      <c r="AH199" s="5"/>
      <c r="AI199" s="5">
        <f t="shared" si="41"/>
        <v>0</v>
      </c>
      <c r="AJ199" s="5" t="str">
        <f t="shared" si="42"/>
        <v>0</v>
      </c>
      <c r="AK199" s="5"/>
      <c r="AL199" s="5"/>
      <c r="AM199" s="5"/>
      <c r="AN199" s="5"/>
      <c r="AO199" s="5">
        <v>4.4000000000000004</v>
      </c>
      <c r="AP199" s="5"/>
      <c r="AQ199" s="5"/>
      <c r="AR199" s="5"/>
      <c r="AS199" s="5"/>
      <c r="AT199" s="5"/>
      <c r="AU199" s="5"/>
      <c r="AV199" s="5"/>
      <c r="AW199" s="5"/>
      <c r="AX199">
        <f t="shared" si="37"/>
        <v>0</v>
      </c>
      <c r="AY199">
        <f t="shared" si="43"/>
        <v>1</v>
      </c>
      <c r="AZ199" s="5"/>
      <c r="BA199" s="5"/>
      <c r="BB199" s="5"/>
      <c r="BC199" s="5"/>
      <c r="BD199" s="5">
        <v>0</v>
      </c>
      <c r="BE199" s="5">
        <v>0</v>
      </c>
      <c r="BF199" s="5"/>
      <c r="BH199" s="1">
        <v>1</v>
      </c>
      <c r="BI199" s="1" t="str">
        <f t="shared" si="44"/>
        <v/>
      </c>
      <c r="BJ199" s="1">
        <v>1.3</v>
      </c>
      <c r="BK199" s="1">
        <v>6</v>
      </c>
      <c r="BN199" s="1">
        <v>0</v>
      </c>
      <c r="BO199" s="1">
        <v>0</v>
      </c>
      <c r="BP199" s="1">
        <v>1.4E-2</v>
      </c>
      <c r="BQ199">
        <v>0.19839999999999999</v>
      </c>
      <c r="BR199">
        <f t="shared" si="45"/>
        <v>0.21240000000000001</v>
      </c>
    </row>
    <row r="200" spans="1:70" x14ac:dyDescent="0.2">
      <c r="A200" s="5" t="s">
        <v>1</v>
      </c>
      <c r="B200" s="5">
        <v>7</v>
      </c>
      <c r="C200" s="5">
        <v>58.690556000000001</v>
      </c>
      <c r="D200" s="5">
        <v>-93.850278000000003</v>
      </c>
      <c r="E200" s="5">
        <v>199</v>
      </c>
      <c r="F200" s="5">
        <v>19</v>
      </c>
      <c r="G200" s="5" t="s">
        <v>59</v>
      </c>
      <c r="H200" s="5"/>
      <c r="I200" s="5">
        <v>13.2</v>
      </c>
      <c r="J200" s="5">
        <v>1</v>
      </c>
      <c r="K200" s="5">
        <v>1</v>
      </c>
      <c r="L200">
        <f t="shared" si="38"/>
        <v>0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>
        <f t="shared" si="39"/>
        <v>0</v>
      </c>
      <c r="Y200" s="5">
        <f t="shared" si="47"/>
        <v>1</v>
      </c>
      <c r="Z200" s="5">
        <f t="shared" si="40"/>
        <v>0</v>
      </c>
      <c r="AA200" s="5"/>
      <c r="AB200" s="5"/>
      <c r="AC200" s="5"/>
      <c r="AD200" s="5"/>
      <c r="AE200" s="5"/>
      <c r="AF200" s="5"/>
      <c r="AG200" s="5"/>
      <c r="AH200" s="5"/>
      <c r="AI200" s="5">
        <f t="shared" si="41"/>
        <v>0</v>
      </c>
      <c r="AJ200" s="5" t="str">
        <f t="shared" si="42"/>
        <v>0</v>
      </c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>
        <f t="shared" si="46"/>
        <v>0</v>
      </c>
      <c r="AW200" s="5"/>
      <c r="AX200">
        <f t="shared" si="37"/>
        <v>0</v>
      </c>
      <c r="AY200" t="str">
        <f t="shared" si="43"/>
        <v/>
      </c>
      <c r="AZ200" s="5"/>
      <c r="BA200" s="5"/>
      <c r="BB200" s="5"/>
      <c r="BC200" s="5"/>
      <c r="BD200" s="5">
        <v>0</v>
      </c>
      <c r="BE200" s="5">
        <v>0</v>
      </c>
      <c r="BF200" s="5"/>
      <c r="BH200" s="1">
        <v>0</v>
      </c>
      <c r="BI200" s="1" t="str">
        <f t="shared" si="44"/>
        <v/>
      </c>
      <c r="BN200" s="1">
        <v>0</v>
      </c>
      <c r="BO200" s="1">
        <v>0</v>
      </c>
      <c r="BR200" t="str">
        <f t="shared" si="45"/>
        <v/>
      </c>
    </row>
    <row r="201" spans="1:70" x14ac:dyDescent="0.2">
      <c r="A201" s="5" t="s">
        <v>1</v>
      </c>
      <c r="B201" s="5">
        <v>7</v>
      </c>
      <c r="C201" s="5">
        <v>58.690556000000001</v>
      </c>
      <c r="D201" s="5">
        <v>-93.850278000000003</v>
      </c>
      <c r="E201" s="5">
        <v>200</v>
      </c>
      <c r="F201" s="5">
        <v>20</v>
      </c>
      <c r="G201" s="5" t="s">
        <v>60</v>
      </c>
      <c r="H201" s="5">
        <v>22</v>
      </c>
      <c r="I201" s="5"/>
      <c r="J201" s="5">
        <v>0</v>
      </c>
      <c r="K201" s="5">
        <v>1</v>
      </c>
      <c r="L201">
        <f t="shared" si="38"/>
        <v>0</v>
      </c>
      <c r="M201" s="5"/>
      <c r="N201" s="5"/>
      <c r="O201" s="5">
        <v>4</v>
      </c>
      <c r="P201" s="5"/>
      <c r="Q201" s="5"/>
      <c r="R201" s="5"/>
      <c r="S201" s="5"/>
      <c r="T201" s="5"/>
      <c r="U201" s="5"/>
      <c r="V201" s="5"/>
      <c r="W201" s="5"/>
      <c r="X201" s="5">
        <f t="shared" si="39"/>
        <v>1</v>
      </c>
      <c r="Y201" s="5">
        <f t="shared" si="47"/>
        <v>0</v>
      </c>
      <c r="Z201" s="5">
        <f t="shared" si="40"/>
        <v>4</v>
      </c>
      <c r="AA201" s="5"/>
      <c r="AB201" s="5"/>
      <c r="AC201" s="5"/>
      <c r="AD201" s="5"/>
      <c r="AE201" s="5"/>
      <c r="AF201" s="5"/>
      <c r="AG201" s="5"/>
      <c r="AH201" s="5"/>
      <c r="AI201" s="5">
        <f t="shared" si="41"/>
        <v>0</v>
      </c>
      <c r="AJ201" s="5" t="str">
        <f t="shared" si="42"/>
        <v>0</v>
      </c>
      <c r="AK201" s="5"/>
      <c r="AL201" s="5"/>
      <c r="AM201" s="5"/>
      <c r="AN201" s="5"/>
      <c r="AO201" s="5">
        <v>5.6</v>
      </c>
      <c r="AP201" s="5"/>
      <c r="AQ201" s="5"/>
      <c r="AR201" s="5"/>
      <c r="AS201" s="5"/>
      <c r="AT201" s="5"/>
      <c r="AU201" s="5"/>
      <c r="AV201" s="5"/>
      <c r="AW201" s="5"/>
      <c r="AX201">
        <f t="shared" si="37"/>
        <v>0</v>
      </c>
      <c r="AY201">
        <f t="shared" si="43"/>
        <v>1</v>
      </c>
      <c r="AZ201" s="5"/>
      <c r="BA201" s="5"/>
      <c r="BB201" s="5"/>
      <c r="BC201" s="5"/>
      <c r="BD201" s="5">
        <v>0</v>
      </c>
      <c r="BE201" s="5">
        <v>0</v>
      </c>
      <c r="BF201" s="5"/>
      <c r="BH201" s="1">
        <v>1</v>
      </c>
      <c r="BI201" s="1" t="str">
        <f t="shared" si="44"/>
        <v/>
      </c>
      <c r="BJ201" s="1">
        <v>1.6</v>
      </c>
      <c r="BK201" s="1">
        <v>5</v>
      </c>
      <c r="BN201" s="1">
        <v>0</v>
      </c>
      <c r="BO201" s="1">
        <v>0</v>
      </c>
      <c r="BP201" s="1">
        <v>1.0200000000000001E-2</v>
      </c>
      <c r="BQ201">
        <v>6.5699999999999995E-2</v>
      </c>
      <c r="BR201">
        <f t="shared" si="45"/>
        <v>7.5899999999999995E-2</v>
      </c>
    </row>
    <row r="202" spans="1:70" x14ac:dyDescent="0.2">
      <c r="A202" s="5" t="s">
        <v>1</v>
      </c>
      <c r="B202" s="5">
        <v>7</v>
      </c>
      <c r="C202" s="5">
        <v>58.690556000000001</v>
      </c>
      <c r="D202" s="5">
        <v>-93.850278000000003</v>
      </c>
      <c r="E202" s="5">
        <v>201</v>
      </c>
      <c r="F202" s="5">
        <v>21</v>
      </c>
      <c r="G202" s="5" t="s">
        <v>59</v>
      </c>
      <c r="H202" s="5"/>
      <c r="I202" s="5">
        <v>9.6</v>
      </c>
      <c r="J202" s="5">
        <v>1</v>
      </c>
      <c r="K202" s="5">
        <v>1</v>
      </c>
      <c r="L202">
        <f t="shared" si="38"/>
        <v>0</v>
      </c>
      <c r="M202" s="5"/>
      <c r="N202" s="5">
        <v>1</v>
      </c>
      <c r="O202" s="5"/>
      <c r="P202" s="5"/>
      <c r="Q202" s="5"/>
      <c r="R202" s="5"/>
      <c r="S202" s="5"/>
      <c r="T202" s="5"/>
      <c r="U202" s="5"/>
      <c r="V202" s="5"/>
      <c r="W202" s="5"/>
      <c r="X202" s="5">
        <f t="shared" si="39"/>
        <v>1</v>
      </c>
      <c r="Y202" s="5">
        <f t="shared" si="47"/>
        <v>0</v>
      </c>
      <c r="Z202" s="5">
        <f t="shared" si="40"/>
        <v>1</v>
      </c>
      <c r="AA202" s="5"/>
      <c r="AB202" s="5"/>
      <c r="AC202" s="5"/>
      <c r="AD202" s="5"/>
      <c r="AE202" s="5"/>
      <c r="AF202" s="5"/>
      <c r="AG202" s="5"/>
      <c r="AH202" s="5"/>
      <c r="AI202" s="5">
        <f t="shared" si="41"/>
        <v>0</v>
      </c>
      <c r="AJ202" s="5" t="str">
        <f t="shared" si="42"/>
        <v>0</v>
      </c>
      <c r="AK202" s="5"/>
      <c r="AL202" s="5"/>
      <c r="AM202" s="5"/>
      <c r="AN202" s="5"/>
      <c r="AO202" s="5"/>
      <c r="AP202" s="5">
        <v>4.5</v>
      </c>
      <c r="AQ202" s="5">
        <v>3</v>
      </c>
      <c r="AR202" s="5"/>
      <c r="AS202" s="5"/>
      <c r="AT202" s="5"/>
      <c r="AU202" s="5"/>
      <c r="AV202" s="5">
        <f t="shared" si="46"/>
        <v>3</v>
      </c>
      <c r="AW202" s="5"/>
      <c r="AX202">
        <f t="shared" si="37"/>
        <v>1</v>
      </c>
      <c r="AY202" t="str">
        <f t="shared" si="43"/>
        <v/>
      </c>
      <c r="AZ202" s="5"/>
      <c r="BA202" s="5"/>
      <c r="BB202" s="5">
        <v>3.1</v>
      </c>
      <c r="BC202" s="5">
        <v>2</v>
      </c>
      <c r="BD202" s="5">
        <v>0</v>
      </c>
      <c r="BE202" s="5">
        <v>0</v>
      </c>
      <c r="BF202" s="5"/>
      <c r="BG202" s="1">
        <v>1</v>
      </c>
      <c r="BH202" s="1">
        <v>0</v>
      </c>
      <c r="BI202" s="1">
        <f t="shared" si="44"/>
        <v>1</v>
      </c>
      <c r="BL202" s="1">
        <v>2.1</v>
      </c>
      <c r="BM202" s="1">
        <v>2</v>
      </c>
      <c r="BN202" s="1">
        <v>0</v>
      </c>
      <c r="BO202" s="1">
        <v>0</v>
      </c>
      <c r="BP202" s="1">
        <v>1.3599999999999999E-2</v>
      </c>
      <c r="BQ202" s="1">
        <v>3.2399999999999998E-2</v>
      </c>
      <c r="BR202">
        <f t="shared" si="45"/>
        <v>4.5999999999999999E-2</v>
      </c>
    </row>
    <row r="203" spans="1:70" x14ac:dyDescent="0.2">
      <c r="A203" s="5" t="s">
        <v>1</v>
      </c>
      <c r="B203" s="5">
        <v>7</v>
      </c>
      <c r="C203" s="5">
        <v>58.690556000000001</v>
      </c>
      <c r="D203" s="5">
        <v>-93.850278000000003</v>
      </c>
      <c r="E203" s="5">
        <v>202</v>
      </c>
      <c r="F203" s="5">
        <v>22</v>
      </c>
      <c r="G203" s="5" t="s">
        <v>58</v>
      </c>
      <c r="H203" s="5"/>
      <c r="I203" s="5">
        <v>21</v>
      </c>
      <c r="J203" s="5">
        <v>0</v>
      </c>
      <c r="K203" s="5">
        <v>1</v>
      </c>
      <c r="L203">
        <f t="shared" si="38"/>
        <v>0</v>
      </c>
      <c r="M203" s="5">
        <v>1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>
        <f t="shared" si="39"/>
        <v>1</v>
      </c>
      <c r="Y203" s="5">
        <f t="shared" si="47"/>
        <v>0</v>
      </c>
      <c r="Z203" s="5">
        <f t="shared" si="40"/>
        <v>1</v>
      </c>
      <c r="AA203" s="5"/>
      <c r="AB203" s="5"/>
      <c r="AC203" s="5"/>
      <c r="AD203" s="5"/>
      <c r="AE203" s="5"/>
      <c r="AF203" s="5"/>
      <c r="AG203" s="5"/>
      <c r="AH203" s="5"/>
      <c r="AI203" s="5">
        <f t="shared" si="41"/>
        <v>0</v>
      </c>
      <c r="AJ203" s="5" t="str">
        <f t="shared" si="42"/>
        <v>0</v>
      </c>
      <c r="AK203" s="5"/>
      <c r="AL203" s="5"/>
      <c r="AM203" s="5"/>
      <c r="AN203" s="5"/>
      <c r="AO203" s="5"/>
      <c r="AP203" s="5">
        <v>6.3</v>
      </c>
      <c r="AQ203" s="5">
        <v>5</v>
      </c>
      <c r="AR203" s="5"/>
      <c r="AS203" s="5"/>
      <c r="AT203" s="5"/>
      <c r="AU203" s="5"/>
      <c r="AV203" s="5">
        <f t="shared" si="46"/>
        <v>5</v>
      </c>
      <c r="AW203" s="5"/>
      <c r="AX203">
        <f t="shared" si="37"/>
        <v>0</v>
      </c>
      <c r="AY203">
        <f t="shared" si="43"/>
        <v>1</v>
      </c>
      <c r="AZ203" s="5"/>
      <c r="BA203" s="5"/>
      <c r="BB203" s="5"/>
      <c r="BC203" s="5"/>
      <c r="BD203" s="5">
        <v>0</v>
      </c>
      <c r="BE203" s="5">
        <v>0</v>
      </c>
      <c r="BF203" s="5"/>
      <c r="BH203" s="1">
        <v>0</v>
      </c>
      <c r="BI203" s="1" t="str">
        <f t="shared" si="44"/>
        <v/>
      </c>
      <c r="BN203" s="1">
        <v>0</v>
      </c>
      <c r="BO203" s="1">
        <v>0</v>
      </c>
      <c r="BR203" t="str">
        <f t="shared" si="45"/>
        <v/>
      </c>
    </row>
    <row r="204" spans="1:70" x14ac:dyDescent="0.2">
      <c r="A204" s="5" t="s">
        <v>1</v>
      </c>
      <c r="B204" s="5">
        <v>7</v>
      </c>
      <c r="C204" s="5">
        <v>58.690556000000001</v>
      </c>
      <c r="D204" s="5">
        <v>-93.850278000000003</v>
      </c>
      <c r="E204" s="5">
        <v>203</v>
      </c>
      <c r="F204" s="5">
        <v>23</v>
      </c>
      <c r="G204" s="5" t="s">
        <v>58</v>
      </c>
      <c r="H204" s="5"/>
      <c r="I204" s="5">
        <v>15.7</v>
      </c>
      <c r="J204" s="5">
        <v>0</v>
      </c>
      <c r="K204" s="5">
        <v>1</v>
      </c>
      <c r="L204">
        <f t="shared" si="38"/>
        <v>0</v>
      </c>
      <c r="M204" s="5">
        <v>1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>
        <f t="shared" si="39"/>
        <v>1</v>
      </c>
      <c r="Y204" s="5">
        <f t="shared" si="47"/>
        <v>0</v>
      </c>
      <c r="Z204" s="5">
        <f t="shared" si="40"/>
        <v>1</v>
      </c>
      <c r="AA204" s="5"/>
      <c r="AB204" s="5"/>
      <c r="AC204" s="5"/>
      <c r="AD204" s="5"/>
      <c r="AE204" s="5"/>
      <c r="AF204" s="5"/>
      <c r="AG204" s="5"/>
      <c r="AH204" s="5"/>
      <c r="AI204" s="5">
        <f t="shared" si="41"/>
        <v>0</v>
      </c>
      <c r="AJ204" s="5" t="str">
        <f t="shared" si="42"/>
        <v>0</v>
      </c>
      <c r="AK204" s="5"/>
      <c r="AL204" s="5"/>
      <c r="AM204" s="5"/>
      <c r="AN204" s="5"/>
      <c r="AO204" s="5"/>
      <c r="AP204" s="5">
        <v>6</v>
      </c>
      <c r="AQ204" s="5">
        <v>5</v>
      </c>
      <c r="AR204" s="5"/>
      <c r="AS204" s="5"/>
      <c r="AT204" s="5"/>
      <c r="AU204" s="5"/>
      <c r="AV204" s="5">
        <f t="shared" si="46"/>
        <v>5</v>
      </c>
      <c r="AW204" s="5"/>
      <c r="AX204">
        <f t="shared" si="37"/>
        <v>0</v>
      </c>
      <c r="AY204">
        <f t="shared" si="43"/>
        <v>1</v>
      </c>
      <c r="AZ204" s="5"/>
      <c r="BA204" s="5"/>
      <c r="BB204" s="5"/>
      <c r="BC204" s="5"/>
      <c r="BD204" s="5">
        <v>0</v>
      </c>
      <c r="BE204" s="5">
        <v>0</v>
      </c>
      <c r="BF204" s="5"/>
      <c r="BH204" s="1">
        <v>0</v>
      </c>
      <c r="BI204" s="1" t="str">
        <f t="shared" si="44"/>
        <v/>
      </c>
      <c r="BN204" s="1">
        <v>0</v>
      </c>
      <c r="BO204" s="1">
        <v>0</v>
      </c>
      <c r="BR204" t="str">
        <f t="shared" si="45"/>
        <v/>
      </c>
    </row>
    <row r="205" spans="1:70" x14ac:dyDescent="0.2">
      <c r="A205" s="5" t="s">
        <v>1</v>
      </c>
      <c r="B205" s="5">
        <v>7</v>
      </c>
      <c r="C205" s="5">
        <v>58.690556000000001</v>
      </c>
      <c r="D205" s="5">
        <v>-93.850278000000003</v>
      </c>
      <c r="E205" s="5">
        <v>204</v>
      </c>
      <c r="F205" s="5">
        <v>24</v>
      </c>
      <c r="G205" s="5" t="s">
        <v>60</v>
      </c>
      <c r="H205" s="5">
        <v>31</v>
      </c>
      <c r="I205" s="5"/>
      <c r="J205" s="5">
        <v>1</v>
      </c>
      <c r="K205" s="5">
        <v>1</v>
      </c>
      <c r="L205">
        <f t="shared" si="38"/>
        <v>0</v>
      </c>
      <c r="M205" s="5"/>
      <c r="N205" s="5">
        <v>2</v>
      </c>
      <c r="O205" s="5"/>
      <c r="P205" s="5"/>
      <c r="Q205" s="5">
        <v>1</v>
      </c>
      <c r="R205" s="5"/>
      <c r="S205" s="5">
        <v>1</v>
      </c>
      <c r="T205" s="5"/>
      <c r="U205" s="5"/>
      <c r="V205" s="5"/>
      <c r="W205" s="5"/>
      <c r="X205" s="5">
        <f t="shared" si="39"/>
        <v>1</v>
      </c>
      <c r="Y205" s="5">
        <f t="shared" si="47"/>
        <v>0</v>
      </c>
      <c r="Z205" s="5">
        <f t="shared" si="40"/>
        <v>4</v>
      </c>
      <c r="AA205" s="5"/>
      <c r="AB205" s="5"/>
      <c r="AC205" s="5"/>
      <c r="AD205" s="5"/>
      <c r="AE205" s="5"/>
      <c r="AF205" s="5"/>
      <c r="AG205" s="5"/>
      <c r="AH205" s="5"/>
      <c r="AI205" s="5">
        <f t="shared" si="41"/>
        <v>0</v>
      </c>
      <c r="AJ205" s="5" t="str">
        <f t="shared" si="42"/>
        <v>0</v>
      </c>
      <c r="AK205" s="5"/>
      <c r="AL205" s="5"/>
      <c r="AM205" s="5"/>
      <c r="AN205" s="5"/>
      <c r="AO205" s="5">
        <v>5.0999999999999996</v>
      </c>
      <c r="AP205" s="5"/>
      <c r="AQ205" s="5"/>
      <c r="AR205" s="5"/>
      <c r="AS205" s="5"/>
      <c r="AT205" s="5"/>
      <c r="AU205" s="5"/>
      <c r="AV205" s="5"/>
      <c r="AW205" s="5"/>
      <c r="AX205">
        <f t="shared" si="37"/>
        <v>1</v>
      </c>
      <c r="AY205" t="str">
        <f t="shared" si="43"/>
        <v/>
      </c>
      <c r="AZ205" s="5">
        <v>5</v>
      </c>
      <c r="BA205" s="5">
        <v>1</v>
      </c>
      <c r="BB205" s="5"/>
      <c r="BC205" s="5"/>
      <c r="BD205" s="5">
        <v>0</v>
      </c>
      <c r="BE205" s="5">
        <v>0</v>
      </c>
      <c r="BF205" s="5"/>
      <c r="BH205" s="1">
        <v>1</v>
      </c>
      <c r="BI205" s="1" t="str">
        <f t="shared" si="44"/>
        <v/>
      </c>
      <c r="BJ205" s="1">
        <v>1.7</v>
      </c>
      <c r="BK205" s="1">
        <v>2</v>
      </c>
      <c r="BN205" s="1">
        <v>0</v>
      </c>
      <c r="BO205" s="1">
        <v>0</v>
      </c>
      <c r="BP205" s="1">
        <v>0.03</v>
      </c>
      <c r="BQ205">
        <v>9.4999999999999998E-3</v>
      </c>
      <c r="BR205">
        <f t="shared" si="45"/>
        <v>3.95E-2</v>
      </c>
    </row>
    <row r="206" spans="1:70" x14ac:dyDescent="0.2">
      <c r="A206" s="5" t="s">
        <v>1</v>
      </c>
      <c r="B206" s="5">
        <v>7</v>
      </c>
      <c r="C206" s="5">
        <v>58.690556000000001</v>
      </c>
      <c r="D206" s="5">
        <v>-93.850278000000003</v>
      </c>
      <c r="E206" s="5">
        <v>205</v>
      </c>
      <c r="F206" s="5">
        <v>25</v>
      </c>
      <c r="G206" s="5" t="s">
        <v>59</v>
      </c>
      <c r="H206" s="5"/>
      <c r="I206" s="5">
        <v>15.8</v>
      </c>
      <c r="J206" s="5">
        <v>1</v>
      </c>
      <c r="K206" s="5">
        <v>1</v>
      </c>
      <c r="L206">
        <f t="shared" si="38"/>
        <v>0</v>
      </c>
      <c r="M206" s="5">
        <v>1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>
        <f t="shared" si="39"/>
        <v>1</v>
      </c>
      <c r="Y206" s="5">
        <f t="shared" si="47"/>
        <v>0</v>
      </c>
      <c r="Z206" s="5">
        <f t="shared" si="40"/>
        <v>1</v>
      </c>
      <c r="AA206" s="5"/>
      <c r="AB206" s="5"/>
      <c r="AC206" s="5"/>
      <c r="AD206" s="5"/>
      <c r="AE206" s="5"/>
      <c r="AF206" s="5"/>
      <c r="AG206" s="5"/>
      <c r="AH206" s="5"/>
      <c r="AI206" s="5">
        <f t="shared" si="41"/>
        <v>0</v>
      </c>
      <c r="AJ206" s="5" t="str">
        <f t="shared" si="42"/>
        <v>0</v>
      </c>
      <c r="AK206" s="5"/>
      <c r="AL206" s="5"/>
      <c r="AM206" s="5"/>
      <c r="AN206" s="5"/>
      <c r="AO206" s="5"/>
      <c r="AP206" s="5">
        <v>8.1999999999999993</v>
      </c>
      <c r="AQ206" s="5">
        <v>6</v>
      </c>
      <c r="AR206" s="5"/>
      <c r="AS206" s="5"/>
      <c r="AT206" s="5"/>
      <c r="AU206" s="5"/>
      <c r="AV206" s="5">
        <f t="shared" si="46"/>
        <v>6</v>
      </c>
      <c r="AW206" s="5"/>
      <c r="AX206">
        <f t="shared" si="37"/>
        <v>1</v>
      </c>
      <c r="AY206" t="str">
        <f t="shared" si="43"/>
        <v/>
      </c>
      <c r="AZ206" s="5"/>
      <c r="BA206" s="5"/>
      <c r="BB206" s="5">
        <v>6</v>
      </c>
      <c r="BC206" s="5">
        <v>4</v>
      </c>
      <c r="BD206" s="5">
        <v>0</v>
      </c>
      <c r="BE206" s="5">
        <v>0</v>
      </c>
      <c r="BF206" s="5"/>
      <c r="BG206" s="1">
        <v>1</v>
      </c>
      <c r="BH206" s="1">
        <v>0</v>
      </c>
      <c r="BI206" s="1">
        <f t="shared" si="44"/>
        <v>1</v>
      </c>
      <c r="BL206" s="1">
        <v>4.5</v>
      </c>
      <c r="BM206" s="1">
        <v>4</v>
      </c>
      <c r="BN206" s="1">
        <v>0</v>
      </c>
      <c r="BO206" s="1">
        <v>0</v>
      </c>
      <c r="BP206" s="1">
        <v>0.1027</v>
      </c>
      <c r="BQ206" s="1">
        <v>0.16389999999999999</v>
      </c>
      <c r="BR206">
        <f t="shared" si="45"/>
        <v>0.2666</v>
      </c>
    </row>
    <row r="207" spans="1:70" x14ac:dyDescent="0.2">
      <c r="A207" s="5" t="s">
        <v>1</v>
      </c>
      <c r="B207" s="5">
        <v>7</v>
      </c>
      <c r="C207" s="5">
        <v>58.690556000000001</v>
      </c>
      <c r="D207" s="5">
        <v>-93.850278000000003</v>
      </c>
      <c r="E207" s="5">
        <v>206</v>
      </c>
      <c r="F207" s="5">
        <v>26</v>
      </c>
      <c r="G207" s="5" t="s">
        <v>58</v>
      </c>
      <c r="H207" s="5"/>
      <c r="I207" s="5">
        <v>13.3</v>
      </c>
      <c r="J207" s="5">
        <v>0</v>
      </c>
      <c r="K207" s="5">
        <v>1</v>
      </c>
      <c r="L207">
        <f t="shared" si="38"/>
        <v>0</v>
      </c>
      <c r="M207" s="5">
        <v>1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>
        <f t="shared" si="39"/>
        <v>1</v>
      </c>
      <c r="Y207" s="5">
        <f t="shared" si="47"/>
        <v>0</v>
      </c>
      <c r="Z207" s="5">
        <f t="shared" si="40"/>
        <v>1</v>
      </c>
      <c r="AA207" s="5"/>
      <c r="AB207" s="5"/>
      <c r="AC207" s="5"/>
      <c r="AD207" s="5"/>
      <c r="AE207" s="5"/>
      <c r="AF207" s="5"/>
      <c r="AG207" s="5"/>
      <c r="AH207" s="5"/>
      <c r="AI207" s="5">
        <f t="shared" si="41"/>
        <v>0</v>
      </c>
      <c r="AJ207" s="5" t="str">
        <f t="shared" si="42"/>
        <v>0</v>
      </c>
      <c r="AK207" s="5"/>
      <c r="AL207" s="5"/>
      <c r="AM207" s="5"/>
      <c r="AN207" s="5"/>
      <c r="AO207" s="5"/>
      <c r="AP207" s="5">
        <v>7.4</v>
      </c>
      <c r="AQ207" s="5">
        <v>4</v>
      </c>
      <c r="AR207" s="5"/>
      <c r="AS207" s="5"/>
      <c r="AT207" s="5"/>
      <c r="AU207" s="5"/>
      <c r="AV207" s="5">
        <f t="shared" si="46"/>
        <v>4</v>
      </c>
      <c r="AW207" s="5"/>
      <c r="AX207">
        <f t="shared" si="37"/>
        <v>0</v>
      </c>
      <c r="AY207">
        <f t="shared" si="43"/>
        <v>1</v>
      </c>
      <c r="AZ207" s="5"/>
      <c r="BA207" s="5"/>
      <c r="BB207" s="5"/>
      <c r="BC207" s="5"/>
      <c r="BD207" s="5">
        <v>0</v>
      </c>
      <c r="BE207" s="5">
        <v>0</v>
      </c>
      <c r="BF207" s="5"/>
      <c r="BH207" s="1">
        <v>0</v>
      </c>
      <c r="BI207" s="1" t="str">
        <f t="shared" si="44"/>
        <v/>
      </c>
      <c r="BN207" s="1">
        <v>0</v>
      </c>
      <c r="BO207" s="1">
        <v>0</v>
      </c>
      <c r="BR207" t="str">
        <f t="shared" si="45"/>
        <v/>
      </c>
    </row>
    <row r="208" spans="1:70" x14ac:dyDescent="0.2">
      <c r="A208" s="5" t="s">
        <v>1</v>
      </c>
      <c r="B208" s="5">
        <v>7</v>
      </c>
      <c r="C208" s="5">
        <v>58.690556000000001</v>
      </c>
      <c r="D208" s="5">
        <v>-93.850278000000003</v>
      </c>
      <c r="E208" s="5">
        <v>207</v>
      </c>
      <c r="F208" s="5">
        <v>27</v>
      </c>
      <c r="G208" s="5" t="s">
        <v>59</v>
      </c>
      <c r="H208" s="5"/>
      <c r="I208" s="5">
        <v>12.6</v>
      </c>
      <c r="J208" s="5">
        <v>1</v>
      </c>
      <c r="K208" s="5">
        <v>1</v>
      </c>
      <c r="L208">
        <f t="shared" si="38"/>
        <v>0</v>
      </c>
      <c r="M208" s="5">
        <v>1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>
        <f t="shared" si="39"/>
        <v>1</v>
      </c>
      <c r="Y208" s="5">
        <f t="shared" si="47"/>
        <v>0</v>
      </c>
      <c r="Z208" s="5">
        <f t="shared" si="40"/>
        <v>1</v>
      </c>
      <c r="AA208" s="5"/>
      <c r="AB208" s="5"/>
      <c r="AC208" s="5"/>
      <c r="AD208" s="5"/>
      <c r="AE208" s="5"/>
      <c r="AF208" s="5"/>
      <c r="AG208" s="5"/>
      <c r="AH208" s="5"/>
      <c r="AI208" s="5">
        <f t="shared" si="41"/>
        <v>0</v>
      </c>
      <c r="AJ208" s="5" t="str">
        <f t="shared" si="42"/>
        <v>0</v>
      </c>
      <c r="AK208" s="5"/>
      <c r="AL208" s="5"/>
      <c r="AM208" s="5"/>
      <c r="AN208" s="5"/>
      <c r="AO208" s="5"/>
      <c r="AP208" s="5">
        <v>7.4</v>
      </c>
      <c r="AQ208" s="5">
        <v>8</v>
      </c>
      <c r="AR208" s="5"/>
      <c r="AS208" s="5"/>
      <c r="AT208" s="5"/>
      <c r="AU208" s="5"/>
      <c r="AV208" s="5">
        <f t="shared" si="46"/>
        <v>8</v>
      </c>
      <c r="AW208" s="5"/>
      <c r="AX208">
        <f t="shared" si="37"/>
        <v>1</v>
      </c>
      <c r="AY208" t="str">
        <f t="shared" si="43"/>
        <v/>
      </c>
      <c r="AZ208" s="5"/>
      <c r="BA208" s="5"/>
      <c r="BB208" s="5">
        <v>4.8</v>
      </c>
      <c r="BC208" s="5">
        <v>4</v>
      </c>
      <c r="BD208" s="5">
        <v>0</v>
      </c>
      <c r="BE208" s="5">
        <v>0</v>
      </c>
      <c r="BF208" s="5"/>
      <c r="BG208" s="1">
        <v>1</v>
      </c>
      <c r="BH208" s="1">
        <v>0</v>
      </c>
      <c r="BI208" s="1">
        <f t="shared" si="44"/>
        <v>1</v>
      </c>
      <c r="BL208" s="1">
        <v>4</v>
      </c>
      <c r="BM208" s="1">
        <v>4</v>
      </c>
      <c r="BN208" s="1">
        <v>0</v>
      </c>
      <c r="BO208" s="1">
        <v>0</v>
      </c>
      <c r="BP208" s="1">
        <v>0.11269999999999999</v>
      </c>
      <c r="BQ208" s="1">
        <v>0.17249999999999999</v>
      </c>
      <c r="BR208">
        <f t="shared" si="45"/>
        <v>0.28520000000000001</v>
      </c>
    </row>
    <row r="209" spans="1:70" x14ac:dyDescent="0.2">
      <c r="A209" s="5" t="s">
        <v>1</v>
      </c>
      <c r="B209" s="5">
        <v>7</v>
      </c>
      <c r="C209" s="5">
        <v>58.690556000000001</v>
      </c>
      <c r="D209" s="5">
        <v>-93.850278000000003</v>
      </c>
      <c r="E209" s="5">
        <v>208</v>
      </c>
      <c r="F209" s="5">
        <v>28</v>
      </c>
      <c r="G209" s="5" t="s">
        <v>59</v>
      </c>
      <c r="H209" s="5"/>
      <c r="I209" s="5">
        <v>10.3</v>
      </c>
      <c r="J209" s="5">
        <v>1</v>
      </c>
      <c r="K209" s="5">
        <v>1</v>
      </c>
      <c r="L209">
        <f t="shared" si="38"/>
        <v>0</v>
      </c>
      <c r="M209" s="5">
        <v>1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>
        <f t="shared" si="39"/>
        <v>1</v>
      </c>
      <c r="Y209" s="5">
        <f t="shared" si="47"/>
        <v>0</v>
      </c>
      <c r="Z209" s="5">
        <f t="shared" si="40"/>
        <v>1</v>
      </c>
      <c r="AA209" s="5"/>
      <c r="AB209" s="5"/>
      <c r="AC209" s="5"/>
      <c r="AD209" s="5"/>
      <c r="AE209" s="5"/>
      <c r="AF209" s="5"/>
      <c r="AG209" s="5"/>
      <c r="AH209" s="5"/>
      <c r="AI209" s="5">
        <f t="shared" si="41"/>
        <v>0</v>
      </c>
      <c r="AJ209" s="5" t="str">
        <f t="shared" si="42"/>
        <v>0</v>
      </c>
      <c r="AK209" s="5"/>
      <c r="AL209" s="5"/>
      <c r="AM209" s="5"/>
      <c r="AN209" s="5"/>
      <c r="AO209" s="5"/>
      <c r="AP209" s="5">
        <v>7</v>
      </c>
      <c r="AQ209" s="5">
        <v>6</v>
      </c>
      <c r="AR209" s="5"/>
      <c r="AS209" s="5"/>
      <c r="AT209" s="5"/>
      <c r="AU209" s="5"/>
      <c r="AV209" s="5">
        <f t="shared" si="46"/>
        <v>6</v>
      </c>
      <c r="AW209" s="5"/>
      <c r="AX209">
        <f t="shared" si="37"/>
        <v>1</v>
      </c>
      <c r="AY209" t="str">
        <f t="shared" si="43"/>
        <v/>
      </c>
      <c r="AZ209" s="5"/>
      <c r="BA209" s="5"/>
      <c r="BB209" s="5">
        <v>4.2</v>
      </c>
      <c r="BC209" s="5">
        <v>3</v>
      </c>
      <c r="BD209" s="5">
        <v>0</v>
      </c>
      <c r="BE209" s="5">
        <v>0</v>
      </c>
      <c r="BF209" s="5"/>
      <c r="BG209" s="1">
        <v>1</v>
      </c>
      <c r="BH209" s="1">
        <v>0</v>
      </c>
      <c r="BI209" s="1">
        <f t="shared" si="44"/>
        <v>1</v>
      </c>
      <c r="BL209" s="1">
        <v>3</v>
      </c>
      <c r="BM209" s="1">
        <v>2</v>
      </c>
      <c r="BN209" s="1">
        <v>0</v>
      </c>
      <c r="BO209" s="1">
        <v>0</v>
      </c>
      <c r="BP209" s="1">
        <v>3.9199999999999999E-2</v>
      </c>
      <c r="BQ209" s="1">
        <v>6.08E-2</v>
      </c>
      <c r="BR209">
        <f t="shared" si="45"/>
        <v>0.1</v>
      </c>
    </row>
    <row r="210" spans="1:70" x14ac:dyDescent="0.2">
      <c r="A210" s="5" t="s">
        <v>1</v>
      </c>
      <c r="B210" s="5">
        <v>7</v>
      </c>
      <c r="C210" s="5">
        <v>58.690556000000001</v>
      </c>
      <c r="D210" s="5">
        <v>-93.850278000000003</v>
      </c>
      <c r="E210" s="5">
        <v>209</v>
      </c>
      <c r="F210" s="5">
        <v>29</v>
      </c>
      <c r="G210" s="5" t="s">
        <v>60</v>
      </c>
      <c r="H210" s="5">
        <v>27</v>
      </c>
      <c r="I210" s="5"/>
      <c r="J210" s="5">
        <v>1</v>
      </c>
      <c r="K210" s="5">
        <v>1</v>
      </c>
      <c r="L210">
        <f t="shared" si="38"/>
        <v>0</v>
      </c>
      <c r="M210" s="5"/>
      <c r="N210" s="5"/>
      <c r="O210" s="5">
        <v>1</v>
      </c>
      <c r="P210" s="5"/>
      <c r="Q210" s="5"/>
      <c r="R210" s="5"/>
      <c r="S210" s="5"/>
      <c r="T210" s="5"/>
      <c r="U210" s="5"/>
      <c r="V210" s="5"/>
      <c r="W210" s="5"/>
      <c r="X210" s="5">
        <f t="shared" si="39"/>
        <v>1</v>
      </c>
      <c r="Y210" s="5">
        <f t="shared" si="47"/>
        <v>0</v>
      </c>
      <c r="Z210" s="5">
        <f t="shared" si="40"/>
        <v>1</v>
      </c>
      <c r="AA210" s="5"/>
      <c r="AB210" s="5"/>
      <c r="AC210" s="5"/>
      <c r="AD210" s="5"/>
      <c r="AE210" s="5"/>
      <c r="AF210" s="5"/>
      <c r="AG210" s="5"/>
      <c r="AH210" s="5"/>
      <c r="AI210" s="5">
        <f t="shared" si="41"/>
        <v>0</v>
      </c>
      <c r="AJ210" s="5" t="str">
        <f t="shared" si="42"/>
        <v>0</v>
      </c>
      <c r="AK210" s="5"/>
      <c r="AL210" s="5"/>
      <c r="AM210" s="5"/>
      <c r="AN210" s="5"/>
      <c r="AO210" s="5">
        <v>10</v>
      </c>
      <c r="AP210" s="5"/>
      <c r="AQ210" s="5"/>
      <c r="AR210" s="5"/>
      <c r="AS210" s="5"/>
      <c r="AT210" s="5"/>
      <c r="AU210" s="5"/>
      <c r="AV210" s="5"/>
      <c r="AW210" s="5"/>
      <c r="AX210">
        <f t="shared" si="37"/>
        <v>1</v>
      </c>
      <c r="AY210" t="str">
        <f t="shared" si="43"/>
        <v/>
      </c>
      <c r="AZ210" s="5">
        <v>1.7</v>
      </c>
      <c r="BA210" s="5">
        <v>2</v>
      </c>
      <c r="BB210" s="5"/>
      <c r="BC210" s="5"/>
      <c r="BD210" s="5">
        <v>0</v>
      </c>
      <c r="BE210" s="5">
        <v>0</v>
      </c>
      <c r="BF210" s="5"/>
      <c r="BH210" s="1">
        <v>1</v>
      </c>
      <c r="BI210" s="1" t="str">
        <f t="shared" si="44"/>
        <v/>
      </c>
      <c r="BJ210" s="1">
        <v>1.6</v>
      </c>
      <c r="BK210" s="1">
        <v>1</v>
      </c>
      <c r="BN210" s="1">
        <v>0</v>
      </c>
      <c r="BO210" s="1">
        <v>0</v>
      </c>
      <c r="BP210" s="1">
        <v>9.5999999999999992E-3</v>
      </c>
      <c r="BQ210" s="1">
        <v>9.2999999999999992E-3</v>
      </c>
      <c r="BR210">
        <f t="shared" si="45"/>
        <v>1.89E-2</v>
      </c>
    </row>
    <row r="211" spans="1:70" x14ac:dyDescent="0.2">
      <c r="A211" s="5" t="s">
        <v>1</v>
      </c>
      <c r="B211" s="5">
        <v>7</v>
      </c>
      <c r="C211" s="5">
        <v>58.690556000000001</v>
      </c>
      <c r="D211" s="5">
        <v>-93.850278000000003</v>
      </c>
      <c r="E211" s="5">
        <v>210</v>
      </c>
      <c r="F211" s="5">
        <v>30</v>
      </c>
      <c r="G211" s="5" t="s">
        <v>58</v>
      </c>
      <c r="H211" s="5"/>
      <c r="I211" s="5">
        <v>18.5</v>
      </c>
      <c r="J211" s="5">
        <v>0</v>
      </c>
      <c r="K211" s="5">
        <v>1</v>
      </c>
      <c r="L211">
        <f t="shared" si="38"/>
        <v>0</v>
      </c>
      <c r="M211" s="5">
        <v>1</v>
      </c>
      <c r="N211" s="5"/>
      <c r="O211" s="5"/>
      <c r="P211" s="5"/>
      <c r="Q211" s="5"/>
      <c r="R211" s="5"/>
      <c r="S211" s="5"/>
      <c r="T211" s="5"/>
      <c r="U211" s="5"/>
      <c r="V211" s="5"/>
      <c r="W211" s="5">
        <v>1</v>
      </c>
      <c r="X211" s="5">
        <f t="shared" si="39"/>
        <v>1</v>
      </c>
      <c r="Y211" s="5">
        <f t="shared" si="47"/>
        <v>0</v>
      </c>
      <c r="Z211" s="5">
        <f t="shared" si="40"/>
        <v>2</v>
      </c>
      <c r="AA211" s="5"/>
      <c r="AB211" s="5"/>
      <c r="AC211" s="5"/>
      <c r="AD211" s="5"/>
      <c r="AE211" s="5"/>
      <c r="AF211" s="5"/>
      <c r="AG211" s="5"/>
      <c r="AH211" s="5"/>
      <c r="AI211" s="5">
        <f t="shared" si="41"/>
        <v>0</v>
      </c>
      <c r="AJ211" s="5" t="str">
        <f t="shared" si="42"/>
        <v>0</v>
      </c>
      <c r="AK211" s="5"/>
      <c r="AL211" s="5"/>
      <c r="AM211" s="5"/>
      <c r="AN211" s="5"/>
      <c r="AO211" s="5"/>
      <c r="AP211" s="5">
        <v>8.6</v>
      </c>
      <c r="AQ211" s="5">
        <v>6</v>
      </c>
      <c r="AR211" s="5">
        <v>4.8</v>
      </c>
      <c r="AS211" s="5">
        <v>2</v>
      </c>
      <c r="AT211" s="5"/>
      <c r="AU211" s="5"/>
      <c r="AV211" s="5">
        <f t="shared" si="46"/>
        <v>8</v>
      </c>
      <c r="AW211" s="5"/>
      <c r="AX211">
        <f t="shared" si="37"/>
        <v>0</v>
      </c>
      <c r="AY211">
        <f t="shared" si="43"/>
        <v>1</v>
      </c>
      <c r="AZ211" s="5"/>
      <c r="BA211" s="5"/>
      <c r="BB211" s="5"/>
      <c r="BC211" s="5"/>
      <c r="BD211" s="5">
        <v>0</v>
      </c>
      <c r="BE211" s="5">
        <v>0</v>
      </c>
      <c r="BF211" s="5"/>
      <c r="BH211" s="1">
        <v>0</v>
      </c>
      <c r="BI211" s="1" t="str">
        <f t="shared" si="44"/>
        <v/>
      </c>
      <c r="BN211" s="1">
        <v>0</v>
      </c>
      <c r="BO211" s="1">
        <v>0</v>
      </c>
      <c r="BR211" t="str">
        <f t="shared" si="45"/>
        <v/>
      </c>
    </row>
    <row r="212" spans="1:70" x14ac:dyDescent="0.2">
      <c r="A212" s="5" t="s">
        <v>1</v>
      </c>
      <c r="B212" s="5">
        <v>8</v>
      </c>
      <c r="C212" s="5">
        <v>58.682777999999999</v>
      </c>
      <c r="D212" s="5">
        <v>-93.846943999999993</v>
      </c>
      <c r="E212" s="5">
        <v>211</v>
      </c>
      <c r="F212" s="5">
        <v>1</v>
      </c>
      <c r="G212" s="5" t="s">
        <v>60</v>
      </c>
      <c r="H212" s="5">
        <v>29</v>
      </c>
      <c r="I212" s="5"/>
      <c r="J212" s="5">
        <v>1</v>
      </c>
      <c r="K212" s="5">
        <v>1</v>
      </c>
      <c r="L212">
        <f t="shared" si="38"/>
        <v>0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>
        <f t="shared" si="39"/>
        <v>0</v>
      </c>
      <c r="Y212" s="5">
        <f t="shared" si="47"/>
        <v>1</v>
      </c>
      <c r="Z212" s="5">
        <f t="shared" si="40"/>
        <v>0</v>
      </c>
      <c r="AA212" s="5"/>
      <c r="AB212" s="5"/>
      <c r="AC212" s="5"/>
      <c r="AD212" s="5"/>
      <c r="AE212" s="5"/>
      <c r="AF212" s="5"/>
      <c r="AG212" s="5"/>
      <c r="AH212" s="5"/>
      <c r="AI212" s="5">
        <f t="shared" si="41"/>
        <v>0</v>
      </c>
      <c r="AJ212" s="5" t="str">
        <f t="shared" si="42"/>
        <v>0</v>
      </c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>
        <f t="shared" si="37"/>
        <v>0</v>
      </c>
      <c r="AY212" t="str">
        <f t="shared" si="43"/>
        <v/>
      </c>
      <c r="AZ212" s="5"/>
      <c r="BA212" s="5"/>
      <c r="BB212" s="5"/>
      <c r="BC212" s="5"/>
      <c r="BD212" s="5">
        <v>0</v>
      </c>
      <c r="BE212" s="5">
        <v>0</v>
      </c>
      <c r="BF212" s="5"/>
      <c r="BH212" s="1">
        <v>0</v>
      </c>
      <c r="BI212" s="1" t="str">
        <f t="shared" si="44"/>
        <v/>
      </c>
      <c r="BN212" s="1">
        <v>0</v>
      </c>
      <c r="BO212" s="1">
        <v>0</v>
      </c>
      <c r="BR212" t="str">
        <f t="shared" si="45"/>
        <v/>
      </c>
    </row>
    <row r="213" spans="1:70" x14ac:dyDescent="0.2">
      <c r="A213" s="5" t="s">
        <v>1</v>
      </c>
      <c r="B213" s="5">
        <v>8</v>
      </c>
      <c r="C213" s="5">
        <v>58.682777999999999</v>
      </c>
      <c r="D213" s="5">
        <v>-93.846943999999993</v>
      </c>
      <c r="E213" s="5">
        <v>212</v>
      </c>
      <c r="F213" s="5">
        <v>2</v>
      </c>
      <c r="G213" s="5" t="s">
        <v>58</v>
      </c>
      <c r="H213" s="5"/>
      <c r="I213" s="5">
        <v>12.2</v>
      </c>
      <c r="J213" s="5">
        <v>0</v>
      </c>
      <c r="K213" s="5">
        <v>1</v>
      </c>
      <c r="L213">
        <f t="shared" si="38"/>
        <v>0</v>
      </c>
      <c r="M213" s="5">
        <v>1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>
        <f t="shared" si="39"/>
        <v>1</v>
      </c>
      <c r="Y213" s="5">
        <f t="shared" si="47"/>
        <v>0</v>
      </c>
      <c r="Z213" s="5">
        <f t="shared" si="40"/>
        <v>1</v>
      </c>
      <c r="AA213" s="5"/>
      <c r="AB213" s="5"/>
      <c r="AC213" s="5"/>
      <c r="AD213" s="5"/>
      <c r="AE213" s="5"/>
      <c r="AF213" s="5"/>
      <c r="AG213" s="5"/>
      <c r="AH213" s="5"/>
      <c r="AI213" s="5">
        <f t="shared" si="41"/>
        <v>0</v>
      </c>
      <c r="AJ213" s="5" t="str">
        <f t="shared" si="42"/>
        <v>0</v>
      </c>
      <c r="AK213" s="5"/>
      <c r="AL213" s="5"/>
      <c r="AM213" s="5"/>
      <c r="AN213" s="5"/>
      <c r="AO213" s="5"/>
      <c r="AP213" s="5">
        <v>7.7</v>
      </c>
      <c r="AQ213" s="5">
        <v>5</v>
      </c>
      <c r="AR213" s="5"/>
      <c r="AS213" s="5"/>
      <c r="AT213" s="5"/>
      <c r="AU213" s="5"/>
      <c r="AV213" s="5">
        <f t="shared" si="46"/>
        <v>5</v>
      </c>
      <c r="AW213" s="5">
        <v>1</v>
      </c>
      <c r="AX213">
        <f t="shared" si="37"/>
        <v>1</v>
      </c>
      <c r="AY213" t="str">
        <f t="shared" si="43"/>
        <v/>
      </c>
      <c r="AZ213" s="5"/>
      <c r="BA213" s="5"/>
      <c r="BB213" s="5">
        <v>4.8</v>
      </c>
      <c r="BC213" s="5">
        <v>4</v>
      </c>
      <c r="BD213" s="5">
        <v>0</v>
      </c>
      <c r="BE213" s="5">
        <v>0</v>
      </c>
      <c r="BF213" s="5"/>
      <c r="BG213" s="1">
        <v>1</v>
      </c>
      <c r="BH213" s="1">
        <v>0</v>
      </c>
      <c r="BI213" s="1">
        <f t="shared" si="44"/>
        <v>1</v>
      </c>
      <c r="BL213" s="1">
        <v>4.4000000000000004</v>
      </c>
      <c r="BM213" s="1">
        <v>3</v>
      </c>
      <c r="BN213" s="1">
        <v>0</v>
      </c>
      <c r="BO213" s="1">
        <v>0</v>
      </c>
      <c r="BP213" s="1">
        <v>6.0600000000000001E-2</v>
      </c>
      <c r="BQ213" s="1">
        <v>0.1366</v>
      </c>
      <c r="BR213">
        <f t="shared" si="45"/>
        <v>0.19719999999999999</v>
      </c>
    </row>
    <row r="214" spans="1:70" x14ac:dyDescent="0.2">
      <c r="A214" s="5" t="s">
        <v>1</v>
      </c>
      <c r="B214" s="5">
        <v>8</v>
      </c>
      <c r="C214" s="5">
        <v>58.682777999999999</v>
      </c>
      <c r="D214" s="5">
        <v>-93.846943999999993</v>
      </c>
      <c r="E214" s="5">
        <v>213</v>
      </c>
      <c r="F214" s="5">
        <v>3</v>
      </c>
      <c r="G214" s="5" t="s">
        <v>59</v>
      </c>
      <c r="H214" s="5"/>
      <c r="I214" s="5">
        <v>15.9</v>
      </c>
      <c r="J214" s="5">
        <v>0</v>
      </c>
      <c r="K214" s="5">
        <v>1</v>
      </c>
      <c r="L214">
        <f t="shared" si="38"/>
        <v>0</v>
      </c>
      <c r="M214" s="5">
        <v>1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>
        <f t="shared" si="39"/>
        <v>1</v>
      </c>
      <c r="Y214" s="5">
        <f t="shared" si="47"/>
        <v>0</v>
      </c>
      <c r="Z214" s="5">
        <f t="shared" si="40"/>
        <v>1</v>
      </c>
      <c r="AA214" s="5"/>
      <c r="AB214" s="5"/>
      <c r="AC214" s="5"/>
      <c r="AD214" s="5"/>
      <c r="AE214" s="5"/>
      <c r="AF214" s="5"/>
      <c r="AG214" s="5"/>
      <c r="AH214" s="5"/>
      <c r="AI214" s="5">
        <f t="shared" si="41"/>
        <v>0</v>
      </c>
      <c r="AJ214" s="5" t="str">
        <f t="shared" si="42"/>
        <v>0</v>
      </c>
      <c r="AK214" s="5"/>
      <c r="AL214" s="5"/>
      <c r="AM214" s="5"/>
      <c r="AN214" s="5"/>
      <c r="AO214" s="5"/>
      <c r="AP214" s="5">
        <v>9.5</v>
      </c>
      <c r="AQ214" s="5">
        <v>7</v>
      </c>
      <c r="AR214" s="5"/>
      <c r="AS214" s="5"/>
      <c r="AT214" s="5"/>
      <c r="AU214" s="5"/>
      <c r="AV214" s="5">
        <f t="shared" si="46"/>
        <v>7</v>
      </c>
      <c r="AW214" s="5">
        <v>1</v>
      </c>
      <c r="AX214">
        <f t="shared" si="37"/>
        <v>1</v>
      </c>
      <c r="AY214" t="str">
        <f t="shared" si="43"/>
        <v/>
      </c>
      <c r="AZ214" s="5"/>
      <c r="BA214" s="5"/>
      <c r="BB214" s="5">
        <v>6.1</v>
      </c>
      <c r="BC214" s="5">
        <v>3</v>
      </c>
      <c r="BD214" s="5">
        <v>0</v>
      </c>
      <c r="BE214" s="5">
        <v>0</v>
      </c>
      <c r="BF214" s="5"/>
      <c r="BG214" s="1">
        <v>1</v>
      </c>
      <c r="BH214" s="1">
        <v>0</v>
      </c>
      <c r="BI214" s="1">
        <f t="shared" si="44"/>
        <v>1</v>
      </c>
      <c r="BL214" s="1">
        <v>4.4000000000000004</v>
      </c>
      <c r="BM214" s="1">
        <v>4</v>
      </c>
      <c r="BN214" s="1">
        <v>0</v>
      </c>
      <c r="BO214" s="1">
        <v>0</v>
      </c>
      <c r="BP214" s="1">
        <v>7.3599999999999999E-2</v>
      </c>
      <c r="BQ214" s="1">
        <v>8.7499999999999994E-2</v>
      </c>
      <c r="BR214">
        <f t="shared" si="45"/>
        <v>0.16109999999999999</v>
      </c>
    </row>
    <row r="215" spans="1:70" x14ac:dyDescent="0.2">
      <c r="A215" s="5" t="s">
        <v>1</v>
      </c>
      <c r="B215" s="5">
        <v>8</v>
      </c>
      <c r="C215" s="5">
        <v>58.682777999999999</v>
      </c>
      <c r="D215" s="5">
        <v>-93.846943999999993</v>
      </c>
      <c r="E215" s="5">
        <v>214</v>
      </c>
      <c r="F215" s="5">
        <v>4</v>
      </c>
      <c r="G215" s="5" t="s">
        <v>58</v>
      </c>
      <c r="H215" s="5"/>
      <c r="I215" s="5">
        <v>15.4</v>
      </c>
      <c r="J215" s="5">
        <v>0</v>
      </c>
      <c r="K215" s="5">
        <v>1</v>
      </c>
      <c r="L215">
        <f t="shared" si="38"/>
        <v>0</v>
      </c>
      <c r="M215" s="5">
        <v>1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>
        <f t="shared" si="39"/>
        <v>1</v>
      </c>
      <c r="Y215" s="5">
        <f t="shared" si="47"/>
        <v>0</v>
      </c>
      <c r="Z215" s="5">
        <f t="shared" si="40"/>
        <v>1</v>
      </c>
      <c r="AA215" s="5"/>
      <c r="AB215" s="5">
        <v>1</v>
      </c>
      <c r="AC215" s="5">
        <v>1</v>
      </c>
      <c r="AD215" s="5"/>
      <c r="AE215" s="5"/>
      <c r="AF215" s="5"/>
      <c r="AG215" s="5"/>
      <c r="AH215" s="5"/>
      <c r="AI215" s="5">
        <f t="shared" si="41"/>
        <v>2</v>
      </c>
      <c r="AJ215" s="5" t="str">
        <f t="shared" si="42"/>
        <v>1</v>
      </c>
      <c r="AK215" s="5"/>
      <c r="AL215" s="5">
        <v>2</v>
      </c>
      <c r="AM215" s="5"/>
      <c r="AN215" s="5"/>
      <c r="AO215" s="5"/>
      <c r="AP215" s="5">
        <v>7.5</v>
      </c>
      <c r="AQ215" s="5">
        <v>7</v>
      </c>
      <c r="AR215" s="5"/>
      <c r="AS215" s="5"/>
      <c r="AT215" s="5"/>
      <c r="AU215" s="5"/>
      <c r="AV215" s="5">
        <f t="shared" si="46"/>
        <v>7</v>
      </c>
      <c r="AW215" s="5">
        <v>1</v>
      </c>
      <c r="AX215">
        <f t="shared" si="37"/>
        <v>1</v>
      </c>
      <c r="AY215" t="str">
        <f t="shared" si="43"/>
        <v/>
      </c>
      <c r="AZ215" s="5"/>
      <c r="BA215" s="5"/>
      <c r="BB215" s="5">
        <v>5</v>
      </c>
      <c r="BC215" s="5">
        <v>3</v>
      </c>
      <c r="BD215" s="5">
        <v>0</v>
      </c>
      <c r="BE215" s="5">
        <v>0</v>
      </c>
      <c r="BF215" s="5"/>
      <c r="BG215" s="1">
        <v>1</v>
      </c>
      <c r="BH215" s="1">
        <v>0</v>
      </c>
      <c r="BI215" s="1">
        <f t="shared" si="44"/>
        <v>1</v>
      </c>
      <c r="BL215" s="1">
        <v>5.4</v>
      </c>
      <c r="BM215" s="1">
        <v>3</v>
      </c>
      <c r="BN215" s="1">
        <v>0</v>
      </c>
      <c r="BO215" s="1">
        <v>0</v>
      </c>
      <c r="BP215" s="1">
        <v>2.3900000000000001E-2</v>
      </c>
      <c r="BQ215" s="1">
        <v>5.6399999999999999E-2</v>
      </c>
      <c r="BR215">
        <f t="shared" si="45"/>
        <v>8.0299999999999996E-2</v>
      </c>
    </row>
    <row r="216" spans="1:70" x14ac:dyDescent="0.2">
      <c r="A216" s="5" t="s">
        <v>1</v>
      </c>
      <c r="B216" s="5">
        <v>8</v>
      </c>
      <c r="C216" s="5">
        <v>58.682777999999999</v>
      </c>
      <c r="D216" s="5">
        <v>-93.846943999999993</v>
      </c>
      <c r="E216" s="5">
        <v>215</v>
      </c>
      <c r="F216" s="5">
        <v>5</v>
      </c>
      <c r="G216" s="5" t="s">
        <v>59</v>
      </c>
      <c r="H216" s="5"/>
      <c r="I216" s="5">
        <v>12.3</v>
      </c>
      <c r="J216" s="5">
        <v>0</v>
      </c>
      <c r="K216" s="5">
        <v>1</v>
      </c>
      <c r="L216">
        <f t="shared" si="38"/>
        <v>0</v>
      </c>
      <c r="M216" s="5">
        <v>1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>
        <f t="shared" si="39"/>
        <v>1</v>
      </c>
      <c r="Y216" s="5">
        <f t="shared" si="47"/>
        <v>0</v>
      </c>
      <c r="Z216" s="5">
        <f t="shared" si="40"/>
        <v>1</v>
      </c>
      <c r="AA216" s="5"/>
      <c r="AB216" s="5"/>
      <c r="AC216" s="5"/>
      <c r="AD216" s="5"/>
      <c r="AE216" s="5"/>
      <c r="AF216" s="5"/>
      <c r="AG216" s="5"/>
      <c r="AH216" s="5"/>
      <c r="AI216" s="5">
        <f t="shared" si="41"/>
        <v>0</v>
      </c>
      <c r="AJ216" s="5" t="str">
        <f t="shared" si="42"/>
        <v>0</v>
      </c>
      <c r="AK216" s="5"/>
      <c r="AL216" s="5"/>
      <c r="AM216" s="5"/>
      <c r="AN216" s="5"/>
      <c r="AO216" s="5"/>
      <c r="AP216" s="5">
        <v>8.9</v>
      </c>
      <c r="AQ216" s="5">
        <v>7</v>
      </c>
      <c r="AR216" s="5"/>
      <c r="AS216" s="5"/>
      <c r="AT216" s="5"/>
      <c r="AU216" s="5"/>
      <c r="AV216" s="5">
        <f t="shared" si="46"/>
        <v>7</v>
      </c>
      <c r="AW216" s="5">
        <v>1</v>
      </c>
      <c r="AX216">
        <f t="shared" si="37"/>
        <v>1</v>
      </c>
      <c r="AY216" t="str">
        <f t="shared" si="43"/>
        <v/>
      </c>
      <c r="AZ216" s="5"/>
      <c r="BA216" s="5"/>
      <c r="BB216" s="5">
        <v>6</v>
      </c>
      <c r="BC216" s="5">
        <v>3</v>
      </c>
      <c r="BD216" s="5">
        <v>0</v>
      </c>
      <c r="BE216" s="5">
        <v>0</v>
      </c>
      <c r="BF216" s="5"/>
      <c r="BG216" s="1">
        <v>1</v>
      </c>
      <c r="BH216" s="1">
        <v>0</v>
      </c>
      <c r="BI216" s="1">
        <f t="shared" si="44"/>
        <v>1</v>
      </c>
      <c r="BL216" s="1">
        <v>4.3</v>
      </c>
      <c r="BM216" s="1">
        <v>4</v>
      </c>
      <c r="BN216" s="1">
        <v>0</v>
      </c>
      <c r="BO216" s="1">
        <v>0</v>
      </c>
      <c r="BP216" s="1">
        <v>6.6600000000000006E-2</v>
      </c>
      <c r="BQ216" s="1">
        <v>6.9500000000000006E-2</v>
      </c>
      <c r="BR216">
        <f t="shared" si="45"/>
        <v>0.1361</v>
      </c>
    </row>
    <row r="217" spans="1:70" x14ac:dyDescent="0.2">
      <c r="A217" s="5" t="s">
        <v>1</v>
      </c>
      <c r="B217" s="5">
        <v>8</v>
      </c>
      <c r="C217" s="5">
        <v>58.682777999999999</v>
      </c>
      <c r="D217" s="5">
        <v>-93.846943999999993</v>
      </c>
      <c r="E217" s="5">
        <v>216</v>
      </c>
      <c r="F217" s="5">
        <v>6</v>
      </c>
      <c r="G217" s="5" t="s">
        <v>60</v>
      </c>
      <c r="H217" s="5">
        <v>29</v>
      </c>
      <c r="I217" s="5"/>
      <c r="J217" s="5">
        <v>1</v>
      </c>
      <c r="K217" s="5">
        <v>1</v>
      </c>
      <c r="L217">
        <f t="shared" si="38"/>
        <v>0</v>
      </c>
      <c r="M217" s="5"/>
      <c r="N217" s="5">
        <v>2</v>
      </c>
      <c r="O217" s="5"/>
      <c r="P217" s="5"/>
      <c r="Q217" s="5"/>
      <c r="R217" s="5"/>
      <c r="S217" s="5"/>
      <c r="T217" s="5"/>
      <c r="U217" s="5"/>
      <c r="V217" s="5"/>
      <c r="W217" s="5"/>
      <c r="X217" s="5">
        <f t="shared" si="39"/>
        <v>1</v>
      </c>
      <c r="Y217" s="5">
        <f t="shared" si="47"/>
        <v>0</v>
      </c>
      <c r="Z217" s="5">
        <f t="shared" si="40"/>
        <v>2</v>
      </c>
      <c r="AA217" s="5"/>
      <c r="AB217" s="5"/>
      <c r="AC217" s="5"/>
      <c r="AD217" s="5"/>
      <c r="AE217" s="5"/>
      <c r="AF217" s="5"/>
      <c r="AG217" s="5"/>
      <c r="AH217" s="5"/>
      <c r="AI217" s="5">
        <f t="shared" si="41"/>
        <v>0</v>
      </c>
      <c r="AJ217" s="5" t="str">
        <f t="shared" si="42"/>
        <v>0</v>
      </c>
      <c r="AK217" s="5"/>
      <c r="AL217" s="5"/>
      <c r="AM217" s="5"/>
      <c r="AN217" s="5"/>
      <c r="AO217" s="5">
        <v>10.5</v>
      </c>
      <c r="AP217" s="5"/>
      <c r="AQ217" s="5"/>
      <c r="AR217" s="5"/>
      <c r="AS217" s="5"/>
      <c r="AT217" s="5"/>
      <c r="AU217" s="5"/>
      <c r="AV217" s="5"/>
      <c r="AW217" s="5"/>
      <c r="AX217">
        <f t="shared" si="37"/>
        <v>1</v>
      </c>
      <c r="AY217" t="str">
        <f t="shared" si="43"/>
        <v/>
      </c>
      <c r="AZ217" s="5">
        <v>3.4</v>
      </c>
      <c r="BA217" s="5">
        <v>5</v>
      </c>
      <c r="BB217" s="5"/>
      <c r="BC217" s="5"/>
      <c r="BD217" s="5">
        <v>0</v>
      </c>
      <c r="BE217" s="5">
        <v>0</v>
      </c>
      <c r="BF217" s="5"/>
      <c r="BH217" s="1">
        <v>1</v>
      </c>
      <c r="BI217" s="1" t="str">
        <f t="shared" si="44"/>
        <v/>
      </c>
      <c r="BJ217" s="1">
        <v>2.2000000000000002</v>
      </c>
      <c r="BK217" s="1">
        <v>3</v>
      </c>
      <c r="BN217" s="1">
        <v>0</v>
      </c>
      <c r="BO217" s="1">
        <v>0</v>
      </c>
      <c r="BP217" s="1">
        <v>1.7999999999999999E-2</v>
      </c>
      <c r="BQ217" s="1">
        <v>4.2700000000000002E-2</v>
      </c>
      <c r="BR217">
        <f t="shared" si="45"/>
        <v>6.0700000000000004E-2</v>
      </c>
    </row>
    <row r="218" spans="1:70" x14ac:dyDescent="0.2">
      <c r="A218" s="5" t="s">
        <v>1</v>
      </c>
      <c r="B218" s="5">
        <v>8</v>
      </c>
      <c r="C218" s="5">
        <v>58.682777999999999</v>
      </c>
      <c r="D218" s="5">
        <v>-93.846943999999993</v>
      </c>
      <c r="E218" s="5">
        <v>217</v>
      </c>
      <c r="F218" s="5">
        <v>7</v>
      </c>
      <c r="G218" s="5" t="s">
        <v>59</v>
      </c>
      <c r="H218" s="5"/>
      <c r="I218" s="5">
        <v>11.5</v>
      </c>
      <c r="J218" s="5">
        <v>1</v>
      </c>
      <c r="K218" s="5">
        <v>1</v>
      </c>
      <c r="L218">
        <f t="shared" si="38"/>
        <v>0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>
        <f t="shared" si="39"/>
        <v>0</v>
      </c>
      <c r="Y218" s="5">
        <f t="shared" si="47"/>
        <v>1</v>
      </c>
      <c r="Z218" s="5">
        <f t="shared" si="40"/>
        <v>0</v>
      </c>
      <c r="AA218" s="5"/>
      <c r="AB218" s="5"/>
      <c r="AC218" s="5"/>
      <c r="AD218" s="5"/>
      <c r="AE218" s="5"/>
      <c r="AF218" s="5"/>
      <c r="AG218" s="5"/>
      <c r="AH218" s="5"/>
      <c r="AI218" s="5">
        <f t="shared" si="41"/>
        <v>0</v>
      </c>
      <c r="AJ218" s="5" t="str">
        <f t="shared" si="42"/>
        <v>0</v>
      </c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>
        <f t="shared" si="46"/>
        <v>0</v>
      </c>
      <c r="AW218" s="5"/>
      <c r="AX218">
        <f t="shared" si="37"/>
        <v>0</v>
      </c>
      <c r="AY218" t="str">
        <f t="shared" si="43"/>
        <v/>
      </c>
      <c r="AZ218" s="5"/>
      <c r="BA218" s="5"/>
      <c r="BB218" s="5"/>
      <c r="BC218" s="5"/>
      <c r="BD218" s="5">
        <v>0</v>
      </c>
      <c r="BE218" s="5">
        <v>0</v>
      </c>
      <c r="BF218" s="5"/>
      <c r="BH218" s="1">
        <v>0</v>
      </c>
      <c r="BI218" s="1" t="str">
        <f t="shared" si="44"/>
        <v/>
      </c>
      <c r="BN218" s="1">
        <v>0</v>
      </c>
      <c r="BO218" s="1">
        <v>0</v>
      </c>
      <c r="BR218" t="str">
        <f t="shared" si="45"/>
        <v/>
      </c>
    </row>
    <row r="219" spans="1:70" x14ac:dyDescent="0.2">
      <c r="A219" s="5" t="s">
        <v>1</v>
      </c>
      <c r="B219" s="5">
        <v>8</v>
      </c>
      <c r="C219" s="5">
        <v>58.682777999999999</v>
      </c>
      <c r="D219" s="5">
        <v>-93.846943999999993</v>
      </c>
      <c r="E219" s="5">
        <v>218</v>
      </c>
      <c r="F219" s="5">
        <v>8</v>
      </c>
      <c r="G219" s="5" t="s">
        <v>58</v>
      </c>
      <c r="H219" s="5"/>
      <c r="I219" s="5">
        <v>14.8</v>
      </c>
      <c r="J219" s="5">
        <v>0</v>
      </c>
      <c r="K219" s="5">
        <v>1</v>
      </c>
      <c r="L219">
        <f t="shared" si="38"/>
        <v>0</v>
      </c>
      <c r="M219" s="5">
        <v>1</v>
      </c>
      <c r="N219" s="5">
        <v>1</v>
      </c>
      <c r="O219" s="5"/>
      <c r="P219" s="5"/>
      <c r="Q219" s="5"/>
      <c r="R219" s="5"/>
      <c r="S219" s="5"/>
      <c r="T219" s="5"/>
      <c r="U219" s="5"/>
      <c r="V219" s="5"/>
      <c r="W219" s="5"/>
      <c r="X219" s="5">
        <f t="shared" si="39"/>
        <v>1</v>
      </c>
      <c r="Y219" s="5">
        <f t="shared" si="47"/>
        <v>0</v>
      </c>
      <c r="Z219" s="5">
        <f t="shared" si="40"/>
        <v>2</v>
      </c>
      <c r="AA219" s="5"/>
      <c r="AB219" s="5"/>
      <c r="AC219" s="5"/>
      <c r="AD219" s="5"/>
      <c r="AE219" s="5"/>
      <c r="AF219" s="5"/>
      <c r="AG219" s="5"/>
      <c r="AH219" s="5"/>
      <c r="AI219" s="5">
        <f t="shared" si="41"/>
        <v>0</v>
      </c>
      <c r="AJ219" s="5" t="str">
        <f t="shared" si="42"/>
        <v>0</v>
      </c>
      <c r="AK219" s="5"/>
      <c r="AL219" s="5"/>
      <c r="AM219" s="5"/>
      <c r="AN219" s="5"/>
      <c r="AO219" s="5"/>
      <c r="AP219" s="5">
        <v>6.7</v>
      </c>
      <c r="AQ219" s="5">
        <v>5</v>
      </c>
      <c r="AR219" s="5">
        <v>5.5</v>
      </c>
      <c r="AS219" s="5">
        <v>7</v>
      </c>
      <c r="AT219" s="5"/>
      <c r="AU219" s="5"/>
      <c r="AV219" s="5">
        <f t="shared" si="46"/>
        <v>12</v>
      </c>
      <c r="AW219" s="5">
        <v>1</v>
      </c>
      <c r="AX219">
        <f>IF(SUM(AZ219:BF219)&gt;0, 1, 0)</f>
        <v>1</v>
      </c>
      <c r="AY219" t="str">
        <f t="shared" si="43"/>
        <v/>
      </c>
      <c r="AZ219" s="5"/>
      <c r="BA219" s="5">
        <v>2</v>
      </c>
      <c r="BB219" s="5">
        <v>6.3</v>
      </c>
      <c r="BC219" s="5">
        <f>5+3</f>
        <v>8</v>
      </c>
      <c r="BD219" s="5">
        <v>0</v>
      </c>
      <c r="BE219" s="5">
        <v>0</v>
      </c>
      <c r="BF219" s="5" t="s">
        <v>52</v>
      </c>
      <c r="BG219" s="1">
        <v>1</v>
      </c>
      <c r="BH219" s="1">
        <v>0</v>
      </c>
      <c r="BI219" s="1">
        <f t="shared" si="44"/>
        <v>1</v>
      </c>
      <c r="BL219" s="1">
        <v>6.1</v>
      </c>
      <c r="BM219" s="1">
        <f>5+3</f>
        <v>8</v>
      </c>
      <c r="BN219" s="1">
        <v>0</v>
      </c>
      <c r="BO219" s="1">
        <v>0</v>
      </c>
      <c r="BP219" s="1">
        <v>1.499E-2</v>
      </c>
      <c r="BQ219" s="1">
        <v>0.37309999999999999</v>
      </c>
      <c r="BR219">
        <f t="shared" si="45"/>
        <v>0.38808999999999999</v>
      </c>
    </row>
    <row r="220" spans="1:70" x14ac:dyDescent="0.2">
      <c r="A220" s="5" t="s">
        <v>1</v>
      </c>
      <c r="B220" s="5">
        <v>8</v>
      </c>
      <c r="C220" s="5">
        <v>58.682777999999999</v>
      </c>
      <c r="D220" s="5">
        <v>-93.846943999999993</v>
      </c>
      <c r="E220" s="5">
        <v>219</v>
      </c>
      <c r="F220" s="5">
        <v>9</v>
      </c>
      <c r="G220" s="5" t="s">
        <v>60</v>
      </c>
      <c r="H220" s="5">
        <v>37</v>
      </c>
      <c r="I220" s="5"/>
      <c r="J220" s="5">
        <v>1</v>
      </c>
      <c r="K220" s="5">
        <v>1</v>
      </c>
      <c r="L220">
        <f t="shared" si="38"/>
        <v>0</v>
      </c>
      <c r="M220" s="5"/>
      <c r="N220" s="5"/>
      <c r="O220" s="5">
        <v>1</v>
      </c>
      <c r="P220" s="5">
        <v>7</v>
      </c>
      <c r="Q220" s="5"/>
      <c r="R220" s="5"/>
      <c r="S220" s="5"/>
      <c r="T220" s="5"/>
      <c r="U220" s="5"/>
      <c r="V220" s="5"/>
      <c r="W220" s="5"/>
      <c r="X220" s="5">
        <f t="shared" si="39"/>
        <v>1</v>
      </c>
      <c r="Y220" s="5">
        <f t="shared" si="47"/>
        <v>0</v>
      </c>
      <c r="Z220" s="5">
        <f t="shared" si="40"/>
        <v>8</v>
      </c>
      <c r="AA220" s="5"/>
      <c r="AB220" s="5"/>
      <c r="AC220" s="5"/>
      <c r="AD220" s="5"/>
      <c r="AE220" s="5"/>
      <c r="AF220" s="5"/>
      <c r="AG220" s="5"/>
      <c r="AH220" s="5"/>
      <c r="AI220" s="5">
        <f t="shared" si="41"/>
        <v>0</v>
      </c>
      <c r="AJ220" s="5" t="str">
        <f t="shared" si="42"/>
        <v>0</v>
      </c>
      <c r="AK220" s="5"/>
      <c r="AL220" s="5"/>
      <c r="AM220" s="5"/>
      <c r="AN220" s="5"/>
      <c r="AO220" s="5">
        <v>5.4</v>
      </c>
      <c r="AP220" s="5"/>
      <c r="AQ220" s="5"/>
      <c r="AR220" s="5"/>
      <c r="AS220" s="5"/>
      <c r="AT220" s="5"/>
      <c r="AU220" s="5"/>
      <c r="AV220" s="5"/>
      <c r="AW220" s="5"/>
      <c r="AX220">
        <f t="shared" si="37"/>
        <v>1</v>
      </c>
      <c r="AY220" t="str">
        <f t="shared" si="43"/>
        <v/>
      </c>
      <c r="AZ220" s="5">
        <v>3.1</v>
      </c>
      <c r="BA220" s="5">
        <v>5</v>
      </c>
      <c r="BB220" s="5"/>
      <c r="BC220" s="5"/>
      <c r="BD220" s="5">
        <v>0</v>
      </c>
      <c r="BE220" s="5">
        <v>0</v>
      </c>
      <c r="BF220" s="5"/>
      <c r="BH220" s="1">
        <v>0</v>
      </c>
      <c r="BI220" s="1">
        <f t="shared" si="44"/>
        <v>1</v>
      </c>
      <c r="BN220" s="1">
        <v>0</v>
      </c>
      <c r="BO220" s="1">
        <v>0</v>
      </c>
      <c r="BR220" t="str">
        <f t="shared" si="45"/>
        <v/>
      </c>
    </row>
    <row r="221" spans="1:70" x14ac:dyDescent="0.2">
      <c r="A221" s="5" t="s">
        <v>1</v>
      </c>
      <c r="B221" s="5">
        <v>8</v>
      </c>
      <c r="C221" s="5">
        <v>58.682777999999999</v>
      </c>
      <c r="D221" s="5">
        <v>-93.846943999999993</v>
      </c>
      <c r="E221" s="5">
        <v>220</v>
      </c>
      <c r="F221" s="5">
        <v>10</v>
      </c>
      <c r="G221" s="5" t="s">
        <v>59</v>
      </c>
      <c r="H221" s="5"/>
      <c r="I221" s="5">
        <v>9.9</v>
      </c>
      <c r="J221" s="5">
        <v>1</v>
      </c>
      <c r="K221" s="5">
        <v>1</v>
      </c>
      <c r="L221">
        <f t="shared" si="38"/>
        <v>0</v>
      </c>
      <c r="M221" s="5">
        <v>1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>
        <f t="shared" si="39"/>
        <v>1</v>
      </c>
      <c r="Y221" s="5">
        <f t="shared" si="47"/>
        <v>0</v>
      </c>
      <c r="Z221" s="5">
        <f t="shared" si="40"/>
        <v>1</v>
      </c>
      <c r="AA221" s="5"/>
      <c r="AB221" s="5"/>
      <c r="AC221" s="5"/>
      <c r="AD221" s="5"/>
      <c r="AE221" s="5"/>
      <c r="AF221" s="5"/>
      <c r="AG221" s="5"/>
      <c r="AH221" s="5"/>
      <c r="AI221" s="5">
        <f t="shared" si="41"/>
        <v>0</v>
      </c>
      <c r="AJ221" s="5" t="str">
        <f t="shared" si="42"/>
        <v>0</v>
      </c>
      <c r="AK221" s="5"/>
      <c r="AL221" s="5"/>
      <c r="AM221" s="5"/>
      <c r="AN221" s="5"/>
      <c r="AO221" s="5"/>
      <c r="AP221" s="5">
        <v>5.6</v>
      </c>
      <c r="AQ221" s="5">
        <v>5</v>
      </c>
      <c r="AR221" s="5"/>
      <c r="AS221" s="5"/>
      <c r="AT221" s="5"/>
      <c r="AU221" s="5"/>
      <c r="AV221" s="5">
        <f t="shared" si="46"/>
        <v>5</v>
      </c>
      <c r="AW221" s="5">
        <v>1</v>
      </c>
      <c r="AX221">
        <f t="shared" si="37"/>
        <v>1</v>
      </c>
      <c r="AY221" t="str">
        <f t="shared" si="43"/>
        <v/>
      </c>
      <c r="AZ221" s="5"/>
      <c r="BA221" s="5"/>
      <c r="BB221" s="5">
        <v>3.6</v>
      </c>
      <c r="BC221" s="5">
        <v>4</v>
      </c>
      <c r="BD221" s="5">
        <v>0</v>
      </c>
      <c r="BE221" s="5">
        <v>0</v>
      </c>
      <c r="BF221" s="5"/>
      <c r="BH221" s="1">
        <v>1</v>
      </c>
      <c r="BI221" s="1" t="str">
        <f t="shared" si="44"/>
        <v/>
      </c>
      <c r="BL221" s="1">
        <v>2.7</v>
      </c>
      <c r="BM221" s="1">
        <v>3</v>
      </c>
      <c r="BN221" s="1">
        <v>0</v>
      </c>
      <c r="BO221" s="1">
        <v>0</v>
      </c>
      <c r="BP221" s="1">
        <v>1.5299999999999999E-2</v>
      </c>
      <c r="BQ221" s="1">
        <v>2.75E-2</v>
      </c>
      <c r="BR221">
        <f t="shared" si="45"/>
        <v>4.2799999999999998E-2</v>
      </c>
    </row>
    <row r="222" spans="1:70" x14ac:dyDescent="0.2">
      <c r="A222" s="5" t="s">
        <v>1</v>
      </c>
      <c r="B222" s="5">
        <v>8</v>
      </c>
      <c r="C222" s="5">
        <v>58.682777999999999</v>
      </c>
      <c r="D222" s="5">
        <v>-93.846943999999993</v>
      </c>
      <c r="E222" s="5">
        <v>221</v>
      </c>
      <c r="F222" s="5">
        <v>11</v>
      </c>
      <c r="G222" s="5" t="s">
        <v>58</v>
      </c>
      <c r="H222" s="5"/>
      <c r="I222" s="5">
        <v>10</v>
      </c>
      <c r="J222" s="5">
        <v>0</v>
      </c>
      <c r="K222" s="5">
        <v>1</v>
      </c>
      <c r="L222">
        <f t="shared" si="38"/>
        <v>0</v>
      </c>
      <c r="M222" s="5">
        <v>1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>
        <f t="shared" si="39"/>
        <v>1</v>
      </c>
      <c r="Y222" s="5">
        <f t="shared" si="47"/>
        <v>0</v>
      </c>
      <c r="Z222" s="5">
        <f t="shared" si="40"/>
        <v>1</v>
      </c>
      <c r="AA222" s="5"/>
      <c r="AB222" s="5"/>
      <c r="AC222" s="5"/>
      <c r="AD222" s="5"/>
      <c r="AE222" s="5"/>
      <c r="AF222" s="5"/>
      <c r="AG222" s="5"/>
      <c r="AH222" s="5"/>
      <c r="AI222" s="5">
        <f t="shared" si="41"/>
        <v>0</v>
      </c>
      <c r="AJ222" s="5" t="str">
        <f t="shared" si="42"/>
        <v>0</v>
      </c>
      <c r="AK222" s="5"/>
      <c r="AL222" s="5"/>
      <c r="AM222" s="5"/>
      <c r="AN222" s="5"/>
      <c r="AO222" s="5"/>
      <c r="AP222" s="5">
        <v>7.8</v>
      </c>
      <c r="AQ222" s="5">
        <v>5</v>
      </c>
      <c r="AR222" s="5"/>
      <c r="AS222" s="5"/>
      <c r="AT222" s="5"/>
      <c r="AU222" s="5"/>
      <c r="AV222" s="5">
        <f t="shared" si="46"/>
        <v>5</v>
      </c>
      <c r="AW222" s="5">
        <v>1</v>
      </c>
      <c r="AX222">
        <f t="shared" si="37"/>
        <v>1</v>
      </c>
      <c r="AY222" t="str">
        <f t="shared" si="43"/>
        <v/>
      </c>
      <c r="AZ222" s="5"/>
      <c r="BA222" s="5"/>
      <c r="BB222" s="5">
        <v>4</v>
      </c>
      <c r="BC222" s="5">
        <v>2</v>
      </c>
      <c r="BD222" s="5">
        <v>0</v>
      </c>
      <c r="BE222" s="5">
        <v>0</v>
      </c>
      <c r="BF222" s="5"/>
      <c r="BG222" s="1">
        <v>1</v>
      </c>
      <c r="BH222" s="1">
        <v>0</v>
      </c>
      <c r="BI222" s="1">
        <f t="shared" si="44"/>
        <v>1</v>
      </c>
      <c r="BL222" s="1">
        <v>1.7</v>
      </c>
      <c r="BM222" s="1">
        <v>3</v>
      </c>
      <c r="BN222" s="1">
        <v>0</v>
      </c>
      <c r="BO222" s="1">
        <v>0</v>
      </c>
      <c r="BP222" s="1">
        <v>5.4999999999999997E-3</v>
      </c>
      <c r="BQ222" s="1">
        <v>5.6899999999999999E-2</v>
      </c>
      <c r="BR222">
        <f t="shared" si="45"/>
        <v>6.2399999999999997E-2</v>
      </c>
    </row>
    <row r="223" spans="1:70" x14ac:dyDescent="0.2">
      <c r="A223" s="5" t="s">
        <v>1</v>
      </c>
      <c r="B223" s="5">
        <v>8</v>
      </c>
      <c r="C223" s="5">
        <v>58.682777999999999</v>
      </c>
      <c r="D223" s="5">
        <v>-93.846943999999993</v>
      </c>
      <c r="E223" s="5">
        <v>222</v>
      </c>
      <c r="F223" s="5">
        <v>12</v>
      </c>
      <c r="G223" s="5" t="s">
        <v>59</v>
      </c>
      <c r="H223" s="5"/>
      <c r="I223" s="5">
        <v>10.6</v>
      </c>
      <c r="J223" s="5">
        <v>0</v>
      </c>
      <c r="K223" s="5">
        <v>1</v>
      </c>
      <c r="L223">
        <f t="shared" si="38"/>
        <v>0</v>
      </c>
      <c r="M223" s="5">
        <v>1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>
        <f t="shared" si="39"/>
        <v>1</v>
      </c>
      <c r="Y223" s="5">
        <f t="shared" si="47"/>
        <v>0</v>
      </c>
      <c r="Z223" s="5">
        <f t="shared" si="40"/>
        <v>1</v>
      </c>
      <c r="AA223" s="5"/>
      <c r="AB223" s="5"/>
      <c r="AC223" s="5"/>
      <c r="AD223" s="5"/>
      <c r="AE223" s="5"/>
      <c r="AF223" s="5"/>
      <c r="AG223" s="5"/>
      <c r="AH223" s="5"/>
      <c r="AI223" s="5">
        <f t="shared" si="41"/>
        <v>0</v>
      </c>
      <c r="AJ223" s="5" t="str">
        <f t="shared" si="42"/>
        <v>0</v>
      </c>
      <c r="AK223" s="5"/>
      <c r="AL223" s="5"/>
      <c r="AM223" s="5"/>
      <c r="AN223" s="5"/>
      <c r="AO223" s="5"/>
      <c r="AP223" s="5">
        <v>6.2</v>
      </c>
      <c r="AQ223" s="5">
        <v>4</v>
      </c>
      <c r="AR223" s="5"/>
      <c r="AS223" s="5"/>
      <c r="AT223" s="5"/>
      <c r="AU223" s="5"/>
      <c r="AV223" s="5">
        <f>SUM(AQ224,AS223,AU223)</f>
        <v>0</v>
      </c>
      <c r="AW223" s="5">
        <v>1</v>
      </c>
      <c r="AX223">
        <f t="shared" si="37"/>
        <v>1</v>
      </c>
      <c r="AY223" t="str">
        <f t="shared" si="43"/>
        <v/>
      </c>
      <c r="AZ223" s="5"/>
      <c r="BA223" s="5"/>
      <c r="BB223" s="5">
        <v>4.4000000000000004</v>
      </c>
      <c r="BC223" s="5">
        <v>4</v>
      </c>
      <c r="BD223" s="5">
        <v>0</v>
      </c>
      <c r="BE223" s="5">
        <v>0</v>
      </c>
      <c r="BF223" s="5"/>
      <c r="BG223" s="1">
        <v>1</v>
      </c>
      <c r="BH223" s="1">
        <v>0</v>
      </c>
      <c r="BI223" s="1">
        <f t="shared" si="44"/>
        <v>1</v>
      </c>
      <c r="BL223" s="1">
        <v>3.6</v>
      </c>
      <c r="BM223" s="1">
        <v>3</v>
      </c>
      <c r="BN223" s="1">
        <v>0</v>
      </c>
      <c r="BO223" s="1">
        <v>0</v>
      </c>
      <c r="BP223" s="1">
        <v>6.4399999999999999E-2</v>
      </c>
      <c r="BQ223" s="1">
        <v>7.7499999999999999E-2</v>
      </c>
      <c r="BR223">
        <f t="shared" si="45"/>
        <v>0.1419</v>
      </c>
    </row>
    <row r="224" spans="1:70" x14ac:dyDescent="0.2">
      <c r="A224" s="5" t="s">
        <v>1</v>
      </c>
      <c r="B224" s="5">
        <v>8</v>
      </c>
      <c r="C224" s="5">
        <v>58.682777999999999</v>
      </c>
      <c r="D224" s="5">
        <v>-93.846943999999993</v>
      </c>
      <c r="E224" s="5">
        <v>223</v>
      </c>
      <c r="F224" s="5">
        <v>13</v>
      </c>
      <c r="G224" s="5" t="s">
        <v>60</v>
      </c>
      <c r="H224" s="5">
        <v>37</v>
      </c>
      <c r="I224" s="5"/>
      <c r="J224" s="5">
        <v>1</v>
      </c>
      <c r="K224" s="5">
        <v>1</v>
      </c>
      <c r="L224">
        <f t="shared" si="38"/>
        <v>0</v>
      </c>
      <c r="M224" s="5"/>
      <c r="N224" s="5"/>
      <c r="O224" s="5">
        <v>2</v>
      </c>
      <c r="P224" s="5">
        <v>2</v>
      </c>
      <c r="Q224" s="5"/>
      <c r="R224" s="5"/>
      <c r="S224" s="5"/>
      <c r="T224" s="5"/>
      <c r="U224" s="5"/>
      <c r="V224" s="5"/>
      <c r="W224" s="5"/>
      <c r="X224" s="5">
        <f t="shared" si="39"/>
        <v>1</v>
      </c>
      <c r="Y224" s="5">
        <f t="shared" si="47"/>
        <v>0</v>
      </c>
      <c r="Z224" s="5">
        <f t="shared" si="40"/>
        <v>4</v>
      </c>
      <c r="AA224" s="5"/>
      <c r="AB224" s="5"/>
      <c r="AC224" s="5"/>
      <c r="AD224" s="5"/>
      <c r="AE224" s="5"/>
      <c r="AF224" s="5"/>
      <c r="AG224" s="5"/>
      <c r="AH224" s="5"/>
      <c r="AI224" s="5">
        <f t="shared" si="41"/>
        <v>0</v>
      </c>
      <c r="AJ224" s="5" t="str">
        <f t="shared" si="42"/>
        <v>0</v>
      </c>
      <c r="AK224" s="5"/>
      <c r="AL224" s="5"/>
      <c r="AM224" s="5"/>
      <c r="AN224" s="5"/>
      <c r="AO224" s="5">
        <v>4.9000000000000004</v>
      </c>
      <c r="AP224" s="5"/>
      <c r="AQ224" s="5"/>
      <c r="AR224" s="5"/>
      <c r="AS224" s="5"/>
      <c r="AT224" s="5"/>
      <c r="AU224" s="5"/>
      <c r="AV224" s="5"/>
      <c r="AW224" s="5"/>
      <c r="AX224">
        <f t="shared" si="37"/>
        <v>1</v>
      </c>
      <c r="AY224" t="str">
        <f t="shared" si="43"/>
        <v/>
      </c>
      <c r="AZ224" s="5">
        <v>2.1</v>
      </c>
      <c r="BA224" s="5">
        <v>3</v>
      </c>
      <c r="BB224" s="5"/>
      <c r="BC224" s="5"/>
      <c r="BD224" s="5">
        <v>0</v>
      </c>
      <c r="BE224" s="5">
        <v>0</v>
      </c>
      <c r="BF224" s="5"/>
      <c r="BH224" s="1">
        <v>1</v>
      </c>
      <c r="BI224" s="1" t="str">
        <f t="shared" si="44"/>
        <v/>
      </c>
      <c r="BJ224" s="1">
        <v>1.3</v>
      </c>
      <c r="BK224" s="1">
        <v>1</v>
      </c>
      <c r="BN224" s="1">
        <v>0</v>
      </c>
      <c r="BO224" s="1">
        <v>0</v>
      </c>
      <c r="BP224" s="1">
        <v>6.0000000000000001E-3</v>
      </c>
      <c r="BQ224" s="1">
        <v>2.64E-2</v>
      </c>
      <c r="BR224">
        <f t="shared" si="45"/>
        <v>3.2399999999999998E-2</v>
      </c>
    </row>
    <row r="225" spans="1:70" x14ac:dyDescent="0.2">
      <c r="A225" s="5" t="s">
        <v>1</v>
      </c>
      <c r="B225" s="5">
        <v>8</v>
      </c>
      <c r="C225" s="5">
        <v>58.682777999999999</v>
      </c>
      <c r="D225" s="5">
        <v>-93.846943999999993</v>
      </c>
      <c r="E225" s="5">
        <v>224</v>
      </c>
      <c r="F225" s="5">
        <v>14</v>
      </c>
      <c r="G225" s="5" t="s">
        <v>58</v>
      </c>
      <c r="H225" s="5"/>
      <c r="I225" s="5">
        <v>8.4</v>
      </c>
      <c r="J225" s="5">
        <v>0</v>
      </c>
      <c r="K225" s="5">
        <v>1</v>
      </c>
      <c r="L225">
        <f t="shared" si="38"/>
        <v>0</v>
      </c>
      <c r="M225" s="5">
        <v>1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>
        <f t="shared" si="39"/>
        <v>1</v>
      </c>
      <c r="Y225" s="5">
        <f t="shared" si="47"/>
        <v>0</v>
      </c>
      <c r="Z225" s="5">
        <f t="shared" si="40"/>
        <v>1</v>
      </c>
      <c r="AA225" s="5"/>
      <c r="AB225" s="5"/>
      <c r="AC225" s="5"/>
      <c r="AD225" s="5"/>
      <c r="AE225" s="5"/>
      <c r="AF225" s="5"/>
      <c r="AG225" s="5"/>
      <c r="AH225" s="5"/>
      <c r="AI225" s="5">
        <f t="shared" si="41"/>
        <v>0</v>
      </c>
      <c r="AJ225" s="5" t="str">
        <f t="shared" si="42"/>
        <v>0</v>
      </c>
      <c r="AK225" s="5"/>
      <c r="AL225" s="5"/>
      <c r="AM225" s="5"/>
      <c r="AN225" s="5"/>
      <c r="AO225" s="5"/>
      <c r="AP225" s="5">
        <v>7.6</v>
      </c>
      <c r="AQ225" s="5">
        <v>4</v>
      </c>
      <c r="AR225" s="5"/>
      <c r="AS225" s="5"/>
      <c r="AT225" s="5"/>
      <c r="AU225" s="5"/>
      <c r="AV225" s="5">
        <f>SUM(AQ226,AS225,AU225)</f>
        <v>0</v>
      </c>
      <c r="AW225" s="5"/>
      <c r="AX225">
        <f t="shared" si="37"/>
        <v>1</v>
      </c>
      <c r="AY225" t="str">
        <f t="shared" si="43"/>
        <v/>
      </c>
      <c r="AZ225" s="5"/>
      <c r="BA225" s="5"/>
      <c r="BB225" s="5">
        <v>3.4</v>
      </c>
      <c r="BC225" s="5">
        <v>1</v>
      </c>
      <c r="BD225" s="5">
        <v>0</v>
      </c>
      <c r="BE225" s="5">
        <v>0</v>
      </c>
      <c r="BF225" s="5"/>
      <c r="BH225" s="1">
        <v>0</v>
      </c>
      <c r="BI225" s="1">
        <f t="shared" si="44"/>
        <v>1</v>
      </c>
      <c r="BN225" s="1">
        <v>0</v>
      </c>
      <c r="BO225" s="1">
        <v>0</v>
      </c>
      <c r="BR225" t="str">
        <f t="shared" si="45"/>
        <v/>
      </c>
    </row>
    <row r="226" spans="1:70" x14ac:dyDescent="0.2">
      <c r="A226" s="5" t="s">
        <v>1</v>
      </c>
      <c r="B226" s="5">
        <v>8</v>
      </c>
      <c r="C226" s="5">
        <v>58.682777999999999</v>
      </c>
      <c r="D226" s="5">
        <v>-93.846943999999993</v>
      </c>
      <c r="E226" s="5">
        <v>225</v>
      </c>
      <c r="F226" s="5">
        <v>15</v>
      </c>
      <c r="G226" s="5" t="s">
        <v>60</v>
      </c>
      <c r="H226" s="5">
        <v>42</v>
      </c>
      <c r="I226" s="5"/>
      <c r="J226" s="5">
        <v>1</v>
      </c>
      <c r="K226" s="5">
        <v>1</v>
      </c>
      <c r="L226">
        <f t="shared" si="38"/>
        <v>0</v>
      </c>
      <c r="M226" s="5"/>
      <c r="N226" s="5">
        <v>1</v>
      </c>
      <c r="O226" s="5">
        <v>2</v>
      </c>
      <c r="P226" s="5"/>
      <c r="Q226" s="5"/>
      <c r="R226" s="5"/>
      <c r="S226" s="5"/>
      <c r="T226" s="5"/>
      <c r="U226" s="5"/>
      <c r="V226" s="5"/>
      <c r="W226" s="5"/>
      <c r="X226" s="5">
        <f t="shared" si="39"/>
        <v>1</v>
      </c>
      <c r="Y226" s="5">
        <f t="shared" si="47"/>
        <v>0</v>
      </c>
      <c r="Z226" s="5">
        <f t="shared" si="40"/>
        <v>3</v>
      </c>
      <c r="AA226" s="5"/>
      <c r="AB226" s="5"/>
      <c r="AC226" s="5"/>
      <c r="AD226" s="5"/>
      <c r="AE226" s="5"/>
      <c r="AF226" s="5"/>
      <c r="AG226" s="5"/>
      <c r="AH226" s="5"/>
      <c r="AI226" s="5">
        <f t="shared" si="41"/>
        <v>0</v>
      </c>
      <c r="AJ226" s="5" t="str">
        <f t="shared" si="42"/>
        <v>0</v>
      </c>
      <c r="AK226" s="5"/>
      <c r="AL226" s="5"/>
      <c r="AM226" s="5"/>
      <c r="AN226" s="5"/>
      <c r="AO226" s="5">
        <v>8.8000000000000007</v>
      </c>
      <c r="AP226" s="5"/>
      <c r="AQ226" s="5"/>
      <c r="AR226" s="5"/>
      <c r="AS226" s="5"/>
      <c r="AT226" s="5"/>
      <c r="AU226" s="5"/>
      <c r="AV226" s="5"/>
      <c r="AW226" s="5"/>
      <c r="AX226">
        <f t="shared" si="37"/>
        <v>1</v>
      </c>
      <c r="AY226" t="str">
        <f t="shared" si="43"/>
        <v/>
      </c>
      <c r="AZ226" s="5">
        <v>4.9000000000000004</v>
      </c>
      <c r="BA226" s="5">
        <v>7</v>
      </c>
      <c r="BB226" s="5"/>
      <c r="BC226" s="5"/>
      <c r="BD226" s="5">
        <v>0</v>
      </c>
      <c r="BE226" s="5">
        <v>0</v>
      </c>
      <c r="BF226" s="5"/>
      <c r="BH226" s="1">
        <v>1</v>
      </c>
      <c r="BI226" s="1" t="str">
        <f t="shared" si="44"/>
        <v/>
      </c>
      <c r="BJ226" s="1">
        <v>2</v>
      </c>
      <c r="BK226" s="1">
        <v>8</v>
      </c>
      <c r="BN226" s="1">
        <v>0</v>
      </c>
      <c r="BO226" s="1">
        <v>0</v>
      </c>
      <c r="BP226" s="1">
        <v>0.58860000000000001</v>
      </c>
      <c r="BQ226" s="1">
        <v>5.8900000000000001E-2</v>
      </c>
      <c r="BR226">
        <f t="shared" si="45"/>
        <v>0.64749999999999996</v>
      </c>
    </row>
    <row r="227" spans="1:70" x14ac:dyDescent="0.2">
      <c r="A227" s="5" t="s">
        <v>1</v>
      </c>
      <c r="B227" s="5">
        <v>8</v>
      </c>
      <c r="C227" s="5">
        <v>58.682777999999999</v>
      </c>
      <c r="D227" s="5">
        <v>-93.846943999999993</v>
      </c>
      <c r="E227" s="5">
        <v>226</v>
      </c>
      <c r="F227" s="5">
        <v>16</v>
      </c>
      <c r="G227" s="5" t="s">
        <v>60</v>
      </c>
      <c r="H227" s="5">
        <v>28</v>
      </c>
      <c r="I227" s="5"/>
      <c r="J227" s="5">
        <v>0</v>
      </c>
      <c r="K227" s="5">
        <v>1</v>
      </c>
      <c r="L227">
        <f t="shared" si="38"/>
        <v>0</v>
      </c>
      <c r="M227" s="5"/>
      <c r="N227" s="5">
        <v>2</v>
      </c>
      <c r="O227" s="5"/>
      <c r="P227" s="5"/>
      <c r="Q227" s="5"/>
      <c r="R227" s="5"/>
      <c r="S227" s="5"/>
      <c r="T227" s="5"/>
      <c r="U227" s="5"/>
      <c r="V227" s="5"/>
      <c r="W227" s="5"/>
      <c r="X227" s="5">
        <f t="shared" si="39"/>
        <v>1</v>
      </c>
      <c r="Y227" s="5">
        <f t="shared" si="47"/>
        <v>0</v>
      </c>
      <c r="Z227" s="5">
        <f t="shared" si="40"/>
        <v>2</v>
      </c>
      <c r="AA227" s="5"/>
      <c r="AB227" s="5"/>
      <c r="AC227" s="5"/>
      <c r="AD227" s="5"/>
      <c r="AE227" s="5"/>
      <c r="AF227" s="5"/>
      <c r="AG227" s="5"/>
      <c r="AH227" s="5"/>
      <c r="AI227" s="5">
        <f t="shared" si="41"/>
        <v>0</v>
      </c>
      <c r="AJ227" s="5" t="str">
        <f t="shared" si="42"/>
        <v>0</v>
      </c>
      <c r="AK227" s="5"/>
      <c r="AL227" s="5"/>
      <c r="AM227" s="5"/>
      <c r="AN227" s="5"/>
      <c r="AO227" s="5">
        <v>3.5</v>
      </c>
      <c r="AP227" s="5"/>
      <c r="AQ227" s="5"/>
      <c r="AR227" s="5"/>
      <c r="AS227" s="5"/>
      <c r="AT227" s="5"/>
      <c r="AU227" s="5"/>
      <c r="AV227" s="5"/>
      <c r="AW227" s="5"/>
      <c r="AX227">
        <f t="shared" si="37"/>
        <v>0</v>
      </c>
      <c r="AY227">
        <f t="shared" si="43"/>
        <v>1</v>
      </c>
      <c r="AZ227" s="5"/>
      <c r="BA227" s="5"/>
      <c r="BB227" s="5"/>
      <c r="BC227" s="5"/>
      <c r="BD227" s="5">
        <v>0</v>
      </c>
      <c r="BE227" s="5">
        <v>0</v>
      </c>
      <c r="BF227" s="5"/>
      <c r="BH227" s="1">
        <v>0</v>
      </c>
      <c r="BI227" s="1" t="str">
        <f t="shared" si="44"/>
        <v/>
      </c>
      <c r="BN227" s="1">
        <v>0</v>
      </c>
      <c r="BO227" s="1">
        <v>0</v>
      </c>
      <c r="BR227" t="str">
        <f t="shared" si="45"/>
        <v/>
      </c>
    </row>
    <row r="228" spans="1:70" x14ac:dyDescent="0.2">
      <c r="A228" s="5" t="s">
        <v>1</v>
      </c>
      <c r="B228" s="5">
        <v>8</v>
      </c>
      <c r="C228" s="5">
        <v>58.682777999999999</v>
      </c>
      <c r="D228" s="5">
        <v>-93.846943999999993</v>
      </c>
      <c r="E228" s="5">
        <v>227</v>
      </c>
      <c r="F228" s="5">
        <v>17</v>
      </c>
      <c r="G228" s="5" t="s">
        <v>58</v>
      </c>
      <c r="H228" s="5"/>
      <c r="I228" s="5">
        <v>12.8</v>
      </c>
      <c r="J228" s="5">
        <v>0</v>
      </c>
      <c r="K228" s="5">
        <v>1</v>
      </c>
      <c r="L228">
        <f t="shared" si="38"/>
        <v>0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>
        <f t="shared" si="39"/>
        <v>0</v>
      </c>
      <c r="Y228" s="5">
        <f t="shared" si="47"/>
        <v>1</v>
      </c>
      <c r="Z228" s="5">
        <f t="shared" si="40"/>
        <v>0</v>
      </c>
      <c r="AA228" s="5"/>
      <c r="AB228" s="5"/>
      <c r="AC228" s="5"/>
      <c r="AD228" s="5"/>
      <c r="AE228" s="5"/>
      <c r="AF228" s="5"/>
      <c r="AG228" s="5"/>
      <c r="AH228" s="5"/>
      <c r="AI228" s="5">
        <f t="shared" si="41"/>
        <v>0</v>
      </c>
      <c r="AJ228" s="5" t="str">
        <f t="shared" si="42"/>
        <v>0</v>
      </c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>
        <f>SUM(AQ229,AS228,AU228)</f>
        <v>0</v>
      </c>
      <c r="AW228" s="5"/>
      <c r="AX228">
        <f t="shared" si="37"/>
        <v>0</v>
      </c>
      <c r="AY228" t="str">
        <f t="shared" si="43"/>
        <v/>
      </c>
      <c r="AZ228" s="5"/>
      <c r="BA228" s="5"/>
      <c r="BB228" s="5"/>
      <c r="BC228" s="5"/>
      <c r="BD228" s="5">
        <v>0</v>
      </c>
      <c r="BE228" s="5">
        <v>0</v>
      </c>
      <c r="BF228" s="5"/>
      <c r="BH228" s="1">
        <v>0</v>
      </c>
      <c r="BI228" s="1" t="str">
        <f t="shared" si="44"/>
        <v/>
      </c>
      <c r="BN228" s="1">
        <v>0</v>
      </c>
      <c r="BO228" s="1">
        <v>0</v>
      </c>
      <c r="BR228" t="str">
        <f t="shared" si="45"/>
        <v/>
      </c>
    </row>
    <row r="229" spans="1:70" x14ac:dyDescent="0.2">
      <c r="A229" s="5" t="s">
        <v>1</v>
      </c>
      <c r="B229" s="5">
        <v>8</v>
      </c>
      <c r="C229" s="5">
        <v>58.682777999999999</v>
      </c>
      <c r="D229" s="5">
        <v>-93.846943999999993</v>
      </c>
      <c r="E229" s="5">
        <v>228</v>
      </c>
      <c r="F229" s="5">
        <v>18</v>
      </c>
      <c r="G229" s="5" t="s">
        <v>60</v>
      </c>
      <c r="H229" s="5">
        <v>22</v>
      </c>
      <c r="I229" s="5"/>
      <c r="J229" s="5">
        <v>0</v>
      </c>
      <c r="K229" s="5">
        <v>1</v>
      </c>
      <c r="L229">
        <f t="shared" si="38"/>
        <v>0</v>
      </c>
      <c r="M229" s="5">
        <v>1</v>
      </c>
      <c r="N229" s="5">
        <v>3</v>
      </c>
      <c r="O229" s="5"/>
      <c r="P229" s="5"/>
      <c r="Q229" s="5"/>
      <c r="R229" s="5"/>
      <c r="S229" s="5"/>
      <c r="T229" s="5"/>
      <c r="U229" s="5"/>
      <c r="V229" s="5"/>
      <c r="W229" s="5"/>
      <c r="X229" s="5">
        <f t="shared" si="39"/>
        <v>1</v>
      </c>
      <c r="Y229" s="5">
        <f t="shared" si="47"/>
        <v>0</v>
      </c>
      <c r="Z229" s="5">
        <f t="shared" si="40"/>
        <v>4</v>
      </c>
      <c r="AA229" s="5"/>
      <c r="AB229" s="5"/>
      <c r="AC229" s="5"/>
      <c r="AD229" s="5"/>
      <c r="AE229" s="5"/>
      <c r="AF229" s="5"/>
      <c r="AG229" s="5"/>
      <c r="AH229" s="5"/>
      <c r="AI229" s="5">
        <f t="shared" si="41"/>
        <v>0</v>
      </c>
      <c r="AJ229" s="5" t="str">
        <f t="shared" si="42"/>
        <v>0</v>
      </c>
      <c r="AK229" s="5"/>
      <c r="AL229" s="5"/>
      <c r="AM229" s="5"/>
      <c r="AN229" s="5"/>
      <c r="AO229" s="5">
        <v>6.3</v>
      </c>
      <c r="AP229" s="5"/>
      <c r="AQ229" s="5"/>
      <c r="AR229" s="5"/>
      <c r="AS229" s="5"/>
      <c r="AT229" s="5"/>
      <c r="AU229" s="5"/>
      <c r="AV229" s="5"/>
      <c r="AW229" s="5"/>
      <c r="AX229">
        <f t="shared" si="37"/>
        <v>1</v>
      </c>
      <c r="AY229" t="str">
        <f t="shared" si="43"/>
        <v/>
      </c>
      <c r="AZ229" s="5">
        <v>1.9</v>
      </c>
      <c r="BA229" s="5">
        <v>2</v>
      </c>
      <c r="BB229" s="5"/>
      <c r="BC229" s="5"/>
      <c r="BD229" s="5">
        <v>0</v>
      </c>
      <c r="BE229" s="5">
        <v>0</v>
      </c>
      <c r="BF229" s="5"/>
      <c r="BH229" s="1">
        <v>0</v>
      </c>
      <c r="BI229" s="1">
        <f t="shared" si="44"/>
        <v>1</v>
      </c>
      <c r="BN229" s="1">
        <v>0</v>
      </c>
      <c r="BO229" s="1">
        <v>0</v>
      </c>
      <c r="BR229" t="str">
        <f t="shared" si="45"/>
        <v/>
      </c>
    </row>
    <row r="230" spans="1:70" x14ac:dyDescent="0.2">
      <c r="A230" s="5" t="s">
        <v>1</v>
      </c>
      <c r="B230" s="5">
        <v>8</v>
      </c>
      <c r="C230" s="5">
        <v>58.682777999999999</v>
      </c>
      <c r="D230" s="5">
        <v>-93.846943999999993</v>
      </c>
      <c r="E230" s="5">
        <v>229</v>
      </c>
      <c r="F230" s="5">
        <v>19</v>
      </c>
      <c r="G230" s="5" t="s">
        <v>60</v>
      </c>
      <c r="H230" s="5">
        <v>23</v>
      </c>
      <c r="I230" s="5"/>
      <c r="J230" s="5">
        <v>0</v>
      </c>
      <c r="K230" s="5">
        <v>1</v>
      </c>
      <c r="L230">
        <f t="shared" si="38"/>
        <v>0</v>
      </c>
      <c r="M230" s="5">
        <v>1</v>
      </c>
      <c r="N230" s="5">
        <v>1</v>
      </c>
      <c r="O230" s="5"/>
      <c r="P230" s="5"/>
      <c r="Q230" s="5"/>
      <c r="R230" s="5"/>
      <c r="S230" s="5"/>
      <c r="T230" s="5"/>
      <c r="U230" s="5"/>
      <c r="V230" s="5"/>
      <c r="W230" s="5"/>
      <c r="X230" s="5">
        <f t="shared" si="39"/>
        <v>1</v>
      </c>
      <c r="Y230" s="5">
        <f t="shared" si="47"/>
        <v>0</v>
      </c>
      <c r="Z230" s="5">
        <f t="shared" si="40"/>
        <v>2</v>
      </c>
      <c r="AA230" s="5"/>
      <c r="AB230" s="5"/>
      <c r="AC230" s="5"/>
      <c r="AD230" s="5"/>
      <c r="AE230" s="5"/>
      <c r="AF230" s="5"/>
      <c r="AG230" s="5"/>
      <c r="AH230" s="5"/>
      <c r="AI230" s="5">
        <f t="shared" si="41"/>
        <v>0</v>
      </c>
      <c r="AJ230" s="5" t="str">
        <f t="shared" si="42"/>
        <v>0</v>
      </c>
      <c r="AK230" s="5"/>
      <c r="AL230" s="5"/>
      <c r="AM230" s="5"/>
      <c r="AN230" s="5"/>
      <c r="AO230" s="5">
        <v>6.6</v>
      </c>
      <c r="AP230" s="5"/>
      <c r="AQ230" s="5"/>
      <c r="AR230" s="5"/>
      <c r="AS230" s="5"/>
      <c r="AT230" s="5"/>
      <c r="AU230" s="5"/>
      <c r="AV230" s="5"/>
      <c r="AW230" s="5"/>
      <c r="AX230">
        <f t="shared" si="37"/>
        <v>1</v>
      </c>
      <c r="AY230" t="str">
        <f t="shared" si="43"/>
        <v/>
      </c>
      <c r="AZ230" s="5">
        <v>1.2</v>
      </c>
      <c r="BA230" s="5">
        <v>3</v>
      </c>
      <c r="BB230" s="5"/>
      <c r="BC230" s="5"/>
      <c r="BD230" s="5">
        <v>0</v>
      </c>
      <c r="BE230" s="5">
        <v>0</v>
      </c>
      <c r="BF230" s="5"/>
      <c r="BH230" s="1">
        <v>0</v>
      </c>
      <c r="BI230" s="1">
        <f t="shared" si="44"/>
        <v>1</v>
      </c>
      <c r="BN230" s="1">
        <v>0</v>
      </c>
      <c r="BO230" s="1">
        <v>0</v>
      </c>
      <c r="BR230" t="str">
        <f t="shared" si="45"/>
        <v/>
      </c>
    </row>
    <row r="231" spans="1:70" x14ac:dyDescent="0.2">
      <c r="A231" s="5" t="s">
        <v>1</v>
      </c>
      <c r="B231" s="5">
        <v>8</v>
      </c>
      <c r="C231" s="5">
        <v>58.682777999999999</v>
      </c>
      <c r="D231" s="5">
        <v>-93.846943999999993</v>
      </c>
      <c r="E231" s="5">
        <v>230</v>
      </c>
      <c r="F231" s="5">
        <v>20</v>
      </c>
      <c r="G231" s="5" t="s">
        <v>58</v>
      </c>
      <c r="H231" s="5"/>
      <c r="I231" s="5">
        <v>9.4</v>
      </c>
      <c r="J231" s="5">
        <v>0</v>
      </c>
      <c r="K231" s="5">
        <v>1</v>
      </c>
      <c r="L231">
        <f t="shared" si="38"/>
        <v>0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>
        <f t="shared" si="39"/>
        <v>0</v>
      </c>
      <c r="Y231" s="5">
        <f t="shared" si="47"/>
        <v>1</v>
      </c>
      <c r="Z231" s="5">
        <f t="shared" si="40"/>
        <v>0</v>
      </c>
      <c r="AA231" s="5"/>
      <c r="AB231" s="5"/>
      <c r="AC231" s="5"/>
      <c r="AD231" s="5"/>
      <c r="AE231" s="5"/>
      <c r="AF231" s="5"/>
      <c r="AG231" s="5"/>
      <c r="AH231" s="5"/>
      <c r="AI231" s="5">
        <f t="shared" si="41"/>
        <v>0</v>
      </c>
      <c r="AJ231" s="5" t="str">
        <f t="shared" si="42"/>
        <v>0</v>
      </c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>
        <f>SUM(AQ232,AS231,AU231)</f>
        <v>6</v>
      </c>
      <c r="AW231" s="5"/>
      <c r="AX231">
        <f t="shared" si="37"/>
        <v>0</v>
      </c>
      <c r="AY231" t="str">
        <f t="shared" si="43"/>
        <v/>
      </c>
      <c r="AZ231" s="5"/>
      <c r="BA231" s="5"/>
      <c r="BB231" s="5"/>
      <c r="BC231" s="5"/>
      <c r="BD231" s="5">
        <v>0</v>
      </c>
      <c r="BE231" s="5">
        <v>0</v>
      </c>
      <c r="BF231" s="5"/>
      <c r="BH231" s="1">
        <v>0</v>
      </c>
      <c r="BI231" s="1" t="str">
        <f t="shared" si="44"/>
        <v/>
      </c>
      <c r="BN231" s="1">
        <v>0</v>
      </c>
      <c r="BO231" s="1">
        <v>0</v>
      </c>
      <c r="BR231" t="str">
        <f t="shared" si="45"/>
        <v/>
      </c>
    </row>
    <row r="232" spans="1:70" x14ac:dyDescent="0.2">
      <c r="A232" s="5" t="s">
        <v>1</v>
      </c>
      <c r="B232" s="5">
        <v>8</v>
      </c>
      <c r="C232" s="5">
        <v>58.682777999999999</v>
      </c>
      <c r="D232" s="5">
        <v>-93.846943999999993</v>
      </c>
      <c r="E232" s="5">
        <v>231</v>
      </c>
      <c r="F232" s="5">
        <v>21</v>
      </c>
      <c r="G232" s="5" t="s">
        <v>59</v>
      </c>
      <c r="H232" s="5"/>
      <c r="I232" s="5">
        <v>8.4</v>
      </c>
      <c r="J232" s="5">
        <v>1</v>
      </c>
      <c r="K232" s="5">
        <v>1</v>
      </c>
      <c r="L232">
        <f t="shared" si="38"/>
        <v>0</v>
      </c>
      <c r="M232" s="5">
        <v>1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>
        <f t="shared" si="39"/>
        <v>1</v>
      </c>
      <c r="Y232" s="5">
        <f t="shared" si="47"/>
        <v>0</v>
      </c>
      <c r="Z232" s="5">
        <f t="shared" si="40"/>
        <v>1</v>
      </c>
      <c r="AA232" s="5"/>
      <c r="AB232" s="5"/>
      <c r="AC232" s="5"/>
      <c r="AD232" s="5"/>
      <c r="AE232" s="5">
        <v>2</v>
      </c>
      <c r="AF232" s="5"/>
      <c r="AG232" s="5"/>
      <c r="AH232" s="5"/>
      <c r="AI232" s="5">
        <f t="shared" si="41"/>
        <v>2</v>
      </c>
      <c r="AJ232" s="5" t="str">
        <f t="shared" si="42"/>
        <v>1</v>
      </c>
      <c r="AK232" s="5"/>
      <c r="AL232" s="5"/>
      <c r="AM232" s="5"/>
      <c r="AN232" s="5"/>
      <c r="AO232" s="5"/>
      <c r="AP232" s="5">
        <v>6.6</v>
      </c>
      <c r="AQ232" s="5">
        <v>6</v>
      </c>
      <c r="AR232" s="5"/>
      <c r="AS232" s="5"/>
      <c r="AT232" s="5"/>
      <c r="AU232" s="5"/>
      <c r="AV232" s="5">
        <f>SUM(AQ232,AS232,AU232)</f>
        <v>6</v>
      </c>
      <c r="AW232" s="5">
        <v>1</v>
      </c>
      <c r="AX232">
        <f t="shared" si="37"/>
        <v>1</v>
      </c>
      <c r="AY232" t="str">
        <f t="shared" si="43"/>
        <v/>
      </c>
      <c r="AZ232" s="5"/>
      <c r="BA232" s="5"/>
      <c r="BB232" s="5">
        <v>4.0999999999999996</v>
      </c>
      <c r="BC232" s="5">
        <v>5</v>
      </c>
      <c r="BD232" s="5">
        <v>0</v>
      </c>
      <c r="BE232" s="5">
        <v>0</v>
      </c>
      <c r="BF232" s="5"/>
      <c r="BG232" s="1">
        <v>1</v>
      </c>
      <c r="BH232" s="1">
        <v>0</v>
      </c>
      <c r="BI232" s="1">
        <f t="shared" si="44"/>
        <v>1</v>
      </c>
      <c r="BL232" s="1">
        <v>2.2999999999999998</v>
      </c>
      <c r="BM232" s="1">
        <v>3</v>
      </c>
      <c r="BN232" s="1">
        <v>0</v>
      </c>
      <c r="BO232" s="1">
        <v>0</v>
      </c>
      <c r="BP232" s="1">
        <v>2.0799999999999999E-2</v>
      </c>
      <c r="BQ232" s="1">
        <v>3.95E-2</v>
      </c>
      <c r="BR232">
        <f t="shared" si="45"/>
        <v>6.0299999999999999E-2</v>
      </c>
    </row>
    <row r="233" spans="1:70" x14ac:dyDescent="0.2">
      <c r="A233" s="5" t="s">
        <v>1</v>
      </c>
      <c r="B233" s="5">
        <v>8</v>
      </c>
      <c r="C233" s="5">
        <v>58.682777999999999</v>
      </c>
      <c r="D233" s="5">
        <v>-93.846943999999993</v>
      </c>
      <c r="E233" s="5">
        <v>232</v>
      </c>
      <c r="F233" s="5">
        <v>22</v>
      </c>
      <c r="G233" s="5" t="s">
        <v>59</v>
      </c>
      <c r="H233" s="5"/>
      <c r="I233" s="5">
        <v>5.8</v>
      </c>
      <c r="J233" s="5">
        <v>1</v>
      </c>
      <c r="K233" s="5">
        <v>1</v>
      </c>
      <c r="L233">
        <f t="shared" si="38"/>
        <v>0</v>
      </c>
      <c r="M233" s="5">
        <v>1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>
        <f t="shared" si="39"/>
        <v>1</v>
      </c>
      <c r="Y233" s="5">
        <f t="shared" si="47"/>
        <v>0</v>
      </c>
      <c r="Z233" s="5">
        <f t="shared" si="40"/>
        <v>1</v>
      </c>
      <c r="AA233" s="5"/>
      <c r="AB233" s="5"/>
      <c r="AC233" s="5"/>
      <c r="AD233" s="5"/>
      <c r="AE233" s="5"/>
      <c r="AF233" s="5"/>
      <c r="AG233" s="5"/>
      <c r="AH233" s="5"/>
      <c r="AI233" s="5">
        <f t="shared" si="41"/>
        <v>0</v>
      </c>
      <c r="AJ233" s="5" t="str">
        <f t="shared" si="42"/>
        <v>0</v>
      </c>
      <c r="AK233" s="5"/>
      <c r="AL233" s="5"/>
      <c r="AM233" s="5"/>
      <c r="AN233" s="5"/>
      <c r="AO233" s="5"/>
      <c r="AP233" s="5">
        <v>4.8</v>
      </c>
      <c r="AQ233" s="5">
        <v>6</v>
      </c>
      <c r="AR233" s="5"/>
      <c r="AS233" s="5"/>
      <c r="AT233" s="5"/>
      <c r="AU233" s="5"/>
      <c r="AV233" s="5">
        <f>SUM(AQ233,AS233,AU233)</f>
        <v>6</v>
      </c>
      <c r="AW233" s="5">
        <v>1</v>
      </c>
      <c r="AX233">
        <f t="shared" si="37"/>
        <v>1</v>
      </c>
      <c r="AY233" t="str">
        <f t="shared" si="43"/>
        <v/>
      </c>
      <c r="AZ233" s="5"/>
      <c r="BA233" s="5"/>
      <c r="BB233" s="5">
        <v>3.3</v>
      </c>
      <c r="BC233" s="5">
        <v>3</v>
      </c>
      <c r="BD233" s="5">
        <v>0</v>
      </c>
      <c r="BE233" s="5">
        <v>0</v>
      </c>
      <c r="BF233" s="5"/>
      <c r="BH233" s="1">
        <v>1</v>
      </c>
      <c r="BI233" s="1" t="str">
        <f t="shared" si="44"/>
        <v/>
      </c>
      <c r="BL233" s="1">
        <v>1.5</v>
      </c>
      <c r="BM233" s="1">
        <v>2</v>
      </c>
      <c r="BN233" s="1">
        <v>0</v>
      </c>
      <c r="BO233" s="1">
        <v>0</v>
      </c>
      <c r="BP233" s="1">
        <v>1.18E-2</v>
      </c>
      <c r="BQ233" s="1">
        <v>2.8199999999999999E-2</v>
      </c>
      <c r="BR233">
        <f t="shared" si="45"/>
        <v>0.04</v>
      </c>
    </row>
    <row r="234" spans="1:70" x14ac:dyDescent="0.2">
      <c r="A234" s="5" t="s">
        <v>1</v>
      </c>
      <c r="B234" s="5">
        <v>8</v>
      </c>
      <c r="C234" s="5">
        <v>58.682777999999999</v>
      </c>
      <c r="D234" s="5">
        <v>-93.846943999999993</v>
      </c>
      <c r="E234" s="5">
        <v>233</v>
      </c>
      <c r="F234" s="5">
        <v>23</v>
      </c>
      <c r="G234" s="5" t="s">
        <v>59</v>
      </c>
      <c r="H234" s="5"/>
      <c r="I234" s="5">
        <v>6.6</v>
      </c>
      <c r="J234" s="5">
        <v>1</v>
      </c>
      <c r="K234" s="5">
        <v>1</v>
      </c>
      <c r="L234">
        <f t="shared" si="38"/>
        <v>0</v>
      </c>
      <c r="M234" s="5">
        <v>1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>
        <f t="shared" si="39"/>
        <v>1</v>
      </c>
      <c r="Y234" s="5">
        <f t="shared" si="47"/>
        <v>0</v>
      </c>
      <c r="Z234" s="5">
        <f t="shared" si="40"/>
        <v>1</v>
      </c>
      <c r="AA234" s="5"/>
      <c r="AB234" s="5"/>
      <c r="AC234" s="5"/>
      <c r="AD234" s="5"/>
      <c r="AE234" s="5"/>
      <c r="AF234" s="5"/>
      <c r="AG234" s="5"/>
      <c r="AH234" s="5"/>
      <c r="AI234" s="5">
        <f t="shared" si="41"/>
        <v>0</v>
      </c>
      <c r="AJ234" s="5" t="str">
        <f t="shared" si="42"/>
        <v>0</v>
      </c>
      <c r="AK234" s="5"/>
      <c r="AL234" s="5"/>
      <c r="AM234" s="5"/>
      <c r="AN234" s="5"/>
      <c r="AO234" s="5"/>
      <c r="AP234" s="5">
        <v>7</v>
      </c>
      <c r="AQ234" s="5">
        <v>7</v>
      </c>
      <c r="AR234" s="5"/>
      <c r="AS234" s="5"/>
      <c r="AT234" s="5"/>
      <c r="AU234" s="5"/>
      <c r="AV234" s="5">
        <f>SUM(AQ234,AS234,AU234)</f>
        <v>7</v>
      </c>
      <c r="AW234" s="5">
        <v>1</v>
      </c>
      <c r="AX234">
        <f t="shared" si="37"/>
        <v>1</v>
      </c>
      <c r="AY234" t="str">
        <f t="shared" si="43"/>
        <v/>
      </c>
      <c r="AZ234" s="5"/>
      <c r="BA234" s="5"/>
      <c r="BB234" s="5">
        <v>5.6</v>
      </c>
      <c r="BC234" s="5">
        <v>4</v>
      </c>
      <c r="BD234" s="5">
        <v>0</v>
      </c>
      <c r="BE234" s="5">
        <v>0</v>
      </c>
      <c r="BF234" s="5"/>
      <c r="BG234" s="1">
        <v>1</v>
      </c>
      <c r="BH234" s="1">
        <v>0</v>
      </c>
      <c r="BI234" s="1">
        <f t="shared" si="44"/>
        <v>1</v>
      </c>
      <c r="BL234" s="1">
        <v>2.5</v>
      </c>
      <c r="BM234" s="1">
        <v>3</v>
      </c>
      <c r="BN234" s="1">
        <v>0</v>
      </c>
      <c r="BO234" s="1">
        <v>0</v>
      </c>
      <c r="BP234" s="1">
        <v>4.0599999999999997E-2</v>
      </c>
      <c r="BQ234" s="1">
        <v>5.8999999999999997E-2</v>
      </c>
      <c r="BR234">
        <f t="shared" si="45"/>
        <v>9.9599999999999994E-2</v>
      </c>
    </row>
    <row r="235" spans="1:70" x14ac:dyDescent="0.2">
      <c r="A235" s="5" t="s">
        <v>1</v>
      </c>
      <c r="B235" s="5">
        <v>8</v>
      </c>
      <c r="C235" s="5">
        <v>58.682777999999999</v>
      </c>
      <c r="D235" s="5">
        <v>-93.846943999999993</v>
      </c>
      <c r="E235" s="5">
        <v>234</v>
      </c>
      <c r="F235" s="5">
        <v>24</v>
      </c>
      <c r="G235" s="5" t="s">
        <v>58</v>
      </c>
      <c r="H235" s="5"/>
      <c r="I235" s="5">
        <v>12.8</v>
      </c>
      <c r="J235" s="5">
        <v>0</v>
      </c>
      <c r="K235" s="5">
        <v>1</v>
      </c>
      <c r="L235">
        <f t="shared" si="38"/>
        <v>0</v>
      </c>
      <c r="M235" s="5">
        <v>1</v>
      </c>
      <c r="N235" s="5"/>
      <c r="O235" s="5"/>
      <c r="P235" s="5"/>
      <c r="Q235" s="5" t="s">
        <v>9</v>
      </c>
      <c r="R235" s="5"/>
      <c r="S235" s="5"/>
      <c r="T235" s="5"/>
      <c r="U235" s="5"/>
      <c r="V235" s="5"/>
      <c r="W235" s="5"/>
      <c r="X235" s="5">
        <f t="shared" si="39"/>
        <v>0</v>
      </c>
      <c r="Y235" s="5">
        <v>1</v>
      </c>
      <c r="Z235" s="5" t="str">
        <f t="shared" si="40"/>
        <v>dead</v>
      </c>
      <c r="AA235" s="5"/>
      <c r="AB235" s="5"/>
      <c r="AC235" s="5"/>
      <c r="AD235" s="5"/>
      <c r="AE235" s="5"/>
      <c r="AF235" s="5"/>
      <c r="AG235" s="5"/>
      <c r="AH235" s="5"/>
      <c r="AI235" s="5">
        <f t="shared" si="41"/>
        <v>0</v>
      </c>
      <c r="AJ235" s="5" t="str">
        <f t="shared" si="42"/>
        <v>0</v>
      </c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>
        <f>SUM(AQ235,AS235,AU235)</f>
        <v>0</v>
      </c>
      <c r="AW235" s="5"/>
      <c r="AX235">
        <f t="shared" si="37"/>
        <v>0</v>
      </c>
      <c r="AY235" t="str">
        <f t="shared" si="43"/>
        <v/>
      </c>
      <c r="AZ235" s="5"/>
      <c r="BA235" s="5"/>
      <c r="BB235" s="5"/>
      <c r="BC235" s="5"/>
      <c r="BD235" s="5">
        <v>0</v>
      </c>
      <c r="BE235" s="5">
        <v>0</v>
      </c>
      <c r="BF235" s="5"/>
      <c r="BH235" s="1">
        <v>0</v>
      </c>
      <c r="BI235" s="1" t="str">
        <f t="shared" si="44"/>
        <v/>
      </c>
      <c r="BN235" s="1">
        <v>0</v>
      </c>
      <c r="BO235" s="1">
        <v>0</v>
      </c>
      <c r="BR235" t="str">
        <f t="shared" si="45"/>
        <v/>
      </c>
    </row>
    <row r="236" spans="1:70" x14ac:dyDescent="0.2">
      <c r="A236" s="5" t="s">
        <v>1</v>
      </c>
      <c r="B236" s="5">
        <v>8</v>
      </c>
      <c r="C236" s="5">
        <v>58.682777999999999</v>
      </c>
      <c r="D236" s="5">
        <v>-93.846943999999993</v>
      </c>
      <c r="E236" s="5">
        <v>235</v>
      </c>
      <c r="F236" s="5">
        <v>25</v>
      </c>
      <c r="G236" s="5" t="s">
        <v>59</v>
      </c>
      <c r="H236" s="5"/>
      <c r="I236" s="5">
        <v>5.2</v>
      </c>
      <c r="J236" s="5">
        <v>1</v>
      </c>
      <c r="K236" s="5">
        <v>1</v>
      </c>
      <c r="L236">
        <f t="shared" si="38"/>
        <v>0</v>
      </c>
      <c r="M236" s="5">
        <v>1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>
        <f t="shared" si="39"/>
        <v>1</v>
      </c>
      <c r="Y236" s="5">
        <f t="shared" si="47"/>
        <v>0</v>
      </c>
      <c r="Z236" s="5">
        <f t="shared" si="40"/>
        <v>1</v>
      </c>
      <c r="AA236" s="5"/>
      <c r="AB236" s="5"/>
      <c r="AC236" s="5"/>
      <c r="AD236" s="5"/>
      <c r="AE236" s="5"/>
      <c r="AF236" s="5"/>
      <c r="AG236" s="5"/>
      <c r="AH236" s="5"/>
      <c r="AI236" s="5">
        <f t="shared" si="41"/>
        <v>0</v>
      </c>
      <c r="AJ236" s="5" t="str">
        <f t="shared" si="42"/>
        <v>0</v>
      </c>
      <c r="AK236" s="5"/>
      <c r="AL236" s="5"/>
      <c r="AM236" s="5"/>
      <c r="AN236" s="5"/>
      <c r="AO236" s="5"/>
      <c r="AP236" s="5">
        <v>7.1</v>
      </c>
      <c r="AQ236" s="5">
        <v>5</v>
      </c>
      <c r="AR236" s="5"/>
      <c r="AS236" s="5"/>
      <c r="AT236" s="5"/>
      <c r="AU236" s="5"/>
      <c r="AV236" s="5">
        <f>SUM(AQ236,AS236,AU236)</f>
        <v>5</v>
      </c>
      <c r="AW236" s="5">
        <v>1</v>
      </c>
      <c r="AX236">
        <f t="shared" si="37"/>
        <v>1</v>
      </c>
      <c r="AY236" t="str">
        <f t="shared" si="43"/>
        <v/>
      </c>
      <c r="AZ236" s="5"/>
      <c r="BA236" s="5"/>
      <c r="BB236" s="5">
        <v>6.1</v>
      </c>
      <c r="BC236" s="5">
        <v>4</v>
      </c>
      <c r="BD236" s="5">
        <v>0</v>
      </c>
      <c r="BE236" s="5">
        <v>0</v>
      </c>
      <c r="BF236" s="5"/>
      <c r="BG236" s="1">
        <v>1</v>
      </c>
      <c r="BH236" s="1">
        <v>0</v>
      </c>
      <c r="BI236" s="1">
        <f t="shared" si="44"/>
        <v>1</v>
      </c>
      <c r="BL236" s="1">
        <v>3.8</v>
      </c>
      <c r="BM236" s="1">
        <v>4</v>
      </c>
      <c r="BN236" s="1">
        <v>0</v>
      </c>
      <c r="BO236" s="1">
        <v>0</v>
      </c>
      <c r="BP236" s="1">
        <v>5.4300000000000001E-2</v>
      </c>
      <c r="BQ236" s="1">
        <v>5.2299999999999999E-2</v>
      </c>
      <c r="BR236">
        <f t="shared" si="45"/>
        <v>0.1066</v>
      </c>
    </row>
    <row r="237" spans="1:70" x14ac:dyDescent="0.2">
      <c r="A237" s="5" t="s">
        <v>1</v>
      </c>
      <c r="B237" s="5">
        <v>8</v>
      </c>
      <c r="C237" s="5">
        <v>58.682777999999999</v>
      </c>
      <c r="D237" s="5">
        <v>-93.846943999999993</v>
      </c>
      <c r="E237" s="5">
        <v>236</v>
      </c>
      <c r="F237" s="5">
        <v>26</v>
      </c>
      <c r="G237" s="5" t="s">
        <v>60</v>
      </c>
      <c r="H237" s="5">
        <v>46</v>
      </c>
      <c r="I237" s="5"/>
      <c r="J237" s="5">
        <v>1</v>
      </c>
      <c r="K237" s="5">
        <v>1</v>
      </c>
      <c r="L237">
        <f t="shared" si="38"/>
        <v>0</v>
      </c>
      <c r="M237" s="5">
        <v>1</v>
      </c>
      <c r="N237" s="5">
        <v>9</v>
      </c>
      <c r="O237" s="5">
        <v>1</v>
      </c>
      <c r="P237" s="5"/>
      <c r="Q237" s="5">
        <v>1</v>
      </c>
      <c r="R237" s="5"/>
      <c r="S237" s="5"/>
      <c r="T237" s="5"/>
      <c r="U237" s="5">
        <v>1</v>
      </c>
      <c r="V237" s="5"/>
      <c r="W237" s="5"/>
      <c r="X237" s="5">
        <f t="shared" si="39"/>
        <v>1</v>
      </c>
      <c r="Y237" s="5">
        <f t="shared" si="47"/>
        <v>0</v>
      </c>
      <c r="Z237" s="5">
        <f t="shared" si="40"/>
        <v>13</v>
      </c>
      <c r="AA237" s="5"/>
      <c r="AB237" s="5"/>
      <c r="AC237" s="5"/>
      <c r="AD237" s="5"/>
      <c r="AE237" s="5"/>
      <c r="AF237" s="5"/>
      <c r="AG237" s="5"/>
      <c r="AH237" s="5"/>
      <c r="AI237" s="5">
        <f t="shared" si="41"/>
        <v>0</v>
      </c>
      <c r="AJ237" s="5" t="str">
        <f t="shared" si="42"/>
        <v>0</v>
      </c>
      <c r="AK237" s="5"/>
      <c r="AL237" s="5"/>
      <c r="AM237" s="5"/>
      <c r="AN237" s="5"/>
      <c r="AO237" s="5">
        <v>6.4</v>
      </c>
      <c r="AP237" s="5"/>
      <c r="AQ237" s="5"/>
      <c r="AR237" s="5"/>
      <c r="AS237" s="5"/>
      <c r="AT237" s="5"/>
      <c r="AU237" s="5"/>
      <c r="AV237" s="5"/>
      <c r="AW237" s="5"/>
      <c r="AX237">
        <f t="shared" si="37"/>
        <v>1</v>
      </c>
      <c r="AY237" t="str">
        <f t="shared" si="43"/>
        <v/>
      </c>
      <c r="AZ237" s="5">
        <v>2.9</v>
      </c>
      <c r="BA237" s="5">
        <v>8</v>
      </c>
      <c r="BB237" s="5"/>
      <c r="BC237" s="5"/>
      <c r="BD237" s="5">
        <v>0</v>
      </c>
      <c r="BE237" s="5">
        <v>0</v>
      </c>
      <c r="BF237" s="5"/>
      <c r="BH237" s="1">
        <v>0</v>
      </c>
      <c r="BI237" s="1">
        <f t="shared" si="44"/>
        <v>1</v>
      </c>
      <c r="BN237" s="1">
        <v>0</v>
      </c>
      <c r="BO237" s="1">
        <v>0</v>
      </c>
      <c r="BR237" t="str">
        <f t="shared" si="45"/>
        <v/>
      </c>
    </row>
    <row r="238" spans="1:70" x14ac:dyDescent="0.2">
      <c r="A238" s="5" t="s">
        <v>1</v>
      </c>
      <c r="B238" s="5">
        <v>8</v>
      </c>
      <c r="C238" s="5">
        <v>58.682777999999999</v>
      </c>
      <c r="D238" s="5">
        <v>-93.846943999999993</v>
      </c>
      <c r="E238" s="5">
        <v>237</v>
      </c>
      <c r="F238" s="5">
        <v>27</v>
      </c>
      <c r="G238" s="5" t="s">
        <v>58</v>
      </c>
      <c r="H238" s="5"/>
      <c r="I238" s="5">
        <v>11.6</v>
      </c>
      <c r="J238" s="5">
        <v>0</v>
      </c>
      <c r="K238" s="5">
        <v>1</v>
      </c>
      <c r="L238">
        <f t="shared" si="38"/>
        <v>0</v>
      </c>
      <c r="M238" s="5">
        <v>1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>
        <f t="shared" si="39"/>
        <v>1</v>
      </c>
      <c r="Y238" s="5">
        <f t="shared" si="47"/>
        <v>0</v>
      </c>
      <c r="Z238" s="5">
        <f t="shared" si="40"/>
        <v>1</v>
      </c>
      <c r="AA238" s="5"/>
      <c r="AB238" s="5"/>
      <c r="AC238" s="5"/>
      <c r="AD238" s="5"/>
      <c r="AE238" s="5"/>
      <c r="AF238" s="5"/>
      <c r="AG238" s="5"/>
      <c r="AH238" s="5"/>
      <c r="AI238" s="5">
        <f t="shared" si="41"/>
        <v>0</v>
      </c>
      <c r="AJ238" s="5" t="str">
        <f t="shared" si="42"/>
        <v>0</v>
      </c>
      <c r="AK238" s="5"/>
      <c r="AL238" s="5"/>
      <c r="AM238" s="5"/>
      <c r="AN238" s="5"/>
      <c r="AO238" s="5"/>
      <c r="AP238" s="5">
        <v>3.5</v>
      </c>
      <c r="AQ238" s="5">
        <v>1</v>
      </c>
      <c r="AR238" s="5"/>
      <c r="AS238" s="5"/>
      <c r="AT238" s="5"/>
      <c r="AU238" s="5"/>
      <c r="AV238" s="5">
        <f>SUM(AQ238,AS238,AU238)</f>
        <v>1</v>
      </c>
      <c r="AW238" s="5"/>
      <c r="AX238">
        <f t="shared" si="37"/>
        <v>1</v>
      </c>
      <c r="AY238" t="str">
        <f t="shared" si="43"/>
        <v/>
      </c>
      <c r="AZ238" s="5"/>
      <c r="BA238" s="5"/>
      <c r="BB238" s="5">
        <v>2.1</v>
      </c>
      <c r="BC238" s="5">
        <v>3</v>
      </c>
      <c r="BD238" s="5">
        <v>0</v>
      </c>
      <c r="BE238" s="5">
        <v>0</v>
      </c>
      <c r="BF238" s="5"/>
      <c r="BH238" s="1">
        <v>0</v>
      </c>
      <c r="BI238" s="1">
        <f t="shared" si="44"/>
        <v>1</v>
      </c>
      <c r="BN238" s="1">
        <v>0</v>
      </c>
      <c r="BO238" s="1">
        <v>0</v>
      </c>
      <c r="BR238" t="str">
        <f t="shared" si="45"/>
        <v/>
      </c>
    </row>
    <row r="239" spans="1:70" x14ac:dyDescent="0.2">
      <c r="A239" s="5" t="s">
        <v>1</v>
      </c>
      <c r="B239" s="5">
        <v>8</v>
      </c>
      <c r="C239" s="5">
        <v>58.682777999999999</v>
      </c>
      <c r="D239" s="5">
        <v>-93.846943999999993</v>
      </c>
      <c r="E239" s="5">
        <v>238</v>
      </c>
      <c r="F239" s="5">
        <v>28</v>
      </c>
      <c r="G239" s="5" t="s">
        <v>59</v>
      </c>
      <c r="H239" s="5"/>
      <c r="I239" s="5">
        <v>7.6</v>
      </c>
      <c r="J239" s="5">
        <v>1</v>
      </c>
      <c r="K239" s="5">
        <v>1</v>
      </c>
      <c r="L239">
        <f t="shared" si="38"/>
        <v>0</v>
      </c>
      <c r="M239" s="5">
        <v>1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>
        <f t="shared" si="39"/>
        <v>1</v>
      </c>
      <c r="Y239" s="5">
        <f t="shared" si="47"/>
        <v>0</v>
      </c>
      <c r="Z239" s="5">
        <f t="shared" si="40"/>
        <v>1</v>
      </c>
      <c r="AA239" s="5"/>
      <c r="AB239" s="5"/>
      <c r="AC239" s="5"/>
      <c r="AD239" s="5"/>
      <c r="AE239" s="5">
        <v>1</v>
      </c>
      <c r="AF239" s="5"/>
      <c r="AG239" s="5"/>
      <c r="AH239" s="5"/>
      <c r="AI239" s="5">
        <f t="shared" si="41"/>
        <v>1</v>
      </c>
      <c r="AJ239" s="5" t="str">
        <f t="shared" si="42"/>
        <v>1</v>
      </c>
      <c r="AK239" s="5"/>
      <c r="AL239" s="5"/>
      <c r="AM239" s="5"/>
      <c r="AN239" s="5"/>
      <c r="AO239" s="5"/>
      <c r="AP239" s="5">
        <v>6.3</v>
      </c>
      <c r="AQ239" s="5">
        <v>6</v>
      </c>
      <c r="AR239" s="5"/>
      <c r="AS239" s="5"/>
      <c r="AT239" s="5"/>
      <c r="AU239" s="5"/>
      <c r="AV239" s="5">
        <f>SUM(AQ239,AS239,AU239)</f>
        <v>6</v>
      </c>
      <c r="AW239" s="5">
        <v>1</v>
      </c>
      <c r="AX239">
        <f t="shared" si="37"/>
        <v>1</v>
      </c>
      <c r="AY239" t="str">
        <f t="shared" si="43"/>
        <v/>
      </c>
      <c r="AZ239" s="5"/>
      <c r="BA239" s="5"/>
      <c r="BB239" s="5">
        <v>4.4000000000000004</v>
      </c>
      <c r="BC239" s="5">
        <v>3</v>
      </c>
      <c r="BD239" s="5">
        <v>0</v>
      </c>
      <c r="BE239" s="5">
        <v>0</v>
      </c>
      <c r="BF239" s="5"/>
      <c r="BG239" s="1">
        <v>1</v>
      </c>
      <c r="BH239" s="1">
        <v>0</v>
      </c>
      <c r="BI239" s="1">
        <f t="shared" si="44"/>
        <v>1</v>
      </c>
      <c r="BL239" s="1">
        <v>2.2000000000000002</v>
      </c>
      <c r="BM239" s="1">
        <v>3</v>
      </c>
      <c r="BN239" s="1">
        <v>0</v>
      </c>
      <c r="BO239" s="1">
        <v>0</v>
      </c>
      <c r="BP239" s="1">
        <v>4.53E-2</v>
      </c>
      <c r="BQ239" s="1">
        <v>2.1999999999999999E-2</v>
      </c>
      <c r="BR239">
        <f t="shared" si="45"/>
        <v>6.7299999999999999E-2</v>
      </c>
    </row>
    <row r="240" spans="1:70" x14ac:dyDescent="0.2">
      <c r="A240" s="5" t="s">
        <v>1</v>
      </c>
      <c r="B240" s="5">
        <v>8</v>
      </c>
      <c r="C240" s="5">
        <v>58.682777999999999</v>
      </c>
      <c r="D240" s="5">
        <v>-93.846943999999993</v>
      </c>
      <c r="E240" s="5">
        <v>239</v>
      </c>
      <c r="F240" s="5">
        <v>29</v>
      </c>
      <c r="G240" s="5" t="s">
        <v>58</v>
      </c>
      <c r="H240" s="5"/>
      <c r="I240" s="5">
        <v>7.9</v>
      </c>
      <c r="J240" s="5">
        <v>0</v>
      </c>
      <c r="K240" s="5">
        <v>1</v>
      </c>
      <c r="L240">
        <f t="shared" si="38"/>
        <v>0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>
        <f t="shared" si="39"/>
        <v>0</v>
      </c>
      <c r="Y240" s="5">
        <f t="shared" si="47"/>
        <v>1</v>
      </c>
      <c r="Z240" s="5">
        <f t="shared" si="40"/>
        <v>0</v>
      </c>
      <c r="AA240" s="5"/>
      <c r="AB240" s="5"/>
      <c r="AC240" s="5"/>
      <c r="AD240" s="5"/>
      <c r="AE240" s="5"/>
      <c r="AF240" s="5"/>
      <c r="AG240" s="5"/>
      <c r="AH240" s="5"/>
      <c r="AI240" s="5">
        <f t="shared" si="41"/>
        <v>0</v>
      </c>
      <c r="AJ240" s="5" t="str">
        <f t="shared" si="42"/>
        <v>0</v>
      </c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>
        <f>SUM(AQ240,AS240,AU240)</f>
        <v>0</v>
      </c>
      <c r="AW240" s="5"/>
      <c r="AX240">
        <f t="shared" si="37"/>
        <v>1</v>
      </c>
      <c r="AY240" t="str">
        <f t="shared" si="43"/>
        <v/>
      </c>
      <c r="AZ240" s="5"/>
      <c r="BA240" s="5"/>
      <c r="BB240" s="5">
        <v>0.7</v>
      </c>
      <c r="BC240" s="5">
        <v>5</v>
      </c>
      <c r="BD240" s="5">
        <v>0</v>
      </c>
      <c r="BE240" s="5">
        <v>0</v>
      </c>
      <c r="BF240" s="5"/>
      <c r="BH240" s="1">
        <v>0</v>
      </c>
      <c r="BI240" s="1">
        <f t="shared" si="44"/>
        <v>1</v>
      </c>
      <c r="BN240" s="1">
        <v>0</v>
      </c>
      <c r="BO240" s="1">
        <v>0</v>
      </c>
      <c r="BR240" t="str">
        <f t="shared" si="45"/>
        <v/>
      </c>
    </row>
    <row r="241" spans="1:70" x14ac:dyDescent="0.2">
      <c r="A241" s="5" t="s">
        <v>1</v>
      </c>
      <c r="B241" s="5">
        <v>8</v>
      </c>
      <c r="C241" s="5">
        <v>58.682777999999999</v>
      </c>
      <c r="D241" s="5">
        <v>-93.846943999999993</v>
      </c>
      <c r="E241" s="5">
        <v>240</v>
      </c>
      <c r="F241" s="5">
        <v>30</v>
      </c>
      <c r="G241" s="5" t="s">
        <v>60</v>
      </c>
      <c r="H241" s="5">
        <v>40</v>
      </c>
      <c r="I241" s="5"/>
      <c r="J241" s="5">
        <v>1</v>
      </c>
      <c r="K241" s="5">
        <v>1</v>
      </c>
      <c r="L241">
        <f t="shared" si="38"/>
        <v>0</v>
      </c>
      <c r="M241" s="5">
        <v>1</v>
      </c>
      <c r="N241" s="5">
        <v>1</v>
      </c>
      <c r="O241" s="5"/>
      <c r="P241" s="5"/>
      <c r="Q241" s="5">
        <v>2</v>
      </c>
      <c r="R241" s="5"/>
      <c r="S241" s="5"/>
      <c r="T241" s="5"/>
      <c r="U241" s="5"/>
      <c r="V241" s="5"/>
      <c r="W241" s="5"/>
      <c r="X241" s="5">
        <f t="shared" si="39"/>
        <v>1</v>
      </c>
      <c r="Y241" s="5">
        <f t="shared" si="47"/>
        <v>0</v>
      </c>
      <c r="Z241" s="5">
        <f t="shared" si="40"/>
        <v>4</v>
      </c>
      <c r="AA241" s="5"/>
      <c r="AB241" s="5"/>
      <c r="AC241" s="5"/>
      <c r="AD241" s="5"/>
      <c r="AE241" s="5"/>
      <c r="AF241" s="5"/>
      <c r="AG241" s="5"/>
      <c r="AH241" s="5"/>
      <c r="AI241" s="5">
        <f t="shared" si="41"/>
        <v>0</v>
      </c>
      <c r="AJ241" s="5" t="str">
        <f t="shared" si="42"/>
        <v>0</v>
      </c>
      <c r="AK241" s="5"/>
      <c r="AL241" s="5"/>
      <c r="AM241" s="5"/>
      <c r="AN241" s="5"/>
      <c r="AO241" s="5">
        <v>9.1999999999999993</v>
      </c>
      <c r="AP241" s="5"/>
      <c r="AQ241" s="5"/>
      <c r="AR241" s="5"/>
      <c r="AS241" s="5"/>
      <c r="AT241" s="5"/>
      <c r="AU241" s="5"/>
      <c r="AV241" s="5"/>
      <c r="AW241" s="5"/>
      <c r="AX241">
        <f t="shared" si="37"/>
        <v>0</v>
      </c>
      <c r="AY241">
        <f t="shared" si="43"/>
        <v>1</v>
      </c>
      <c r="AZ241" s="5"/>
      <c r="BA241" s="5"/>
      <c r="BD241" s="5">
        <v>0</v>
      </c>
      <c r="BE241" s="5">
        <v>0</v>
      </c>
      <c r="BF241" s="5"/>
      <c r="BH241" s="1">
        <v>1</v>
      </c>
      <c r="BI241" s="1" t="str">
        <f t="shared" si="44"/>
        <v/>
      </c>
      <c r="BJ241" s="1">
        <v>1</v>
      </c>
      <c r="BK241" s="1">
        <v>3</v>
      </c>
      <c r="BN241" s="1">
        <v>0</v>
      </c>
      <c r="BO241" s="1">
        <v>0</v>
      </c>
      <c r="BP241" s="1">
        <v>8.3999999999999995E-3</v>
      </c>
      <c r="BQ241">
        <v>8.14E-2</v>
      </c>
      <c r="BR241">
        <f t="shared" si="45"/>
        <v>8.9800000000000005E-2</v>
      </c>
    </row>
  </sheetData>
  <pageMargins left="0.7" right="0.7" top="0.75" bottom="0.75" header="0.3" footer="0.3"/>
  <ignoredErrors>
    <ignoredError sqref="Z2" formulaRange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88B7-9F91-334F-B461-84F4ACBA3522}">
  <dimension ref="A1:E49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A1" t="s">
        <v>34</v>
      </c>
      <c r="B1" t="s">
        <v>33</v>
      </c>
      <c r="C1" t="s">
        <v>2</v>
      </c>
      <c r="D1" t="s">
        <v>61</v>
      </c>
      <c r="E1" t="s">
        <v>84</v>
      </c>
    </row>
    <row r="2" spans="1:5" x14ac:dyDescent="0.2">
      <c r="A2" t="s">
        <v>0</v>
      </c>
      <c r="B2">
        <v>1</v>
      </c>
      <c r="C2" t="s">
        <v>58</v>
      </c>
      <c r="D2">
        <v>6</v>
      </c>
      <c r="E2">
        <v>0</v>
      </c>
    </row>
    <row r="3" spans="1:5" x14ac:dyDescent="0.2">
      <c r="A3" t="s">
        <v>0</v>
      </c>
      <c r="B3">
        <v>1</v>
      </c>
      <c r="C3" t="s">
        <v>59</v>
      </c>
      <c r="D3">
        <v>0</v>
      </c>
      <c r="E3">
        <v>0</v>
      </c>
    </row>
    <row r="4" spans="1:5" x14ac:dyDescent="0.2">
      <c r="A4" t="s">
        <v>0</v>
      </c>
      <c r="B4">
        <v>1</v>
      </c>
      <c r="C4" t="s">
        <v>60</v>
      </c>
      <c r="D4">
        <v>0</v>
      </c>
      <c r="E4">
        <v>0</v>
      </c>
    </row>
    <row r="5" spans="1:5" x14ac:dyDescent="0.2">
      <c r="A5" t="s">
        <v>0</v>
      </c>
      <c r="B5">
        <v>1</v>
      </c>
      <c r="C5" t="s">
        <v>58</v>
      </c>
      <c r="D5">
        <v>0</v>
      </c>
      <c r="E5">
        <v>0</v>
      </c>
    </row>
    <row r="6" spans="1:5" x14ac:dyDescent="0.2">
      <c r="A6" t="s">
        <v>0</v>
      </c>
      <c r="B6">
        <v>1</v>
      </c>
      <c r="C6" t="s">
        <v>59</v>
      </c>
      <c r="D6">
        <v>1</v>
      </c>
      <c r="E6">
        <v>0</v>
      </c>
    </row>
    <row r="7" spans="1:5" x14ac:dyDescent="0.2">
      <c r="A7" t="s">
        <v>0</v>
      </c>
      <c r="B7">
        <v>1</v>
      </c>
      <c r="C7" t="s">
        <v>60</v>
      </c>
      <c r="D7">
        <v>0</v>
      </c>
      <c r="E7">
        <v>0</v>
      </c>
    </row>
    <row r="8" spans="1:5" x14ac:dyDescent="0.2">
      <c r="A8" t="s">
        <v>0</v>
      </c>
      <c r="B8">
        <v>2</v>
      </c>
      <c r="C8" t="s">
        <v>58</v>
      </c>
      <c r="D8">
        <v>0</v>
      </c>
      <c r="E8">
        <v>0</v>
      </c>
    </row>
    <row r="9" spans="1:5" x14ac:dyDescent="0.2">
      <c r="A9" t="s">
        <v>0</v>
      </c>
      <c r="B9">
        <v>2</v>
      </c>
      <c r="C9" t="s">
        <v>59</v>
      </c>
      <c r="D9">
        <v>1</v>
      </c>
      <c r="E9">
        <v>0</v>
      </c>
    </row>
    <row r="10" spans="1:5" x14ac:dyDescent="0.2">
      <c r="A10" t="s">
        <v>0</v>
      </c>
      <c r="B10">
        <v>2</v>
      </c>
      <c r="C10" t="s">
        <v>60</v>
      </c>
      <c r="D10">
        <v>1</v>
      </c>
      <c r="E10">
        <v>0</v>
      </c>
    </row>
    <row r="11" spans="1:5" x14ac:dyDescent="0.2">
      <c r="A11" t="s">
        <v>0</v>
      </c>
      <c r="B11">
        <v>2</v>
      </c>
      <c r="C11" t="s">
        <v>58</v>
      </c>
      <c r="D11">
        <v>17</v>
      </c>
      <c r="E11">
        <v>0</v>
      </c>
    </row>
    <row r="12" spans="1:5" x14ac:dyDescent="0.2">
      <c r="A12" t="s">
        <v>0</v>
      </c>
      <c r="B12">
        <v>2</v>
      </c>
      <c r="C12" t="s">
        <v>59</v>
      </c>
      <c r="D12">
        <v>0</v>
      </c>
      <c r="E12">
        <v>0</v>
      </c>
    </row>
    <row r="13" spans="1:5" x14ac:dyDescent="0.2">
      <c r="A13" t="s">
        <v>0</v>
      </c>
      <c r="B13">
        <v>2</v>
      </c>
      <c r="C13" t="s">
        <v>60</v>
      </c>
      <c r="D13">
        <v>0</v>
      </c>
      <c r="E13">
        <v>0</v>
      </c>
    </row>
    <row r="14" spans="1:5" x14ac:dyDescent="0.2">
      <c r="A14" t="s">
        <v>0</v>
      </c>
      <c r="B14">
        <v>3</v>
      </c>
      <c r="C14" t="s">
        <v>58</v>
      </c>
      <c r="D14">
        <v>40</v>
      </c>
      <c r="E14">
        <v>0</v>
      </c>
    </row>
    <row r="15" spans="1:5" x14ac:dyDescent="0.2">
      <c r="A15" t="s">
        <v>0</v>
      </c>
      <c r="B15">
        <v>3</v>
      </c>
      <c r="C15" t="s">
        <v>59</v>
      </c>
      <c r="D15">
        <v>0</v>
      </c>
      <c r="E15">
        <v>0</v>
      </c>
    </row>
    <row r="16" spans="1:5" x14ac:dyDescent="0.2">
      <c r="A16" t="s">
        <v>0</v>
      </c>
      <c r="B16">
        <v>3</v>
      </c>
      <c r="C16" t="s">
        <v>60</v>
      </c>
      <c r="D16">
        <v>0</v>
      </c>
      <c r="E16">
        <v>0</v>
      </c>
    </row>
    <row r="17" spans="1:5" x14ac:dyDescent="0.2">
      <c r="A17" t="s">
        <v>0</v>
      </c>
      <c r="B17">
        <v>3</v>
      </c>
      <c r="C17" t="s">
        <v>58</v>
      </c>
      <c r="D17">
        <v>7</v>
      </c>
      <c r="E17">
        <v>0</v>
      </c>
    </row>
    <row r="18" spans="1:5" x14ac:dyDescent="0.2">
      <c r="A18" t="s">
        <v>0</v>
      </c>
      <c r="B18">
        <v>3</v>
      </c>
      <c r="C18" t="s">
        <v>59</v>
      </c>
      <c r="D18">
        <v>0</v>
      </c>
      <c r="E18">
        <v>0</v>
      </c>
    </row>
    <row r="19" spans="1:5" x14ac:dyDescent="0.2">
      <c r="A19" t="s">
        <v>0</v>
      </c>
      <c r="B19">
        <v>3</v>
      </c>
      <c r="C19" t="s">
        <v>60</v>
      </c>
      <c r="D19">
        <v>0</v>
      </c>
      <c r="E19">
        <v>0</v>
      </c>
    </row>
    <row r="20" spans="1:5" x14ac:dyDescent="0.2">
      <c r="A20" t="s">
        <v>0</v>
      </c>
      <c r="B20">
        <v>4</v>
      </c>
      <c r="C20" t="s">
        <v>58</v>
      </c>
      <c r="D20">
        <v>0</v>
      </c>
      <c r="E20">
        <v>0</v>
      </c>
    </row>
    <row r="21" spans="1:5" x14ac:dyDescent="0.2">
      <c r="A21" t="s">
        <v>0</v>
      </c>
      <c r="B21">
        <v>4</v>
      </c>
      <c r="C21" t="s">
        <v>59</v>
      </c>
      <c r="D21">
        <v>0</v>
      </c>
      <c r="E21">
        <v>0</v>
      </c>
    </row>
    <row r="22" spans="1:5" x14ac:dyDescent="0.2">
      <c r="A22" t="s">
        <v>0</v>
      </c>
      <c r="B22">
        <v>4</v>
      </c>
      <c r="C22" t="s">
        <v>60</v>
      </c>
      <c r="D22">
        <v>0</v>
      </c>
      <c r="E22">
        <v>0</v>
      </c>
    </row>
    <row r="23" spans="1:5" x14ac:dyDescent="0.2">
      <c r="A23" t="s">
        <v>0</v>
      </c>
      <c r="B23">
        <v>4</v>
      </c>
      <c r="C23" t="s">
        <v>58</v>
      </c>
      <c r="D23">
        <v>0</v>
      </c>
      <c r="E23">
        <v>0</v>
      </c>
    </row>
    <row r="24" spans="1:5" x14ac:dyDescent="0.2">
      <c r="A24" t="s">
        <v>0</v>
      </c>
      <c r="B24">
        <v>4</v>
      </c>
      <c r="C24" t="s">
        <v>59</v>
      </c>
      <c r="D24">
        <v>0</v>
      </c>
      <c r="E24">
        <v>0</v>
      </c>
    </row>
    <row r="25" spans="1:5" x14ac:dyDescent="0.2">
      <c r="A25" t="s">
        <v>0</v>
      </c>
      <c r="B25">
        <v>4</v>
      </c>
      <c r="C25" t="s">
        <v>60</v>
      </c>
      <c r="D25">
        <v>0</v>
      </c>
      <c r="E25">
        <v>0</v>
      </c>
    </row>
    <row r="26" spans="1:5" x14ac:dyDescent="0.2">
      <c r="A26" t="s">
        <v>1</v>
      </c>
      <c r="B26">
        <v>5</v>
      </c>
      <c r="C26" t="s">
        <v>58</v>
      </c>
      <c r="D26">
        <v>47</v>
      </c>
      <c r="E26">
        <v>0</v>
      </c>
    </row>
    <row r="27" spans="1:5" x14ac:dyDescent="0.2">
      <c r="A27" t="s">
        <v>1</v>
      </c>
      <c r="B27">
        <v>5</v>
      </c>
      <c r="C27" t="s">
        <v>59</v>
      </c>
      <c r="D27">
        <v>0</v>
      </c>
      <c r="E27">
        <v>0</v>
      </c>
    </row>
    <row r="28" spans="1:5" x14ac:dyDescent="0.2">
      <c r="A28" t="s">
        <v>1</v>
      </c>
      <c r="B28">
        <v>5</v>
      </c>
      <c r="C28" t="s">
        <v>60</v>
      </c>
      <c r="D28">
        <v>0</v>
      </c>
      <c r="E28">
        <v>0</v>
      </c>
    </row>
    <row r="29" spans="1:5" x14ac:dyDescent="0.2">
      <c r="A29" t="s">
        <v>1</v>
      </c>
      <c r="B29">
        <v>5</v>
      </c>
      <c r="C29" t="s">
        <v>58</v>
      </c>
      <c r="D29">
        <v>80</v>
      </c>
      <c r="E29">
        <v>0</v>
      </c>
    </row>
    <row r="30" spans="1:5" x14ac:dyDescent="0.2">
      <c r="A30" t="s">
        <v>1</v>
      </c>
      <c r="B30">
        <v>5</v>
      </c>
      <c r="C30" t="s">
        <v>59</v>
      </c>
      <c r="D30">
        <v>1</v>
      </c>
      <c r="E30">
        <v>0</v>
      </c>
    </row>
    <row r="31" spans="1:5" x14ac:dyDescent="0.2">
      <c r="A31" t="s">
        <v>1</v>
      </c>
      <c r="B31">
        <v>5</v>
      </c>
      <c r="C31" t="s">
        <v>60</v>
      </c>
      <c r="D31">
        <v>0</v>
      </c>
      <c r="E31">
        <v>0</v>
      </c>
    </row>
    <row r="32" spans="1:5" x14ac:dyDescent="0.2">
      <c r="A32" t="s">
        <v>1</v>
      </c>
      <c r="B32">
        <v>6</v>
      </c>
      <c r="C32" t="s">
        <v>58</v>
      </c>
      <c r="D32">
        <v>46</v>
      </c>
      <c r="E32">
        <v>0</v>
      </c>
    </row>
    <row r="33" spans="1:5" x14ac:dyDescent="0.2">
      <c r="A33" t="s">
        <v>1</v>
      </c>
      <c r="B33">
        <v>6</v>
      </c>
      <c r="C33" t="s">
        <v>59</v>
      </c>
      <c r="D33">
        <v>1</v>
      </c>
      <c r="E33">
        <v>0</v>
      </c>
    </row>
    <row r="34" spans="1:5" x14ac:dyDescent="0.2">
      <c r="A34" t="s">
        <v>1</v>
      </c>
      <c r="B34">
        <v>6</v>
      </c>
      <c r="C34" t="s">
        <v>60</v>
      </c>
      <c r="D34">
        <v>3</v>
      </c>
      <c r="E34">
        <v>0</v>
      </c>
    </row>
    <row r="35" spans="1:5" x14ac:dyDescent="0.2">
      <c r="A35" t="s">
        <v>1</v>
      </c>
      <c r="B35">
        <v>6</v>
      </c>
      <c r="C35" t="s">
        <v>58</v>
      </c>
      <c r="D35">
        <v>56</v>
      </c>
      <c r="E35">
        <v>0</v>
      </c>
    </row>
    <row r="36" spans="1:5" x14ac:dyDescent="0.2">
      <c r="A36" t="s">
        <v>1</v>
      </c>
      <c r="B36">
        <v>6</v>
      </c>
      <c r="C36" t="s">
        <v>59</v>
      </c>
      <c r="D36">
        <v>0</v>
      </c>
      <c r="E36">
        <v>0</v>
      </c>
    </row>
    <row r="37" spans="1:5" x14ac:dyDescent="0.2">
      <c r="A37" t="s">
        <v>1</v>
      </c>
      <c r="B37">
        <v>6</v>
      </c>
      <c r="C37" t="s">
        <v>60</v>
      </c>
      <c r="D37">
        <v>0</v>
      </c>
      <c r="E37">
        <v>0</v>
      </c>
    </row>
    <row r="38" spans="1:5" x14ac:dyDescent="0.2">
      <c r="A38" t="s">
        <v>1</v>
      </c>
      <c r="B38">
        <v>7</v>
      </c>
      <c r="C38" t="s">
        <v>58</v>
      </c>
      <c r="D38">
        <v>36</v>
      </c>
      <c r="E38">
        <v>0</v>
      </c>
    </row>
    <row r="39" spans="1:5" x14ac:dyDescent="0.2">
      <c r="A39" t="s">
        <v>1</v>
      </c>
      <c r="B39">
        <v>7</v>
      </c>
      <c r="C39" t="s">
        <v>59</v>
      </c>
      <c r="D39">
        <v>0</v>
      </c>
      <c r="E39">
        <v>0</v>
      </c>
    </row>
    <row r="40" spans="1:5" x14ac:dyDescent="0.2">
      <c r="A40" t="s">
        <v>1</v>
      </c>
      <c r="B40">
        <v>7</v>
      </c>
      <c r="C40" t="s">
        <v>60</v>
      </c>
      <c r="D40">
        <v>0</v>
      </c>
      <c r="E40">
        <v>0</v>
      </c>
    </row>
    <row r="41" spans="1:5" x14ac:dyDescent="0.2">
      <c r="A41" t="s">
        <v>1</v>
      </c>
      <c r="B41">
        <v>7</v>
      </c>
      <c r="C41" t="s">
        <v>58</v>
      </c>
      <c r="D41">
        <v>0</v>
      </c>
      <c r="E41">
        <v>0</v>
      </c>
    </row>
    <row r="42" spans="1:5" x14ac:dyDescent="0.2">
      <c r="A42" t="s">
        <v>1</v>
      </c>
      <c r="B42">
        <v>7</v>
      </c>
      <c r="C42" t="s">
        <v>59</v>
      </c>
      <c r="D42">
        <v>0</v>
      </c>
      <c r="E42">
        <v>0</v>
      </c>
    </row>
    <row r="43" spans="1:5" x14ac:dyDescent="0.2">
      <c r="A43" t="s">
        <v>1</v>
      </c>
      <c r="B43">
        <v>7</v>
      </c>
      <c r="C43" t="s">
        <v>60</v>
      </c>
      <c r="D43">
        <v>0</v>
      </c>
      <c r="E43">
        <v>0</v>
      </c>
    </row>
    <row r="44" spans="1:5" x14ac:dyDescent="0.2">
      <c r="A44" t="s">
        <v>1</v>
      </c>
      <c r="B44">
        <v>8</v>
      </c>
      <c r="C44" t="s">
        <v>58</v>
      </c>
      <c r="D44">
        <v>9</v>
      </c>
      <c r="E44">
        <v>0</v>
      </c>
    </row>
    <row r="45" spans="1:5" x14ac:dyDescent="0.2">
      <c r="A45" t="s">
        <v>1</v>
      </c>
      <c r="B45">
        <v>8</v>
      </c>
      <c r="C45" t="s">
        <v>59</v>
      </c>
      <c r="D45">
        <v>0</v>
      </c>
      <c r="E45">
        <v>0</v>
      </c>
    </row>
    <row r="46" spans="1:5" x14ac:dyDescent="0.2">
      <c r="A46" t="s">
        <v>1</v>
      </c>
      <c r="B46">
        <v>8</v>
      </c>
      <c r="C46" t="s">
        <v>60</v>
      </c>
      <c r="D46">
        <v>0</v>
      </c>
      <c r="E46">
        <v>0</v>
      </c>
    </row>
    <row r="47" spans="1:5" x14ac:dyDescent="0.2">
      <c r="A47" t="s">
        <v>1</v>
      </c>
      <c r="B47">
        <v>8</v>
      </c>
      <c r="C47" t="s">
        <v>58</v>
      </c>
      <c r="D47">
        <v>0</v>
      </c>
      <c r="E47">
        <v>0</v>
      </c>
    </row>
    <row r="48" spans="1:5" x14ac:dyDescent="0.2">
      <c r="A48" t="s">
        <v>1</v>
      </c>
      <c r="B48">
        <v>8</v>
      </c>
      <c r="C48" t="s">
        <v>59</v>
      </c>
      <c r="D48">
        <v>0</v>
      </c>
      <c r="E48">
        <v>0</v>
      </c>
    </row>
    <row r="49" spans="1:5" x14ac:dyDescent="0.2">
      <c r="A49" t="s">
        <v>1</v>
      </c>
      <c r="B49">
        <v>8</v>
      </c>
      <c r="C49" t="s">
        <v>60</v>
      </c>
      <c r="D49">
        <v>0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transplant_wide</vt:lpstr>
      <vt:lpstr>seedling_wide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M. Zhang</dc:creator>
  <cp:lastModifiedBy>Vicki Zhang</cp:lastModifiedBy>
  <dcterms:created xsi:type="dcterms:W3CDTF">2021-08-09T21:46:59Z</dcterms:created>
  <dcterms:modified xsi:type="dcterms:W3CDTF">2025-06-25T11:41:50Z</dcterms:modified>
</cp:coreProperties>
</file>