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13" firstSheet="5" activeTab="14"/>
  </bookViews>
  <sheets>
    <sheet name="Scholar" sheetId="73" r:id="rId1"/>
    <sheet name="Overview" sheetId="1" r:id="rId2"/>
    <sheet name="bmt" sheetId="4" r:id="rId3"/>
    <sheet name="hst" sheetId="58" r:id="rId4"/>
    <sheet name="ndt" sheetId="59" r:id="rId5"/>
    <sheet name="nhn" sheetId="60" r:id="rId6"/>
    <sheet name="nhc" sheetId="61" r:id="rId7"/>
    <sheet name="nmt" sheetId="62" r:id="rId8"/>
    <sheet name="nnt" sheetId="63" r:id="rId9"/>
    <sheet name="ntn" sheetId="64" r:id="rId10"/>
    <sheet name="nvd" sheetId="65" r:id="rId11"/>
    <sheet name="nvl" sheetId="66" r:id="rId12"/>
    <sheet name="nvt" sheetId="67" r:id="rId13"/>
    <sheet name="pvk" sheetId="68" r:id="rId14"/>
    <sheet name="thh" sheetId="7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4" l="1"/>
  <c r="R28" i="4"/>
  <c r="Q28" i="4"/>
  <c r="S27" i="4"/>
  <c r="R27" i="4"/>
  <c r="Q27" i="4"/>
  <c r="J15" i="73"/>
  <c r="I15" i="73"/>
  <c r="H15" i="73"/>
  <c r="G15" i="73"/>
  <c r="F3" i="73"/>
  <c r="F4" i="73"/>
  <c r="F5" i="73"/>
  <c r="F6" i="73"/>
  <c r="F7" i="73"/>
  <c r="F8" i="73"/>
  <c r="F9" i="73"/>
  <c r="F10" i="73"/>
  <c r="F11" i="73"/>
  <c r="F12" i="73"/>
  <c r="F13" i="73"/>
  <c r="F14" i="73"/>
  <c r="F15" i="73"/>
  <c r="F2" i="73"/>
  <c r="J14" i="73"/>
  <c r="J13" i="73"/>
  <c r="J12" i="73"/>
  <c r="J11" i="73"/>
  <c r="J10" i="73"/>
  <c r="Q33" i="64"/>
  <c r="R33" i="64"/>
  <c r="Q34" i="64"/>
  <c r="R34" i="64"/>
  <c r="J9" i="73"/>
  <c r="Q33" i="63"/>
  <c r="R33" i="63"/>
  <c r="Q34" i="63"/>
  <c r="R34" i="63"/>
  <c r="W33" i="63"/>
  <c r="J8" i="73"/>
  <c r="J7" i="73"/>
  <c r="J6" i="73"/>
  <c r="Q33" i="60"/>
  <c r="R33" i="60"/>
  <c r="Q34" i="60"/>
  <c r="R34" i="60"/>
  <c r="J5" i="73"/>
  <c r="Q33" i="59"/>
  <c r="R33" i="59"/>
  <c r="Q34" i="59"/>
  <c r="R34" i="59"/>
  <c r="J4" i="73"/>
  <c r="Q33" i="58"/>
  <c r="R33" i="58"/>
  <c r="Q34" i="58"/>
  <c r="R34" i="58"/>
  <c r="J3" i="73"/>
  <c r="Q33" i="4"/>
  <c r="R33" i="4"/>
  <c r="Q34" i="4"/>
  <c r="R34" i="4"/>
  <c r="J2" i="73"/>
  <c r="Q32" i="64"/>
  <c r="R32" i="64"/>
  <c r="I14" i="73"/>
  <c r="I13" i="73"/>
  <c r="I12" i="73"/>
  <c r="I11" i="73"/>
  <c r="I10" i="73"/>
  <c r="I9" i="73"/>
  <c r="Q31" i="63"/>
  <c r="R31" i="63"/>
  <c r="Q32" i="63"/>
  <c r="R32" i="63"/>
  <c r="W31" i="63"/>
  <c r="I8" i="73"/>
  <c r="I7" i="73"/>
  <c r="Q31" i="61"/>
  <c r="R31" i="61"/>
  <c r="R32" i="61"/>
  <c r="I6" i="73"/>
  <c r="Q31" i="60"/>
  <c r="R31" i="60"/>
  <c r="Q32" i="60"/>
  <c r="R32" i="60"/>
  <c r="I5" i="73"/>
  <c r="Q31" i="59"/>
  <c r="R31" i="59"/>
  <c r="Q32" i="59"/>
  <c r="R32" i="59"/>
  <c r="I4" i="73"/>
  <c r="Q31" i="58"/>
  <c r="R31" i="58"/>
  <c r="Q32" i="58"/>
  <c r="R32" i="58"/>
  <c r="I3" i="73"/>
  <c r="Q31" i="4"/>
  <c r="R31" i="4"/>
  <c r="R32" i="4"/>
  <c r="I2" i="73"/>
  <c r="S31" i="63"/>
  <c r="S32" i="63"/>
  <c r="S29" i="63"/>
  <c r="S30" i="63"/>
  <c r="S27" i="63"/>
  <c r="S28" i="63"/>
  <c r="V27" i="63"/>
  <c r="V29" i="63"/>
  <c r="V31" i="63"/>
  <c r="S33" i="63"/>
  <c r="S34" i="63"/>
  <c r="V33" i="63"/>
  <c r="R29" i="63"/>
  <c r="R30" i="63"/>
  <c r="R27" i="63"/>
  <c r="R28" i="63"/>
  <c r="U27" i="63"/>
  <c r="U29" i="63"/>
  <c r="U31" i="63"/>
  <c r="U33" i="63"/>
  <c r="Q29" i="63"/>
  <c r="Q30" i="63"/>
  <c r="Q27" i="63"/>
  <c r="Q28" i="63"/>
  <c r="T27" i="63"/>
  <c r="T29" i="63"/>
  <c r="T31" i="63"/>
  <c r="T33" i="63"/>
  <c r="S31" i="64"/>
  <c r="S32" i="64"/>
  <c r="S29" i="64"/>
  <c r="S30" i="64"/>
  <c r="S27" i="64"/>
  <c r="S28" i="64"/>
  <c r="V27" i="64"/>
  <c r="V29" i="64"/>
  <c r="S33" i="64"/>
  <c r="S34" i="64"/>
  <c r="R29" i="64"/>
  <c r="R30" i="64"/>
  <c r="R27" i="64"/>
  <c r="R28" i="64"/>
  <c r="U27" i="64"/>
  <c r="U29" i="64"/>
  <c r="Q29" i="64"/>
  <c r="Q30" i="64"/>
  <c r="Q27" i="64"/>
  <c r="Q28" i="64"/>
  <c r="T27" i="64"/>
  <c r="T29" i="64"/>
  <c r="S32" i="61"/>
  <c r="Q32" i="61"/>
  <c r="S31" i="61"/>
  <c r="S29" i="61"/>
  <c r="S30" i="61"/>
  <c r="S27" i="61"/>
  <c r="S28" i="61"/>
  <c r="V27" i="61"/>
  <c r="V29" i="61"/>
  <c r="R29" i="61"/>
  <c r="R30" i="61"/>
  <c r="R27" i="61"/>
  <c r="R28" i="61"/>
  <c r="U27" i="61"/>
  <c r="U29" i="61"/>
  <c r="Q29" i="61"/>
  <c r="Q30" i="61"/>
  <c r="Q27" i="61"/>
  <c r="Q28" i="61"/>
  <c r="T27" i="61"/>
  <c r="T29" i="61"/>
  <c r="S31" i="60"/>
  <c r="S32" i="60"/>
  <c r="S29" i="60"/>
  <c r="S30" i="60"/>
  <c r="S27" i="60"/>
  <c r="V27" i="60"/>
  <c r="V29" i="60"/>
  <c r="S34" i="60"/>
  <c r="S33" i="60"/>
  <c r="R29" i="60"/>
  <c r="R30" i="60"/>
  <c r="R27" i="60"/>
  <c r="R28" i="60"/>
  <c r="U27" i="60"/>
  <c r="U29" i="60"/>
  <c r="Q29" i="60"/>
  <c r="Q30" i="60"/>
  <c r="Q27" i="60"/>
  <c r="T27" i="60"/>
  <c r="T29" i="60"/>
  <c r="S31" i="59"/>
  <c r="S32" i="59"/>
  <c r="S29" i="59"/>
  <c r="S30" i="59"/>
  <c r="S27" i="59"/>
  <c r="S28" i="59"/>
  <c r="V27" i="59"/>
  <c r="V29" i="59"/>
  <c r="S33" i="59"/>
  <c r="S34" i="59"/>
  <c r="R29" i="59"/>
  <c r="R30" i="59"/>
  <c r="R27" i="59"/>
  <c r="R28" i="59"/>
  <c r="U27" i="59"/>
  <c r="U29" i="59"/>
  <c r="Q29" i="59"/>
  <c r="Q30" i="59"/>
  <c r="Q27" i="59"/>
  <c r="Q28" i="59"/>
  <c r="T27" i="59"/>
  <c r="T29" i="59"/>
  <c r="S34" i="58"/>
  <c r="S33" i="58"/>
  <c r="S31" i="58"/>
  <c r="S32" i="58"/>
  <c r="S29" i="58"/>
  <c r="S30" i="58"/>
  <c r="S27" i="58"/>
  <c r="S28" i="58"/>
  <c r="V27" i="58"/>
  <c r="V29" i="58"/>
  <c r="R29" i="58"/>
  <c r="R30" i="58"/>
  <c r="R27" i="58"/>
  <c r="R28" i="58"/>
  <c r="U27" i="58"/>
  <c r="U29" i="58"/>
  <c r="Q29" i="58"/>
  <c r="Q30" i="58"/>
  <c r="Q27" i="58"/>
  <c r="Q28" i="58"/>
  <c r="T27" i="58"/>
  <c r="T29" i="58"/>
  <c r="S31" i="4"/>
  <c r="S29" i="4"/>
  <c r="S30" i="4"/>
  <c r="V27" i="4"/>
  <c r="V29" i="4"/>
  <c r="S32" i="4"/>
  <c r="S33" i="4"/>
  <c r="S34" i="4"/>
  <c r="R29" i="4"/>
  <c r="R30" i="4"/>
  <c r="U27" i="4"/>
  <c r="U29" i="4"/>
  <c r="Q29" i="4"/>
  <c r="Q30" i="4"/>
  <c r="T27" i="4"/>
  <c r="T29" i="4"/>
  <c r="Q32" i="4"/>
  <c r="S77" i="75"/>
  <c r="R77" i="75"/>
  <c r="Q77" i="75"/>
  <c r="S76" i="75"/>
  <c r="R76" i="75"/>
  <c r="Q76" i="75"/>
  <c r="S75" i="75"/>
  <c r="R75" i="75"/>
  <c r="Q75" i="75"/>
  <c r="S74" i="75"/>
  <c r="R74" i="75"/>
  <c r="Q74" i="75"/>
  <c r="S73" i="75"/>
  <c r="R73" i="75"/>
  <c r="Q73" i="75"/>
  <c r="S72" i="75"/>
  <c r="R72" i="75"/>
  <c r="Q72" i="75"/>
  <c r="S71" i="75"/>
  <c r="R71" i="75"/>
  <c r="Q71" i="75"/>
  <c r="S70" i="75"/>
  <c r="R70" i="75"/>
  <c r="Q70" i="75"/>
  <c r="S69" i="75"/>
  <c r="R69" i="75"/>
  <c r="Q69" i="75"/>
  <c r="S68" i="75"/>
  <c r="R68" i="75"/>
  <c r="Q68" i="75"/>
  <c r="S67" i="75"/>
  <c r="R67" i="75"/>
  <c r="Q67" i="75"/>
  <c r="S66" i="75"/>
  <c r="R66" i="75"/>
  <c r="Q66" i="75"/>
  <c r="S65" i="75"/>
  <c r="R65" i="75"/>
  <c r="Q65" i="75"/>
  <c r="S64" i="75"/>
  <c r="R64" i="75"/>
  <c r="Q64" i="75"/>
  <c r="S63" i="75"/>
  <c r="R63" i="75"/>
  <c r="Q63" i="75"/>
  <c r="S62" i="75"/>
  <c r="R62" i="75"/>
  <c r="Q62" i="75"/>
  <c r="S61" i="75"/>
  <c r="R61" i="75"/>
  <c r="Q61" i="75"/>
  <c r="S60" i="75"/>
  <c r="R60" i="75"/>
  <c r="Q60" i="75"/>
  <c r="S59" i="75"/>
  <c r="R59" i="75"/>
  <c r="Q59" i="75"/>
  <c r="S58" i="75"/>
  <c r="R58" i="75"/>
  <c r="Q58" i="75"/>
  <c r="S57" i="75"/>
  <c r="R57" i="75"/>
  <c r="Q57" i="75"/>
  <c r="S56" i="75"/>
  <c r="R56" i="75"/>
  <c r="Q56" i="75"/>
  <c r="S55" i="75"/>
  <c r="R55" i="75"/>
  <c r="Q55" i="75"/>
  <c r="S54" i="75"/>
  <c r="R54" i="75"/>
  <c r="Q54" i="75"/>
  <c r="S53" i="75"/>
  <c r="R53" i="75"/>
  <c r="Q53" i="75"/>
  <c r="S52" i="75"/>
  <c r="R52" i="75"/>
  <c r="Q52" i="75"/>
  <c r="S51" i="75"/>
  <c r="R51" i="75"/>
  <c r="Q51" i="75"/>
  <c r="S50" i="75"/>
  <c r="R50" i="75"/>
  <c r="Q50" i="75"/>
  <c r="S49" i="75"/>
  <c r="R49" i="75"/>
  <c r="Q49" i="75"/>
  <c r="S48" i="75"/>
  <c r="R48" i="75"/>
  <c r="Q48" i="75"/>
  <c r="S47" i="75"/>
  <c r="R47" i="75"/>
  <c r="Q47" i="75"/>
  <c r="S46" i="75"/>
  <c r="R46" i="75"/>
  <c r="Q46" i="75"/>
  <c r="S45" i="75"/>
  <c r="R45" i="75"/>
  <c r="Q45" i="75"/>
  <c r="S44" i="75"/>
  <c r="R44" i="75"/>
  <c r="Q44" i="75"/>
  <c r="S43" i="75"/>
  <c r="R43" i="75"/>
  <c r="Q43" i="75"/>
  <c r="S42" i="75"/>
  <c r="R42" i="75"/>
  <c r="Q42" i="75"/>
  <c r="S41" i="75"/>
  <c r="R41" i="75"/>
  <c r="Q41" i="75"/>
  <c r="S40" i="75"/>
  <c r="R40" i="75"/>
  <c r="Q40" i="75"/>
  <c r="S39" i="75"/>
  <c r="R39" i="75"/>
  <c r="Q39" i="75"/>
  <c r="S38" i="75"/>
  <c r="R38" i="75"/>
  <c r="Q38" i="75"/>
  <c r="S37" i="75"/>
  <c r="R37" i="75"/>
  <c r="Q37" i="75"/>
  <c r="S36" i="75"/>
  <c r="R36" i="75"/>
  <c r="Q36" i="75"/>
  <c r="S35" i="75"/>
  <c r="R35" i="75"/>
  <c r="Q35" i="75"/>
  <c r="S34" i="75"/>
  <c r="R34" i="75"/>
  <c r="Q34" i="75"/>
  <c r="S33" i="75"/>
  <c r="R33" i="75"/>
  <c r="Q33" i="75"/>
  <c r="S32" i="75"/>
  <c r="R32" i="75"/>
  <c r="Q32" i="75"/>
  <c r="S31" i="75"/>
  <c r="R31" i="75"/>
  <c r="Q31" i="75"/>
  <c r="S30" i="75"/>
  <c r="R30" i="75"/>
  <c r="Q30" i="75"/>
  <c r="Q29" i="75"/>
  <c r="R29" i="75"/>
  <c r="W29" i="75"/>
  <c r="S29" i="75"/>
  <c r="S27" i="75"/>
  <c r="S28" i="75"/>
  <c r="V26" i="75"/>
  <c r="V27" i="75"/>
  <c r="V29" i="75"/>
  <c r="R27" i="75"/>
  <c r="R28" i="75"/>
  <c r="U26" i="75"/>
  <c r="U27" i="75"/>
  <c r="U29" i="75"/>
  <c r="Q27" i="75"/>
  <c r="Q28" i="75"/>
  <c r="T26" i="75"/>
  <c r="T27" i="75"/>
  <c r="T29" i="75"/>
  <c r="W27" i="75"/>
  <c r="S77" i="68"/>
  <c r="R77" i="68"/>
  <c r="Q77" i="68"/>
  <c r="S76" i="68"/>
  <c r="R76" i="68"/>
  <c r="Q76" i="68"/>
  <c r="S75" i="68"/>
  <c r="R75" i="68"/>
  <c r="Q75" i="68"/>
  <c r="S74" i="68"/>
  <c r="R74" i="68"/>
  <c r="Q74" i="68"/>
  <c r="S73" i="68"/>
  <c r="R73" i="68"/>
  <c r="Q73" i="68"/>
  <c r="S72" i="68"/>
  <c r="R72" i="68"/>
  <c r="Q72" i="68"/>
  <c r="S71" i="68"/>
  <c r="R71" i="68"/>
  <c r="Q71" i="68"/>
  <c r="S70" i="68"/>
  <c r="R70" i="68"/>
  <c r="Q70" i="68"/>
  <c r="S69" i="68"/>
  <c r="R69" i="68"/>
  <c r="Q69" i="68"/>
  <c r="S68" i="68"/>
  <c r="R68" i="68"/>
  <c r="Q68" i="68"/>
  <c r="S67" i="68"/>
  <c r="R67" i="68"/>
  <c r="Q67" i="68"/>
  <c r="S66" i="68"/>
  <c r="R66" i="68"/>
  <c r="Q66" i="68"/>
  <c r="S65" i="68"/>
  <c r="R65" i="68"/>
  <c r="Q65" i="68"/>
  <c r="S64" i="68"/>
  <c r="R64" i="68"/>
  <c r="Q64" i="68"/>
  <c r="S63" i="68"/>
  <c r="R63" i="68"/>
  <c r="Q63" i="68"/>
  <c r="S62" i="68"/>
  <c r="R62" i="68"/>
  <c r="Q62" i="68"/>
  <c r="S61" i="68"/>
  <c r="R61" i="68"/>
  <c r="Q61" i="68"/>
  <c r="S60" i="68"/>
  <c r="R60" i="68"/>
  <c r="Q60" i="68"/>
  <c r="S59" i="68"/>
  <c r="R59" i="68"/>
  <c r="Q59" i="68"/>
  <c r="S58" i="68"/>
  <c r="R58" i="68"/>
  <c r="Q58" i="68"/>
  <c r="S57" i="68"/>
  <c r="R57" i="68"/>
  <c r="Q57" i="68"/>
  <c r="S56" i="68"/>
  <c r="R56" i="68"/>
  <c r="Q56" i="68"/>
  <c r="S55" i="68"/>
  <c r="R55" i="68"/>
  <c r="Q55" i="68"/>
  <c r="S54" i="68"/>
  <c r="R54" i="68"/>
  <c r="Q54" i="68"/>
  <c r="S53" i="68"/>
  <c r="R53" i="68"/>
  <c r="Q53" i="68"/>
  <c r="S52" i="68"/>
  <c r="R52" i="68"/>
  <c r="Q52" i="68"/>
  <c r="S51" i="68"/>
  <c r="R51" i="68"/>
  <c r="Q51" i="68"/>
  <c r="S50" i="68"/>
  <c r="R50" i="68"/>
  <c r="Q50" i="68"/>
  <c r="S49" i="68"/>
  <c r="R49" i="68"/>
  <c r="Q49" i="68"/>
  <c r="S48" i="68"/>
  <c r="R48" i="68"/>
  <c r="Q48" i="68"/>
  <c r="S47" i="68"/>
  <c r="R47" i="68"/>
  <c r="Q47" i="68"/>
  <c r="S46" i="68"/>
  <c r="R46" i="68"/>
  <c r="Q46" i="68"/>
  <c r="S45" i="68"/>
  <c r="R45" i="68"/>
  <c r="Q45" i="68"/>
  <c r="S44" i="68"/>
  <c r="R44" i="68"/>
  <c r="Q44" i="68"/>
  <c r="S43" i="68"/>
  <c r="R43" i="68"/>
  <c r="Q43" i="68"/>
  <c r="S42" i="68"/>
  <c r="R42" i="68"/>
  <c r="Q42" i="68"/>
  <c r="S41" i="68"/>
  <c r="R41" i="68"/>
  <c r="Q41" i="68"/>
  <c r="S40" i="68"/>
  <c r="R40" i="68"/>
  <c r="Q40" i="68"/>
  <c r="S39" i="68"/>
  <c r="R39" i="68"/>
  <c r="Q39" i="68"/>
  <c r="S38" i="68"/>
  <c r="R38" i="68"/>
  <c r="Q38" i="68"/>
  <c r="S37" i="68"/>
  <c r="R37" i="68"/>
  <c r="Q37" i="68"/>
  <c r="S36" i="68"/>
  <c r="R36" i="68"/>
  <c r="Q36" i="68"/>
  <c r="S35" i="68"/>
  <c r="R35" i="68"/>
  <c r="Q35" i="68"/>
  <c r="S34" i="68"/>
  <c r="R34" i="68"/>
  <c r="Q34" i="68"/>
  <c r="S33" i="68"/>
  <c r="R33" i="68"/>
  <c r="Q33" i="68"/>
  <c r="S32" i="68"/>
  <c r="R32" i="68"/>
  <c r="Q32" i="68"/>
  <c r="S31" i="68"/>
  <c r="R31" i="68"/>
  <c r="Q31" i="68"/>
  <c r="S30" i="68"/>
  <c r="R30" i="68"/>
  <c r="Q30" i="68"/>
  <c r="Q29" i="68"/>
  <c r="R29" i="68"/>
  <c r="W29" i="68"/>
  <c r="S29" i="68"/>
  <c r="S27" i="68"/>
  <c r="S28" i="68"/>
  <c r="V26" i="68"/>
  <c r="V27" i="68"/>
  <c r="V29" i="68"/>
  <c r="R27" i="68"/>
  <c r="R28" i="68"/>
  <c r="U26" i="68"/>
  <c r="U27" i="68"/>
  <c r="U29" i="68"/>
  <c r="Q27" i="68"/>
  <c r="Q28" i="68"/>
  <c r="T26" i="68"/>
  <c r="T27" i="68"/>
  <c r="T29" i="68"/>
  <c r="W27" i="68"/>
  <c r="S77" i="67"/>
  <c r="R77" i="67"/>
  <c r="Q77" i="67"/>
  <c r="S76" i="67"/>
  <c r="R76" i="67"/>
  <c r="Q76" i="67"/>
  <c r="S75" i="67"/>
  <c r="R75" i="67"/>
  <c r="Q75" i="67"/>
  <c r="S74" i="67"/>
  <c r="R74" i="67"/>
  <c r="Q74" i="67"/>
  <c r="S73" i="67"/>
  <c r="R73" i="67"/>
  <c r="Q73" i="67"/>
  <c r="S72" i="67"/>
  <c r="R72" i="67"/>
  <c r="Q72" i="67"/>
  <c r="S71" i="67"/>
  <c r="R71" i="67"/>
  <c r="Q71" i="67"/>
  <c r="S70" i="67"/>
  <c r="R70" i="67"/>
  <c r="Q70" i="67"/>
  <c r="S69" i="67"/>
  <c r="R69" i="67"/>
  <c r="Q69" i="67"/>
  <c r="S68" i="67"/>
  <c r="R68" i="67"/>
  <c r="Q68" i="67"/>
  <c r="S67" i="67"/>
  <c r="R67" i="67"/>
  <c r="Q67" i="67"/>
  <c r="S66" i="67"/>
  <c r="R66" i="67"/>
  <c r="Q66" i="67"/>
  <c r="S65" i="67"/>
  <c r="R65" i="67"/>
  <c r="Q65" i="67"/>
  <c r="S64" i="67"/>
  <c r="R64" i="67"/>
  <c r="Q64" i="67"/>
  <c r="S63" i="67"/>
  <c r="R63" i="67"/>
  <c r="Q63" i="67"/>
  <c r="S62" i="67"/>
  <c r="R62" i="67"/>
  <c r="Q62" i="67"/>
  <c r="S61" i="67"/>
  <c r="R61" i="67"/>
  <c r="Q61" i="67"/>
  <c r="S60" i="67"/>
  <c r="R60" i="67"/>
  <c r="Q60" i="67"/>
  <c r="S59" i="67"/>
  <c r="R59" i="67"/>
  <c r="Q59" i="67"/>
  <c r="S58" i="67"/>
  <c r="R58" i="67"/>
  <c r="Q58" i="67"/>
  <c r="S57" i="67"/>
  <c r="R57" i="67"/>
  <c r="Q57" i="67"/>
  <c r="S56" i="67"/>
  <c r="R56" i="67"/>
  <c r="Q56" i="67"/>
  <c r="S55" i="67"/>
  <c r="R55" i="67"/>
  <c r="Q55" i="67"/>
  <c r="S54" i="67"/>
  <c r="R54" i="67"/>
  <c r="Q54" i="67"/>
  <c r="S53" i="67"/>
  <c r="R53" i="67"/>
  <c r="Q53" i="67"/>
  <c r="S52" i="67"/>
  <c r="R52" i="67"/>
  <c r="Q52" i="67"/>
  <c r="S51" i="67"/>
  <c r="R51" i="67"/>
  <c r="Q51" i="67"/>
  <c r="S50" i="67"/>
  <c r="R50" i="67"/>
  <c r="Q50" i="67"/>
  <c r="S49" i="67"/>
  <c r="R49" i="67"/>
  <c r="Q49" i="67"/>
  <c r="S48" i="67"/>
  <c r="R48" i="67"/>
  <c r="Q48" i="67"/>
  <c r="S47" i="67"/>
  <c r="R47" i="67"/>
  <c r="Q47" i="67"/>
  <c r="S46" i="67"/>
  <c r="R46" i="67"/>
  <c r="Q46" i="67"/>
  <c r="S45" i="67"/>
  <c r="R45" i="67"/>
  <c r="Q45" i="67"/>
  <c r="S44" i="67"/>
  <c r="R44" i="67"/>
  <c r="Q44" i="67"/>
  <c r="S43" i="67"/>
  <c r="R43" i="67"/>
  <c r="Q43" i="67"/>
  <c r="S42" i="67"/>
  <c r="R42" i="67"/>
  <c r="Q42" i="67"/>
  <c r="S41" i="67"/>
  <c r="R41" i="67"/>
  <c r="Q41" i="67"/>
  <c r="S40" i="67"/>
  <c r="R40" i="67"/>
  <c r="Q40" i="67"/>
  <c r="S39" i="67"/>
  <c r="R39" i="67"/>
  <c r="Q39" i="67"/>
  <c r="S38" i="67"/>
  <c r="R38" i="67"/>
  <c r="Q38" i="67"/>
  <c r="S37" i="67"/>
  <c r="R37" i="67"/>
  <c r="Q37" i="67"/>
  <c r="S36" i="67"/>
  <c r="R36" i="67"/>
  <c r="Q36" i="67"/>
  <c r="S35" i="67"/>
  <c r="R35" i="67"/>
  <c r="Q35" i="67"/>
  <c r="S34" i="67"/>
  <c r="R34" i="67"/>
  <c r="Q34" i="67"/>
  <c r="S33" i="67"/>
  <c r="R33" i="67"/>
  <c r="Q33" i="67"/>
  <c r="S32" i="67"/>
  <c r="R32" i="67"/>
  <c r="Q32" i="67"/>
  <c r="S31" i="67"/>
  <c r="S30" i="67"/>
  <c r="R30" i="67"/>
  <c r="Q30" i="67"/>
  <c r="Q29" i="67"/>
  <c r="R29" i="67"/>
  <c r="W29" i="67"/>
  <c r="S29" i="67"/>
  <c r="S27" i="67"/>
  <c r="S28" i="67"/>
  <c r="V26" i="67"/>
  <c r="V27" i="67"/>
  <c r="V29" i="67"/>
  <c r="R27" i="67"/>
  <c r="R28" i="67"/>
  <c r="U26" i="67"/>
  <c r="U27" i="67"/>
  <c r="U29" i="67"/>
  <c r="Q27" i="67"/>
  <c r="Q28" i="67"/>
  <c r="T26" i="67"/>
  <c r="T27" i="67"/>
  <c r="T29" i="67"/>
  <c r="W27" i="67"/>
  <c r="S77" i="66"/>
  <c r="R77" i="66"/>
  <c r="Q77" i="66"/>
  <c r="S76" i="66"/>
  <c r="R76" i="66"/>
  <c r="Q76" i="66"/>
  <c r="S75" i="66"/>
  <c r="R75" i="66"/>
  <c r="Q75" i="66"/>
  <c r="S74" i="66"/>
  <c r="R74" i="66"/>
  <c r="Q74" i="66"/>
  <c r="S73" i="66"/>
  <c r="R73" i="66"/>
  <c r="Q73" i="66"/>
  <c r="S72" i="66"/>
  <c r="R72" i="66"/>
  <c r="Q72" i="66"/>
  <c r="S71" i="66"/>
  <c r="R71" i="66"/>
  <c r="Q71" i="66"/>
  <c r="S70" i="66"/>
  <c r="R70" i="66"/>
  <c r="Q70" i="66"/>
  <c r="S69" i="66"/>
  <c r="R69" i="66"/>
  <c r="Q69" i="66"/>
  <c r="S68" i="66"/>
  <c r="R68" i="66"/>
  <c r="Q68" i="66"/>
  <c r="S67" i="66"/>
  <c r="R67" i="66"/>
  <c r="Q67" i="66"/>
  <c r="S66" i="66"/>
  <c r="R66" i="66"/>
  <c r="Q66" i="66"/>
  <c r="S65" i="66"/>
  <c r="R65" i="66"/>
  <c r="Q65" i="66"/>
  <c r="S64" i="66"/>
  <c r="R64" i="66"/>
  <c r="Q64" i="66"/>
  <c r="S63" i="66"/>
  <c r="R63" i="66"/>
  <c r="Q63" i="66"/>
  <c r="S62" i="66"/>
  <c r="R62" i="66"/>
  <c r="Q62" i="66"/>
  <c r="S61" i="66"/>
  <c r="R61" i="66"/>
  <c r="Q61" i="66"/>
  <c r="S60" i="66"/>
  <c r="R60" i="66"/>
  <c r="Q60" i="66"/>
  <c r="S59" i="66"/>
  <c r="R59" i="66"/>
  <c r="Q59" i="66"/>
  <c r="S58" i="66"/>
  <c r="R58" i="66"/>
  <c r="Q58" i="66"/>
  <c r="S57" i="66"/>
  <c r="R57" i="66"/>
  <c r="Q57" i="66"/>
  <c r="S56" i="66"/>
  <c r="R56" i="66"/>
  <c r="Q56" i="66"/>
  <c r="S55" i="66"/>
  <c r="R55" i="66"/>
  <c r="Q55" i="66"/>
  <c r="S54" i="66"/>
  <c r="R54" i="66"/>
  <c r="Q54" i="66"/>
  <c r="S53" i="66"/>
  <c r="R53" i="66"/>
  <c r="Q53" i="66"/>
  <c r="S52" i="66"/>
  <c r="R52" i="66"/>
  <c r="Q52" i="66"/>
  <c r="S51" i="66"/>
  <c r="R51" i="66"/>
  <c r="Q51" i="66"/>
  <c r="S50" i="66"/>
  <c r="R50" i="66"/>
  <c r="Q50" i="66"/>
  <c r="S49" i="66"/>
  <c r="R49" i="66"/>
  <c r="Q49" i="66"/>
  <c r="S48" i="66"/>
  <c r="R48" i="66"/>
  <c r="Q48" i="66"/>
  <c r="S47" i="66"/>
  <c r="R47" i="66"/>
  <c r="Q47" i="66"/>
  <c r="S46" i="66"/>
  <c r="R46" i="66"/>
  <c r="Q46" i="66"/>
  <c r="S45" i="66"/>
  <c r="R45" i="66"/>
  <c r="Q45" i="66"/>
  <c r="S44" i="66"/>
  <c r="R44" i="66"/>
  <c r="Q44" i="66"/>
  <c r="S43" i="66"/>
  <c r="R43" i="66"/>
  <c r="Q43" i="66"/>
  <c r="S42" i="66"/>
  <c r="R42" i="66"/>
  <c r="Q42" i="66"/>
  <c r="S41" i="66"/>
  <c r="R41" i="66"/>
  <c r="Q41" i="66"/>
  <c r="S40" i="66"/>
  <c r="R40" i="66"/>
  <c r="Q40" i="66"/>
  <c r="S39" i="66"/>
  <c r="R39" i="66"/>
  <c r="Q39" i="66"/>
  <c r="S38" i="66"/>
  <c r="R38" i="66"/>
  <c r="Q38" i="66"/>
  <c r="S37" i="66"/>
  <c r="R37" i="66"/>
  <c r="Q37" i="66"/>
  <c r="S36" i="66"/>
  <c r="R36" i="66"/>
  <c r="Q36" i="66"/>
  <c r="S35" i="66"/>
  <c r="R35" i="66"/>
  <c r="Q35" i="66"/>
  <c r="S34" i="66"/>
  <c r="R34" i="66"/>
  <c r="Q34" i="66"/>
  <c r="S33" i="66"/>
  <c r="R33" i="66"/>
  <c r="Q33" i="66"/>
  <c r="S32" i="66"/>
  <c r="R32" i="66"/>
  <c r="Q32" i="66"/>
  <c r="S31" i="66"/>
  <c r="R31" i="66"/>
  <c r="Q31" i="66"/>
  <c r="S30" i="66"/>
  <c r="R30" i="66"/>
  <c r="Q30" i="66"/>
  <c r="Q29" i="66"/>
  <c r="R29" i="66"/>
  <c r="W29" i="66"/>
  <c r="S29" i="66"/>
  <c r="S27" i="66"/>
  <c r="S28" i="66"/>
  <c r="V26" i="66"/>
  <c r="V27" i="66"/>
  <c r="V29" i="66"/>
  <c r="R27" i="66"/>
  <c r="R28" i="66"/>
  <c r="U26" i="66"/>
  <c r="U27" i="66"/>
  <c r="U29" i="66"/>
  <c r="Q27" i="66"/>
  <c r="Q28" i="66"/>
  <c r="T26" i="66"/>
  <c r="T27" i="66"/>
  <c r="T29" i="66"/>
  <c r="W27" i="66"/>
  <c r="S77" i="65"/>
  <c r="R77" i="65"/>
  <c r="Q77" i="65"/>
  <c r="S76" i="65"/>
  <c r="R76" i="65"/>
  <c r="Q76" i="65"/>
  <c r="S75" i="65"/>
  <c r="R75" i="65"/>
  <c r="Q75" i="65"/>
  <c r="S74" i="65"/>
  <c r="R74" i="65"/>
  <c r="Q74" i="65"/>
  <c r="S73" i="65"/>
  <c r="R73" i="65"/>
  <c r="Q73" i="65"/>
  <c r="S72" i="65"/>
  <c r="R72" i="65"/>
  <c r="Q72" i="65"/>
  <c r="S71" i="65"/>
  <c r="R71" i="65"/>
  <c r="Q71" i="65"/>
  <c r="S70" i="65"/>
  <c r="R70" i="65"/>
  <c r="Q70" i="65"/>
  <c r="S69" i="65"/>
  <c r="R69" i="65"/>
  <c r="Q69" i="65"/>
  <c r="S68" i="65"/>
  <c r="R68" i="65"/>
  <c r="Q68" i="65"/>
  <c r="S67" i="65"/>
  <c r="R67" i="65"/>
  <c r="Q67" i="65"/>
  <c r="S66" i="65"/>
  <c r="R66" i="65"/>
  <c r="Q66" i="65"/>
  <c r="S65" i="65"/>
  <c r="R65" i="65"/>
  <c r="Q65" i="65"/>
  <c r="S64" i="65"/>
  <c r="R64" i="65"/>
  <c r="Q64" i="65"/>
  <c r="S63" i="65"/>
  <c r="R63" i="65"/>
  <c r="Q63" i="65"/>
  <c r="S62" i="65"/>
  <c r="R62" i="65"/>
  <c r="Q62" i="65"/>
  <c r="S61" i="65"/>
  <c r="R61" i="65"/>
  <c r="Q61" i="65"/>
  <c r="S60" i="65"/>
  <c r="R60" i="65"/>
  <c r="Q60" i="65"/>
  <c r="S59" i="65"/>
  <c r="R59" i="65"/>
  <c r="Q59" i="65"/>
  <c r="S58" i="65"/>
  <c r="R58" i="65"/>
  <c r="Q58" i="65"/>
  <c r="S57" i="65"/>
  <c r="R57" i="65"/>
  <c r="Q57" i="65"/>
  <c r="S56" i="65"/>
  <c r="R56" i="65"/>
  <c r="Q56" i="65"/>
  <c r="S55" i="65"/>
  <c r="R55" i="65"/>
  <c r="Q55" i="65"/>
  <c r="S54" i="65"/>
  <c r="R54" i="65"/>
  <c r="Q54" i="65"/>
  <c r="S53" i="65"/>
  <c r="R53" i="65"/>
  <c r="Q53" i="65"/>
  <c r="S52" i="65"/>
  <c r="R52" i="65"/>
  <c r="Q52" i="65"/>
  <c r="S51" i="65"/>
  <c r="R51" i="65"/>
  <c r="Q51" i="65"/>
  <c r="S50" i="65"/>
  <c r="R50" i="65"/>
  <c r="Q50" i="65"/>
  <c r="S49" i="65"/>
  <c r="R49" i="65"/>
  <c r="Q49" i="65"/>
  <c r="S48" i="65"/>
  <c r="R48" i="65"/>
  <c r="Q48" i="65"/>
  <c r="S47" i="65"/>
  <c r="R47" i="65"/>
  <c r="Q47" i="65"/>
  <c r="S46" i="65"/>
  <c r="R46" i="65"/>
  <c r="Q46" i="65"/>
  <c r="S45" i="65"/>
  <c r="R45" i="65"/>
  <c r="Q45" i="65"/>
  <c r="S44" i="65"/>
  <c r="R44" i="65"/>
  <c r="Q44" i="65"/>
  <c r="S43" i="65"/>
  <c r="R43" i="65"/>
  <c r="Q43" i="65"/>
  <c r="S42" i="65"/>
  <c r="R42" i="65"/>
  <c r="Q42" i="65"/>
  <c r="S41" i="65"/>
  <c r="R41" i="65"/>
  <c r="Q41" i="65"/>
  <c r="S40" i="65"/>
  <c r="R40" i="65"/>
  <c r="Q40" i="65"/>
  <c r="S39" i="65"/>
  <c r="R39" i="65"/>
  <c r="Q39" i="65"/>
  <c r="S38" i="65"/>
  <c r="R38" i="65"/>
  <c r="Q38" i="65"/>
  <c r="S37" i="65"/>
  <c r="R37" i="65"/>
  <c r="Q37" i="65"/>
  <c r="S36" i="65"/>
  <c r="R36" i="65"/>
  <c r="Q36" i="65"/>
  <c r="S35" i="65"/>
  <c r="R35" i="65"/>
  <c r="Q35" i="65"/>
  <c r="S34" i="65"/>
  <c r="R34" i="65"/>
  <c r="Q34" i="65"/>
  <c r="S33" i="65"/>
  <c r="R33" i="65"/>
  <c r="Q33" i="65"/>
  <c r="S32" i="65"/>
  <c r="R32" i="65"/>
  <c r="Q32" i="65"/>
  <c r="S31" i="65"/>
  <c r="R31" i="65"/>
  <c r="Q31" i="65"/>
  <c r="S30" i="65"/>
  <c r="R30" i="65"/>
  <c r="Q30" i="65"/>
  <c r="Q29" i="65"/>
  <c r="R29" i="65"/>
  <c r="W29" i="65"/>
  <c r="S29" i="65"/>
  <c r="S27" i="65"/>
  <c r="S28" i="65"/>
  <c r="V26" i="65"/>
  <c r="V27" i="65"/>
  <c r="V29" i="65"/>
  <c r="R27" i="65"/>
  <c r="R28" i="65"/>
  <c r="U26" i="65"/>
  <c r="U27" i="65"/>
  <c r="U29" i="65"/>
  <c r="Q27" i="65"/>
  <c r="Q28" i="65"/>
  <c r="T26" i="65"/>
  <c r="T27" i="65"/>
  <c r="T29" i="65"/>
  <c r="W27" i="65"/>
  <c r="S77" i="64"/>
  <c r="R77" i="64"/>
  <c r="Q77" i="64"/>
  <c r="S76" i="64"/>
  <c r="R76" i="64"/>
  <c r="Q76" i="64"/>
  <c r="S75" i="64"/>
  <c r="R75" i="64"/>
  <c r="Q75" i="64"/>
  <c r="S74" i="64"/>
  <c r="R74" i="64"/>
  <c r="Q74" i="64"/>
  <c r="S73" i="64"/>
  <c r="R73" i="64"/>
  <c r="Q73" i="64"/>
  <c r="S72" i="64"/>
  <c r="R72" i="64"/>
  <c r="Q72" i="64"/>
  <c r="S71" i="64"/>
  <c r="R71" i="64"/>
  <c r="Q71" i="64"/>
  <c r="S70" i="64"/>
  <c r="R70" i="64"/>
  <c r="Q70" i="64"/>
  <c r="S69" i="64"/>
  <c r="R69" i="64"/>
  <c r="Q69" i="64"/>
  <c r="S68" i="64"/>
  <c r="R68" i="64"/>
  <c r="Q68" i="64"/>
  <c r="S67" i="64"/>
  <c r="R67" i="64"/>
  <c r="Q67" i="64"/>
  <c r="S66" i="64"/>
  <c r="R66" i="64"/>
  <c r="Q66" i="64"/>
  <c r="S65" i="64"/>
  <c r="R65" i="64"/>
  <c r="Q65" i="64"/>
  <c r="S64" i="64"/>
  <c r="R64" i="64"/>
  <c r="Q64" i="64"/>
  <c r="S63" i="64"/>
  <c r="R63" i="64"/>
  <c r="Q63" i="64"/>
  <c r="S62" i="64"/>
  <c r="R62" i="64"/>
  <c r="Q62" i="64"/>
  <c r="S61" i="64"/>
  <c r="R61" i="64"/>
  <c r="Q61" i="64"/>
  <c r="S60" i="64"/>
  <c r="R60" i="64"/>
  <c r="Q60" i="64"/>
  <c r="S59" i="64"/>
  <c r="R59" i="64"/>
  <c r="Q59" i="64"/>
  <c r="S58" i="64"/>
  <c r="R58" i="64"/>
  <c r="Q58" i="64"/>
  <c r="S57" i="64"/>
  <c r="R57" i="64"/>
  <c r="Q57" i="64"/>
  <c r="S56" i="64"/>
  <c r="R56" i="64"/>
  <c r="Q56" i="64"/>
  <c r="S55" i="64"/>
  <c r="R55" i="64"/>
  <c r="Q55" i="64"/>
  <c r="S54" i="64"/>
  <c r="R54" i="64"/>
  <c r="Q54" i="64"/>
  <c r="S53" i="64"/>
  <c r="R53" i="64"/>
  <c r="Q53" i="64"/>
  <c r="S52" i="64"/>
  <c r="R52" i="64"/>
  <c r="Q52" i="64"/>
  <c r="S51" i="64"/>
  <c r="R51" i="64"/>
  <c r="Q51" i="64"/>
  <c r="S50" i="64"/>
  <c r="R50" i="64"/>
  <c r="Q50" i="64"/>
  <c r="S49" i="64"/>
  <c r="R49" i="64"/>
  <c r="Q49" i="64"/>
  <c r="S48" i="64"/>
  <c r="R48" i="64"/>
  <c r="Q48" i="64"/>
  <c r="S47" i="64"/>
  <c r="R47" i="64"/>
  <c r="Q47" i="64"/>
  <c r="S46" i="64"/>
  <c r="R46" i="64"/>
  <c r="Q46" i="64"/>
  <c r="S45" i="64"/>
  <c r="R45" i="64"/>
  <c r="Q45" i="64"/>
  <c r="S44" i="64"/>
  <c r="R44" i="64"/>
  <c r="Q44" i="64"/>
  <c r="S43" i="64"/>
  <c r="R43" i="64"/>
  <c r="Q43" i="64"/>
  <c r="S42" i="64"/>
  <c r="R42" i="64"/>
  <c r="Q42" i="64"/>
  <c r="S41" i="64"/>
  <c r="R41" i="64"/>
  <c r="Q41" i="64"/>
  <c r="S40" i="64"/>
  <c r="R40" i="64"/>
  <c r="Q40" i="64"/>
  <c r="S39" i="64"/>
  <c r="R39" i="64"/>
  <c r="Q39" i="64"/>
  <c r="S38" i="64"/>
  <c r="R38" i="64"/>
  <c r="Q38" i="64"/>
  <c r="S37" i="64"/>
  <c r="R37" i="64"/>
  <c r="Q37" i="64"/>
  <c r="S36" i="64"/>
  <c r="R36" i="64"/>
  <c r="Q36" i="64"/>
  <c r="S35" i="64"/>
  <c r="R35" i="64"/>
  <c r="Q35" i="64"/>
  <c r="W29" i="64"/>
  <c r="V26" i="64"/>
  <c r="U26" i="64"/>
  <c r="T26" i="64"/>
  <c r="W27" i="64"/>
  <c r="S77" i="63"/>
  <c r="R77" i="63"/>
  <c r="Q77" i="63"/>
  <c r="S76" i="63"/>
  <c r="R76" i="63"/>
  <c r="Q76" i="63"/>
  <c r="S75" i="63"/>
  <c r="R75" i="63"/>
  <c r="Q75" i="63"/>
  <c r="S74" i="63"/>
  <c r="R74" i="63"/>
  <c r="Q74" i="63"/>
  <c r="S73" i="63"/>
  <c r="R73" i="63"/>
  <c r="Q73" i="63"/>
  <c r="S72" i="63"/>
  <c r="R72" i="63"/>
  <c r="Q72" i="63"/>
  <c r="S71" i="63"/>
  <c r="R71" i="63"/>
  <c r="Q71" i="63"/>
  <c r="S70" i="63"/>
  <c r="R70" i="63"/>
  <c r="Q70" i="63"/>
  <c r="S69" i="63"/>
  <c r="R69" i="63"/>
  <c r="Q69" i="63"/>
  <c r="S68" i="63"/>
  <c r="R68" i="63"/>
  <c r="Q68" i="63"/>
  <c r="S67" i="63"/>
  <c r="R67" i="63"/>
  <c r="Q67" i="63"/>
  <c r="S66" i="63"/>
  <c r="R66" i="63"/>
  <c r="Q66" i="63"/>
  <c r="S65" i="63"/>
  <c r="R65" i="63"/>
  <c r="Q65" i="63"/>
  <c r="S64" i="63"/>
  <c r="R64" i="63"/>
  <c r="Q64" i="63"/>
  <c r="S63" i="63"/>
  <c r="R63" i="63"/>
  <c r="Q63" i="63"/>
  <c r="S62" i="63"/>
  <c r="R62" i="63"/>
  <c r="Q62" i="63"/>
  <c r="S61" i="63"/>
  <c r="R61" i="63"/>
  <c r="Q61" i="63"/>
  <c r="S60" i="63"/>
  <c r="R60" i="63"/>
  <c r="Q60" i="63"/>
  <c r="S59" i="63"/>
  <c r="R59" i="63"/>
  <c r="Q59" i="63"/>
  <c r="S58" i="63"/>
  <c r="R58" i="63"/>
  <c r="Q58" i="63"/>
  <c r="S57" i="63"/>
  <c r="R57" i="63"/>
  <c r="Q57" i="63"/>
  <c r="S56" i="63"/>
  <c r="R56" i="63"/>
  <c r="Q56" i="63"/>
  <c r="S55" i="63"/>
  <c r="R55" i="63"/>
  <c r="Q55" i="63"/>
  <c r="S54" i="63"/>
  <c r="R54" i="63"/>
  <c r="Q54" i="63"/>
  <c r="S53" i="63"/>
  <c r="R53" i="63"/>
  <c r="Q53" i="63"/>
  <c r="S52" i="63"/>
  <c r="R52" i="63"/>
  <c r="Q52" i="63"/>
  <c r="S51" i="63"/>
  <c r="R51" i="63"/>
  <c r="Q51" i="63"/>
  <c r="S50" i="63"/>
  <c r="R50" i="63"/>
  <c r="Q50" i="63"/>
  <c r="S49" i="63"/>
  <c r="R49" i="63"/>
  <c r="Q49" i="63"/>
  <c r="S48" i="63"/>
  <c r="R48" i="63"/>
  <c r="Q48" i="63"/>
  <c r="S47" i="63"/>
  <c r="R47" i="63"/>
  <c r="Q47" i="63"/>
  <c r="S46" i="63"/>
  <c r="R46" i="63"/>
  <c r="Q46" i="63"/>
  <c r="S45" i="63"/>
  <c r="R45" i="63"/>
  <c r="Q45" i="63"/>
  <c r="S44" i="63"/>
  <c r="R44" i="63"/>
  <c r="Q44" i="63"/>
  <c r="S43" i="63"/>
  <c r="R43" i="63"/>
  <c r="Q43" i="63"/>
  <c r="S42" i="63"/>
  <c r="R42" i="63"/>
  <c r="Q42" i="63"/>
  <c r="S41" i="63"/>
  <c r="R41" i="63"/>
  <c r="Q41" i="63"/>
  <c r="S40" i="63"/>
  <c r="R40" i="63"/>
  <c r="Q40" i="63"/>
  <c r="S39" i="63"/>
  <c r="R39" i="63"/>
  <c r="Q39" i="63"/>
  <c r="S38" i="63"/>
  <c r="R38" i="63"/>
  <c r="Q38" i="63"/>
  <c r="S37" i="63"/>
  <c r="R37" i="63"/>
  <c r="Q37" i="63"/>
  <c r="S36" i="63"/>
  <c r="R36" i="63"/>
  <c r="Q36" i="63"/>
  <c r="S35" i="63"/>
  <c r="R35" i="63"/>
  <c r="Q35" i="63"/>
  <c r="W29" i="63"/>
  <c r="V26" i="63"/>
  <c r="U26" i="63"/>
  <c r="T26" i="63"/>
  <c r="W27" i="63"/>
  <c r="S77" i="62"/>
  <c r="R77" i="62"/>
  <c r="Q77" i="62"/>
  <c r="S76" i="62"/>
  <c r="R76" i="62"/>
  <c r="Q76" i="62"/>
  <c r="S75" i="62"/>
  <c r="R75" i="62"/>
  <c r="Q75" i="62"/>
  <c r="S74" i="62"/>
  <c r="R74" i="62"/>
  <c r="Q74" i="62"/>
  <c r="S73" i="62"/>
  <c r="R73" i="62"/>
  <c r="Q73" i="62"/>
  <c r="S72" i="62"/>
  <c r="R72" i="62"/>
  <c r="Q72" i="62"/>
  <c r="S71" i="62"/>
  <c r="R71" i="62"/>
  <c r="Q71" i="62"/>
  <c r="S70" i="62"/>
  <c r="R70" i="62"/>
  <c r="Q70" i="62"/>
  <c r="S69" i="62"/>
  <c r="R69" i="62"/>
  <c r="Q69" i="62"/>
  <c r="S68" i="62"/>
  <c r="R68" i="62"/>
  <c r="Q68" i="62"/>
  <c r="S67" i="62"/>
  <c r="R67" i="62"/>
  <c r="Q67" i="62"/>
  <c r="S66" i="62"/>
  <c r="R66" i="62"/>
  <c r="Q66" i="62"/>
  <c r="S65" i="62"/>
  <c r="R65" i="62"/>
  <c r="Q65" i="62"/>
  <c r="S64" i="62"/>
  <c r="R64" i="62"/>
  <c r="Q64" i="62"/>
  <c r="S63" i="62"/>
  <c r="R63" i="62"/>
  <c r="Q63" i="62"/>
  <c r="S62" i="62"/>
  <c r="R62" i="62"/>
  <c r="Q62" i="62"/>
  <c r="S61" i="62"/>
  <c r="R61" i="62"/>
  <c r="Q61" i="62"/>
  <c r="S60" i="62"/>
  <c r="R60" i="62"/>
  <c r="Q60" i="62"/>
  <c r="S59" i="62"/>
  <c r="R59" i="62"/>
  <c r="Q59" i="62"/>
  <c r="S58" i="62"/>
  <c r="R58" i="62"/>
  <c r="Q58" i="62"/>
  <c r="S57" i="62"/>
  <c r="R57" i="62"/>
  <c r="Q57" i="62"/>
  <c r="S56" i="62"/>
  <c r="R56" i="62"/>
  <c r="Q56" i="62"/>
  <c r="S55" i="62"/>
  <c r="R55" i="62"/>
  <c r="Q55" i="62"/>
  <c r="S54" i="62"/>
  <c r="R54" i="62"/>
  <c r="Q54" i="62"/>
  <c r="S53" i="62"/>
  <c r="R53" i="62"/>
  <c r="Q53" i="62"/>
  <c r="S52" i="62"/>
  <c r="R52" i="62"/>
  <c r="Q52" i="62"/>
  <c r="S51" i="62"/>
  <c r="R51" i="62"/>
  <c r="Q51" i="62"/>
  <c r="S50" i="62"/>
  <c r="R50" i="62"/>
  <c r="Q50" i="62"/>
  <c r="S49" i="62"/>
  <c r="R49" i="62"/>
  <c r="Q49" i="62"/>
  <c r="S48" i="62"/>
  <c r="R48" i="62"/>
  <c r="Q48" i="62"/>
  <c r="S47" i="62"/>
  <c r="R47" i="62"/>
  <c r="Q47" i="62"/>
  <c r="S46" i="62"/>
  <c r="R46" i="62"/>
  <c r="Q46" i="62"/>
  <c r="S45" i="62"/>
  <c r="R45" i="62"/>
  <c r="Q45" i="62"/>
  <c r="S44" i="62"/>
  <c r="R44" i="62"/>
  <c r="Q44" i="62"/>
  <c r="S43" i="62"/>
  <c r="R43" i="62"/>
  <c r="Q43" i="62"/>
  <c r="S42" i="62"/>
  <c r="R42" i="62"/>
  <c r="Q42" i="62"/>
  <c r="S41" i="62"/>
  <c r="R41" i="62"/>
  <c r="Q41" i="62"/>
  <c r="S40" i="62"/>
  <c r="R40" i="62"/>
  <c r="Q40" i="62"/>
  <c r="S39" i="62"/>
  <c r="R39" i="62"/>
  <c r="Q39" i="62"/>
  <c r="S38" i="62"/>
  <c r="R38" i="62"/>
  <c r="Q38" i="62"/>
  <c r="S37" i="62"/>
  <c r="R37" i="62"/>
  <c r="Q37" i="62"/>
  <c r="S36" i="62"/>
  <c r="R36" i="62"/>
  <c r="Q36" i="62"/>
  <c r="S35" i="62"/>
  <c r="R35" i="62"/>
  <c r="Q35" i="62"/>
  <c r="S34" i="62"/>
  <c r="R34" i="62"/>
  <c r="Q34" i="62"/>
  <c r="S33" i="62"/>
  <c r="R33" i="62"/>
  <c r="Q33" i="62"/>
  <c r="S32" i="62"/>
  <c r="R32" i="62"/>
  <c r="Q32" i="62"/>
  <c r="S31" i="62"/>
  <c r="R31" i="62"/>
  <c r="Q31" i="62"/>
  <c r="S30" i="62"/>
  <c r="R30" i="62"/>
  <c r="Q30" i="62"/>
  <c r="Q29" i="62"/>
  <c r="R29" i="62"/>
  <c r="W29" i="62"/>
  <c r="S29" i="62"/>
  <c r="S27" i="62"/>
  <c r="S28" i="62"/>
  <c r="V26" i="62"/>
  <c r="V27" i="62"/>
  <c r="V29" i="62"/>
  <c r="R27" i="62"/>
  <c r="R28" i="62"/>
  <c r="U26" i="62"/>
  <c r="U27" i="62"/>
  <c r="U29" i="62"/>
  <c r="Q27" i="62"/>
  <c r="Q28" i="62"/>
  <c r="T26" i="62"/>
  <c r="T27" i="62"/>
  <c r="T29" i="62"/>
  <c r="W27" i="62"/>
  <c r="S77" i="61"/>
  <c r="R77" i="61"/>
  <c r="Q77" i="61"/>
  <c r="S76" i="61"/>
  <c r="R76" i="61"/>
  <c r="Q76" i="61"/>
  <c r="S75" i="61"/>
  <c r="R75" i="61"/>
  <c r="Q75" i="61"/>
  <c r="S74" i="61"/>
  <c r="R74" i="61"/>
  <c r="Q74" i="61"/>
  <c r="S73" i="61"/>
  <c r="R73" i="61"/>
  <c r="Q73" i="61"/>
  <c r="S72" i="61"/>
  <c r="R72" i="61"/>
  <c r="Q72" i="61"/>
  <c r="S71" i="61"/>
  <c r="R71" i="61"/>
  <c r="Q71" i="61"/>
  <c r="S70" i="61"/>
  <c r="R70" i="61"/>
  <c r="Q70" i="61"/>
  <c r="S69" i="61"/>
  <c r="R69" i="61"/>
  <c r="Q69" i="61"/>
  <c r="S68" i="61"/>
  <c r="R68" i="61"/>
  <c r="Q68" i="61"/>
  <c r="S67" i="61"/>
  <c r="R67" i="61"/>
  <c r="Q67" i="61"/>
  <c r="S66" i="61"/>
  <c r="R66" i="61"/>
  <c r="Q66" i="61"/>
  <c r="S65" i="61"/>
  <c r="R65" i="61"/>
  <c r="Q65" i="61"/>
  <c r="S64" i="61"/>
  <c r="R64" i="61"/>
  <c r="Q64" i="61"/>
  <c r="S63" i="61"/>
  <c r="R63" i="61"/>
  <c r="Q63" i="61"/>
  <c r="S62" i="61"/>
  <c r="R62" i="61"/>
  <c r="Q62" i="61"/>
  <c r="S61" i="61"/>
  <c r="R61" i="61"/>
  <c r="Q61" i="61"/>
  <c r="S60" i="61"/>
  <c r="R60" i="61"/>
  <c r="Q60" i="61"/>
  <c r="S59" i="61"/>
  <c r="R59" i="61"/>
  <c r="Q59" i="61"/>
  <c r="S58" i="61"/>
  <c r="R58" i="61"/>
  <c r="Q58" i="61"/>
  <c r="S57" i="61"/>
  <c r="R57" i="61"/>
  <c r="Q57" i="61"/>
  <c r="S56" i="61"/>
  <c r="R56" i="61"/>
  <c r="Q56" i="61"/>
  <c r="S55" i="61"/>
  <c r="R55" i="61"/>
  <c r="Q55" i="61"/>
  <c r="S54" i="61"/>
  <c r="R54" i="61"/>
  <c r="Q54" i="61"/>
  <c r="S53" i="61"/>
  <c r="R53" i="61"/>
  <c r="Q53" i="61"/>
  <c r="S52" i="61"/>
  <c r="R52" i="61"/>
  <c r="Q52" i="61"/>
  <c r="S51" i="61"/>
  <c r="R51" i="61"/>
  <c r="Q51" i="61"/>
  <c r="S50" i="61"/>
  <c r="R50" i="61"/>
  <c r="Q50" i="61"/>
  <c r="S49" i="61"/>
  <c r="R49" i="61"/>
  <c r="Q49" i="61"/>
  <c r="S48" i="61"/>
  <c r="R48" i="61"/>
  <c r="Q48" i="61"/>
  <c r="S47" i="61"/>
  <c r="R47" i="61"/>
  <c r="Q47" i="61"/>
  <c r="S46" i="61"/>
  <c r="R46" i="61"/>
  <c r="Q46" i="61"/>
  <c r="S45" i="61"/>
  <c r="R45" i="61"/>
  <c r="Q45" i="61"/>
  <c r="S44" i="61"/>
  <c r="R44" i="61"/>
  <c r="Q44" i="61"/>
  <c r="S43" i="61"/>
  <c r="R43" i="61"/>
  <c r="Q43" i="61"/>
  <c r="S42" i="61"/>
  <c r="R42" i="61"/>
  <c r="Q42" i="61"/>
  <c r="S41" i="61"/>
  <c r="R41" i="61"/>
  <c r="Q41" i="61"/>
  <c r="S40" i="61"/>
  <c r="R40" i="61"/>
  <c r="Q40" i="61"/>
  <c r="S39" i="61"/>
  <c r="R39" i="61"/>
  <c r="Q39" i="61"/>
  <c r="S38" i="61"/>
  <c r="R38" i="61"/>
  <c r="Q38" i="61"/>
  <c r="S37" i="61"/>
  <c r="R37" i="61"/>
  <c r="Q37" i="61"/>
  <c r="S36" i="61"/>
  <c r="R36" i="61"/>
  <c r="Q36" i="61"/>
  <c r="S35" i="61"/>
  <c r="R35" i="61"/>
  <c r="Q35" i="61"/>
  <c r="S34" i="61"/>
  <c r="R34" i="61"/>
  <c r="Q34" i="61"/>
  <c r="S33" i="61"/>
  <c r="R33" i="61"/>
  <c r="Q33" i="61"/>
  <c r="W29" i="61"/>
  <c r="V26" i="61"/>
  <c r="U26" i="61"/>
  <c r="T26" i="61"/>
  <c r="W27" i="61"/>
  <c r="W29" i="60"/>
  <c r="V26" i="60"/>
  <c r="U26" i="60"/>
  <c r="T26" i="60"/>
  <c r="W27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G14" i="73"/>
  <c r="G13" i="73"/>
  <c r="G12" i="73"/>
  <c r="G11" i="73"/>
  <c r="G10" i="73"/>
  <c r="G9" i="73"/>
  <c r="G8" i="73"/>
  <c r="G7" i="73"/>
  <c r="G6" i="73"/>
  <c r="G5" i="73"/>
  <c r="W27" i="59"/>
  <c r="G4" i="73"/>
  <c r="W27" i="58"/>
  <c r="G3" i="73"/>
  <c r="W27" i="4"/>
  <c r="G2" i="73"/>
  <c r="H14" i="73"/>
  <c r="H13" i="73"/>
  <c r="H12" i="73"/>
  <c r="H11" i="73"/>
  <c r="H10" i="73"/>
  <c r="H9" i="73"/>
  <c r="H8" i="73"/>
  <c r="H7" i="73"/>
  <c r="H6" i="73"/>
  <c r="H5" i="73"/>
  <c r="W29" i="59"/>
  <c r="H4" i="73"/>
  <c r="W29" i="58"/>
  <c r="H3" i="73"/>
  <c r="W29" i="4"/>
  <c r="H2" i="73"/>
  <c r="G15" i="1"/>
  <c r="G14" i="1"/>
  <c r="G13" i="1"/>
  <c r="G12" i="1"/>
  <c r="G11" i="1"/>
  <c r="G10" i="1"/>
  <c r="G9" i="1"/>
  <c r="G8" i="1"/>
  <c r="G7" i="1"/>
  <c r="G6" i="1"/>
  <c r="G5" i="1"/>
  <c r="G4" i="1"/>
  <c r="G3" i="1"/>
  <c r="B3" i="73"/>
  <c r="C3" i="73"/>
  <c r="D3" i="73"/>
  <c r="B4" i="73"/>
  <c r="C4" i="73"/>
  <c r="D4" i="73"/>
  <c r="B5" i="73"/>
  <c r="C5" i="73"/>
  <c r="D5" i="73"/>
  <c r="B6" i="73"/>
  <c r="C6" i="73"/>
  <c r="D6" i="73"/>
  <c r="B7" i="73"/>
  <c r="C7" i="73"/>
  <c r="D7" i="73"/>
  <c r="B8" i="73"/>
  <c r="C8" i="73"/>
  <c r="D8" i="73"/>
  <c r="B9" i="73"/>
  <c r="C9" i="73"/>
  <c r="D9" i="73"/>
  <c r="B10" i="73"/>
  <c r="C10" i="73"/>
  <c r="D10" i="73"/>
  <c r="B11" i="73"/>
  <c r="C11" i="73"/>
  <c r="D11" i="73"/>
  <c r="B12" i="73"/>
  <c r="C12" i="73"/>
  <c r="D12" i="73"/>
  <c r="B13" i="73"/>
  <c r="C13" i="73"/>
  <c r="D13" i="73"/>
  <c r="V26" i="59"/>
  <c r="U26" i="59"/>
  <c r="T26" i="59"/>
  <c r="V26" i="58"/>
  <c r="U26" i="58"/>
  <c r="T26" i="58"/>
  <c r="Q35" i="58"/>
  <c r="Q36" i="58"/>
  <c r="Q37" i="58"/>
  <c r="Q38" i="58"/>
  <c r="Q39" i="58"/>
  <c r="Q40" i="58"/>
  <c r="Q41" i="58"/>
  <c r="Q42" i="58"/>
  <c r="Q43" i="58"/>
  <c r="Q44" i="58"/>
  <c r="Q45" i="58"/>
  <c r="Q46" i="58"/>
  <c r="Q47" i="58"/>
  <c r="Q48" i="58"/>
  <c r="Q49" i="58"/>
  <c r="Q50" i="58"/>
  <c r="Q51" i="58"/>
  <c r="Q52" i="58"/>
  <c r="Q53" i="58"/>
  <c r="Q54" i="58"/>
  <c r="Q55" i="58"/>
  <c r="Q56" i="58"/>
  <c r="Q57" i="58"/>
  <c r="Q58" i="58"/>
  <c r="Q59" i="58"/>
  <c r="Q60" i="58"/>
  <c r="Q61" i="58"/>
  <c r="Q62" i="58"/>
  <c r="Q63" i="58"/>
  <c r="Q64" i="58"/>
  <c r="Q65" i="58"/>
  <c r="Q66" i="58"/>
  <c r="Q67" i="58"/>
  <c r="Q68" i="58"/>
  <c r="Q69" i="58"/>
  <c r="Q70" i="58"/>
  <c r="Q71" i="58"/>
  <c r="Q72" i="58"/>
  <c r="Q73" i="58"/>
  <c r="Q74" i="58"/>
  <c r="Q75" i="58"/>
  <c r="Q76" i="58"/>
  <c r="Q77" i="58"/>
  <c r="B6" i="58"/>
  <c r="R35" i="58"/>
  <c r="R36" i="58"/>
  <c r="R37" i="58"/>
  <c r="R38" i="58"/>
  <c r="R39" i="58"/>
  <c r="R40" i="58"/>
  <c r="R41" i="58"/>
  <c r="R42" i="58"/>
  <c r="R43" i="58"/>
  <c r="R44" i="58"/>
  <c r="R45" i="58"/>
  <c r="R46" i="58"/>
  <c r="R47" i="58"/>
  <c r="R48" i="58"/>
  <c r="R49" i="58"/>
  <c r="R50" i="58"/>
  <c r="R51" i="58"/>
  <c r="R52" i="58"/>
  <c r="R53" i="58"/>
  <c r="R54" i="58"/>
  <c r="R55" i="58"/>
  <c r="R56" i="58"/>
  <c r="R57" i="58"/>
  <c r="R58" i="58"/>
  <c r="R59" i="58"/>
  <c r="R60" i="58"/>
  <c r="R61" i="58"/>
  <c r="R62" i="58"/>
  <c r="R63" i="58"/>
  <c r="R64" i="58"/>
  <c r="R65" i="58"/>
  <c r="R66" i="58"/>
  <c r="R67" i="58"/>
  <c r="R68" i="58"/>
  <c r="R69" i="58"/>
  <c r="R70" i="58"/>
  <c r="R71" i="58"/>
  <c r="R72" i="58"/>
  <c r="R73" i="58"/>
  <c r="R74" i="58"/>
  <c r="R75" i="58"/>
  <c r="R76" i="58"/>
  <c r="R77" i="58"/>
  <c r="B7" i="58"/>
  <c r="S35" i="58"/>
  <c r="S36" i="58"/>
  <c r="S37" i="58"/>
  <c r="S38" i="58"/>
  <c r="S39" i="58"/>
  <c r="S40" i="58"/>
  <c r="S41" i="58"/>
  <c r="S42" i="58"/>
  <c r="S43" i="58"/>
  <c r="S44" i="58"/>
  <c r="S45" i="58"/>
  <c r="S46" i="58"/>
  <c r="S47" i="58"/>
  <c r="S48" i="58"/>
  <c r="S49" i="58"/>
  <c r="S50" i="58"/>
  <c r="S51" i="58"/>
  <c r="S52" i="58"/>
  <c r="S53" i="58"/>
  <c r="S54" i="58"/>
  <c r="S55" i="58"/>
  <c r="S56" i="58"/>
  <c r="S57" i="58"/>
  <c r="S58" i="58"/>
  <c r="S59" i="58"/>
  <c r="S60" i="58"/>
  <c r="S61" i="58"/>
  <c r="S62" i="58"/>
  <c r="S63" i="58"/>
  <c r="S64" i="58"/>
  <c r="S65" i="58"/>
  <c r="S66" i="58"/>
  <c r="S67" i="58"/>
  <c r="S68" i="58"/>
  <c r="S69" i="58"/>
  <c r="S70" i="58"/>
  <c r="S71" i="58"/>
  <c r="S72" i="58"/>
  <c r="S73" i="58"/>
  <c r="S74" i="58"/>
  <c r="S75" i="58"/>
  <c r="S76" i="58"/>
  <c r="S77" i="58"/>
  <c r="B8" i="58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V26" i="4"/>
  <c r="U26" i="4"/>
  <c r="T26" i="4"/>
  <c r="B8" i="75"/>
  <c r="F15" i="1"/>
  <c r="B7" i="75"/>
  <c r="E15" i="1"/>
  <c r="B6" i="75"/>
  <c r="D15" i="1"/>
  <c r="A2" i="75"/>
  <c r="A1" i="75"/>
  <c r="A2" i="68"/>
  <c r="A1" i="68"/>
  <c r="B7" i="68"/>
  <c r="E14" i="1"/>
  <c r="B7" i="67"/>
  <c r="E13" i="1"/>
  <c r="B8" i="68"/>
  <c r="F14" i="1"/>
  <c r="B8" i="67"/>
  <c r="F13" i="1"/>
  <c r="B8" i="66"/>
  <c r="F12" i="1"/>
  <c r="B8" i="65"/>
  <c r="F11" i="1"/>
  <c r="B8" i="64"/>
  <c r="F10" i="1"/>
  <c r="B8" i="63"/>
  <c r="F9" i="1"/>
  <c r="B8" i="62"/>
  <c r="F8" i="1"/>
  <c r="B8" i="61"/>
  <c r="F7" i="1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B8" i="60"/>
  <c r="F6" i="1"/>
  <c r="S35" i="59"/>
  <c r="S36" i="59"/>
  <c r="S37" i="59"/>
  <c r="S38" i="59"/>
  <c r="S39" i="59"/>
  <c r="S40" i="59"/>
  <c r="S41" i="59"/>
  <c r="S42" i="59"/>
  <c r="S43" i="59"/>
  <c r="S44" i="59"/>
  <c r="S45" i="59"/>
  <c r="S46" i="59"/>
  <c r="S47" i="59"/>
  <c r="S48" i="59"/>
  <c r="S49" i="59"/>
  <c r="S50" i="59"/>
  <c r="S51" i="59"/>
  <c r="S52" i="59"/>
  <c r="S53" i="59"/>
  <c r="S54" i="59"/>
  <c r="S55" i="59"/>
  <c r="S56" i="59"/>
  <c r="S57" i="59"/>
  <c r="S58" i="59"/>
  <c r="S59" i="59"/>
  <c r="S60" i="59"/>
  <c r="S61" i="59"/>
  <c r="S62" i="59"/>
  <c r="S63" i="59"/>
  <c r="S64" i="59"/>
  <c r="S65" i="59"/>
  <c r="S66" i="59"/>
  <c r="S67" i="59"/>
  <c r="S68" i="59"/>
  <c r="S69" i="59"/>
  <c r="S70" i="59"/>
  <c r="S71" i="59"/>
  <c r="S72" i="59"/>
  <c r="S73" i="59"/>
  <c r="S74" i="59"/>
  <c r="S75" i="59"/>
  <c r="S76" i="59"/>
  <c r="S77" i="59"/>
  <c r="B8" i="59"/>
  <c r="F5" i="1"/>
  <c r="F4" i="1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B8" i="4"/>
  <c r="F3" i="1"/>
  <c r="B7" i="66"/>
  <c r="E12" i="1"/>
  <c r="B7" i="65"/>
  <c r="E11" i="1"/>
  <c r="B7" i="64"/>
  <c r="E10" i="1"/>
  <c r="B7" i="63"/>
  <c r="E9" i="1"/>
  <c r="B7" i="62"/>
  <c r="E8" i="1"/>
  <c r="B7" i="61"/>
  <c r="E7" i="1"/>
  <c r="B7" i="60"/>
  <c r="E6" i="1"/>
  <c r="R35" i="59"/>
  <c r="R36" i="59"/>
  <c r="R37" i="59"/>
  <c r="R38" i="59"/>
  <c r="R39" i="59"/>
  <c r="R40" i="59"/>
  <c r="R41" i="59"/>
  <c r="R42" i="59"/>
  <c r="R43" i="59"/>
  <c r="R44" i="59"/>
  <c r="R45" i="59"/>
  <c r="R46" i="59"/>
  <c r="R47" i="59"/>
  <c r="R48" i="59"/>
  <c r="R49" i="59"/>
  <c r="R50" i="59"/>
  <c r="R51" i="59"/>
  <c r="R52" i="59"/>
  <c r="R53" i="59"/>
  <c r="R54" i="59"/>
  <c r="R55" i="59"/>
  <c r="R56" i="59"/>
  <c r="R57" i="59"/>
  <c r="R58" i="59"/>
  <c r="R59" i="59"/>
  <c r="R60" i="59"/>
  <c r="R61" i="59"/>
  <c r="R62" i="59"/>
  <c r="R63" i="59"/>
  <c r="R64" i="59"/>
  <c r="R65" i="59"/>
  <c r="R66" i="59"/>
  <c r="R67" i="59"/>
  <c r="R68" i="59"/>
  <c r="R69" i="59"/>
  <c r="R70" i="59"/>
  <c r="R71" i="59"/>
  <c r="R72" i="59"/>
  <c r="R73" i="59"/>
  <c r="R74" i="59"/>
  <c r="R75" i="59"/>
  <c r="R76" i="59"/>
  <c r="R77" i="59"/>
  <c r="B7" i="59"/>
  <c r="E5" i="1"/>
  <c r="E4" i="1"/>
  <c r="B7" i="4"/>
  <c r="E3" i="1"/>
  <c r="B6" i="68"/>
  <c r="D14" i="1"/>
  <c r="B6" i="67"/>
  <c r="D13" i="1"/>
  <c r="B6" i="66"/>
  <c r="D12" i="1"/>
  <c r="B6" i="65"/>
  <c r="D11" i="1"/>
  <c r="B6" i="64"/>
  <c r="D10" i="1"/>
  <c r="B6" i="63"/>
  <c r="D9" i="1"/>
  <c r="B6" i="62"/>
  <c r="D8" i="1"/>
  <c r="B6" i="61"/>
  <c r="D7" i="1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B6" i="60"/>
  <c r="D6" i="1"/>
  <c r="Q35" i="59"/>
  <c r="Q36" i="59"/>
  <c r="Q37" i="59"/>
  <c r="Q38" i="59"/>
  <c r="Q39" i="59"/>
  <c r="Q40" i="59"/>
  <c r="Q41" i="59"/>
  <c r="Q42" i="59"/>
  <c r="Q43" i="59"/>
  <c r="Q44" i="59"/>
  <c r="Q45" i="59"/>
  <c r="Q46" i="59"/>
  <c r="Q47" i="59"/>
  <c r="Q48" i="59"/>
  <c r="Q49" i="59"/>
  <c r="Q50" i="59"/>
  <c r="Q51" i="59"/>
  <c r="Q52" i="59"/>
  <c r="Q53" i="59"/>
  <c r="Q54" i="59"/>
  <c r="Q55" i="59"/>
  <c r="Q56" i="59"/>
  <c r="Q57" i="59"/>
  <c r="Q58" i="59"/>
  <c r="Q59" i="59"/>
  <c r="Q60" i="59"/>
  <c r="Q61" i="59"/>
  <c r="Q62" i="59"/>
  <c r="Q63" i="59"/>
  <c r="Q64" i="59"/>
  <c r="Q65" i="59"/>
  <c r="Q66" i="59"/>
  <c r="Q67" i="59"/>
  <c r="Q68" i="59"/>
  <c r="Q69" i="59"/>
  <c r="Q70" i="59"/>
  <c r="Q71" i="59"/>
  <c r="Q72" i="59"/>
  <c r="Q73" i="59"/>
  <c r="Q74" i="59"/>
  <c r="Q75" i="59"/>
  <c r="Q76" i="59"/>
  <c r="Q77" i="59"/>
  <c r="B6" i="59"/>
  <c r="D5" i="1"/>
  <c r="D4" i="1"/>
  <c r="A2" i="67"/>
  <c r="A1" i="67"/>
  <c r="A2" i="66"/>
  <c r="A1" i="66"/>
  <c r="A2" i="65"/>
  <c r="A1" i="65"/>
  <c r="A2" i="64"/>
  <c r="A1" i="64"/>
  <c r="A2" i="63"/>
  <c r="A1" i="63"/>
  <c r="A2" i="62"/>
  <c r="A1" i="62"/>
  <c r="A2" i="61"/>
  <c r="A1" i="61"/>
  <c r="A2" i="60"/>
  <c r="A1" i="60"/>
  <c r="A2" i="59"/>
  <c r="A1" i="59"/>
  <c r="A2" i="58"/>
  <c r="A1" i="58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B6" i="4"/>
  <c r="D3" i="1"/>
  <c r="A2" i="4"/>
  <c r="A1" i="4"/>
</calcChain>
</file>

<file path=xl/comments1.xml><?xml version="1.0" encoding="utf-8"?>
<comments xmlns="http://schemas.openxmlformats.org/spreadsheetml/2006/main">
  <authors>
    <author>Phan Hoang</author>
  </authors>
  <commentLis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Nên viết hoa tên class. Thiết một tính năng là cho phép chơi tới khi nào chán thì thôi. Chọn 1 hiện h cho chơi cả 2. Mình cho bạn 15/20 điểm.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Code tốt, tuy nhiên triển khai code hình như không đúng yêu cầu. Hiện h mới chỉ nhập được 1 sinh viên. Cứ nhập sv2 là bị lỗi không nhập được. Mình cho ban 30/50 điểm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Không thấy bài của bạn.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rất tốt, quá cả yêu cầu của bài toán. (khi click vào nút có chuyển cả radio). Mình cho bạn 30/20 điểm.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 Cho phép format cả số tiền. Mình cho bạn 60/50 điểm.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đạt yêu cầu. Mình cho bạn điểm tối đa 80/80 điểm.</t>
        </r>
      </text>
    </comment>
  </commentList>
</comments>
</file>

<file path=xl/comments2.xml><?xml version="1.0" encoding="utf-8"?>
<comments xmlns="http://schemas.openxmlformats.org/spreadsheetml/2006/main">
  <authors>
    <author>Phan Hoang</author>
  </authors>
  <commentList>
    <comment ref="B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D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F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Em có khó khăn gì không hiểu không? Cố gắng dành thời gian gõ theo tutor hoặc xem clip nhé. Thanks em.</t>
        </r>
      </text>
    </comment>
  </commentList>
</comments>
</file>

<file path=xl/comments3.xml><?xml version="1.0" encoding="utf-8"?>
<comments xmlns="http://schemas.openxmlformats.org/spreadsheetml/2006/main">
  <authors>
    <author>Phan Hoang</author>
  </authors>
  <commentList>
    <comment ref="B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Hoá đơn xuất ra mình không đọc được. Lại bị thêm phần if của bài bachtuyet ah? Tuy nhiên mình vẫn cho bạn điểm tối đa 80/80.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chấm 10/20 điểm. Cố gắng google thêm để làm thêm cả requirement extra nhé.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cầu. Nếu làm thêm được extra thì tốt quá.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tốt, giao diện cũng rất đẹp. Mình chấm 30/20 điểm cho bạn nhé.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cho bạn 30/50 vì mới làm được giao diện, chức năng bị crash Exception.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cho bạn 50/80 vì mới xong phần giao diện. Phần chức năng bị crash.</t>
        </r>
      </text>
    </comment>
  </commentList>
</comments>
</file>

<file path=xl/comments4.xml><?xml version="1.0" encoding="utf-8"?>
<comments xmlns="http://schemas.openxmlformats.org/spreadsheetml/2006/main">
  <authors>
    <author>Phan Hoang</author>
  </authors>
  <commentList>
    <comment ref="N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Thiếu phần sắp xếp.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có UI/ŨX tốt lắm. Mình + thêm 10 điểm. +20 điểm vì có version android.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bạn tốt.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của Thảo tốt, tuy nhiên Dialog ban đầu thì không rõ tính năng của nó lắm.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đủ basic. Chưa có phần extra.</t>
        </r>
      </text>
    </comment>
  </commentList>
</comments>
</file>

<file path=xl/comments5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rất đẹp. Mình +10 điểm.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siêu đẹp. Mình + 20 điểm nữa cho bạn nhé.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đủ phần cơ bản. Tuy nhiên phần extra chưa xong.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Icon của bạn rất đẹp. Mình + 10 điểm nữa cho bạn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UI của bạn rất đẹp nhưng tính năng bị thiếu.</t>
        </r>
      </text>
    </comment>
  </commentList>
</comments>
</file>

<file path=xl/comments6.xml><?xml version="1.0" encoding="utf-8"?>
<comments xmlns="http://schemas.openxmlformats.org/spreadsheetml/2006/main">
  <authors>
    <author>Phan Hoang</author>
  </authors>
  <commentList>
    <comment ref="N27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check01 của bạn rất tốt. Mình cho bạn +30 điểm.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đạt yêu cầu và đạt điểm tối đa 20/20.</t>
        </r>
      </text>
    </comment>
    <comment ref="J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rất tốt, có validation nên mình cho bạn 70/50.</t>
        </r>
      </text>
    </comment>
    <comment ref="L28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Minhf +10 điểm cho bài làm rất tốt của bạn 90/80. Bạn tiếp tục phát huy nhé.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được +10 điểm. Bài của bạn rất tốt và UI cũng khá cool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tốt, nhưng có vẻ giao diện và code hơi giống một bạn trong lớp. Có copy của nhau không thế?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sử dụng entity framework rất tốt. Mình +10 điểm dù thiếu tính năng delete/ validation giờ. phút.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của bạn còn có cả mầu cho nút bấm. Mình +20 điểm nữa 40/20. Rất tốt.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Mình +30 điểm vì bạn rất sáng tạo khi cho giá tiền bên cạnh tên. Giao diện cũng khá ok.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làm tốt, tuy nhiên tính tiền của bạn sai. Bù lại giao diện của bạn khá đẹp.</t>
        </r>
      </text>
    </comment>
  </commentList>
</comments>
</file>

<file path=xl/comments7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thực hiện được yêu cầu trên lớp, extra chưa được.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Hiện chưa chạy được chương trình. Bị crash, em fix lại nhé.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chưa chạy được. Em cố gắng fix lại nhé.</t>
        </r>
      </text>
    </comment>
  </commentList>
</comments>
</file>

<file path=xl/comments8.xml><?xml version="1.0" encoding="utf-8"?>
<comments xmlns="http://schemas.openxmlformats.org/spreadsheetml/2006/main">
  <authors>
    <author>Phan Hoang</author>
  </authors>
  <commentLis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chưa có tính năng sort/delete tuy nhiên lại có tính năng kiểm tra giờ khá hay. Mình cho bạn 60/80, nhưng +10 vì tính năng validation.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đạt điểm tối đa 20/20.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tốt. Tuy nhiên, biến nên theo kiểu camelCase cho thống nhất. Không nên vừa kiểu Microsoft, vừa kiểu Sun. ^^ Bạn vẫn đạt điểm tối đa 50/50</t>
        </r>
      </text>
    </comment>
  </commentList>
</comments>
</file>

<file path=xl/comments9.xml><?xml version="1.0" encoding="utf-8"?>
<comments xmlns="http://schemas.openxmlformats.org/spreadsheetml/2006/main">
  <authors>
    <author>Phan Hoang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 và ảnh cũng rất đẹp. Bạn xứng đáng được 40/20 điểm.</t>
        </r>
      </text>
    </comment>
    <comment ref="D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của bài toán. Rất tốt và bạn có 50/50 điểm.</t>
        </r>
      </text>
    </comment>
    <comment ref="F29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đạt 50/80. Chức năng sort chưa thực hiện được và chức năng delete bị crash nếu ấn 2 lần.</t>
        </r>
      </text>
    </comment>
    <comment ref="H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rất tốt. Có cả random màu. Mình cho bạn 30/20 điểm.</t>
        </r>
      </text>
    </comment>
    <comment ref="J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nên đạt điểm tối đa. 50/50
</t>
        </r>
      </text>
    </comment>
    <comment ref="L30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Bạn làm đạt yêu cầu 80/80 điểm.</t>
        </r>
      </text>
    </comment>
    <comment ref="N34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game bạn làm rất tốt. Mình +20 điểm bonus thêm cho bạn. Tuy nhiên, nên làm như game đập chuột, nghĩa là ô đó có thể được tô màu đỏ trở lại, chứ không phải màu trắng.</t>
        </r>
      </text>
    </comment>
    <comment ref="O34" authorId="0">
      <text>
        <r>
          <rPr>
            <b/>
            <sz val="9"/>
            <color indexed="81"/>
            <rFont val="Calibri"/>
            <family val="2"/>
          </rPr>
          <t>Phan Hoang:</t>
        </r>
        <r>
          <rPr>
            <sz val="9"/>
            <color indexed="81"/>
            <rFont val="Calibri"/>
            <family val="2"/>
          </rPr>
          <t xml:space="preserve">
Bài gridview của bạn làm rất tốt. Có thể cho thêm hiệu ứng cho mượt mà hơn,</t>
        </r>
      </text>
    </comment>
  </commentList>
</comments>
</file>

<file path=xl/sharedStrings.xml><?xml version="1.0" encoding="utf-8"?>
<sst xmlns="http://schemas.openxmlformats.org/spreadsheetml/2006/main" count="1061" uniqueCount="102">
  <si>
    <t>LEARNING CHART</t>
  </si>
  <si>
    <t>Init</t>
  </si>
  <si>
    <t>Level</t>
  </si>
  <si>
    <t>Monster 01</t>
  </si>
  <si>
    <t>Devil 01</t>
  </si>
  <si>
    <t>Monster 02</t>
  </si>
  <si>
    <t>Devil 02</t>
  </si>
  <si>
    <t>Monster 03</t>
  </si>
  <si>
    <t>Devil 03</t>
  </si>
  <si>
    <t>Monster 04</t>
  </si>
  <si>
    <t>Devil 04</t>
  </si>
  <si>
    <t>Monster 05</t>
  </si>
  <si>
    <t>Devil 05</t>
  </si>
  <si>
    <t>Monster 06</t>
  </si>
  <si>
    <t>Devil 06</t>
  </si>
  <si>
    <t>Monster 07</t>
  </si>
  <si>
    <t>Devil 07</t>
  </si>
  <si>
    <t>Monster 08</t>
  </si>
  <si>
    <t>Devil 08</t>
  </si>
  <si>
    <t>Monster 09</t>
  </si>
  <si>
    <t>Devil 09</t>
  </si>
  <si>
    <t>Monster 10</t>
  </si>
  <si>
    <t>Devil 10</t>
  </si>
  <si>
    <t>Monster 11</t>
  </si>
  <si>
    <t>Devil 11</t>
  </si>
  <si>
    <t>Monster 12</t>
  </si>
  <si>
    <t>Devil 12</t>
  </si>
  <si>
    <t>Monster 13</t>
  </si>
  <si>
    <t>Devil 13</t>
  </si>
  <si>
    <t>Monster 14</t>
  </si>
  <si>
    <t>Devil 14</t>
  </si>
  <si>
    <t>Monster 15</t>
  </si>
  <si>
    <t>Devil 15</t>
  </si>
  <si>
    <t>Monster 16</t>
  </si>
  <si>
    <t>Devil 16</t>
  </si>
  <si>
    <t>Monster 17</t>
  </si>
  <si>
    <t>Devil 17</t>
  </si>
  <si>
    <t>Monster 18</t>
  </si>
  <si>
    <t>Devil 18</t>
  </si>
  <si>
    <t>Monster 19</t>
  </si>
  <si>
    <t>Devil 19</t>
  </si>
  <si>
    <t>Monster 20</t>
  </si>
  <si>
    <t>Devil 20</t>
  </si>
  <si>
    <t>Monster 21</t>
  </si>
  <si>
    <t>Devil 21</t>
  </si>
  <si>
    <t>Monster 22</t>
  </si>
  <si>
    <t>Devil 22</t>
  </si>
  <si>
    <t>Monster 23</t>
  </si>
  <si>
    <t>Devil 23</t>
  </si>
  <si>
    <t>Monster 24</t>
  </si>
  <si>
    <t>Devil 24</t>
  </si>
  <si>
    <t>Monster 25</t>
  </si>
  <si>
    <t>Devil 25</t>
  </si>
  <si>
    <t>Monster 26</t>
  </si>
  <si>
    <t>Hp1</t>
  </si>
  <si>
    <t>Exp1</t>
  </si>
  <si>
    <t>Hp2</t>
  </si>
  <si>
    <t>Exp2</t>
  </si>
  <si>
    <t>Hp3</t>
  </si>
  <si>
    <t>Exp3</t>
  </si>
  <si>
    <t>Mp1</t>
  </si>
  <si>
    <t>Mp2</t>
  </si>
  <si>
    <t>Mp3</t>
  </si>
  <si>
    <t>Hpp</t>
  </si>
  <si>
    <t>Mpp</t>
  </si>
  <si>
    <t>Expp</t>
  </si>
  <si>
    <t>HP</t>
  </si>
  <si>
    <t>MP</t>
  </si>
  <si>
    <t>EXP</t>
  </si>
  <si>
    <t>sesHP</t>
  </si>
  <si>
    <t>sesMP</t>
  </si>
  <si>
    <t>sesEXP</t>
  </si>
  <si>
    <t>totHP</t>
  </si>
  <si>
    <t>totMP</t>
  </si>
  <si>
    <t>totEXP</t>
  </si>
  <si>
    <t>Average</t>
  </si>
  <si>
    <t>buiminhthang</t>
  </si>
  <si>
    <t>Bùi Minh Thắng
(Projectxx_yyy)</t>
  </si>
  <si>
    <t>hoangsontung</t>
  </si>
  <si>
    <t>Hoàng Sơn Tùng
(Projectxx_yyy)</t>
  </si>
  <si>
    <t>nguyendinhtuan</t>
  </si>
  <si>
    <t>Nguyễn Đình Tuân
(Projectxx_yyy)</t>
  </si>
  <si>
    <t>nguyenhoangnam</t>
  </si>
  <si>
    <t>Nguyễn Hoàng Nam
(Projectxx_yyy)</t>
  </si>
  <si>
    <t>nguyenhuychien</t>
  </si>
  <si>
    <t>Nguyễn Huy Chiến
(Projectxx_yyy)</t>
  </si>
  <si>
    <t>nguyenmauthoai</t>
  </si>
  <si>
    <t>Nguyễn Mâu Thoại
(Projectxx_yyy)</t>
  </si>
  <si>
    <t>nguyenngoctruong</t>
  </si>
  <si>
    <t>Nguyễn Ngọc Trường
(Projectxx_yyy)</t>
  </si>
  <si>
    <t>nguyenthengoc</t>
  </si>
  <si>
    <t>Nguyễn Thế Ngọc
(Projectxx_yyy)</t>
  </si>
  <si>
    <t>nguyenvanduy</t>
  </si>
  <si>
    <t>Nguyễn Văn Duy
(Projectxx_yyy)</t>
  </si>
  <si>
    <t>nguyenvanlinh</t>
  </si>
  <si>
    <t>Nguyễn Văn Trung
(Projectxx_yyy)</t>
  </si>
  <si>
    <t>nguyenvantrung</t>
  </si>
  <si>
    <t>Nguyễn Văn Linh
(Projectxx_yyy)</t>
  </si>
  <si>
    <t>phanvankhang</t>
  </si>
  <si>
    <t>tranhoanghiep</t>
  </si>
  <si>
    <t>Phan Văn Khang
(Projectxx_yyy)</t>
  </si>
  <si>
    <t>Trần Hoàng Hiệp
(Projectxx_yyy)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</si>
</sst>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8000"/>
      <name val="Calibri"/>
      <scheme val="minor"/>
    </font>
    <font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1" fillId="11" borderId="1" xfId="0" applyFont="1" applyFill="1" applyBorder="1"/>
    <xf numFmtId="0" fontId="0" fillId="0" borderId="0" xfId="0" applyAlignment="1">
      <alignment horizontal="left" vertical="center"/>
    </xf>
    <xf numFmtId="0" fontId="0" fillId="0" borderId="7" xfId="0" applyFill="1" applyBorder="1"/>
    <xf numFmtId="0" fontId="0" fillId="3" borderId="7" xfId="0" applyFill="1" applyBorder="1"/>
    <xf numFmtId="0" fontId="0" fillId="0" borderId="7" xfId="0" applyBorder="1"/>
    <xf numFmtId="0" fontId="0" fillId="0" borderId="9" xfId="0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13" borderId="1" xfId="0" applyFill="1" applyBorder="1"/>
    <xf numFmtId="0" fontId="0" fillId="12" borderId="1" xfId="0" applyFill="1" applyBorder="1"/>
    <xf numFmtId="0" fontId="0" fillId="7" borderId="1" xfId="0" applyFill="1" applyBorder="1"/>
    <xf numFmtId="0" fontId="0" fillId="0" borderId="0" xfId="0" quotePrefix="1"/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 wrapText="1"/>
    </xf>
    <xf numFmtId="0" fontId="0" fillId="3" borderId="18" xfId="0" applyFill="1" applyBorder="1" applyAlignment="1">
      <alignment horizontal="left" vertical="center"/>
    </xf>
    <xf numFmtId="0" fontId="0" fillId="0" borderId="19" xfId="0" applyFill="1" applyBorder="1"/>
    <xf numFmtId="0" fontId="0" fillId="12" borderId="17" xfId="0" applyFill="1" applyBorder="1" applyAlignment="1">
      <alignment vertical="center"/>
    </xf>
    <xf numFmtId="0" fontId="0" fillId="12" borderId="18" xfId="0" applyFill="1" applyBorder="1" applyAlignment="1">
      <alignment vertical="center" wrapText="1"/>
    </xf>
    <xf numFmtId="0" fontId="0" fillId="12" borderId="18" xfId="0" applyFill="1" applyBorder="1" applyAlignment="1">
      <alignment horizontal="left" vertical="center"/>
    </xf>
    <xf numFmtId="0" fontId="0" fillId="3" borderId="18" xfId="0" quotePrefix="1" applyFill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18" xfId="0" applyFill="1" applyBorder="1" applyAlignment="1">
      <alignment horizontal="left" vertical="center"/>
    </xf>
    <xf numFmtId="0" fontId="0" fillId="0" borderId="18" xfId="0" quotePrefix="1" applyFill="1" applyBorder="1" applyAlignment="1">
      <alignment horizontal="left" vertical="center"/>
    </xf>
    <xf numFmtId="0" fontId="0" fillId="14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2" borderId="30" xfId="0" applyFill="1" applyBorder="1" applyAlignment="1">
      <alignment vertical="center"/>
    </xf>
    <xf numFmtId="0" fontId="0" fillId="12" borderId="30" xfId="0" applyFill="1" applyBorder="1"/>
    <xf numFmtId="0" fontId="7" fillId="12" borderId="30" xfId="0" applyFont="1" applyFill="1" applyBorder="1"/>
    <xf numFmtId="0" fontId="8" fillId="12" borderId="30" xfId="0" applyFont="1" applyFill="1" applyBorder="1"/>
    <xf numFmtId="0" fontId="0" fillId="3" borderId="11" xfId="0" applyFill="1" applyBorder="1" applyAlignment="1">
      <alignment horizontal="center"/>
    </xf>
    <xf numFmtId="0" fontId="0" fillId="4" borderId="12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/>
    </xf>
    <xf numFmtId="0" fontId="0" fillId="4" borderId="18" xfId="0" quotePrefix="1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30" xfId="0" applyFill="1" applyBorder="1"/>
    <xf numFmtId="0" fontId="10" fillId="12" borderId="30" xfId="0" applyFont="1" applyFill="1" applyBorder="1"/>
    <xf numFmtId="0" fontId="9" fillId="8" borderId="30" xfId="0" applyFont="1" applyFill="1" applyBorder="1"/>
    <xf numFmtId="0" fontId="7" fillId="8" borderId="30" xfId="0" applyFont="1" applyFill="1" applyBorder="1"/>
    <xf numFmtId="0" fontId="0" fillId="0" borderId="0" xfId="0" applyFill="1" applyBorder="1" applyAlignment="1">
      <alignment horizont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" xfId="0" applyBorder="1" applyAlignment="1"/>
    <xf numFmtId="0" fontId="0" fillId="0" borderId="20" xfId="0" applyBorder="1" applyAlignment="1"/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Overview!$D$3</c:f>
              <c:numCache>
                <c:formatCode>General</c:formatCode>
                <c:ptCount val="1"/>
                <c:pt idx="0">
                  <c:v>55.0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Overview!$E$3</c:f>
              <c:numCache>
                <c:formatCode>General</c:formatCode>
                <c:ptCount val="1"/>
                <c:pt idx="0">
                  <c:v>240.0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Overview!$F$3</c:f>
              <c:numCache>
                <c:formatCode>General</c:formatCode>
                <c:ptCount val="1"/>
                <c:pt idx="0">
                  <c:v>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40888"/>
        <c:axId val="2090937896"/>
      </c:barChart>
      <c:catAx>
        <c:axId val="20909408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0937896"/>
        <c:crosses val="autoZero"/>
        <c:auto val="1"/>
        <c:lblAlgn val="ctr"/>
        <c:lblOffset val="100"/>
        <c:noMultiLvlLbl val="0"/>
      </c:catAx>
      <c:valAx>
        <c:axId val="209093789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094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Overview!$F$12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17704"/>
        <c:axId val="2093520680"/>
      </c:barChart>
      <c:catAx>
        <c:axId val="2093517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520680"/>
        <c:crosses val="autoZero"/>
        <c:auto val="1"/>
        <c:lblAlgn val="ctr"/>
        <c:lblOffset val="100"/>
        <c:noMultiLvlLbl val="0"/>
      </c:catAx>
      <c:valAx>
        <c:axId val="2093520680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51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Overview!$D$13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Overview!$E$13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Overview!$F$13</c:f>
              <c:numCache>
                <c:formatCode>General</c:formatCode>
                <c:ptCount val="1"/>
                <c:pt idx="0">
                  <c:v>320.0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46888"/>
        <c:axId val="2093549864"/>
      </c:barChart>
      <c:catAx>
        <c:axId val="209354688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549864"/>
        <c:crosses val="autoZero"/>
        <c:auto val="1"/>
        <c:lblAlgn val="ctr"/>
        <c:lblOffset val="100"/>
        <c:noMultiLvlLbl val="0"/>
      </c:catAx>
      <c:valAx>
        <c:axId val="209354986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5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Overview!$F$14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76328"/>
        <c:axId val="2093579304"/>
      </c:barChart>
      <c:catAx>
        <c:axId val="20935763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579304"/>
        <c:crosses val="autoZero"/>
        <c:auto val="1"/>
        <c:lblAlgn val="ctr"/>
        <c:lblOffset val="100"/>
        <c:noMultiLvlLbl val="0"/>
      </c:catAx>
      <c:valAx>
        <c:axId val="209357930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57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Overview!$D$15</c:f>
              <c:numCache>
                <c:formatCode>General</c:formatCode>
                <c:ptCount val="1"/>
                <c:pt idx="0">
                  <c:v>245.0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Overview!$E$15</c:f>
              <c:numCache>
                <c:formatCode>General</c:formatCode>
                <c:ptCount val="1"/>
                <c:pt idx="0">
                  <c:v>205.0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Overview!$F$15</c:f>
              <c:numCache>
                <c:formatCode>General</c:formatCode>
                <c:ptCount val="1"/>
                <c:pt idx="0">
                  <c:v>590.0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05768"/>
        <c:axId val="2093608744"/>
      </c:barChart>
      <c:catAx>
        <c:axId val="209360576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608744"/>
        <c:crosses val="autoZero"/>
        <c:auto val="1"/>
        <c:lblAlgn val="ctr"/>
        <c:lblOffset val="100"/>
        <c:noMultiLvlLbl val="0"/>
      </c:catAx>
      <c:valAx>
        <c:axId val="209360874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6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bmt!$T$25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bmt!$T$26:$T$40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bmt!$U$25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bmt!$U$26:$U$40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70.0</c:v>
                </c:pt>
                <c:pt idx="3">
                  <c:v>240.0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bmt!$V$25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bmt!$V$26:$V$40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170.0</c:v>
                </c:pt>
                <c:pt idx="3">
                  <c:v>390.0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bmt!$W$25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bmt!$W$26:$W$40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22.5</c:v>
                </c:pt>
                <c:pt idx="3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73000"/>
        <c:axId val="2048269464"/>
      </c:lineChart>
      <c:catAx>
        <c:axId val="2048273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826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826946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8273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0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hst!$T$25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hst!$T$26:$T$40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hst!$U$25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hst!$U$26:$U$40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hst!$V$25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hst!$V$26:$V$40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hst!$W$25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hst!$W$26:$W$40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00392"/>
        <c:axId val="2092903864"/>
      </c:lineChart>
      <c:catAx>
        <c:axId val="209290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903864"/>
        <c:crosses val="autoZero"/>
        <c:auto val="1"/>
        <c:lblAlgn val="ctr"/>
        <c:lblOffset val="100"/>
        <c:noMultiLvlLbl val="0"/>
      </c:catAx>
      <c:valAx>
        <c:axId val="209290386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900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ndt!$T$25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ndt!$T$26:$T$40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55.0</c:v>
                </c:pt>
                <c:pt idx="3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ndt!$U$25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ndt!$U$26:$U$40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245.0</c:v>
                </c:pt>
                <c:pt idx="3">
                  <c:v>425.0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ndt!$V$25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ndt!$V$26:$V$40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320.0</c:v>
                </c:pt>
                <c:pt idx="3">
                  <c:v>500.0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ndt!$W$25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ndt!$W$26:$W$40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125.0</c:v>
                </c:pt>
                <c:pt idx="3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10232"/>
        <c:axId val="2092306744"/>
      </c:lineChart>
      <c:catAx>
        <c:axId val="209231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306744"/>
        <c:crosses val="autoZero"/>
        <c:auto val="1"/>
        <c:lblAlgn val="ctr"/>
        <c:lblOffset val="100"/>
        <c:noMultiLvlLbl val="0"/>
      </c:catAx>
      <c:valAx>
        <c:axId val="209230674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310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67980054597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nhn!$T$25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nhn!$T$26:$T$40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nhn!$U$25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nhn!$U$26:$U$40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nhn!$V$25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nhn!$V$26:$V$40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nhn!$W$25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nhn!$W$26:$W$40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85416"/>
        <c:axId val="2093688888"/>
      </c:lineChart>
      <c:catAx>
        <c:axId val="209368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688888"/>
        <c:crosses val="autoZero"/>
        <c:auto val="1"/>
        <c:lblAlgn val="ctr"/>
        <c:lblOffset val="100"/>
        <c:noMultiLvlLbl val="0"/>
      </c:catAx>
      <c:valAx>
        <c:axId val="2093688888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685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nhc!$T$25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nhc!$T$26:$T$40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45.0</c:v>
                </c:pt>
                <c:pt idx="3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nhc!$U$25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nhc!$U$26:$U$40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125.0</c:v>
                </c:pt>
                <c:pt idx="3">
                  <c:v>125.0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nhc!$V$25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nhc!$V$26:$V$40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170.0</c:v>
                </c:pt>
                <c:pt idx="3">
                  <c:v>390.0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nhc!$W$25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nhc!$W$26:$W$40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60.0</c:v>
                </c:pt>
                <c:pt idx="3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58392"/>
        <c:axId val="2092254904"/>
      </c:lineChart>
      <c:catAx>
        <c:axId val="209225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254904"/>
        <c:crosses val="autoZero"/>
        <c:auto val="1"/>
        <c:lblAlgn val="ctr"/>
        <c:lblOffset val="100"/>
        <c:noMultiLvlLbl val="0"/>
      </c:catAx>
      <c:valAx>
        <c:axId val="209225490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258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nmt!$T$25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nmt!$T$26:$T$40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nmt!$U$25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nmt!$U$26:$U$40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nmt!$V$25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nmt!$V$26:$V$40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nmt!$W$25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nmt!$W$26:$W$40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42584"/>
        <c:axId val="2093746056"/>
      </c:lineChart>
      <c:catAx>
        <c:axId val="20937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746056"/>
        <c:crosses val="autoZero"/>
        <c:auto val="1"/>
        <c:lblAlgn val="ctr"/>
        <c:lblOffset val="100"/>
        <c:noMultiLvlLbl val="0"/>
      </c:catAx>
      <c:valAx>
        <c:axId val="209374605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742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Overview!$D$4</c:f>
              <c:numCache>
                <c:formatCode>General</c:formatCode>
                <c:ptCount val="1"/>
                <c:pt idx="0">
                  <c:v>75.0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Overview!$E$4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Overview!$F$4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77256"/>
        <c:axId val="2090874264"/>
      </c:barChart>
      <c:catAx>
        <c:axId val="2090877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90874264"/>
        <c:crosses val="autoZero"/>
        <c:auto val="1"/>
        <c:lblAlgn val="ctr"/>
        <c:lblOffset val="100"/>
        <c:noMultiLvlLbl val="0"/>
      </c:catAx>
      <c:valAx>
        <c:axId val="209087426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087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nnt!$T$25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nnt!$T$26:$T$40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165.0</c:v>
                </c:pt>
                <c:pt idx="5">
                  <c:v>265.0</c:v>
                </c:pt>
                <c:pt idx="7">
                  <c:v>335.0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nnt!$U$25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nnt!$U$26:$U$40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  <c:pt idx="5">
                  <c:v>95.0</c:v>
                </c:pt>
                <c:pt idx="7">
                  <c:v>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nnt!$V$25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nnt!$V$26:$V$40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420.0</c:v>
                </c:pt>
                <c:pt idx="5">
                  <c:v>550.0</c:v>
                </c:pt>
                <c:pt idx="7">
                  <c:v>550.0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nnt!$W$25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nnt!$W$26:$W$40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105.0</c:v>
                </c:pt>
                <c:pt idx="5">
                  <c:v>50.0</c:v>
                </c:pt>
                <c:pt idx="7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57000"/>
        <c:axId val="2047153480"/>
      </c:lineChart>
      <c:catAx>
        <c:axId val="204715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7153480"/>
        <c:crosses val="autoZero"/>
        <c:auto val="1"/>
        <c:lblAlgn val="ctr"/>
        <c:lblOffset val="100"/>
        <c:noMultiLvlLbl val="0"/>
      </c:catAx>
      <c:valAx>
        <c:axId val="204715348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47157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ntn!$T$25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ntn!$T$26:$T$40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55.0</c:v>
                </c:pt>
                <c:pt idx="3">
                  <c:v>225.0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ntn!$U$25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ntn!$U$26:$U$40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205.0</c:v>
                </c:pt>
                <c:pt idx="3">
                  <c:v>405.0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ntn!$V$25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ntn!$V$26:$V$40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270.0</c:v>
                </c:pt>
                <c:pt idx="3">
                  <c:v>710.0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ntn!$W$25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ntn!$W$26:$W$40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105.0</c:v>
                </c:pt>
                <c:pt idx="3">
                  <c:v>185.0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59192"/>
        <c:axId val="2093713000"/>
      </c:lineChart>
      <c:catAx>
        <c:axId val="209365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713000"/>
        <c:crosses val="autoZero"/>
        <c:auto val="1"/>
        <c:lblAlgn val="ctr"/>
        <c:lblOffset val="100"/>
        <c:noMultiLvlLbl val="0"/>
      </c:catAx>
      <c:valAx>
        <c:axId val="2093713000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659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237244094488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nvd!$T$25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nvd!$T$26:$T$40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nvd!$U$25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nvd!$U$26:$U$40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nvd!$V$25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nvd!$V$26:$V$40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nvd!$W$25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nvd!$W$26:$W$40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10744"/>
        <c:axId val="2092207256"/>
      </c:lineChart>
      <c:catAx>
        <c:axId val="20922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207256"/>
        <c:crosses val="autoZero"/>
        <c:auto val="1"/>
        <c:lblAlgn val="ctr"/>
        <c:lblOffset val="100"/>
        <c:noMultiLvlLbl val="0"/>
      </c:catAx>
      <c:valAx>
        <c:axId val="2092207256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210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91072501000934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nvl!$T$25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nvl!$T$26:$T$40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nvl!$U$25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nvl!$U$26:$U$40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nvl!$V$25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nvl!$V$26:$V$40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nvl!$W$25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nvl!$W$26:$W$40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38872"/>
        <c:axId val="2093842344"/>
      </c:lineChart>
      <c:catAx>
        <c:axId val="209383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42344"/>
        <c:crosses val="autoZero"/>
        <c:auto val="1"/>
        <c:lblAlgn val="ctr"/>
        <c:lblOffset val="100"/>
        <c:noMultiLvlLbl val="0"/>
      </c:catAx>
      <c:valAx>
        <c:axId val="209384234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38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3025466411293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nvt!$T$25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nvt!$T$26:$T$77</c:f>
              <c:numCache>
                <c:formatCode>General</c:formatCode>
                <c:ptCount val="52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nvt!$U$25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nvt!$U$26:$U$77</c:f>
              <c:numCache>
                <c:formatCode>General</c:formatCode>
                <c:ptCount val="52"/>
                <c:pt idx="0">
                  <c:v>25.0</c:v>
                </c:pt>
                <c:pt idx="1">
                  <c:v>25.0</c:v>
                </c:pt>
                <c:pt idx="3">
                  <c:v>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nvt!$V$25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nvt!$V$26:$V$77</c:f>
              <c:numCache>
                <c:formatCode>General</c:formatCode>
                <c:ptCount val="52"/>
                <c:pt idx="0">
                  <c:v>50.0</c:v>
                </c:pt>
                <c:pt idx="1">
                  <c:v>50.0</c:v>
                </c:pt>
                <c:pt idx="3">
                  <c:v>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39048"/>
        <c:axId val="2092133768"/>
      </c:lineChart>
      <c:catAx>
        <c:axId val="209213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133768"/>
        <c:crosses val="autoZero"/>
        <c:auto val="1"/>
        <c:lblAlgn val="ctr"/>
        <c:lblOffset val="100"/>
        <c:noMultiLvlLbl val="0"/>
      </c:catAx>
      <c:valAx>
        <c:axId val="2092133768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139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770593309594262"/>
          <c:h val="0.35643585896156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pvk!$T$25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pvk!$T$26:$T$40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pvk!$U$25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pvk!$U$26:$U$40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pvk!$V$25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pvk!$V$26:$V$40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pvk!$W$25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pvk!$W$26:$W$40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89752"/>
        <c:axId val="2093893224"/>
      </c:lineChart>
      <c:catAx>
        <c:axId val="209388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93224"/>
        <c:crosses val="autoZero"/>
        <c:auto val="1"/>
        <c:lblAlgn val="ctr"/>
        <c:lblOffset val="100"/>
        <c:noMultiLvlLbl val="0"/>
      </c:catAx>
      <c:valAx>
        <c:axId val="209389322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3889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335447286742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8623301068258"/>
          <c:y val="0.0467625899280575"/>
          <c:w val="0.852900646973268"/>
          <c:h val="0.862062538945222"/>
        </c:manualLayout>
      </c:layout>
      <c:lineChart>
        <c:grouping val="standard"/>
        <c:varyColors val="0"/>
        <c:ser>
          <c:idx val="0"/>
          <c:order val="0"/>
          <c:tx>
            <c:strRef>
              <c:f>thh!$T$25</c:f>
              <c:strCache>
                <c:ptCount val="1"/>
                <c:pt idx="0">
                  <c:v>totHP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thh!$T$26:$T$40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thh!$U$25</c:f>
              <c:strCache>
                <c:ptCount val="1"/>
                <c:pt idx="0">
                  <c:v>totMP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thh!$U$26:$U$40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3">
                  <c:v>185.0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thh!$V$25</c:f>
              <c:strCache>
                <c:ptCount val="1"/>
                <c:pt idx="0">
                  <c:v>totEXP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val>
            <c:numRef>
              <c:f>thh!$V$26:$V$40</c:f>
              <c:numCache>
                <c:formatCode>General</c:formatCode>
                <c:ptCount val="15"/>
                <c:pt idx="0">
                  <c:v>50.0</c:v>
                </c:pt>
                <c:pt idx="1">
                  <c:v>50.0</c:v>
                </c:pt>
                <c:pt idx="3">
                  <c:v>490.0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thh!$W$25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thh!$W$26:$W$40</c:f>
              <c:numCache>
                <c:formatCode>General</c:formatCode>
                <c:ptCount val="15"/>
                <c:pt idx="0">
                  <c:v>25.0</c:v>
                </c:pt>
                <c:pt idx="1">
                  <c:v>0.0</c:v>
                </c:pt>
                <c:pt idx="3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064792"/>
        <c:axId val="2092061304"/>
      </c:lineChart>
      <c:catAx>
        <c:axId val="209206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061304"/>
        <c:crosses val="autoZero"/>
        <c:auto val="1"/>
        <c:lblAlgn val="ctr"/>
        <c:lblOffset val="100"/>
        <c:noMultiLvlLbl val="0"/>
      </c:catAx>
      <c:valAx>
        <c:axId val="2092061304"/>
        <c:scaling>
          <c:orientation val="minMax"/>
          <c:max val="2000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92064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02805857866493"/>
          <c:y val="0.316831874632505"/>
          <c:w val="0.0654992410587231"/>
          <c:h val="0.290005969470423"/>
        </c:manualLayout>
      </c:layout>
      <c:overlay val="0"/>
      <c:spPr>
        <a:noFill/>
        <a:ln w="25400">
          <a:noFill/>
        </a:ln>
      </c:spPr>
    </c:legend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Overview!$D$5</c:f>
              <c:numCache>
                <c:formatCode>General</c:formatCode>
                <c:ptCount val="1"/>
                <c:pt idx="0">
                  <c:v>185.0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Overview!$E$5</c:f>
              <c:numCache>
                <c:formatCode>General</c:formatCode>
                <c:ptCount val="1"/>
                <c:pt idx="0">
                  <c:v>425.0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Overview!$F$5</c:f>
              <c:numCache>
                <c:formatCode>General</c:formatCode>
                <c:ptCount val="1"/>
                <c:pt idx="0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99128"/>
        <c:axId val="2093402104"/>
      </c:barChart>
      <c:catAx>
        <c:axId val="20933991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402104"/>
        <c:crosses val="autoZero"/>
        <c:auto val="1"/>
        <c:lblAlgn val="ctr"/>
        <c:lblOffset val="100"/>
        <c:noMultiLvlLbl val="0"/>
      </c:catAx>
      <c:valAx>
        <c:axId val="209340210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39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Overview!$E$6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Overview!$F$6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29192"/>
        <c:axId val="2093432168"/>
      </c:barChart>
      <c:catAx>
        <c:axId val="20934291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432168"/>
        <c:crosses val="autoZero"/>
        <c:auto val="1"/>
        <c:lblAlgn val="ctr"/>
        <c:lblOffset val="100"/>
        <c:noMultiLvlLbl val="0"/>
      </c:catAx>
      <c:valAx>
        <c:axId val="2093432168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4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Overview!$D$7</c:f>
              <c:numCache>
                <c:formatCode>General</c:formatCode>
                <c:ptCount val="1"/>
                <c:pt idx="0">
                  <c:v>155.0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Overview!$E$7</c:f>
              <c:numCache>
                <c:formatCode>General</c:formatCode>
                <c:ptCount val="1"/>
                <c:pt idx="0">
                  <c:v>125.0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Overview!$F$7</c:f>
              <c:numCache>
                <c:formatCode>General</c:formatCode>
                <c:ptCount val="1"/>
                <c:pt idx="0">
                  <c:v>390.0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49944"/>
        <c:axId val="2092752920"/>
      </c:barChart>
      <c:catAx>
        <c:axId val="209274994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2752920"/>
        <c:crosses val="autoZero"/>
        <c:auto val="1"/>
        <c:lblAlgn val="ctr"/>
        <c:lblOffset val="100"/>
        <c:noMultiLvlLbl val="0"/>
      </c:catAx>
      <c:valAx>
        <c:axId val="2092752920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274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Overview!$E$8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Overview!$F$8</c:f>
              <c:numCache>
                <c:formatCode>General</c:formatCode>
                <c:ptCount val="1"/>
                <c:pt idx="0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83496"/>
        <c:axId val="2092786472"/>
      </c:barChart>
      <c:catAx>
        <c:axId val="20927834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92786472"/>
        <c:crosses val="autoZero"/>
        <c:auto val="1"/>
        <c:lblAlgn val="ctr"/>
        <c:lblOffset val="100"/>
        <c:noMultiLvlLbl val="0"/>
      </c:catAx>
      <c:valAx>
        <c:axId val="2092786472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278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Overview!$D$9</c:f>
              <c:numCache>
                <c:formatCode>General</c:formatCode>
                <c:ptCount val="1"/>
                <c:pt idx="0">
                  <c:v>335.0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Overview!$E$9</c:f>
              <c:numCache>
                <c:formatCode>General</c:formatCode>
                <c:ptCount val="1"/>
                <c:pt idx="0">
                  <c:v>95.0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Overview!$F$9</c:f>
              <c:numCache>
                <c:formatCode>General</c:formatCode>
                <c:ptCount val="1"/>
                <c:pt idx="0">
                  <c:v>550.0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186296"/>
        <c:axId val="2047183304"/>
      </c:barChart>
      <c:catAx>
        <c:axId val="2047186296"/>
        <c:scaling>
          <c:orientation val="minMax"/>
        </c:scaling>
        <c:delete val="0"/>
        <c:axPos val="l"/>
        <c:majorTickMark val="out"/>
        <c:minorTickMark val="none"/>
        <c:tickLblPos val="nextTo"/>
        <c:crossAx val="2047183304"/>
        <c:crosses val="autoZero"/>
        <c:auto val="1"/>
        <c:lblAlgn val="ctr"/>
        <c:lblOffset val="100"/>
        <c:noMultiLvlLbl val="0"/>
      </c:catAx>
      <c:valAx>
        <c:axId val="2047183304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718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Overview!$D$10</c:f>
              <c:numCache>
                <c:formatCode>General</c:formatCode>
                <c:ptCount val="1"/>
                <c:pt idx="0">
                  <c:v>325.0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Overview!$E$10</c:f>
              <c:numCache>
                <c:formatCode>General</c:formatCode>
                <c:ptCount val="1"/>
                <c:pt idx="0">
                  <c:v>435.0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Overview!$F$10</c:f>
              <c:numCache>
                <c:formatCode>General</c:formatCode>
                <c:ptCount val="1"/>
                <c:pt idx="0">
                  <c:v>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54200"/>
        <c:axId val="2093457176"/>
      </c:barChart>
      <c:catAx>
        <c:axId val="20934542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457176"/>
        <c:crosses val="autoZero"/>
        <c:auto val="1"/>
        <c:lblAlgn val="ctr"/>
        <c:lblOffset val="100"/>
        <c:noMultiLvlLbl val="0"/>
      </c:catAx>
      <c:valAx>
        <c:axId val="209345717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4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Overview!$D$11</c:f>
              <c:numCache>
                <c:formatCode>General</c:formatCode>
                <c:ptCount val="1"/>
                <c:pt idx="0">
                  <c:v>35.0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Overview!$E$11</c:f>
              <c:numCache>
                <c:formatCode>General</c:formatCode>
                <c:ptCount val="1"/>
                <c:pt idx="0">
                  <c:v>25.0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Overview!$F$11</c:f>
              <c:numCache>
                <c:formatCode>General</c:formatCode>
                <c:ptCount val="1"/>
                <c:pt idx="0">
                  <c:v>160.0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87720"/>
        <c:axId val="2093490696"/>
      </c:barChart>
      <c:catAx>
        <c:axId val="209348772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3490696"/>
        <c:crosses val="autoZero"/>
        <c:auto val="1"/>
        <c:lblAlgn val="ctr"/>
        <c:lblOffset val="100"/>
        <c:noMultiLvlLbl val="0"/>
      </c:catAx>
      <c:valAx>
        <c:axId val="2093490696"/>
        <c:scaling>
          <c:orientation val="minMax"/>
          <c:max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48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57150</xdr:rowOff>
    </xdr:from>
    <xdr:to>
      <xdr:col>7</xdr:col>
      <xdr:colOff>7327900</xdr:colOff>
      <xdr:row>2</xdr:row>
      <xdr:rowOff>1320800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3</xdr:row>
      <xdr:rowOff>57150</xdr:rowOff>
    </xdr:from>
    <xdr:to>
      <xdr:col>7</xdr:col>
      <xdr:colOff>7327900</xdr:colOff>
      <xdr:row>3</xdr:row>
      <xdr:rowOff>1320800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4</xdr:row>
      <xdr:rowOff>57150</xdr:rowOff>
    </xdr:from>
    <xdr:to>
      <xdr:col>7</xdr:col>
      <xdr:colOff>7327900</xdr:colOff>
      <xdr:row>4</xdr:row>
      <xdr:rowOff>1320800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5</xdr:row>
      <xdr:rowOff>57150</xdr:rowOff>
    </xdr:from>
    <xdr:to>
      <xdr:col>7</xdr:col>
      <xdr:colOff>7327900</xdr:colOff>
      <xdr:row>5</xdr:row>
      <xdr:rowOff>1320800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107950</xdr:colOff>
      <xdr:row>6</xdr:row>
      <xdr:rowOff>57150</xdr:rowOff>
    </xdr:from>
    <xdr:to>
      <xdr:col>7</xdr:col>
      <xdr:colOff>7327900</xdr:colOff>
      <xdr:row>6</xdr:row>
      <xdr:rowOff>1320800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107950</xdr:colOff>
      <xdr:row>7</xdr:row>
      <xdr:rowOff>57150</xdr:rowOff>
    </xdr:from>
    <xdr:to>
      <xdr:col>7</xdr:col>
      <xdr:colOff>7327900</xdr:colOff>
      <xdr:row>7</xdr:row>
      <xdr:rowOff>1320800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107950</xdr:colOff>
      <xdr:row>8</xdr:row>
      <xdr:rowOff>57150</xdr:rowOff>
    </xdr:from>
    <xdr:to>
      <xdr:col>7</xdr:col>
      <xdr:colOff>7327900</xdr:colOff>
      <xdr:row>8</xdr:row>
      <xdr:rowOff>1320800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107950</xdr:colOff>
      <xdr:row>9</xdr:row>
      <xdr:rowOff>57150</xdr:rowOff>
    </xdr:from>
    <xdr:to>
      <xdr:col>7</xdr:col>
      <xdr:colOff>7327900</xdr:colOff>
      <xdr:row>9</xdr:row>
      <xdr:rowOff>1320800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107950</xdr:colOff>
      <xdr:row>10</xdr:row>
      <xdr:rowOff>57150</xdr:rowOff>
    </xdr:from>
    <xdr:to>
      <xdr:col>7</xdr:col>
      <xdr:colOff>7327900</xdr:colOff>
      <xdr:row>10</xdr:row>
      <xdr:rowOff>1320800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107950</xdr:colOff>
      <xdr:row>11</xdr:row>
      <xdr:rowOff>57150</xdr:rowOff>
    </xdr:from>
    <xdr:to>
      <xdr:col>7</xdr:col>
      <xdr:colOff>7327900</xdr:colOff>
      <xdr:row>11</xdr:row>
      <xdr:rowOff>1320800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107950</xdr:colOff>
      <xdr:row>12</xdr:row>
      <xdr:rowOff>57150</xdr:rowOff>
    </xdr:from>
    <xdr:to>
      <xdr:col>7</xdr:col>
      <xdr:colOff>7327900</xdr:colOff>
      <xdr:row>12</xdr:row>
      <xdr:rowOff>1320800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76200</xdr:colOff>
      <xdr:row>13</xdr:row>
      <xdr:rowOff>57150</xdr:rowOff>
    </xdr:from>
    <xdr:to>
      <xdr:col>7</xdr:col>
      <xdr:colOff>7327900</xdr:colOff>
      <xdr:row>13</xdr:row>
      <xdr:rowOff>1323975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7</xdr:col>
      <xdr:colOff>7327900</xdr:colOff>
      <xdr:row>14</xdr:row>
      <xdr:rowOff>1266825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21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4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647700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622300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660400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22</xdr:col>
      <xdr:colOff>635000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165100</xdr:rowOff>
    </xdr:from>
    <xdr:to>
      <xdr:col>23</xdr:col>
      <xdr:colOff>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U29"/>
  <sheetViews>
    <sheetView workbookViewId="0">
      <selection activeCell="H9" sqref="H9"/>
    </sheetView>
  </sheetViews>
  <sheetFormatPr baseColWidth="10" defaultColWidth="8.83203125" defaultRowHeight="14" x14ac:dyDescent="0"/>
  <cols>
    <col min="6" max="6" width="18.1640625" customWidth="1"/>
  </cols>
  <sheetData>
    <row r="1" spans="1:21">
      <c r="A1" t="s">
        <v>2</v>
      </c>
      <c r="B1" t="s">
        <v>66</v>
      </c>
      <c r="C1" t="s">
        <v>67</v>
      </c>
      <c r="D1" t="s">
        <v>68</v>
      </c>
      <c r="F1" s="66"/>
      <c r="G1" s="66">
        <v>1</v>
      </c>
      <c r="H1" s="66">
        <v>2</v>
      </c>
      <c r="I1" s="66">
        <v>3</v>
      </c>
      <c r="J1" s="66">
        <v>4</v>
      </c>
      <c r="K1" s="66">
        <v>5</v>
      </c>
      <c r="L1" s="66">
        <v>6</v>
      </c>
      <c r="M1" s="66">
        <v>7</v>
      </c>
      <c r="N1" s="66">
        <v>8</v>
      </c>
      <c r="O1" s="66">
        <v>9</v>
      </c>
      <c r="P1" s="66">
        <v>10</v>
      </c>
      <c r="Q1" s="66">
        <v>11</v>
      </c>
      <c r="R1" s="66">
        <v>12</v>
      </c>
      <c r="S1" s="66">
        <v>13</v>
      </c>
      <c r="T1" s="66">
        <v>14</v>
      </c>
      <c r="U1" s="66">
        <v>15</v>
      </c>
    </row>
    <row r="2" spans="1:21">
      <c r="A2">
        <v>1</v>
      </c>
      <c r="B2">
        <v>1000</v>
      </c>
      <c r="C2">
        <v>1500</v>
      </c>
      <c r="D2">
        <v>2000</v>
      </c>
      <c r="F2" s="56" t="str">
        <f>Overview!B3</f>
        <v>buiminhthang</v>
      </c>
      <c r="G2" s="57">
        <f>bmt!W27</f>
        <v>22.5</v>
      </c>
      <c r="H2" s="67">
        <f>bmt!W29</f>
        <v>85</v>
      </c>
      <c r="I2" s="57">
        <f>bmt!W31</f>
        <v>0</v>
      </c>
      <c r="J2" s="57">
        <f>bmt!W33</f>
        <v>0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>
      <c r="A3">
        <v>2</v>
      </c>
      <c r="B3">
        <f>B2+1000</f>
        <v>2000</v>
      </c>
      <c r="C3">
        <f>C2+1500</f>
        <v>3000</v>
      </c>
      <c r="D3">
        <f>2000+D2</f>
        <v>4000</v>
      </c>
      <c r="F3" s="56" t="str">
        <f>Overview!B4</f>
        <v>hoangsontung</v>
      </c>
      <c r="G3" s="57">
        <f>hst!W27</f>
        <v>0</v>
      </c>
      <c r="H3" s="57">
        <f>hst!W29</f>
        <v>0</v>
      </c>
      <c r="I3" s="57">
        <f>hst!W31</f>
        <v>0</v>
      </c>
      <c r="J3" s="57">
        <f>hst!W33</f>
        <v>0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1">
      <c r="A4">
        <v>3</v>
      </c>
      <c r="B4">
        <f t="shared" ref="B4:B13" si="0">B3+1000</f>
        <v>3000</v>
      </c>
      <c r="C4">
        <f t="shared" ref="C4:C13" si="1">C3+1500</f>
        <v>4500</v>
      </c>
      <c r="D4">
        <f t="shared" ref="D4:D13" si="2">2000+D3</f>
        <v>6000</v>
      </c>
      <c r="F4" s="56" t="str">
        <f>Overview!B5</f>
        <v>nguyendinhtuan</v>
      </c>
      <c r="G4" s="69">
        <f>ndt!W27</f>
        <v>125</v>
      </c>
      <c r="H4" s="57">
        <f>ndt!W29</f>
        <v>110</v>
      </c>
      <c r="I4" s="57">
        <f>ndt!W31</f>
        <v>0</v>
      </c>
      <c r="J4" s="57">
        <f>ndt!W33</f>
        <v>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1">
      <c r="A5">
        <v>4</v>
      </c>
      <c r="B5">
        <f t="shared" si="0"/>
        <v>4000</v>
      </c>
      <c r="C5">
        <f t="shared" si="1"/>
        <v>6000</v>
      </c>
      <c r="D5">
        <f t="shared" si="2"/>
        <v>8000</v>
      </c>
      <c r="F5" s="56" t="str">
        <f>Overview!B6</f>
        <v>nguyenhoangnam</v>
      </c>
      <c r="G5" s="57">
        <f>nhn!W27</f>
        <v>0</v>
      </c>
      <c r="H5" s="57">
        <f>nhn!W29</f>
        <v>0</v>
      </c>
      <c r="I5" s="57">
        <f>nhn!W31</f>
        <v>0</v>
      </c>
      <c r="J5" s="57">
        <f>nhn!W33</f>
        <v>0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</row>
    <row r="6" spans="1:21">
      <c r="A6">
        <v>5</v>
      </c>
      <c r="B6">
        <f t="shared" si="0"/>
        <v>5000</v>
      </c>
      <c r="C6">
        <f t="shared" si="1"/>
        <v>7500</v>
      </c>
      <c r="D6">
        <f t="shared" si="2"/>
        <v>10000</v>
      </c>
      <c r="F6" s="56" t="str">
        <f>Overview!B7</f>
        <v>nguyenhuychien</v>
      </c>
      <c r="G6" s="57">
        <f>nhc!W27</f>
        <v>60</v>
      </c>
      <c r="H6" s="57">
        <f>nhc!W29</f>
        <v>55</v>
      </c>
      <c r="I6" s="57">
        <f>nhc!W31</f>
        <v>0</v>
      </c>
      <c r="J6" s="57">
        <f>nhc!W33</f>
        <v>0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</row>
    <row r="7" spans="1:21">
      <c r="A7">
        <v>6</v>
      </c>
      <c r="B7">
        <f t="shared" si="0"/>
        <v>6000</v>
      </c>
      <c r="C7">
        <f t="shared" si="1"/>
        <v>9000</v>
      </c>
      <c r="D7">
        <f t="shared" si="2"/>
        <v>12000</v>
      </c>
      <c r="F7" s="56" t="str">
        <f>Overview!B8</f>
        <v>nguyenmauthoai</v>
      </c>
      <c r="G7" s="57">
        <f>nmt!W27</f>
        <v>0</v>
      </c>
      <c r="H7" s="57">
        <f>nmt!W29</f>
        <v>0</v>
      </c>
      <c r="I7" s="57">
        <f>nmt!W31</f>
        <v>0</v>
      </c>
      <c r="J7" s="57">
        <f>nmt!W33</f>
        <v>0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spans="1:21">
      <c r="A8">
        <v>7</v>
      </c>
      <c r="B8">
        <f t="shared" si="0"/>
        <v>7000</v>
      </c>
      <c r="C8">
        <f t="shared" si="1"/>
        <v>10500</v>
      </c>
      <c r="D8">
        <f t="shared" si="2"/>
        <v>14000</v>
      </c>
      <c r="F8" s="56" t="str">
        <f>Overview!B9</f>
        <v>nguyenngoctruong</v>
      </c>
      <c r="G8" s="57">
        <f>nnt!W27</f>
        <v>0</v>
      </c>
      <c r="H8" s="57">
        <f>nnt!W29</f>
        <v>105</v>
      </c>
      <c r="I8" s="58">
        <f>nnt!W31</f>
        <v>50</v>
      </c>
      <c r="J8" s="59">
        <f>nnt!W33</f>
        <v>35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>
      <c r="A9">
        <v>8</v>
      </c>
      <c r="B9">
        <f t="shared" si="0"/>
        <v>8000</v>
      </c>
      <c r="C9">
        <f t="shared" si="1"/>
        <v>12000</v>
      </c>
      <c r="D9">
        <f t="shared" si="2"/>
        <v>16000</v>
      </c>
      <c r="F9" s="56" t="str">
        <f>Overview!B10</f>
        <v>nguyenthengoc</v>
      </c>
      <c r="G9" s="68">
        <f>ntn!W27</f>
        <v>105</v>
      </c>
      <c r="H9" s="69">
        <f>ntn!W29</f>
        <v>185</v>
      </c>
      <c r="I9" s="59">
        <f>ntn!W31</f>
        <v>0</v>
      </c>
      <c r="J9" s="58">
        <f>ntn!W33</f>
        <v>0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1:21">
      <c r="A10">
        <v>9</v>
      </c>
      <c r="B10">
        <f t="shared" si="0"/>
        <v>9000</v>
      </c>
      <c r="C10">
        <f t="shared" si="1"/>
        <v>13500</v>
      </c>
      <c r="D10">
        <f t="shared" si="2"/>
        <v>18000</v>
      </c>
      <c r="F10" s="56" t="str">
        <f>Overview!B11</f>
        <v>nguyenvanduy</v>
      </c>
      <c r="G10" s="57">
        <f>nvd!W27</f>
        <v>0</v>
      </c>
      <c r="H10" s="57">
        <f>nvd!W29</f>
        <v>5</v>
      </c>
      <c r="I10" s="57">
        <f>nvd!W31</f>
        <v>0</v>
      </c>
      <c r="J10" s="57">
        <f>nvd!W33</f>
        <v>0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spans="1:21">
      <c r="A11">
        <v>10</v>
      </c>
      <c r="B11">
        <f t="shared" si="0"/>
        <v>10000</v>
      </c>
      <c r="C11">
        <f t="shared" si="1"/>
        <v>15000</v>
      </c>
      <c r="D11">
        <f t="shared" si="2"/>
        <v>20000</v>
      </c>
      <c r="F11" s="56" t="str">
        <f>Overview!B12</f>
        <v>nguyenvanlinh</v>
      </c>
      <c r="G11" s="57">
        <f>nvl!W27</f>
        <v>0</v>
      </c>
      <c r="H11" s="57">
        <f>nvl!W29</f>
        <v>0</v>
      </c>
      <c r="I11" s="57">
        <f>nvl!W31</f>
        <v>0</v>
      </c>
      <c r="J11" s="57">
        <f>nvl!W33</f>
        <v>0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>
      <c r="A12">
        <v>11</v>
      </c>
      <c r="B12">
        <f t="shared" si="0"/>
        <v>11000</v>
      </c>
      <c r="C12">
        <f t="shared" si="1"/>
        <v>16500</v>
      </c>
      <c r="D12">
        <f t="shared" si="2"/>
        <v>22000</v>
      </c>
      <c r="F12" s="56" t="str">
        <f>Overview!B13</f>
        <v>nguyenvantrung</v>
      </c>
      <c r="G12" s="57">
        <f>nvt!W27</f>
        <v>0</v>
      </c>
      <c r="H12" s="57">
        <f>nvt!W29</f>
        <v>70</v>
      </c>
      <c r="I12" s="57">
        <f>nvt!W31</f>
        <v>0</v>
      </c>
      <c r="J12" s="57">
        <f>nvt!W33</f>
        <v>0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>
      <c r="A13">
        <v>12</v>
      </c>
      <c r="B13">
        <f t="shared" si="0"/>
        <v>12000</v>
      </c>
      <c r="C13">
        <f t="shared" si="1"/>
        <v>18000</v>
      </c>
      <c r="D13">
        <f t="shared" si="2"/>
        <v>24000</v>
      </c>
      <c r="F13" s="56" t="str">
        <f>Overview!B14</f>
        <v>phanvankhang</v>
      </c>
      <c r="G13" s="57">
        <f>pvk!W27</f>
        <v>0</v>
      </c>
      <c r="H13" s="57">
        <f>pvk!W29</f>
        <v>0</v>
      </c>
      <c r="I13" s="57">
        <f>pvk!W31</f>
        <v>0</v>
      </c>
      <c r="J13" s="57">
        <f>pvk!W33</f>
        <v>0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>
      <c r="B14" s="38"/>
      <c r="F14" s="56" t="str">
        <f>Overview!B15</f>
        <v>tranhoanghiep</v>
      </c>
      <c r="G14" s="57">
        <f>thh!W27</f>
        <v>0</v>
      </c>
      <c r="H14" s="68">
        <f>thh!W29</f>
        <v>145</v>
      </c>
      <c r="I14" s="57">
        <f>thh!W31</f>
        <v>0</v>
      </c>
      <c r="J14" s="57">
        <f>thh!W33</f>
        <v>0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spans="1:21">
      <c r="B15" s="38"/>
      <c r="F15" s="56" t="e">
        <f>Overview!#REF!</f>
        <v>#REF!</v>
      </c>
      <c r="G15" s="57" t="e">
        <f>#REF!</f>
        <v>#REF!</v>
      </c>
      <c r="H15" s="57" t="e">
        <f>#REF!</f>
        <v>#REF!</v>
      </c>
      <c r="I15" s="57" t="e">
        <f>#REF!</f>
        <v>#REF!</v>
      </c>
      <c r="J15" s="57" t="e">
        <f>#REF!</f>
        <v>#REF!</v>
      </c>
    </row>
    <row r="16" spans="1:21">
      <c r="B16" s="38"/>
    </row>
    <row r="17" spans="2:2">
      <c r="B17" s="38"/>
    </row>
    <row r="18" spans="2:2">
      <c r="B18" s="38"/>
    </row>
    <row r="19" spans="2:2">
      <c r="B19" s="38"/>
    </row>
    <row r="20" spans="2:2">
      <c r="B20" s="38"/>
    </row>
    <row r="21" spans="2:2">
      <c r="B21" s="38"/>
    </row>
    <row r="22" spans="2:2">
      <c r="B22" s="38"/>
    </row>
    <row r="23" spans="2:2">
      <c r="B23" s="38"/>
    </row>
    <row r="24" spans="2:2">
      <c r="B24" s="38"/>
    </row>
    <row r="25" spans="2:2">
      <c r="B25" s="38"/>
    </row>
    <row r="26" spans="2:2">
      <c r="B26" s="38"/>
    </row>
    <row r="27" spans="2:2">
      <c r="B27" s="38"/>
    </row>
    <row r="28" spans="2:2">
      <c r="B28" s="38"/>
    </row>
    <row r="29" spans="2:2">
      <c r="B29" s="3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4" workbookViewId="0">
      <selection activeCell="C31" sqref="C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Overview!B10</f>
        <v>nguyenthengoc</v>
      </c>
      <c r="E1" s="4" t="s">
        <v>0</v>
      </c>
    </row>
    <row r="2" spans="1:5" ht="18">
      <c r="A2" s="4" t="str">
        <f>Overview!C10</f>
        <v>Nguyễn Thế Ngọc_x000D_(Projectxx_yyy)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325</v>
      </c>
    </row>
    <row r="7" spans="1:5">
      <c r="A7" t="s">
        <v>67</v>
      </c>
      <c r="B7">
        <f>SUM(R26:R77)</f>
        <v>435</v>
      </c>
    </row>
    <row r="8" spans="1:5">
      <c r="A8" t="s">
        <v>68</v>
      </c>
      <c r="B8">
        <f>SUM(S26:S77)</f>
        <v>750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30</v>
      </c>
      <c r="O27" s="5">
        <v>0</v>
      </c>
      <c r="P27" s="5">
        <v>0</v>
      </c>
      <c r="Q27" s="5">
        <f t="shared" ref="Q27:Q77" si="0">B27+D27+F27+N27</f>
        <v>30</v>
      </c>
      <c r="R27" s="5">
        <f>H27+J27+L27+O27</f>
        <v>0</v>
      </c>
      <c r="S27" s="5">
        <f>C27+E27+G27+P27+I27+K27+M27</f>
        <v>0</v>
      </c>
      <c r="T27" s="82">
        <f>Q27+Q28+T26</f>
        <v>55</v>
      </c>
      <c r="U27" s="82">
        <f>R27+R28+U26</f>
        <v>205</v>
      </c>
      <c r="V27" s="82">
        <f>+S27+S28+V26</f>
        <v>270</v>
      </c>
      <c r="W27" s="82">
        <f>(Q27+R27+Q28+R28)/2</f>
        <v>105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20</v>
      </c>
      <c r="I28" s="35">
        <v>50</v>
      </c>
      <c r="J28" s="35">
        <v>70</v>
      </c>
      <c r="K28" s="35">
        <v>70</v>
      </c>
      <c r="L28" s="35">
        <v>90</v>
      </c>
      <c r="M28" s="35">
        <v>100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180</v>
      </c>
      <c r="S28" s="51">
        <f>I28+K28+M28+P28</f>
        <v>220</v>
      </c>
      <c r="T28" s="83"/>
      <c r="U28" s="83"/>
      <c r="V28" s="83"/>
      <c r="W28" s="83"/>
    </row>
    <row r="29" spans="1:23">
      <c r="A29" s="36" t="s">
        <v>5</v>
      </c>
      <c r="B29" s="5">
        <v>30</v>
      </c>
      <c r="C29" s="5">
        <v>50</v>
      </c>
      <c r="D29" s="5">
        <v>50</v>
      </c>
      <c r="E29" s="5">
        <v>70</v>
      </c>
      <c r="F29" s="5">
        <v>90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170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2">
        <f>Q29+Q30+T27</f>
        <v>225</v>
      </c>
      <c r="U29" s="82">
        <f>R29+R30+U27</f>
        <v>405</v>
      </c>
      <c r="V29" s="82">
        <f>+S29+S30+V27</f>
        <v>710</v>
      </c>
      <c r="W29" s="82">
        <f>(Q29+R29+Q30+R30)/2</f>
        <v>185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40</v>
      </c>
      <c r="I30" s="35">
        <v>50</v>
      </c>
      <c r="J30" s="35">
        <v>80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200</v>
      </c>
      <c r="S30" s="51">
        <f t="shared" si="2"/>
        <v>220</v>
      </c>
      <c r="T30" s="83"/>
      <c r="U30" s="83"/>
      <c r="V30" s="83"/>
      <c r="W30" s="83"/>
    </row>
    <row r="31" spans="1:23">
      <c r="A31" s="36" t="s">
        <v>7</v>
      </c>
      <c r="B31" s="5">
        <v>30</v>
      </c>
      <c r="C31" s="5">
        <v>40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30</v>
      </c>
      <c r="R31" s="5">
        <v>30</v>
      </c>
      <c r="S31" s="5">
        <f t="shared" si="2"/>
        <v>40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>
        <v>70</v>
      </c>
      <c r="E33" s="5">
        <v>90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70</v>
      </c>
      <c r="R33" s="5">
        <f t="shared" si="1"/>
        <v>0</v>
      </c>
      <c r="S33" s="5">
        <f t="shared" si="1"/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N28" sqref="N2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Overview!B11</f>
        <v>nguyenvanduy</v>
      </c>
      <c r="E1" s="4" t="s">
        <v>0</v>
      </c>
    </row>
    <row r="2" spans="1:5" ht="18">
      <c r="A2" s="4" t="str">
        <f>Overview!C11</f>
        <v>Nguyễn Văn Duy_x000D_(Projectxx_yyy)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35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160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>
        <v>10</v>
      </c>
      <c r="C29" s="5">
        <v>50</v>
      </c>
      <c r="D29" s="5">
        <v>0</v>
      </c>
      <c r="E29" s="5">
        <v>30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10</v>
      </c>
      <c r="R29" s="5">
        <f t="shared" ref="R29:S77" si="1">H29+J29+L29+O29</f>
        <v>0</v>
      </c>
      <c r="S29" s="5">
        <f t="shared" ref="S29:S31" si="2">C29+E29+G29+P29+I29+K29+M29</f>
        <v>80</v>
      </c>
      <c r="T29" s="82">
        <f>Q29+Q30+T27</f>
        <v>35</v>
      </c>
      <c r="U29" s="82">
        <f>R29+R30+U27</f>
        <v>25</v>
      </c>
      <c r="V29" s="82">
        <f>+S29+S30+V27</f>
        <v>160</v>
      </c>
      <c r="W29" s="82">
        <f>(Q29+R29+Q30+R30)/2</f>
        <v>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30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0</v>
      </c>
      <c r="S30" s="51">
        <f t="shared" si="2"/>
        <v>30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Overview!B12</f>
        <v>nguyenvanlinh</v>
      </c>
      <c r="E1" s="4" t="s">
        <v>0</v>
      </c>
    </row>
    <row r="2" spans="1:5" ht="18">
      <c r="A2" s="4" t="str">
        <f>Overview!C12</f>
        <v>Nguyễn Văn Linh_x000D_(Projectxx_yyy)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2">
        <f>Q29+Q30+T27</f>
        <v>25</v>
      </c>
      <c r="U29" s="82">
        <f>R29+R30+U27</f>
        <v>25</v>
      </c>
      <c r="V29" s="82">
        <f>+S29+S30+V27</f>
        <v>50</v>
      </c>
      <c r="W29" s="82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E31" sqref="E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Overview!B13</f>
        <v>nguyenvantrung</v>
      </c>
      <c r="E1" s="4" t="s">
        <v>0</v>
      </c>
    </row>
    <row r="2" spans="1:5" ht="18">
      <c r="A2" s="4" t="str">
        <f>Overview!C13</f>
        <v>Nguyễn Văn Trung_x000D_(Projectxx_yyy)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155</v>
      </c>
    </row>
    <row r="7" spans="1:5">
      <c r="A7" t="s">
        <v>67</v>
      </c>
      <c r="B7">
        <f>SUM(R26:R77)</f>
        <v>125</v>
      </c>
    </row>
    <row r="8" spans="1:5">
      <c r="A8" t="s">
        <v>68</v>
      </c>
      <c r="B8">
        <f>SUM(S26:S77)</f>
        <v>320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/>
      <c r="C29" s="5"/>
      <c r="D29" s="5"/>
      <c r="E29" s="5"/>
      <c r="F29" s="5">
        <v>70</v>
      </c>
      <c r="G29" s="5">
        <v>100</v>
      </c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70</v>
      </c>
      <c r="R29" s="5">
        <f t="shared" ref="R29:S77" si="1">H29+J29+L29+O29</f>
        <v>0</v>
      </c>
      <c r="S29" s="5">
        <f t="shared" ref="S29:S31" si="2">C29+E29+G29+P29+I29+K29+M29</f>
        <v>100</v>
      </c>
      <c r="T29" s="82">
        <f>Q29+Q30+T27</f>
        <v>95</v>
      </c>
      <c r="U29" s="82">
        <f>R29+R30+U27</f>
        <v>95</v>
      </c>
      <c r="V29" s="82">
        <f>+S29+S30+V27</f>
        <v>270</v>
      </c>
      <c r="W29" s="82">
        <f>(Q29+R29+Q30+R30)/2</f>
        <v>70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20</v>
      </c>
      <c r="I30" s="35">
        <v>50</v>
      </c>
      <c r="J30" s="35">
        <v>50</v>
      </c>
      <c r="K30" s="35">
        <v>70</v>
      </c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70</v>
      </c>
      <c r="S30" s="51">
        <f t="shared" si="2"/>
        <v>120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>
        <v>30</v>
      </c>
      <c r="E31" s="5">
        <v>50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30</v>
      </c>
      <c r="R31" s="5">
        <v>30</v>
      </c>
      <c r="S31" s="5">
        <f t="shared" si="2"/>
        <v>50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>
        <v>30</v>
      </c>
      <c r="C33" s="5">
        <v>50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30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A2" workbookViewId="0">
      <selection activeCell="J38" sqref="J38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Overview!B14</f>
        <v>phanvankhang</v>
      </c>
      <c r="E1" s="4" t="s">
        <v>0</v>
      </c>
    </row>
    <row r="2" spans="1:5" ht="18">
      <c r="A2" s="4" t="str">
        <f>Overview!C14</f>
        <v>Phan Văn Khang_x000D_(Projectxx_yyy)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2">
        <f>Q29+Q30+T27</f>
        <v>25</v>
      </c>
      <c r="U29" s="82">
        <f>R29+R30+U27</f>
        <v>25</v>
      </c>
      <c r="V29" s="82">
        <f>+S29+S30+V27</f>
        <v>50</v>
      </c>
      <c r="W29" s="82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abSelected="1" workbookViewId="0">
      <selection activeCell="G32" sqref="G32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Overview!B15</f>
        <v>tranhoanghiep</v>
      </c>
      <c r="E1" s="4" t="s">
        <v>0</v>
      </c>
    </row>
    <row r="2" spans="1:5" ht="18">
      <c r="A2" s="4" t="str">
        <f>Overview!C15</f>
        <v>Trần Hoàng Hiệp_x000D_(Projectxx_yyy)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245</v>
      </c>
    </row>
    <row r="7" spans="1:5">
      <c r="A7" t="s">
        <v>67</v>
      </c>
      <c r="B7">
        <f>SUM(R26:R77)</f>
        <v>205</v>
      </c>
    </row>
    <row r="8" spans="1:5">
      <c r="A8" t="s">
        <v>68</v>
      </c>
      <c r="B8">
        <f>SUM(S26:S77)</f>
        <v>590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>
        <v>30</v>
      </c>
      <c r="C29" s="5">
        <v>50</v>
      </c>
      <c r="D29" s="5">
        <v>50</v>
      </c>
      <c r="E29" s="5">
        <v>70</v>
      </c>
      <c r="F29" s="5">
        <v>50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130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2">
        <f>Q29+Q30+T27</f>
        <v>155</v>
      </c>
      <c r="U29" s="82">
        <f>R29+R30+U27</f>
        <v>185</v>
      </c>
      <c r="V29" s="82">
        <f>+S29+S30+V27</f>
        <v>490</v>
      </c>
      <c r="W29" s="82">
        <f>(Q29+R29+Q30+R30)/2</f>
        <v>145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50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160</v>
      </c>
      <c r="S30" s="51">
        <f t="shared" si="2"/>
        <v>220</v>
      </c>
      <c r="T30" s="83"/>
      <c r="U30" s="83"/>
      <c r="V30" s="83"/>
      <c r="W30" s="83"/>
    </row>
    <row r="31" spans="1:23">
      <c r="A31" s="36" t="s">
        <v>7</v>
      </c>
      <c r="B31" s="5">
        <v>30</v>
      </c>
      <c r="C31" s="5">
        <v>50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30</v>
      </c>
      <c r="R31" s="5">
        <f t="shared" si="1"/>
        <v>0</v>
      </c>
      <c r="S31" s="5">
        <f t="shared" si="2"/>
        <v>50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>
        <v>40</v>
      </c>
      <c r="G32" s="35">
        <v>40</v>
      </c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40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>
        <v>20</v>
      </c>
      <c r="O34" s="35">
        <v>20</v>
      </c>
      <c r="P34" s="35">
        <v>50</v>
      </c>
      <c r="Q34" s="35">
        <f t="shared" si="0"/>
        <v>20</v>
      </c>
      <c r="R34" s="35">
        <f t="shared" si="1"/>
        <v>20</v>
      </c>
      <c r="S34" s="35">
        <f t="shared" si="1"/>
        <v>50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M24"/>
  <sheetViews>
    <sheetView workbookViewId="0">
      <pane xSplit="3" topLeftCell="D1" activePane="topRight" state="frozenSplit"/>
      <selection pane="topRight" activeCell="C15" sqref="C15"/>
    </sheetView>
  </sheetViews>
  <sheetFormatPr baseColWidth="10" defaultColWidth="8.83203125" defaultRowHeight="14" x14ac:dyDescent="0"/>
  <cols>
    <col min="1" max="1" width="4" customWidth="1"/>
    <col min="2" max="2" width="15.6640625" customWidth="1"/>
    <col min="3" max="3" width="18.83203125" customWidth="1"/>
    <col min="8" max="8" width="97.1640625" customWidth="1"/>
  </cols>
  <sheetData>
    <row r="1" spans="1:39">
      <c r="D1" s="1"/>
      <c r="E1" s="12"/>
      <c r="F1" s="13"/>
      <c r="G1" s="14"/>
      <c r="H1" s="10"/>
      <c r="I1" s="70"/>
      <c r="J1" s="70"/>
      <c r="K1" s="70"/>
      <c r="L1" s="11"/>
      <c r="M1" s="70"/>
      <c r="N1" s="70"/>
      <c r="O1" s="70"/>
      <c r="P1" s="11"/>
      <c r="Q1" s="70"/>
      <c r="R1" s="70"/>
      <c r="S1" s="70"/>
      <c r="T1" s="11"/>
      <c r="U1" s="70"/>
      <c r="V1" s="70"/>
      <c r="W1" s="70"/>
      <c r="X1" s="11"/>
      <c r="Y1" s="70"/>
      <c r="Z1" s="70"/>
      <c r="AA1" s="70"/>
      <c r="AB1" s="3"/>
      <c r="AC1" s="70"/>
      <c r="AD1" s="70"/>
      <c r="AE1" s="70"/>
      <c r="AF1" s="11"/>
      <c r="AG1" s="70"/>
      <c r="AH1" s="70"/>
      <c r="AI1" s="70"/>
      <c r="AJ1" s="11"/>
      <c r="AK1" s="70"/>
      <c r="AL1" s="70"/>
      <c r="AM1" s="70"/>
    </row>
    <row r="2" spans="1:39" ht="15" thickBot="1">
      <c r="D2" s="2" t="s">
        <v>66</v>
      </c>
      <c r="E2" s="2" t="s">
        <v>67</v>
      </c>
      <c r="F2" s="2" t="s">
        <v>68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108" customHeight="1" thickBot="1">
      <c r="A3" s="16">
        <v>1</v>
      </c>
      <c r="B3" s="39" t="s">
        <v>76</v>
      </c>
      <c r="C3" s="40" t="s">
        <v>77</v>
      </c>
      <c r="D3" s="41">
        <f>bmt!B6</f>
        <v>55</v>
      </c>
      <c r="E3" s="41">
        <f>bmt!B7</f>
        <v>240</v>
      </c>
      <c r="F3" s="41">
        <f>bmt!B8</f>
        <v>390</v>
      </c>
      <c r="G3" s="41">
        <f>bmt!B5</f>
        <v>1</v>
      </c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10</v>
      </c>
      <c r="Y3" s="3">
        <v>9</v>
      </c>
      <c r="Z3" s="3">
        <v>10</v>
      </c>
      <c r="AA3" s="3">
        <v>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08" customHeight="1" thickBot="1">
      <c r="A4" s="16">
        <v>2</v>
      </c>
      <c r="B4" s="43" t="s">
        <v>78</v>
      </c>
      <c r="C4" s="44" t="s">
        <v>79</v>
      </c>
      <c r="D4" s="49">
        <f>hst!B6</f>
        <v>75</v>
      </c>
      <c r="E4" s="45">
        <f>hst!B7</f>
        <v>25</v>
      </c>
      <c r="F4" s="45">
        <f>hst!B8</f>
        <v>50</v>
      </c>
      <c r="G4" s="45">
        <f>hst!B5</f>
        <v>1</v>
      </c>
      <c r="H4" s="4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08" customHeight="1" thickBot="1">
      <c r="A5" s="16">
        <v>3</v>
      </c>
      <c r="B5" s="39" t="s">
        <v>80</v>
      </c>
      <c r="C5" s="40" t="s">
        <v>81</v>
      </c>
      <c r="D5" s="41">
        <f>ndt!B6</f>
        <v>185</v>
      </c>
      <c r="E5" s="41">
        <f>ndt!B7</f>
        <v>425</v>
      </c>
      <c r="F5" s="41">
        <f>ndt!B8</f>
        <v>500</v>
      </c>
      <c r="G5" s="41">
        <f>ndt!B5</f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08" customHeight="1" thickBot="1">
      <c r="A6" s="16">
        <v>4</v>
      </c>
      <c r="B6" s="43" t="s">
        <v>82</v>
      </c>
      <c r="C6" s="44" t="s">
        <v>83</v>
      </c>
      <c r="D6" s="49">
        <f>nhn!B6</f>
        <v>25</v>
      </c>
      <c r="E6" s="45">
        <f>nhn!B7</f>
        <v>25</v>
      </c>
      <c r="F6" s="45">
        <f>nhn!B8</f>
        <v>50</v>
      </c>
      <c r="G6" s="45">
        <f>nhn!B5</f>
        <v>1</v>
      </c>
      <c r="H6" s="4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08" customHeight="1" thickBot="1">
      <c r="A7" s="16">
        <v>5</v>
      </c>
      <c r="B7" s="39" t="s">
        <v>84</v>
      </c>
      <c r="C7" s="40" t="s">
        <v>85</v>
      </c>
      <c r="D7" s="41">
        <f>nhc!B6</f>
        <v>155</v>
      </c>
      <c r="E7" s="41">
        <f>nhc!B7</f>
        <v>125</v>
      </c>
      <c r="F7" s="41">
        <f>nhc!B8</f>
        <v>390</v>
      </c>
      <c r="G7" s="41">
        <f>nhc!B5</f>
        <v>1</v>
      </c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08" customHeight="1" thickBot="1">
      <c r="A8" s="16">
        <v>6</v>
      </c>
      <c r="B8" s="43" t="s">
        <v>86</v>
      </c>
      <c r="C8" s="44" t="s">
        <v>87</v>
      </c>
      <c r="D8" s="49">
        <f>nmt!B6</f>
        <v>25</v>
      </c>
      <c r="E8" s="45">
        <f>nmt!B7</f>
        <v>25</v>
      </c>
      <c r="F8" s="45">
        <f>nmt!B8</f>
        <v>50</v>
      </c>
      <c r="G8" s="45">
        <f>nmt!B5</f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08" customHeight="1" thickBot="1">
      <c r="A9" s="16">
        <v>7</v>
      </c>
      <c r="B9" s="39" t="s">
        <v>88</v>
      </c>
      <c r="C9" s="40" t="s">
        <v>89</v>
      </c>
      <c r="D9" s="41">
        <f>nnt!B6</f>
        <v>335</v>
      </c>
      <c r="E9" s="41">
        <f>nnt!B7</f>
        <v>95</v>
      </c>
      <c r="F9" s="41">
        <f>nnt!B8</f>
        <v>550</v>
      </c>
      <c r="G9" s="41">
        <f>nnt!B5</f>
        <v>1</v>
      </c>
      <c r="H9" s="4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08" customHeight="1" thickBot="1">
      <c r="A10" s="16">
        <v>8</v>
      </c>
      <c r="B10" s="43" t="s">
        <v>90</v>
      </c>
      <c r="C10" s="44" t="s">
        <v>91</v>
      </c>
      <c r="D10" s="49">
        <f>ntn!B6</f>
        <v>325</v>
      </c>
      <c r="E10" s="45">
        <f>ntn!B7</f>
        <v>435</v>
      </c>
      <c r="F10" s="45">
        <f>ntn!B8</f>
        <v>750</v>
      </c>
      <c r="G10" s="45">
        <f>ntn!B5</f>
        <v>1</v>
      </c>
      <c r="H10" s="4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08" customHeight="1" thickBot="1">
      <c r="A11" s="16">
        <v>9</v>
      </c>
      <c r="B11" s="39" t="s">
        <v>92</v>
      </c>
      <c r="C11" s="40" t="s">
        <v>93</v>
      </c>
      <c r="D11" s="41">
        <f>nvd!B6</f>
        <v>35</v>
      </c>
      <c r="E11" s="41">
        <f>nvd!B7</f>
        <v>25</v>
      </c>
      <c r="F11" s="41">
        <f>nvd!B8</f>
        <v>160</v>
      </c>
      <c r="G11" s="41">
        <f>nvd!B5</f>
        <v>1</v>
      </c>
      <c r="H11" s="4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08" customHeight="1" thickBot="1">
      <c r="A12" s="16">
        <v>10</v>
      </c>
      <c r="B12" s="43" t="s">
        <v>94</v>
      </c>
      <c r="C12" s="44" t="s">
        <v>97</v>
      </c>
      <c r="D12" s="49">
        <f>nvl!B6</f>
        <v>25</v>
      </c>
      <c r="E12" s="45">
        <f>nvl!B7</f>
        <v>25</v>
      </c>
      <c r="F12" s="45">
        <f>nvl!B8</f>
        <v>50</v>
      </c>
      <c r="G12" s="45">
        <f>nvl!B5</f>
        <v>1</v>
      </c>
      <c r="H12" s="4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ht="108" customHeight="1" thickBot="1">
      <c r="A13" s="16">
        <v>11</v>
      </c>
      <c r="B13" s="39" t="s">
        <v>96</v>
      </c>
      <c r="C13" s="40" t="s">
        <v>95</v>
      </c>
      <c r="D13" s="41">
        <f>nvt!B6</f>
        <v>155</v>
      </c>
      <c r="E13" s="46">
        <f>nvt!B7</f>
        <v>125</v>
      </c>
      <c r="F13" s="41">
        <f>nvt!B8</f>
        <v>320</v>
      </c>
      <c r="G13" s="41">
        <f>nvt!B5</f>
        <v>1</v>
      </c>
      <c r="H13" s="4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ht="109.5" customHeight="1" thickBot="1">
      <c r="A14" s="16">
        <v>12</v>
      </c>
      <c r="B14" s="47" t="s">
        <v>98</v>
      </c>
      <c r="C14" s="48" t="s">
        <v>100</v>
      </c>
      <c r="D14" s="49">
        <f>pvk!B6</f>
        <v>25</v>
      </c>
      <c r="E14" s="50">
        <f>pvk!B7</f>
        <v>25</v>
      </c>
      <c r="F14" s="49">
        <f>pvk!B8</f>
        <v>50</v>
      </c>
      <c r="G14" s="49">
        <f>pvk!B5</f>
        <v>1</v>
      </c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102" customHeight="1" thickBot="1">
      <c r="A15" s="16">
        <v>13</v>
      </c>
      <c r="B15" s="61" t="s">
        <v>99</v>
      </c>
      <c r="C15" s="62" t="s">
        <v>101</v>
      </c>
      <c r="D15" s="63">
        <f>thh!B6</f>
        <v>245</v>
      </c>
      <c r="E15" s="64">
        <f>thh!B7</f>
        <v>205</v>
      </c>
      <c r="F15" s="65">
        <f>thh!B8</f>
        <v>590</v>
      </c>
      <c r="G15" s="65">
        <f>thh!B5</f>
        <v>1</v>
      </c>
      <c r="H15" s="5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6">
        <v>14</v>
      </c>
      <c r="B16" s="27"/>
      <c r="C16" s="60"/>
      <c r="D16" s="22"/>
      <c r="E16" s="23"/>
      <c r="F16" s="23"/>
      <c r="G16" s="18"/>
      <c r="H16" s="3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>
      <c r="B17" s="25"/>
      <c r="C17" s="26"/>
      <c r="D17" s="20"/>
      <c r="E17" s="21"/>
      <c r="F17" s="21"/>
      <c r="G17" s="17"/>
      <c r="H17" s="3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>
      <c r="B18" s="27"/>
      <c r="C18" s="28"/>
      <c r="D18" s="22"/>
      <c r="E18" s="23"/>
      <c r="F18" s="23"/>
      <c r="G18" s="18"/>
      <c r="H18" s="3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>
      <c r="B19" s="25"/>
      <c r="C19" s="26"/>
      <c r="D19" s="20"/>
      <c r="E19" s="21"/>
      <c r="F19" s="21"/>
      <c r="G19" s="17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>
      <c r="B20" s="27"/>
      <c r="C20" s="28"/>
      <c r="D20" s="22"/>
      <c r="E20" s="23"/>
      <c r="F20" s="23"/>
      <c r="G20" s="18"/>
      <c r="H20" s="3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>
      <c r="B21" s="25"/>
      <c r="C21" s="29"/>
      <c r="D21" s="24"/>
      <c r="E21" s="21"/>
      <c r="F21" s="21"/>
      <c r="G21" s="19"/>
      <c r="H21" s="3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>
      <c r="B22" s="27"/>
      <c r="C22" s="28"/>
      <c r="D22" s="22"/>
      <c r="E22" s="23"/>
      <c r="F22" s="23"/>
      <c r="G22" s="18"/>
      <c r="H22" s="3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>
      <c r="B23" s="25"/>
      <c r="C23" s="29"/>
      <c r="D23" s="24"/>
      <c r="E23" s="21"/>
      <c r="F23" s="21"/>
      <c r="G23" s="19"/>
      <c r="H23" s="3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ht="15" thickBot="1">
      <c r="B24" s="30"/>
      <c r="C24" s="31"/>
      <c r="D24" s="30"/>
      <c r="E24" s="34"/>
      <c r="F24" s="34"/>
      <c r="G24" s="31"/>
      <c r="H24" s="3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</sheetData>
  <mergeCells count="8">
    <mergeCell ref="AC1:AE1"/>
    <mergeCell ref="AG1:AI1"/>
    <mergeCell ref="AK1:AM1"/>
    <mergeCell ref="I1:K1"/>
    <mergeCell ref="M1:O1"/>
    <mergeCell ref="Q1:S1"/>
    <mergeCell ref="U1:W1"/>
    <mergeCell ref="Y1:AA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topLeftCell="A2" workbookViewId="0">
      <selection activeCell="G32" sqref="G32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Overview!B3</f>
        <v>buiminhthang</v>
      </c>
      <c r="E1" s="4" t="s">
        <v>0</v>
      </c>
    </row>
    <row r="2" spans="1:5" ht="18">
      <c r="A2" s="4" t="str">
        <f>Overview!C3</f>
        <v>Bùi Minh Thắng_x000D_(Projectxx_yyy)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55</v>
      </c>
    </row>
    <row r="7" spans="1:5">
      <c r="A7" t="s">
        <v>67</v>
      </c>
      <c r="B7">
        <f>SUM(R26:R77)</f>
        <v>240</v>
      </c>
    </row>
    <row r="8" spans="1:5">
      <c r="A8" t="s">
        <v>68</v>
      </c>
      <c r="B8">
        <f>SUM(S26:S77)</f>
        <v>390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N27+B27+D27+F27</f>
        <v>0</v>
      </c>
      <c r="R27" s="5">
        <f>O27</f>
        <v>0</v>
      </c>
      <c r="S27" s="5">
        <f>C27+E27+G27+P27</f>
        <v>0</v>
      </c>
      <c r="T27" s="82">
        <f>Q27+Q28+T26</f>
        <v>25</v>
      </c>
      <c r="U27" s="82">
        <f>R27+R28+U26</f>
        <v>70</v>
      </c>
      <c r="V27" s="82">
        <f>+S27+S28+V26</f>
        <v>170</v>
      </c>
      <c r="W27" s="82">
        <f>(Q27+R27+Q28+R28)/2</f>
        <v>22.5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15</v>
      </c>
      <c r="I28" s="35">
        <v>50</v>
      </c>
      <c r="J28" s="35">
        <v>30</v>
      </c>
      <c r="K28" s="35">
        <v>70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>N28</f>
        <v>0</v>
      </c>
      <c r="R28" s="35">
        <f>H28+J28+L28+O28</f>
        <v>45</v>
      </c>
      <c r="S28" s="51">
        <f>I28+K28+M28+P28</f>
        <v>120</v>
      </c>
      <c r="T28" s="83"/>
      <c r="U28" s="83"/>
      <c r="V28" s="83"/>
      <c r="W28" s="83"/>
    </row>
    <row r="29" spans="1:23">
      <c r="A29" s="36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ref="Q29:Q77" si="0">B29+D29+F29+N29</f>
        <v>0</v>
      </c>
      <c r="R29" s="5">
        <f t="shared" ref="R29:R77" si="1">H29+J29+L29+O29</f>
        <v>0</v>
      </c>
      <c r="S29" s="5">
        <f t="shared" ref="S29:S31" si="2">C29+E29+G29+P29+I29+K29+M29</f>
        <v>0</v>
      </c>
      <c r="T29" s="82">
        <f>Q29+Q30+T27</f>
        <v>25</v>
      </c>
      <c r="U29" s="82">
        <f>R29+R30+U27</f>
        <v>240</v>
      </c>
      <c r="V29" s="82">
        <f>+S29+S30+V27</f>
        <v>390</v>
      </c>
      <c r="W29" s="82">
        <f>(Q29+R29+Q30+R30)/2</f>
        <v>85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60</v>
      </c>
      <c r="K30" s="35">
        <v>70</v>
      </c>
      <c r="L30" s="35">
        <v>80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170</v>
      </c>
      <c r="S30" s="51">
        <f t="shared" si="2"/>
        <v>220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>
        <v>80</v>
      </c>
      <c r="G32" s="35">
        <v>100</v>
      </c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</f>
        <v>0</v>
      </c>
      <c r="S32" s="35">
        <f>I32+K32+M32+P32</f>
        <v>0</v>
      </c>
      <c r="T32" s="83"/>
      <c r="U32" s="83"/>
      <c r="V32" s="83"/>
      <c r="W32" s="83"/>
    </row>
    <row r="33" spans="1:23">
      <c r="A33" s="36" t="s">
        <v>9</v>
      </c>
      <c r="B33" s="5">
        <v>30</v>
      </c>
      <c r="C33" s="5">
        <v>30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30</v>
      </c>
      <c r="R33" s="5">
        <f t="shared" si="1"/>
        <v>0</v>
      </c>
      <c r="S33" s="5">
        <f t="shared" ref="S33:S77" si="3">I33+K33+M33+P33</f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3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3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3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3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3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3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3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3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3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3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3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3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3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3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3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3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3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3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3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3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3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3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3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3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3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3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3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3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3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3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3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3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3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3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3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3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3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3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3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3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3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3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3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3"/>
        <v>0</v>
      </c>
      <c r="T77" s="77"/>
      <c r="U77" s="78"/>
      <c r="V77" s="78"/>
      <c r="W77" s="79"/>
    </row>
  </sheetData>
  <mergeCells count="29">
    <mergeCell ref="T27:T28"/>
    <mergeCell ref="T29:T30"/>
    <mergeCell ref="U29:U30"/>
    <mergeCell ref="V29:V30"/>
    <mergeCell ref="T35:T36"/>
    <mergeCell ref="T31:T32"/>
    <mergeCell ref="T33:T34"/>
    <mergeCell ref="W27:W28"/>
    <mergeCell ref="W29:W30"/>
    <mergeCell ref="W31:W32"/>
    <mergeCell ref="W33:W34"/>
    <mergeCell ref="U35:U36"/>
    <mergeCell ref="V35:V36"/>
    <mergeCell ref="W35:W36"/>
    <mergeCell ref="U31:U32"/>
    <mergeCell ref="V31:V32"/>
    <mergeCell ref="U33:U34"/>
    <mergeCell ref="V33:V34"/>
    <mergeCell ref="U27:U28"/>
    <mergeCell ref="V27:V28"/>
    <mergeCell ref="T41:W77"/>
    <mergeCell ref="T37:T38"/>
    <mergeCell ref="U37:U38"/>
    <mergeCell ref="V37:V38"/>
    <mergeCell ref="W37:W38"/>
    <mergeCell ref="T39:T40"/>
    <mergeCell ref="U39:U40"/>
    <mergeCell ref="V39:V40"/>
    <mergeCell ref="W39:W40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G31" sqref="G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Overview!B4</f>
        <v>hoangsontung</v>
      </c>
      <c r="E1" s="4" t="s">
        <v>0</v>
      </c>
    </row>
    <row r="2" spans="1:5" ht="18">
      <c r="A2" s="4" t="str">
        <f>Overview!C4</f>
        <v>Hoàng Sơn Tùng_x000D_(Projectxx_yyy)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75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0</v>
      </c>
      <c r="R27" s="5">
        <f>I27+K27+M27+O27</f>
        <v>0</v>
      </c>
      <c r="S27" s="5">
        <f>C27+E27+G27+P27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ref="Q28:Q77" si="0">B28+D28+F28+N28</f>
        <v>0</v>
      </c>
      <c r="R28" s="35">
        <f>I28+K28+M28+O28</f>
        <v>0</v>
      </c>
      <c r="S28" s="35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0</v>
      </c>
      <c r="R29" s="5">
        <f t="shared" ref="R29:R77" si="1">I29+K29+M29+O29</f>
        <v>0</v>
      </c>
      <c r="S29" s="5">
        <f t="shared" ref="S29:S77" si="2">I29+K29+M29+P29</f>
        <v>0</v>
      </c>
      <c r="T29" s="82">
        <f>Q29+Q30+T27</f>
        <v>25</v>
      </c>
      <c r="U29" s="82">
        <f>R29+R30+U27</f>
        <v>25</v>
      </c>
      <c r="V29" s="82">
        <f>+S29+S30+V27</f>
        <v>50</v>
      </c>
      <c r="W29" s="82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>I30+K30+M30+O30</f>
        <v>0</v>
      </c>
      <c r="S30" s="35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>
        <v>50</v>
      </c>
      <c r="G31" s="5">
        <v>50</v>
      </c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50</v>
      </c>
      <c r="R31" s="5">
        <f t="shared" si="1"/>
        <v>0</v>
      </c>
      <c r="S31" s="5">
        <f t="shared" si="2"/>
        <v>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E31" sqref="E31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Overview!B5</f>
        <v>nguyendinhtuan</v>
      </c>
      <c r="E1" s="4" t="s">
        <v>0</v>
      </c>
    </row>
    <row r="2" spans="1:5" ht="18">
      <c r="A2" s="4" t="str">
        <f>Overview!C5</f>
        <v>Nguyễn Đình Tuân_x000D_(Projectxx_yyy)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185</v>
      </c>
    </row>
    <row r="7" spans="1:5">
      <c r="A7" t="s">
        <v>67</v>
      </c>
      <c r="B7">
        <f>SUM(R26:R77)</f>
        <v>425</v>
      </c>
    </row>
    <row r="8" spans="1:5">
      <c r="A8" t="s">
        <v>68</v>
      </c>
      <c r="B8">
        <f>SUM(S26:S77)</f>
        <v>500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30</v>
      </c>
      <c r="C27" s="5">
        <v>50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30</v>
      </c>
      <c r="R27" s="5">
        <f>I27+K27+M27+O27</f>
        <v>0</v>
      </c>
      <c r="S27" s="5">
        <f>C27+E27+G27+P27</f>
        <v>50</v>
      </c>
      <c r="T27" s="82">
        <f>Q27+Q28+T26</f>
        <v>55</v>
      </c>
      <c r="U27" s="82">
        <f>R27+R28+U26</f>
        <v>245</v>
      </c>
      <c r="V27" s="82">
        <f>+S27+S28+V26</f>
        <v>320</v>
      </c>
      <c r="W27" s="82">
        <f>(Q27+R27+Q28+R28)/2</f>
        <v>125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20</v>
      </c>
      <c r="I28" s="35">
        <v>50</v>
      </c>
      <c r="J28" s="35">
        <v>50</v>
      </c>
      <c r="K28" s="35">
        <v>70</v>
      </c>
      <c r="L28" s="35">
        <v>80</v>
      </c>
      <c r="M28" s="35">
        <v>100</v>
      </c>
      <c r="N28" s="35">
        <v>0</v>
      </c>
      <c r="O28" s="35">
        <v>0</v>
      </c>
      <c r="P28" s="35">
        <v>0</v>
      </c>
      <c r="Q28" s="35">
        <f t="shared" ref="Q28:Q77" si="0">B28+D28+F28+N28</f>
        <v>0</v>
      </c>
      <c r="R28" s="35">
        <f>I28+K28+M28+O28</f>
        <v>220</v>
      </c>
      <c r="S28" s="35">
        <f>I28+K28+M28+P28</f>
        <v>220</v>
      </c>
      <c r="T28" s="83"/>
      <c r="U28" s="83"/>
      <c r="V28" s="83"/>
      <c r="W28" s="83"/>
    </row>
    <row r="29" spans="1:23">
      <c r="A29" s="36" t="s">
        <v>5</v>
      </c>
      <c r="B29" s="5">
        <v>10</v>
      </c>
      <c r="C29" s="5">
        <v>50</v>
      </c>
      <c r="D29" s="5">
        <v>30</v>
      </c>
      <c r="E29" s="5">
        <v>70</v>
      </c>
      <c r="F29" s="5">
        <v>0</v>
      </c>
      <c r="G29" s="5">
        <v>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40</v>
      </c>
      <c r="R29" s="5">
        <f t="shared" ref="R29:R77" si="1">I29+K29+M29+O29</f>
        <v>0</v>
      </c>
      <c r="S29" s="5">
        <f t="shared" ref="S29:S77" si="2">I29+K29+M29+P29</f>
        <v>0</v>
      </c>
      <c r="T29" s="82">
        <f>Q29+Q30+T27</f>
        <v>95</v>
      </c>
      <c r="U29" s="82">
        <f>R29+R30+U27</f>
        <v>425</v>
      </c>
      <c r="V29" s="82">
        <f>+S29+S30+V27</f>
        <v>500</v>
      </c>
      <c r="W29" s="82">
        <f>(Q29+R29+Q30+R30)/2</f>
        <v>110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30</v>
      </c>
      <c r="K30" s="35">
        <v>30</v>
      </c>
      <c r="L30" s="35">
        <v>50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180</v>
      </c>
      <c r="S30" s="35">
        <f t="shared" si="2"/>
        <v>180</v>
      </c>
      <c r="T30" s="83"/>
      <c r="U30" s="83"/>
      <c r="V30" s="83"/>
      <c r="W30" s="83"/>
    </row>
    <row r="31" spans="1:23">
      <c r="A31" s="36" t="s">
        <v>7</v>
      </c>
      <c r="B31" s="5">
        <v>30</v>
      </c>
      <c r="C31" s="5">
        <v>30</v>
      </c>
      <c r="D31" s="5">
        <v>60</v>
      </c>
      <c r="E31" s="5">
        <v>80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90</v>
      </c>
      <c r="R31" s="5">
        <f t="shared" si="1"/>
        <v>0</v>
      </c>
      <c r="S31" s="5">
        <f t="shared" si="2"/>
        <v>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2"/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2"/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2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2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2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2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2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2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2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2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2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2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2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2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2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2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2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2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2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2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2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2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2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2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2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2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2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2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2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2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2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2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2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2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2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2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2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2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2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2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2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2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2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2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2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2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/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Overview!B6</f>
        <v>nguyenhoangnam</v>
      </c>
      <c r="E1" s="4" t="s">
        <v>0</v>
      </c>
    </row>
    <row r="2" spans="1:5" ht="18">
      <c r="A2" s="4" t="str">
        <f>Overview!C6</f>
        <v>Nguyễn Hoàng Nam_x000D_(Projectxx_yyy)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>B27+D27+F27+N27</f>
        <v>0</v>
      </c>
      <c r="R27" s="36">
        <f t="shared" ref="R27:R77" si="0">H27+J27+L27+N27</f>
        <v>0</v>
      </c>
      <c r="S27" s="5">
        <f>C27+E27+G27+P27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v>0</v>
      </c>
      <c r="R28" s="35">
        <f t="shared" si="0"/>
        <v>0</v>
      </c>
      <c r="S28" s="35">
        <v>0</v>
      </c>
      <c r="T28" s="83"/>
      <c r="U28" s="83"/>
      <c r="V28" s="83"/>
      <c r="W28" s="83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ref="Q29:Q34" si="1">B29+D29+F29+N29</f>
        <v>0</v>
      </c>
      <c r="R29" s="36">
        <f t="shared" si="0"/>
        <v>0</v>
      </c>
      <c r="S29" s="5">
        <f t="shared" ref="S29:S34" si="2">I29+K29+M29+P29</f>
        <v>0</v>
      </c>
      <c r="T29" s="82">
        <f>Q29+Q30+T27</f>
        <v>25</v>
      </c>
      <c r="U29" s="82">
        <f>R29+R30+U27</f>
        <v>25</v>
      </c>
      <c r="V29" s="82">
        <f>+S29+S30+V27</f>
        <v>50</v>
      </c>
      <c r="W29" s="82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1"/>
        <v>0</v>
      </c>
      <c r="R30" s="35">
        <f>H30+J30+L30+O30</f>
        <v>0</v>
      </c>
      <c r="S30" s="35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1"/>
        <v>0</v>
      </c>
      <c r="R31" s="36">
        <f t="shared" si="0"/>
        <v>0</v>
      </c>
      <c r="S31" s="5">
        <f t="shared" si="2"/>
        <v>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1"/>
        <v>0</v>
      </c>
      <c r="R32" s="35">
        <f t="shared" si="0"/>
        <v>0</v>
      </c>
      <c r="S32" s="35">
        <f t="shared" si="2"/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1"/>
        <v>0</v>
      </c>
      <c r="R33" s="36">
        <f t="shared" si="0"/>
        <v>0</v>
      </c>
      <c r="S33" s="5">
        <f t="shared" si="2"/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1"/>
        <v>0</v>
      </c>
      <c r="R34" s="35">
        <f t="shared" si="0"/>
        <v>0</v>
      </c>
      <c r="S34" s="35">
        <f t="shared" si="2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ref="Q35:Q77" si="3">B35+D35+F35+N35</f>
        <v>0</v>
      </c>
      <c r="R35" s="36">
        <f t="shared" si="0"/>
        <v>0</v>
      </c>
      <c r="S35" s="5">
        <f t="shared" ref="S35:S77" si="4">I35+K35+M35+P35</f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3"/>
        <v>0</v>
      </c>
      <c r="R36" s="35">
        <f t="shared" si="0"/>
        <v>0</v>
      </c>
      <c r="S36" s="35">
        <f t="shared" si="4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3"/>
        <v>0</v>
      </c>
      <c r="R37" s="36">
        <f t="shared" si="0"/>
        <v>0</v>
      </c>
      <c r="S37" s="5">
        <f t="shared" si="4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3"/>
        <v>0</v>
      </c>
      <c r="R38" s="35">
        <f t="shared" si="0"/>
        <v>0</v>
      </c>
      <c r="S38" s="35">
        <f t="shared" si="4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3"/>
        <v>0</v>
      </c>
      <c r="R39" s="36">
        <f t="shared" si="0"/>
        <v>0</v>
      </c>
      <c r="S39" s="5">
        <f t="shared" si="4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3"/>
        <v>0</v>
      </c>
      <c r="R40" s="35">
        <f t="shared" si="0"/>
        <v>0</v>
      </c>
      <c r="S40" s="35">
        <f t="shared" si="4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3"/>
        <v>0</v>
      </c>
      <c r="R41" s="36">
        <f t="shared" si="0"/>
        <v>0</v>
      </c>
      <c r="S41" s="5">
        <f t="shared" si="4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3"/>
        <v>0</v>
      </c>
      <c r="R42" s="35">
        <f t="shared" si="0"/>
        <v>0</v>
      </c>
      <c r="S42" s="35">
        <f t="shared" si="4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3"/>
        <v>0</v>
      </c>
      <c r="R43" s="36">
        <f t="shared" si="0"/>
        <v>0</v>
      </c>
      <c r="S43" s="5">
        <f t="shared" si="4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3"/>
        <v>0</v>
      </c>
      <c r="R44" s="35">
        <f t="shared" si="0"/>
        <v>0</v>
      </c>
      <c r="S44" s="35">
        <f t="shared" si="4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3"/>
        <v>0</v>
      </c>
      <c r="R45" s="36">
        <f t="shared" si="0"/>
        <v>0</v>
      </c>
      <c r="S45" s="5">
        <f t="shared" si="4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3"/>
        <v>0</v>
      </c>
      <c r="R46" s="35">
        <f t="shared" si="0"/>
        <v>0</v>
      </c>
      <c r="S46" s="35">
        <f t="shared" si="4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3"/>
        <v>0</v>
      </c>
      <c r="R47" s="36">
        <f t="shared" si="0"/>
        <v>0</v>
      </c>
      <c r="S47" s="5">
        <f t="shared" si="4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3"/>
        <v>0</v>
      </c>
      <c r="R48" s="35">
        <f t="shared" si="0"/>
        <v>0</v>
      </c>
      <c r="S48" s="35">
        <f t="shared" si="4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3"/>
        <v>0</v>
      </c>
      <c r="R49" s="36">
        <f t="shared" si="0"/>
        <v>0</v>
      </c>
      <c r="S49" s="5">
        <f t="shared" si="4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3"/>
        <v>0</v>
      </c>
      <c r="R50" s="35">
        <f t="shared" si="0"/>
        <v>0</v>
      </c>
      <c r="S50" s="35">
        <f t="shared" si="4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3"/>
        <v>0</v>
      </c>
      <c r="R51" s="36">
        <f t="shared" si="0"/>
        <v>0</v>
      </c>
      <c r="S51" s="5">
        <f t="shared" si="4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3"/>
        <v>0</v>
      </c>
      <c r="R52" s="35">
        <f t="shared" si="0"/>
        <v>0</v>
      </c>
      <c r="S52" s="35">
        <f t="shared" si="4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3"/>
        <v>0</v>
      </c>
      <c r="R53" s="36">
        <f t="shared" si="0"/>
        <v>0</v>
      </c>
      <c r="S53" s="5">
        <f t="shared" si="4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3"/>
        <v>0</v>
      </c>
      <c r="R54" s="35">
        <f t="shared" si="0"/>
        <v>0</v>
      </c>
      <c r="S54" s="35">
        <f t="shared" si="4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3"/>
        <v>0</v>
      </c>
      <c r="R55" s="36">
        <f t="shared" si="0"/>
        <v>0</v>
      </c>
      <c r="S55" s="5">
        <f t="shared" si="4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3"/>
        <v>0</v>
      </c>
      <c r="R56" s="35">
        <f t="shared" si="0"/>
        <v>0</v>
      </c>
      <c r="S56" s="35">
        <f t="shared" si="4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3"/>
        <v>0</v>
      </c>
      <c r="R57" s="36">
        <f t="shared" si="0"/>
        <v>0</v>
      </c>
      <c r="S57" s="5">
        <f t="shared" si="4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3"/>
        <v>0</v>
      </c>
      <c r="R58" s="35">
        <f t="shared" si="0"/>
        <v>0</v>
      </c>
      <c r="S58" s="35">
        <f t="shared" si="4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3"/>
        <v>0</v>
      </c>
      <c r="R59" s="36">
        <f t="shared" si="0"/>
        <v>0</v>
      </c>
      <c r="S59" s="5">
        <f t="shared" si="4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3"/>
        <v>0</v>
      </c>
      <c r="R60" s="35">
        <f t="shared" si="0"/>
        <v>0</v>
      </c>
      <c r="S60" s="35">
        <f t="shared" si="4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3"/>
        <v>0</v>
      </c>
      <c r="R61" s="36">
        <f t="shared" si="0"/>
        <v>0</v>
      </c>
      <c r="S61" s="5">
        <f t="shared" si="4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3"/>
        <v>0</v>
      </c>
      <c r="R62" s="35">
        <f t="shared" si="0"/>
        <v>0</v>
      </c>
      <c r="S62" s="35">
        <f t="shared" si="4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3"/>
        <v>0</v>
      </c>
      <c r="R63" s="36">
        <f t="shared" si="0"/>
        <v>0</v>
      </c>
      <c r="S63" s="5">
        <f t="shared" si="4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3"/>
        <v>0</v>
      </c>
      <c r="R64" s="35">
        <f t="shared" si="0"/>
        <v>0</v>
      </c>
      <c r="S64" s="35">
        <f t="shared" si="4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3"/>
        <v>0</v>
      </c>
      <c r="R65" s="36">
        <f t="shared" si="0"/>
        <v>0</v>
      </c>
      <c r="S65" s="5">
        <f t="shared" si="4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3"/>
        <v>0</v>
      </c>
      <c r="R66" s="35">
        <f t="shared" si="0"/>
        <v>0</v>
      </c>
      <c r="S66" s="35">
        <f t="shared" si="4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3"/>
        <v>0</v>
      </c>
      <c r="R67" s="36">
        <f t="shared" si="0"/>
        <v>0</v>
      </c>
      <c r="S67" s="5">
        <f t="shared" si="4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3"/>
        <v>0</v>
      </c>
      <c r="R68" s="35">
        <f t="shared" si="0"/>
        <v>0</v>
      </c>
      <c r="S68" s="35">
        <f t="shared" si="4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3"/>
        <v>0</v>
      </c>
      <c r="R69" s="36">
        <f t="shared" si="0"/>
        <v>0</v>
      </c>
      <c r="S69" s="5">
        <f t="shared" si="4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3"/>
        <v>0</v>
      </c>
      <c r="R70" s="35">
        <f t="shared" si="0"/>
        <v>0</v>
      </c>
      <c r="S70" s="35">
        <f t="shared" si="4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3"/>
        <v>0</v>
      </c>
      <c r="R71" s="36">
        <f t="shared" si="0"/>
        <v>0</v>
      </c>
      <c r="S71" s="5">
        <f t="shared" si="4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3"/>
        <v>0</v>
      </c>
      <c r="R72" s="35">
        <f t="shared" si="0"/>
        <v>0</v>
      </c>
      <c r="S72" s="35">
        <f t="shared" si="4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3"/>
        <v>0</v>
      </c>
      <c r="R73" s="36">
        <f t="shared" si="0"/>
        <v>0</v>
      </c>
      <c r="S73" s="5">
        <f t="shared" si="4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3"/>
        <v>0</v>
      </c>
      <c r="R74" s="35">
        <f t="shared" si="0"/>
        <v>0</v>
      </c>
      <c r="S74" s="35">
        <f t="shared" si="4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3"/>
        <v>0</v>
      </c>
      <c r="R75" s="36">
        <f t="shared" si="0"/>
        <v>0</v>
      </c>
      <c r="S75" s="5">
        <f t="shared" si="4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3"/>
        <v>0</v>
      </c>
      <c r="R76" s="35">
        <f t="shared" si="0"/>
        <v>0</v>
      </c>
      <c r="S76" s="35">
        <f t="shared" si="4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3"/>
        <v>0</v>
      </c>
      <c r="R77" s="36">
        <f t="shared" si="0"/>
        <v>0</v>
      </c>
      <c r="S77" s="5">
        <f t="shared" si="4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N36" sqref="N36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Overview!B7</f>
        <v>nguyenhuychien</v>
      </c>
      <c r="E1" s="4" t="s">
        <v>0</v>
      </c>
    </row>
    <row r="2" spans="1:5" ht="18">
      <c r="A2" s="4" t="str">
        <f>Overview!C7</f>
        <v>Nguyễn Huy Chiến_x000D_(Projectxx_yyy)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155</v>
      </c>
    </row>
    <row r="7" spans="1:5">
      <c r="A7" t="s">
        <v>67</v>
      </c>
      <c r="B7">
        <f>SUM(R26:R77)</f>
        <v>125</v>
      </c>
    </row>
    <row r="8" spans="1:5">
      <c r="A8" t="s">
        <v>68</v>
      </c>
      <c r="B8">
        <f>SUM(S26:S77)</f>
        <v>390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20</v>
      </c>
      <c r="O27" s="5">
        <v>0</v>
      </c>
      <c r="P27" s="5">
        <v>0</v>
      </c>
      <c r="Q27" s="5">
        <f t="shared" ref="Q27:Q77" si="0">B27+D27+F27+N27</f>
        <v>20</v>
      </c>
      <c r="R27" s="5">
        <f>H27+J27+L27+O27</f>
        <v>0</v>
      </c>
      <c r="S27" s="5">
        <f>C27+E27+G27+P27+I27+K27+M27</f>
        <v>0</v>
      </c>
      <c r="T27" s="82">
        <f>Q27+Q28+T26</f>
        <v>45</v>
      </c>
      <c r="U27" s="82">
        <f>R27+R28+U26</f>
        <v>125</v>
      </c>
      <c r="V27" s="82">
        <f>+S27+S28+V26</f>
        <v>170</v>
      </c>
      <c r="W27" s="82">
        <f>(Q27+R27+Q28+R28)/2</f>
        <v>60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50</v>
      </c>
      <c r="I28" s="35">
        <v>50</v>
      </c>
      <c r="J28" s="35">
        <v>50</v>
      </c>
      <c r="K28" s="35">
        <v>70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100</v>
      </c>
      <c r="S28" s="51">
        <f>I28+K28+M28+P28</f>
        <v>120</v>
      </c>
      <c r="T28" s="83"/>
      <c r="U28" s="83"/>
      <c r="V28" s="83"/>
      <c r="W28" s="83"/>
    </row>
    <row r="29" spans="1:23">
      <c r="A29" s="36" t="s">
        <v>5</v>
      </c>
      <c r="B29" s="5">
        <v>20</v>
      </c>
      <c r="C29" s="5">
        <v>50</v>
      </c>
      <c r="D29" s="5">
        <v>50</v>
      </c>
      <c r="E29" s="5">
        <v>70</v>
      </c>
      <c r="F29" s="5">
        <v>40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110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2">
        <f>Q29+Q30+T27</f>
        <v>155</v>
      </c>
      <c r="U29" s="82">
        <f>R29+R30+U27</f>
        <v>125</v>
      </c>
      <c r="V29" s="82">
        <f>+S29+S30+V27</f>
        <v>390</v>
      </c>
      <c r="W29" s="82">
        <f>(Q29+R29+Q30+R30)/2</f>
        <v>55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0</v>
      </c>
      <c r="S30" s="51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2"/>
      <c r="U31" s="82"/>
      <c r="V31" s="82"/>
      <c r="W31" s="82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>N32</f>
        <v>0</v>
      </c>
      <c r="R32" s="35">
        <f>H32+J32+L32+N32</f>
        <v>0</v>
      </c>
      <c r="S32" s="35">
        <f>I32+K32+M32</f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2"/>
      <c r="U33" s="82"/>
      <c r="V33" s="82"/>
      <c r="W33" s="82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workbookViewId="0">
      <selection activeCell="B27" sqref="B27:M30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Overview!B8</f>
        <v>nguyenmauthoai</v>
      </c>
      <c r="E1" s="4" t="s">
        <v>0</v>
      </c>
    </row>
    <row r="2" spans="1:5" ht="18">
      <c r="A2" s="4" t="str">
        <f>Overview!C8</f>
        <v>Nguyễn Mâu Thoại_x000D_(Projectxx_yyy)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25</v>
      </c>
    </row>
    <row r="7" spans="1:5">
      <c r="A7" t="s">
        <v>67</v>
      </c>
      <c r="B7">
        <f>SUM(R26:R77)</f>
        <v>25</v>
      </c>
    </row>
    <row r="8" spans="1:5">
      <c r="A8" t="s">
        <v>68</v>
      </c>
      <c r="B8">
        <f>SUM(S26:S77)</f>
        <v>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f t="shared" si="0"/>
        <v>0</v>
      </c>
      <c r="R29" s="5">
        <f t="shared" ref="R29:S77" si="1">H29+J29+L29+O29</f>
        <v>0</v>
      </c>
      <c r="S29" s="5">
        <f t="shared" ref="S29:S31" si="2">C29+E29+G29+P29+I29+K29+M29</f>
        <v>0</v>
      </c>
      <c r="T29" s="82">
        <f>Q29+Q30+T27</f>
        <v>25</v>
      </c>
      <c r="U29" s="82">
        <f>R29+R30+U27</f>
        <v>25</v>
      </c>
      <c r="V29" s="82">
        <f>+S29+S30+V27</f>
        <v>50</v>
      </c>
      <c r="W29" s="82">
        <f>(Q29+R29+Q30+R30)/2</f>
        <v>0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>
        <f t="shared" si="0"/>
        <v>0</v>
      </c>
      <c r="R30" s="35">
        <f t="shared" si="1"/>
        <v>0</v>
      </c>
      <c r="S30" s="51">
        <f t="shared" si="2"/>
        <v>0</v>
      </c>
      <c r="T30" s="83"/>
      <c r="U30" s="83"/>
      <c r="V30" s="83"/>
      <c r="W30" s="83"/>
    </row>
    <row r="31" spans="1:23">
      <c r="A31" s="36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0</v>
      </c>
      <c r="R31" s="5">
        <f t="shared" si="1"/>
        <v>0</v>
      </c>
      <c r="S31" s="5">
        <f t="shared" si="2"/>
        <v>0</v>
      </c>
      <c r="T31" s="80"/>
      <c r="U31" s="80"/>
      <c r="V31" s="80"/>
      <c r="W31" s="80"/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1"/>
      <c r="U32" s="81"/>
      <c r="V32" s="81"/>
      <c r="W32" s="81"/>
    </row>
    <row r="33" spans="1:23">
      <c r="A33" s="36" t="s">
        <v>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0</v>
      </c>
      <c r="R33" s="5">
        <f t="shared" si="1"/>
        <v>0</v>
      </c>
      <c r="S33" s="5">
        <f t="shared" si="1"/>
        <v>0</v>
      </c>
      <c r="T33" s="80"/>
      <c r="U33" s="80"/>
      <c r="V33" s="80"/>
      <c r="W33" s="80"/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1"/>
      <c r="U34" s="81"/>
      <c r="V34" s="81"/>
      <c r="W34" s="81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7"/>
  <sheetViews>
    <sheetView workbookViewId="0">
      <selection activeCell="B33" sqref="B33"/>
    </sheetView>
  </sheetViews>
  <sheetFormatPr baseColWidth="10" defaultColWidth="8.83203125" defaultRowHeight="14" x14ac:dyDescent="0"/>
  <cols>
    <col min="1" max="1" width="11.5" customWidth="1"/>
    <col min="2" max="2" width="6.83203125" customWidth="1"/>
    <col min="3" max="3" width="7.83203125" customWidth="1"/>
    <col min="4" max="6" width="8.1640625" customWidth="1"/>
  </cols>
  <sheetData>
    <row r="1" spans="1:5" ht="18">
      <c r="A1" s="4" t="str">
        <f>Overview!B9</f>
        <v>nguyenngoctruong</v>
      </c>
      <c r="E1" s="4" t="s">
        <v>0</v>
      </c>
    </row>
    <row r="2" spans="1:5" ht="18">
      <c r="A2" s="4" t="str">
        <f>Overview!C9</f>
        <v>Nguyễn Ngọc Trường_x000D_(Projectxx_yyy)</v>
      </c>
      <c r="B2" s="4"/>
    </row>
    <row r="5" spans="1:5">
      <c r="A5" t="s">
        <v>2</v>
      </c>
      <c r="B5">
        <v>1</v>
      </c>
    </row>
    <row r="6" spans="1:5">
      <c r="A6" t="s">
        <v>66</v>
      </c>
      <c r="B6">
        <f>SUM(Q26:Q77)</f>
        <v>335</v>
      </c>
    </row>
    <row r="7" spans="1:5">
      <c r="A7" t="s">
        <v>67</v>
      </c>
      <c r="B7">
        <f>SUM(R26:R77)</f>
        <v>95</v>
      </c>
    </row>
    <row r="8" spans="1:5">
      <c r="A8" t="s">
        <v>68</v>
      </c>
      <c r="B8">
        <f>SUM(S26:S77)</f>
        <v>550</v>
      </c>
    </row>
    <row r="25" spans="1:23">
      <c r="A25" s="6"/>
      <c r="B25" s="6" t="s">
        <v>54</v>
      </c>
      <c r="C25" s="6" t="s">
        <v>55</v>
      </c>
      <c r="D25" s="6" t="s">
        <v>56</v>
      </c>
      <c r="E25" s="6" t="s">
        <v>57</v>
      </c>
      <c r="F25" s="6" t="s">
        <v>58</v>
      </c>
      <c r="G25" s="6" t="s">
        <v>59</v>
      </c>
      <c r="H25" s="7" t="s">
        <v>60</v>
      </c>
      <c r="I25" s="7" t="s">
        <v>57</v>
      </c>
      <c r="J25" s="7" t="s">
        <v>61</v>
      </c>
      <c r="K25" s="7" t="s">
        <v>57</v>
      </c>
      <c r="L25" s="7" t="s">
        <v>62</v>
      </c>
      <c r="M25" s="7" t="s">
        <v>59</v>
      </c>
      <c r="N25" s="8" t="s">
        <v>63</v>
      </c>
      <c r="O25" s="8" t="s">
        <v>64</v>
      </c>
      <c r="P25" s="8" t="s">
        <v>65</v>
      </c>
      <c r="Q25" s="9" t="s">
        <v>69</v>
      </c>
      <c r="R25" s="9" t="s">
        <v>70</v>
      </c>
      <c r="S25" s="9" t="s">
        <v>71</v>
      </c>
      <c r="T25" s="15" t="s">
        <v>72</v>
      </c>
      <c r="U25" s="15" t="s">
        <v>73</v>
      </c>
      <c r="V25" s="15" t="s">
        <v>74</v>
      </c>
      <c r="W25" s="15" t="s">
        <v>75</v>
      </c>
    </row>
    <row r="26" spans="1:23">
      <c r="A26" s="37" t="s">
        <v>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25</v>
      </c>
      <c r="R26" s="37">
        <v>25</v>
      </c>
      <c r="S26" s="37">
        <v>50</v>
      </c>
      <c r="T26" s="52">
        <f>Q26</f>
        <v>25</v>
      </c>
      <c r="U26" s="53">
        <f>R26</f>
        <v>25</v>
      </c>
      <c r="V26" s="52">
        <f>S26</f>
        <v>50</v>
      </c>
      <c r="W26" s="54">
        <v>25</v>
      </c>
    </row>
    <row r="27" spans="1:23">
      <c r="A27" s="36" t="s">
        <v>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/>
      <c r="I27" s="5"/>
      <c r="J27" s="5"/>
      <c r="K27" s="5"/>
      <c r="L27" s="5"/>
      <c r="M27" s="5"/>
      <c r="N27" s="5">
        <v>0</v>
      </c>
      <c r="O27" s="5">
        <v>0</v>
      </c>
      <c r="P27" s="5">
        <v>0</v>
      </c>
      <c r="Q27" s="5">
        <f t="shared" ref="Q27:Q77" si="0">B27+D27+F27+N27</f>
        <v>0</v>
      </c>
      <c r="R27" s="5">
        <f>H27+J27+L27+O27</f>
        <v>0</v>
      </c>
      <c r="S27" s="5">
        <f>C27+E27+G27+P27+I27+K27+M27</f>
        <v>0</v>
      </c>
      <c r="T27" s="82">
        <f>Q27+Q28+T26</f>
        <v>25</v>
      </c>
      <c r="U27" s="82">
        <f>R27+R28+U26</f>
        <v>25</v>
      </c>
      <c r="V27" s="82">
        <f>+S27+S28+V26</f>
        <v>50</v>
      </c>
      <c r="W27" s="82">
        <f>(Q27+R27+Q28+R28)/2</f>
        <v>0</v>
      </c>
    </row>
    <row r="28" spans="1:23">
      <c r="A28" s="35" t="s">
        <v>4</v>
      </c>
      <c r="B28" s="35"/>
      <c r="C28" s="35"/>
      <c r="D28" s="35"/>
      <c r="E28" s="35"/>
      <c r="F28" s="35"/>
      <c r="G28" s="35"/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f t="shared" si="0"/>
        <v>0</v>
      </c>
      <c r="R28" s="35">
        <f>H28+J28+L28+O28</f>
        <v>0</v>
      </c>
      <c r="S28" s="51">
        <f>I28+K28+M28+P28</f>
        <v>0</v>
      </c>
      <c r="T28" s="83"/>
      <c r="U28" s="83"/>
      <c r="V28" s="83"/>
      <c r="W28" s="83"/>
    </row>
    <row r="29" spans="1:23">
      <c r="A29" s="36" t="s">
        <v>5</v>
      </c>
      <c r="B29" s="5">
        <v>30</v>
      </c>
      <c r="C29" s="5">
        <v>50</v>
      </c>
      <c r="D29" s="5">
        <v>70</v>
      </c>
      <c r="E29" s="5">
        <v>70</v>
      </c>
      <c r="F29" s="5">
        <v>40</v>
      </c>
      <c r="G29" s="5">
        <v>100</v>
      </c>
      <c r="H29" s="5"/>
      <c r="I29" s="5"/>
      <c r="J29" s="5"/>
      <c r="K29" s="5"/>
      <c r="L29" s="5"/>
      <c r="M29" s="5"/>
      <c r="N29" s="5">
        <v>0</v>
      </c>
      <c r="O29" s="5">
        <v>0</v>
      </c>
      <c r="P29" s="5">
        <v>0</v>
      </c>
      <c r="Q29" s="5">
        <f t="shared" si="0"/>
        <v>140</v>
      </c>
      <c r="R29" s="5">
        <f t="shared" ref="R29:S77" si="1">H29+J29+L29+O29</f>
        <v>0</v>
      </c>
      <c r="S29" s="5">
        <f t="shared" ref="S29:S31" si="2">C29+E29+G29+P29+I29+K29+M29</f>
        <v>220</v>
      </c>
      <c r="T29" s="82">
        <f>Q29+Q30+T27</f>
        <v>165</v>
      </c>
      <c r="U29" s="82">
        <f>R29+R30+U27</f>
        <v>95</v>
      </c>
      <c r="V29" s="82">
        <f>+S29+S30+V27</f>
        <v>420</v>
      </c>
      <c r="W29" s="82">
        <f>(Q29+R29+Q30+R30)/2</f>
        <v>105</v>
      </c>
    </row>
    <row r="30" spans="1:23">
      <c r="A30" s="35" t="s">
        <v>6</v>
      </c>
      <c r="B30" s="35"/>
      <c r="C30" s="35"/>
      <c r="D30" s="35"/>
      <c r="E30" s="35"/>
      <c r="F30" s="35"/>
      <c r="G30" s="35"/>
      <c r="H30" s="35">
        <v>30</v>
      </c>
      <c r="I30" s="35">
        <v>50</v>
      </c>
      <c r="J30" s="35">
        <v>0</v>
      </c>
      <c r="K30" s="35">
        <v>0</v>
      </c>
      <c r="L30" s="35">
        <v>40</v>
      </c>
      <c r="M30" s="35">
        <v>100</v>
      </c>
      <c r="N30" s="35">
        <v>0</v>
      </c>
      <c r="O30" s="35">
        <v>0</v>
      </c>
      <c r="P30" s="35">
        <v>0</v>
      </c>
      <c r="Q30" s="35">
        <f t="shared" si="0"/>
        <v>0</v>
      </c>
      <c r="R30" s="35">
        <f t="shared" si="1"/>
        <v>70</v>
      </c>
      <c r="S30" s="51">
        <f t="shared" si="2"/>
        <v>150</v>
      </c>
      <c r="T30" s="83"/>
      <c r="U30" s="83"/>
      <c r="V30" s="83"/>
      <c r="W30" s="83"/>
    </row>
    <row r="31" spans="1:23">
      <c r="A31" s="36" t="s">
        <v>7</v>
      </c>
      <c r="B31" s="5">
        <v>30</v>
      </c>
      <c r="C31" s="5">
        <v>30</v>
      </c>
      <c r="D31" s="5">
        <v>70</v>
      </c>
      <c r="E31" s="5">
        <v>100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0"/>
        <v>100</v>
      </c>
      <c r="R31" s="5">
        <f t="shared" si="1"/>
        <v>0</v>
      </c>
      <c r="S31" s="5">
        <f t="shared" si="2"/>
        <v>130</v>
      </c>
      <c r="T31" s="82">
        <f t="shared" ref="T31:U31" si="3">Q31+Q32+T29</f>
        <v>265</v>
      </c>
      <c r="U31" s="82">
        <f t="shared" si="3"/>
        <v>95</v>
      </c>
      <c r="V31" s="82">
        <f t="shared" ref="V31" si="4">+S31+S32+V29</f>
        <v>550</v>
      </c>
      <c r="W31" s="82">
        <f t="shared" ref="W31" si="5">(Q31+R31+Q32+R32)/2</f>
        <v>50</v>
      </c>
    </row>
    <row r="32" spans="1:23">
      <c r="A32" s="35" t="s">
        <v>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>
        <f t="shared" si="0"/>
        <v>0</v>
      </c>
      <c r="R32" s="35">
        <f t="shared" si="1"/>
        <v>0</v>
      </c>
      <c r="S32" s="35">
        <f t="shared" si="1"/>
        <v>0</v>
      </c>
      <c r="T32" s="83"/>
      <c r="U32" s="83"/>
      <c r="V32" s="83"/>
      <c r="W32" s="83"/>
    </row>
    <row r="33" spans="1:23">
      <c r="A33" s="36" t="s">
        <v>9</v>
      </c>
      <c r="B33" s="5"/>
      <c r="C33" s="5"/>
      <c r="D33" s="5">
        <v>70</v>
      </c>
      <c r="E33" s="5">
        <v>80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>
        <f t="shared" si="0"/>
        <v>70</v>
      </c>
      <c r="R33" s="5">
        <f t="shared" si="1"/>
        <v>0</v>
      </c>
      <c r="S33" s="5">
        <f t="shared" si="1"/>
        <v>0</v>
      </c>
      <c r="T33" s="82">
        <f t="shared" ref="T33:U33" si="6">Q33+Q34+T31</f>
        <v>335</v>
      </c>
      <c r="U33" s="82">
        <f t="shared" si="6"/>
        <v>95</v>
      </c>
      <c r="V33" s="82">
        <f t="shared" ref="V33" si="7">+S33+S34+V31</f>
        <v>550</v>
      </c>
      <c r="W33" s="82">
        <f t="shared" ref="W33" si="8">(Q33+R33+Q34+R34)/2</f>
        <v>35</v>
      </c>
    </row>
    <row r="34" spans="1:23">
      <c r="A34" s="35" t="s">
        <v>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>
        <f t="shared" si="0"/>
        <v>0</v>
      </c>
      <c r="R34" s="35">
        <f t="shared" si="1"/>
        <v>0</v>
      </c>
      <c r="S34" s="35">
        <f t="shared" si="1"/>
        <v>0</v>
      </c>
      <c r="T34" s="83"/>
      <c r="U34" s="83"/>
      <c r="V34" s="83"/>
      <c r="W34" s="83"/>
    </row>
    <row r="35" spans="1:23">
      <c r="A35" s="36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 t="shared" si="0"/>
        <v>0</v>
      </c>
      <c r="R35" s="5">
        <f t="shared" si="1"/>
        <v>0</v>
      </c>
      <c r="S35" s="5">
        <f t="shared" si="1"/>
        <v>0</v>
      </c>
      <c r="T35" s="80"/>
      <c r="U35" s="80"/>
      <c r="V35" s="80"/>
      <c r="W35" s="80"/>
    </row>
    <row r="36" spans="1:23">
      <c r="A36" s="35" t="s">
        <v>12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>
        <f t="shared" si="0"/>
        <v>0</v>
      </c>
      <c r="R36" s="35">
        <f t="shared" si="1"/>
        <v>0</v>
      </c>
      <c r="S36" s="35">
        <f t="shared" si="1"/>
        <v>0</v>
      </c>
      <c r="T36" s="81"/>
      <c r="U36" s="81"/>
      <c r="V36" s="81"/>
      <c r="W36" s="81"/>
    </row>
    <row r="37" spans="1:23">
      <c r="A37" s="36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 t="shared" si="0"/>
        <v>0</v>
      </c>
      <c r="R37" s="5">
        <f t="shared" si="1"/>
        <v>0</v>
      </c>
      <c r="S37" s="5">
        <f t="shared" si="1"/>
        <v>0</v>
      </c>
      <c r="T37" s="80"/>
      <c r="U37" s="80"/>
      <c r="V37" s="80"/>
      <c r="W37" s="80"/>
    </row>
    <row r="38" spans="1:23">
      <c r="A38" s="35" t="s">
        <v>14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 t="shared" si="0"/>
        <v>0</v>
      </c>
      <c r="R38" s="35">
        <f t="shared" si="1"/>
        <v>0</v>
      </c>
      <c r="S38" s="35">
        <f t="shared" si="1"/>
        <v>0</v>
      </c>
      <c r="T38" s="81"/>
      <c r="U38" s="81"/>
      <c r="V38" s="81"/>
      <c r="W38" s="81"/>
    </row>
    <row r="39" spans="1:23">
      <c r="A39" s="36" t="s">
        <v>15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f t="shared" si="0"/>
        <v>0</v>
      </c>
      <c r="R39" s="5">
        <f t="shared" si="1"/>
        <v>0</v>
      </c>
      <c r="S39" s="5">
        <f t="shared" si="1"/>
        <v>0</v>
      </c>
      <c r="T39" s="80"/>
      <c r="U39" s="80"/>
      <c r="V39" s="80"/>
      <c r="W39" s="80"/>
    </row>
    <row r="40" spans="1:23">
      <c r="A40" s="35" t="s">
        <v>16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>
        <f t="shared" si="0"/>
        <v>0</v>
      </c>
      <c r="R40" s="35">
        <f t="shared" si="1"/>
        <v>0</v>
      </c>
      <c r="S40" s="35">
        <f t="shared" si="1"/>
        <v>0</v>
      </c>
      <c r="T40" s="81"/>
      <c r="U40" s="81"/>
      <c r="V40" s="81"/>
      <c r="W40" s="81"/>
    </row>
    <row r="41" spans="1:23">
      <c r="A41" s="36" t="s">
        <v>17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>
        <f t="shared" si="0"/>
        <v>0</v>
      </c>
      <c r="R41" s="5">
        <f t="shared" si="1"/>
        <v>0</v>
      </c>
      <c r="S41" s="5">
        <f t="shared" si="1"/>
        <v>0</v>
      </c>
      <c r="T41" s="71"/>
      <c r="U41" s="72"/>
      <c r="V41" s="72"/>
      <c r="W41" s="73"/>
    </row>
    <row r="42" spans="1:23">
      <c r="A42" s="35" t="s">
        <v>18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>
        <f t="shared" si="0"/>
        <v>0</v>
      </c>
      <c r="R42" s="35">
        <f t="shared" si="1"/>
        <v>0</v>
      </c>
      <c r="S42" s="35">
        <f t="shared" si="1"/>
        <v>0</v>
      </c>
      <c r="T42" s="74"/>
      <c r="U42" s="75"/>
      <c r="V42" s="75"/>
      <c r="W42" s="76"/>
    </row>
    <row r="43" spans="1:23">
      <c r="A43" s="36" t="s">
        <v>19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f t="shared" si="0"/>
        <v>0</v>
      </c>
      <c r="R43" s="5">
        <f t="shared" si="1"/>
        <v>0</v>
      </c>
      <c r="S43" s="5">
        <f t="shared" si="1"/>
        <v>0</v>
      </c>
      <c r="T43" s="74"/>
      <c r="U43" s="75"/>
      <c r="V43" s="75"/>
      <c r="W43" s="76"/>
    </row>
    <row r="44" spans="1:23">
      <c r="A44" s="35" t="s">
        <v>20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>
        <f t="shared" si="0"/>
        <v>0</v>
      </c>
      <c r="R44" s="35">
        <f t="shared" si="1"/>
        <v>0</v>
      </c>
      <c r="S44" s="35">
        <f t="shared" si="1"/>
        <v>0</v>
      </c>
      <c r="T44" s="74"/>
      <c r="U44" s="75"/>
      <c r="V44" s="75"/>
      <c r="W44" s="76"/>
    </row>
    <row r="45" spans="1:23">
      <c r="A45" s="36" t="s">
        <v>21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f t="shared" si="0"/>
        <v>0</v>
      </c>
      <c r="R45" s="5">
        <f t="shared" si="1"/>
        <v>0</v>
      </c>
      <c r="S45" s="5">
        <f t="shared" si="1"/>
        <v>0</v>
      </c>
      <c r="T45" s="74"/>
      <c r="U45" s="75"/>
      <c r="V45" s="75"/>
      <c r="W45" s="76"/>
    </row>
    <row r="46" spans="1:23">
      <c r="A46" s="35" t="s">
        <v>22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>
        <f t="shared" si="0"/>
        <v>0</v>
      </c>
      <c r="R46" s="35">
        <f t="shared" si="1"/>
        <v>0</v>
      </c>
      <c r="S46" s="35">
        <f t="shared" si="1"/>
        <v>0</v>
      </c>
      <c r="T46" s="74"/>
      <c r="U46" s="75"/>
      <c r="V46" s="75"/>
      <c r="W46" s="76"/>
    </row>
    <row r="47" spans="1:23">
      <c r="A47" s="36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f t="shared" si="0"/>
        <v>0</v>
      </c>
      <c r="R47" s="5">
        <f t="shared" si="1"/>
        <v>0</v>
      </c>
      <c r="S47" s="5">
        <f t="shared" si="1"/>
        <v>0</v>
      </c>
      <c r="T47" s="74"/>
      <c r="U47" s="75"/>
      <c r="V47" s="75"/>
      <c r="W47" s="76"/>
    </row>
    <row r="48" spans="1:23">
      <c r="A48" s="35" t="s">
        <v>24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>
        <f t="shared" si="0"/>
        <v>0</v>
      </c>
      <c r="R48" s="35">
        <f t="shared" si="1"/>
        <v>0</v>
      </c>
      <c r="S48" s="35">
        <f t="shared" si="1"/>
        <v>0</v>
      </c>
      <c r="T48" s="74"/>
      <c r="U48" s="75"/>
      <c r="V48" s="75"/>
      <c r="W48" s="76"/>
    </row>
    <row r="49" spans="1:23">
      <c r="A49" s="36" t="s">
        <v>25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>
        <f t="shared" si="0"/>
        <v>0</v>
      </c>
      <c r="R49" s="5">
        <f t="shared" si="1"/>
        <v>0</v>
      </c>
      <c r="S49" s="5">
        <f t="shared" si="1"/>
        <v>0</v>
      </c>
      <c r="T49" s="74"/>
      <c r="U49" s="75"/>
      <c r="V49" s="75"/>
      <c r="W49" s="76"/>
    </row>
    <row r="50" spans="1:23">
      <c r="A50" s="35" t="s">
        <v>26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>
        <f t="shared" si="0"/>
        <v>0</v>
      </c>
      <c r="R50" s="35">
        <f t="shared" si="1"/>
        <v>0</v>
      </c>
      <c r="S50" s="35">
        <f t="shared" si="1"/>
        <v>0</v>
      </c>
      <c r="T50" s="74"/>
      <c r="U50" s="75"/>
      <c r="V50" s="75"/>
      <c r="W50" s="76"/>
    </row>
    <row r="51" spans="1:23">
      <c r="A51" s="36" t="s">
        <v>27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>
        <f t="shared" si="0"/>
        <v>0</v>
      </c>
      <c r="R51" s="5">
        <f t="shared" si="1"/>
        <v>0</v>
      </c>
      <c r="S51" s="5">
        <f t="shared" si="1"/>
        <v>0</v>
      </c>
      <c r="T51" s="74"/>
      <c r="U51" s="75"/>
      <c r="V51" s="75"/>
      <c r="W51" s="76"/>
    </row>
    <row r="52" spans="1:23">
      <c r="A52" s="35" t="s">
        <v>28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>
        <f t="shared" si="0"/>
        <v>0</v>
      </c>
      <c r="R52" s="35">
        <f t="shared" si="1"/>
        <v>0</v>
      </c>
      <c r="S52" s="35">
        <f t="shared" si="1"/>
        <v>0</v>
      </c>
      <c r="T52" s="74"/>
      <c r="U52" s="75"/>
      <c r="V52" s="75"/>
      <c r="W52" s="76"/>
    </row>
    <row r="53" spans="1:23">
      <c r="A53" s="36" t="s">
        <v>29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 t="shared" si="0"/>
        <v>0</v>
      </c>
      <c r="R53" s="5">
        <f t="shared" si="1"/>
        <v>0</v>
      </c>
      <c r="S53" s="5">
        <f t="shared" si="1"/>
        <v>0</v>
      </c>
      <c r="T53" s="74"/>
      <c r="U53" s="75"/>
      <c r="V53" s="75"/>
      <c r="W53" s="76"/>
    </row>
    <row r="54" spans="1:23">
      <c r="A54" s="35" t="s">
        <v>30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 t="shared" si="0"/>
        <v>0</v>
      </c>
      <c r="R54" s="35">
        <f t="shared" si="1"/>
        <v>0</v>
      </c>
      <c r="S54" s="35">
        <f t="shared" si="1"/>
        <v>0</v>
      </c>
      <c r="T54" s="74"/>
      <c r="U54" s="75"/>
      <c r="V54" s="75"/>
      <c r="W54" s="76"/>
    </row>
    <row r="55" spans="1:23">
      <c r="A55" s="36" t="s">
        <v>31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f t="shared" si="0"/>
        <v>0</v>
      </c>
      <c r="R55" s="5">
        <f t="shared" si="1"/>
        <v>0</v>
      </c>
      <c r="S55" s="5">
        <f t="shared" si="1"/>
        <v>0</v>
      </c>
      <c r="T55" s="74"/>
      <c r="U55" s="75"/>
      <c r="V55" s="75"/>
      <c r="W55" s="76"/>
    </row>
    <row r="56" spans="1:23">
      <c r="A56" s="35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>
        <f t="shared" si="0"/>
        <v>0</v>
      </c>
      <c r="R56" s="35">
        <f t="shared" si="1"/>
        <v>0</v>
      </c>
      <c r="S56" s="35">
        <f t="shared" si="1"/>
        <v>0</v>
      </c>
      <c r="T56" s="74"/>
      <c r="U56" s="75"/>
      <c r="V56" s="75"/>
      <c r="W56" s="76"/>
    </row>
    <row r="57" spans="1:23">
      <c r="A57" s="36" t="s">
        <v>33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>
        <f t="shared" si="0"/>
        <v>0</v>
      </c>
      <c r="R57" s="5">
        <f t="shared" si="1"/>
        <v>0</v>
      </c>
      <c r="S57" s="5">
        <f t="shared" si="1"/>
        <v>0</v>
      </c>
      <c r="T57" s="74"/>
      <c r="U57" s="75"/>
      <c r="V57" s="75"/>
      <c r="W57" s="76"/>
    </row>
    <row r="58" spans="1:23">
      <c r="A58" s="35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>
        <f t="shared" si="0"/>
        <v>0</v>
      </c>
      <c r="R58" s="35">
        <f t="shared" si="1"/>
        <v>0</v>
      </c>
      <c r="S58" s="35">
        <f t="shared" si="1"/>
        <v>0</v>
      </c>
      <c r="T58" s="74"/>
      <c r="U58" s="75"/>
      <c r="V58" s="75"/>
      <c r="W58" s="76"/>
    </row>
    <row r="59" spans="1:23">
      <c r="A59" s="36" t="s">
        <v>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>
        <f t="shared" si="0"/>
        <v>0</v>
      </c>
      <c r="R59" s="5">
        <f t="shared" si="1"/>
        <v>0</v>
      </c>
      <c r="S59" s="5">
        <f t="shared" si="1"/>
        <v>0</v>
      </c>
      <c r="T59" s="74"/>
      <c r="U59" s="75"/>
      <c r="V59" s="75"/>
      <c r="W59" s="76"/>
    </row>
    <row r="60" spans="1:23">
      <c r="A60" s="35" t="s">
        <v>36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>
        <f t="shared" si="0"/>
        <v>0</v>
      </c>
      <c r="R60" s="35">
        <f t="shared" si="1"/>
        <v>0</v>
      </c>
      <c r="S60" s="35">
        <f t="shared" si="1"/>
        <v>0</v>
      </c>
      <c r="T60" s="74"/>
      <c r="U60" s="75"/>
      <c r="V60" s="75"/>
      <c r="W60" s="76"/>
    </row>
    <row r="61" spans="1:23">
      <c r="A61" s="36" t="s">
        <v>37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 t="shared" si="0"/>
        <v>0</v>
      </c>
      <c r="R61" s="5">
        <f t="shared" si="1"/>
        <v>0</v>
      </c>
      <c r="S61" s="5">
        <f t="shared" si="1"/>
        <v>0</v>
      </c>
      <c r="T61" s="74"/>
      <c r="U61" s="75"/>
      <c r="V61" s="75"/>
      <c r="W61" s="76"/>
    </row>
    <row r="62" spans="1:23">
      <c r="A62" s="35" t="s">
        <v>38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>
        <f t="shared" si="0"/>
        <v>0</v>
      </c>
      <c r="R62" s="35">
        <f t="shared" si="1"/>
        <v>0</v>
      </c>
      <c r="S62" s="35">
        <f t="shared" si="1"/>
        <v>0</v>
      </c>
      <c r="T62" s="74"/>
      <c r="U62" s="75"/>
      <c r="V62" s="75"/>
      <c r="W62" s="76"/>
    </row>
    <row r="63" spans="1:23">
      <c r="A63" s="36" t="s">
        <v>39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>
        <f t="shared" si="0"/>
        <v>0</v>
      </c>
      <c r="R63" s="5">
        <f t="shared" si="1"/>
        <v>0</v>
      </c>
      <c r="S63" s="5">
        <f t="shared" si="1"/>
        <v>0</v>
      </c>
      <c r="T63" s="74"/>
      <c r="U63" s="75"/>
      <c r="V63" s="75"/>
      <c r="W63" s="76"/>
    </row>
    <row r="64" spans="1:23">
      <c r="A64" s="35" t="s">
        <v>40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>
        <f t="shared" si="0"/>
        <v>0</v>
      </c>
      <c r="R64" s="35">
        <f t="shared" si="1"/>
        <v>0</v>
      </c>
      <c r="S64" s="35">
        <f t="shared" si="1"/>
        <v>0</v>
      </c>
      <c r="T64" s="74"/>
      <c r="U64" s="75"/>
      <c r="V64" s="75"/>
      <c r="W64" s="76"/>
    </row>
    <row r="65" spans="1:23">
      <c r="A65" s="36" t="s">
        <v>41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 t="shared" si="0"/>
        <v>0</v>
      </c>
      <c r="R65" s="5">
        <f t="shared" si="1"/>
        <v>0</v>
      </c>
      <c r="S65" s="5">
        <f t="shared" si="1"/>
        <v>0</v>
      </c>
      <c r="T65" s="74"/>
      <c r="U65" s="75"/>
      <c r="V65" s="75"/>
      <c r="W65" s="76"/>
    </row>
    <row r="66" spans="1:23">
      <c r="A66" s="35" t="s">
        <v>42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>
        <f t="shared" si="0"/>
        <v>0</v>
      </c>
      <c r="R66" s="35">
        <f t="shared" si="1"/>
        <v>0</v>
      </c>
      <c r="S66" s="35">
        <f t="shared" si="1"/>
        <v>0</v>
      </c>
      <c r="T66" s="74"/>
      <c r="U66" s="75"/>
      <c r="V66" s="75"/>
      <c r="W66" s="76"/>
    </row>
    <row r="67" spans="1:23">
      <c r="A67" s="36" t="s">
        <v>43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 t="shared" si="0"/>
        <v>0</v>
      </c>
      <c r="R67" s="5">
        <f t="shared" si="1"/>
        <v>0</v>
      </c>
      <c r="S67" s="5">
        <f t="shared" si="1"/>
        <v>0</v>
      </c>
      <c r="T67" s="74"/>
      <c r="U67" s="75"/>
      <c r="V67" s="75"/>
      <c r="W67" s="76"/>
    </row>
    <row r="68" spans="1:23">
      <c r="A68" s="35" t="s">
        <v>44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>
        <f t="shared" si="0"/>
        <v>0</v>
      </c>
      <c r="R68" s="35">
        <f t="shared" si="1"/>
        <v>0</v>
      </c>
      <c r="S68" s="35">
        <f t="shared" si="1"/>
        <v>0</v>
      </c>
      <c r="T68" s="74"/>
      <c r="U68" s="75"/>
      <c r="V68" s="75"/>
      <c r="W68" s="76"/>
    </row>
    <row r="69" spans="1:23">
      <c r="A69" s="36" t="s">
        <v>45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 t="shared" si="0"/>
        <v>0</v>
      </c>
      <c r="R69" s="5">
        <f t="shared" si="1"/>
        <v>0</v>
      </c>
      <c r="S69" s="5">
        <f t="shared" si="1"/>
        <v>0</v>
      </c>
      <c r="T69" s="74"/>
      <c r="U69" s="75"/>
      <c r="V69" s="75"/>
      <c r="W69" s="76"/>
    </row>
    <row r="70" spans="1:23">
      <c r="A70" s="35" t="s">
        <v>46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>
        <f t="shared" si="0"/>
        <v>0</v>
      </c>
      <c r="R70" s="35">
        <f t="shared" si="1"/>
        <v>0</v>
      </c>
      <c r="S70" s="35">
        <f t="shared" si="1"/>
        <v>0</v>
      </c>
      <c r="T70" s="74"/>
      <c r="U70" s="75"/>
      <c r="V70" s="75"/>
      <c r="W70" s="76"/>
    </row>
    <row r="71" spans="1:23">
      <c r="A71" s="36" t="s">
        <v>47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f t="shared" si="0"/>
        <v>0</v>
      </c>
      <c r="R71" s="5">
        <f t="shared" si="1"/>
        <v>0</v>
      </c>
      <c r="S71" s="5">
        <f t="shared" si="1"/>
        <v>0</v>
      </c>
      <c r="T71" s="74"/>
      <c r="U71" s="75"/>
      <c r="V71" s="75"/>
      <c r="W71" s="76"/>
    </row>
    <row r="72" spans="1:23">
      <c r="A72" s="35" t="s">
        <v>48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>
        <f t="shared" si="0"/>
        <v>0</v>
      </c>
      <c r="R72" s="35">
        <f t="shared" si="1"/>
        <v>0</v>
      </c>
      <c r="S72" s="35">
        <f t="shared" si="1"/>
        <v>0</v>
      </c>
      <c r="T72" s="74"/>
      <c r="U72" s="75"/>
      <c r="V72" s="75"/>
      <c r="W72" s="76"/>
    </row>
    <row r="73" spans="1:23">
      <c r="A73" s="36" t="s">
        <v>49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f t="shared" si="0"/>
        <v>0</v>
      </c>
      <c r="R73" s="5">
        <f t="shared" si="1"/>
        <v>0</v>
      </c>
      <c r="S73" s="5">
        <f t="shared" si="1"/>
        <v>0</v>
      </c>
      <c r="T73" s="74"/>
      <c r="U73" s="75"/>
      <c r="V73" s="75"/>
      <c r="W73" s="76"/>
    </row>
    <row r="74" spans="1:23">
      <c r="A74" s="35" t="s">
        <v>50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>
        <f t="shared" si="0"/>
        <v>0</v>
      </c>
      <c r="R74" s="35">
        <f t="shared" si="1"/>
        <v>0</v>
      </c>
      <c r="S74" s="35">
        <f t="shared" si="1"/>
        <v>0</v>
      </c>
      <c r="T74" s="74"/>
      <c r="U74" s="75"/>
      <c r="V74" s="75"/>
      <c r="W74" s="76"/>
    </row>
    <row r="75" spans="1:23">
      <c r="A75" s="36" t="s">
        <v>51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f t="shared" si="0"/>
        <v>0</v>
      </c>
      <c r="R75" s="5">
        <f t="shared" si="1"/>
        <v>0</v>
      </c>
      <c r="S75" s="5">
        <f t="shared" si="1"/>
        <v>0</v>
      </c>
      <c r="T75" s="74"/>
      <c r="U75" s="75"/>
      <c r="V75" s="75"/>
      <c r="W75" s="76"/>
    </row>
    <row r="76" spans="1:23">
      <c r="A76" s="35" t="s">
        <v>52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>
        <f t="shared" si="0"/>
        <v>0</v>
      </c>
      <c r="R76" s="35">
        <f t="shared" si="1"/>
        <v>0</v>
      </c>
      <c r="S76" s="35">
        <f t="shared" si="1"/>
        <v>0</v>
      </c>
      <c r="T76" s="74"/>
      <c r="U76" s="75"/>
      <c r="V76" s="75"/>
      <c r="W76" s="76"/>
    </row>
    <row r="77" spans="1:23">
      <c r="A77" s="36" t="s">
        <v>53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>
        <f t="shared" si="0"/>
        <v>0</v>
      </c>
      <c r="R77" s="5">
        <f t="shared" si="1"/>
        <v>0</v>
      </c>
      <c r="S77" s="5">
        <f t="shared" si="1"/>
        <v>0</v>
      </c>
      <c r="T77" s="77"/>
      <c r="U77" s="78"/>
      <c r="V77" s="78"/>
      <c r="W77" s="79"/>
    </row>
  </sheetData>
  <mergeCells count="29">
    <mergeCell ref="T27:T28"/>
    <mergeCell ref="U27:U28"/>
    <mergeCell ref="V27:V28"/>
    <mergeCell ref="W27:W28"/>
    <mergeCell ref="T29:T30"/>
    <mergeCell ref="U29:U30"/>
    <mergeCell ref="V29:V30"/>
    <mergeCell ref="W29:W30"/>
    <mergeCell ref="T31:T32"/>
    <mergeCell ref="U31:U32"/>
    <mergeCell ref="V31:V32"/>
    <mergeCell ref="W31:W32"/>
    <mergeCell ref="T33:T34"/>
    <mergeCell ref="U33:U34"/>
    <mergeCell ref="V33:V34"/>
    <mergeCell ref="W33:W34"/>
    <mergeCell ref="T35:T36"/>
    <mergeCell ref="U35:U36"/>
    <mergeCell ref="V35:V36"/>
    <mergeCell ref="W35:W36"/>
    <mergeCell ref="T37:T38"/>
    <mergeCell ref="U37:U38"/>
    <mergeCell ref="V37:V38"/>
    <mergeCell ref="W37:W38"/>
    <mergeCell ref="T39:T40"/>
    <mergeCell ref="U39:U40"/>
    <mergeCell ref="V39:V40"/>
    <mergeCell ref="W39:W40"/>
    <mergeCell ref="T41:W77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Scholar</vt:lpstr>
      <vt:lpstr>Overview</vt:lpstr>
      <vt:lpstr>bmt</vt:lpstr>
      <vt:lpstr>hst</vt:lpstr>
      <vt:lpstr>ndt</vt:lpstr>
      <vt:lpstr>nhn</vt:lpstr>
      <vt:lpstr>nhc</vt:lpstr>
      <vt:lpstr>nmt</vt:lpstr>
      <vt:lpstr>nnt</vt:lpstr>
      <vt:lpstr>ntn</vt:lpstr>
      <vt:lpstr>nvd</vt:lpstr>
      <vt:lpstr>nvl</vt:lpstr>
      <vt:lpstr>nvt</vt:lpstr>
      <vt:lpstr>pvk</vt:lpstr>
      <vt:lpstr>thh</vt:lpstr>
    </vt:vector>
  </TitlesOfParts>
  <Company>Vietnam 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Hoang</dc:creator>
  <cp:lastModifiedBy>Phan Hoang</cp:lastModifiedBy>
  <dcterms:created xsi:type="dcterms:W3CDTF">2010-08-25T15:30:45Z</dcterms:created>
  <dcterms:modified xsi:type="dcterms:W3CDTF">2014-11-14T13:10:40Z</dcterms:modified>
</cp:coreProperties>
</file>