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ton365-my.sharepoint.com/personal/vicky_tseng_accton_com/Documents/Python/code/Excel_Vlookup_Python/"/>
    </mc:Choice>
  </mc:AlternateContent>
  <xr:revisionPtr revIDLastSave="5" documentId="13_ncr:1_{8464A9CD-14F0-46D7-8063-23442CF46005}" xr6:coauthVersionLast="47" xr6:coauthVersionMax="47" xr10:uidLastSave="{D2700B83-7490-4BC9-A8BB-5CF1DACCD876}"/>
  <workbookProtection lockStructure="1"/>
  <bookViews>
    <workbookView xWindow="-108" yWindow="-108" windowWidth="23256" windowHeight="12456" xr2:uid="{BA6135C1-322F-43F7-97FA-D2C8FB40AB51}"/>
  </bookViews>
  <sheets>
    <sheet name="general" sheetId="1" r:id="rId1"/>
    <sheet name="Raw Material" sheetId="2" r:id="rId2"/>
    <sheet name="Manufacturing" sheetId="3" r:id="rId3"/>
    <sheet name="Distribution" sheetId="4" r:id="rId4"/>
    <sheet name="Usage" sheetId="5" r:id="rId5"/>
    <sheet name="Recycling" sheetId="6" r:id="rId6"/>
  </sheets>
  <definedNames>
    <definedName name="_Toc118790987" localSheetId="0">general!#REF!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" i="1" l="1"/>
  <c r="BQ2" i="1"/>
  <c r="BM2" i="1"/>
  <c r="AO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W6" i="1"/>
  <c r="V6" i="1"/>
  <c r="U6" i="1"/>
  <c r="X6" i="1" s="1"/>
  <c r="W5" i="1"/>
  <c r="V5" i="1"/>
  <c r="U5" i="1"/>
  <c r="X5" i="1" s="1"/>
  <c r="W4" i="1"/>
  <c r="V4" i="1"/>
  <c r="U4" i="1"/>
  <c r="W3" i="1"/>
  <c r="U3" i="1"/>
  <c r="X3" i="1" s="1"/>
  <c r="V3" i="1"/>
  <c r="W2" i="1"/>
  <c r="V2" i="1"/>
  <c r="U2" i="1"/>
  <c r="X2" i="1" s="1"/>
  <c r="C19" i="1"/>
  <c r="D19" i="1"/>
  <c r="E19" i="1"/>
  <c r="F19" i="1"/>
  <c r="B19" i="1"/>
  <c r="C20" i="1"/>
  <c r="D20" i="1"/>
  <c r="E20" i="1"/>
  <c r="F20" i="1"/>
  <c r="B20" i="1"/>
  <c r="B21" i="1"/>
  <c r="C21" i="1"/>
  <c r="D21" i="1"/>
  <c r="E21" i="1"/>
  <c r="F21" i="1"/>
  <c r="C6" i="1"/>
  <c r="B11" i="1" s="1"/>
  <c r="BE2" i="1" s="1"/>
  <c r="D6" i="1"/>
  <c r="B12" i="1" s="1"/>
  <c r="BF2" i="1" s="1"/>
  <c r="E6" i="1"/>
  <c r="B13" i="1" s="1"/>
  <c r="BG2" i="1" s="1"/>
  <c r="F6" i="1"/>
  <c r="B14" i="1" s="1"/>
  <c r="B6" i="1"/>
  <c r="B10" i="1" s="1"/>
  <c r="BD2" i="1" s="1"/>
  <c r="X4" i="1" l="1"/>
  <c r="AG2" i="1"/>
  <c r="AH2" i="1"/>
  <c r="AF2" i="1"/>
  <c r="AI2" i="1"/>
  <c r="AE2" i="1"/>
  <c r="B15" i="1"/>
  <c r="B22" i="1"/>
  <c r="Y2" i="1" s="1"/>
  <c r="F22" i="1"/>
  <c r="Y6" i="1" s="1"/>
  <c r="E22" i="1"/>
  <c r="Y5" i="1" s="1"/>
  <c r="D22" i="1"/>
  <c r="Y4" i="1" s="1"/>
  <c r="C22" i="1"/>
  <c r="Y3" i="1" s="1"/>
  <c r="G21" i="1"/>
  <c r="BP2" i="1" s="1"/>
  <c r="G20" i="1"/>
  <c r="BO2" i="1" s="1"/>
  <c r="G19" i="1"/>
  <c r="BN2" i="1" s="1"/>
  <c r="C15" i="1" l="1"/>
  <c r="C12" i="1"/>
  <c r="BK2" i="1" s="1"/>
  <c r="C11" i="1"/>
  <c r="BJ2" i="1" s="1"/>
  <c r="C14" i="1"/>
  <c r="C13" i="1"/>
  <c r="BL2" i="1" s="1"/>
  <c r="C10" i="1"/>
  <c r="G22" i="1"/>
  <c r="AD2" i="1" l="1"/>
  <c r="AN2" i="1" s="1"/>
  <c r="AC2" i="1"/>
  <c r="AM2" i="1" s="1"/>
  <c r="BI2" i="1"/>
  <c r="AB2" i="1"/>
  <c r="AL2" i="1" s="1"/>
  <c r="Z2" i="1"/>
  <c r="AJ2" i="1" s="1"/>
  <c r="AA2" i="1"/>
  <c r="AK2" i="1" s="1"/>
</calcChain>
</file>

<file path=xl/sharedStrings.xml><?xml version="1.0" encoding="utf-8"?>
<sst xmlns="http://schemas.openxmlformats.org/spreadsheetml/2006/main" count="98" uniqueCount="72">
  <si>
    <t>Raw Material</t>
  </si>
  <si>
    <t>Manufacturing</t>
  </si>
  <si>
    <t>Distribution</t>
  </si>
  <si>
    <t>Usage</t>
  </si>
  <si>
    <t>Recycling</t>
  </si>
  <si>
    <t>GWP100 - fossil</t>
  </si>
  <si>
    <t>GWP100 - biogenic</t>
  </si>
  <si>
    <t>GWP100 - land transformation</t>
  </si>
  <si>
    <t>百分比</t>
  </si>
  <si>
    <r>
      <t>原料階段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含運輸</t>
    </r>
    <r>
      <rPr>
        <sz val="12"/>
        <color theme="1"/>
        <rFont val="Times New Roman"/>
        <family val="1"/>
      </rPr>
      <t>)</t>
    </r>
  </si>
  <si>
    <r>
      <t>製程階段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含運輸</t>
    </r>
    <r>
      <rPr>
        <sz val="12"/>
        <color theme="1"/>
        <rFont val="Times New Roman"/>
        <family val="1"/>
      </rPr>
      <t>)</t>
    </r>
  </si>
  <si>
    <t>運輸階段</t>
  </si>
  <si>
    <t>使用階段</t>
  </si>
  <si>
    <t>廢棄階段</t>
  </si>
  <si>
    <t>項目</t>
  </si>
  <si>
    <t>kg CO2e</t>
  </si>
  <si>
    <t>階段
能源類別</t>
    <phoneticPr fontId="2" type="noConversion"/>
  </si>
  <si>
    <r>
      <t>項目</t>
    </r>
    <r>
      <rPr>
        <sz val="12"/>
        <color theme="0"/>
        <rFont val="Times New Roman"/>
        <family val="1"/>
      </rPr>
      <t>(</t>
    </r>
    <r>
      <rPr>
        <sz val="12"/>
        <color theme="0"/>
        <rFont val="標楷體"/>
        <family val="4"/>
        <charset val="136"/>
      </rPr>
      <t>類別</t>
    </r>
    <r>
      <rPr>
        <sz val="12"/>
        <color theme="0"/>
        <rFont val="Times New Roman"/>
        <family val="1"/>
      </rPr>
      <t>)</t>
    </r>
  </si>
  <si>
    <r>
      <t>排放量</t>
    </r>
    <r>
      <rPr>
        <sz val="12"/>
        <color theme="0"/>
        <rFont val="Times New Roman"/>
        <family val="1"/>
      </rPr>
      <t>(kg CO</t>
    </r>
    <r>
      <rPr>
        <vertAlign val="subscript"/>
        <sz val="12"/>
        <color theme="0"/>
        <rFont val="Times New Roman"/>
        <family val="1"/>
      </rPr>
      <t>2</t>
    </r>
    <r>
      <rPr>
        <sz val="12"/>
        <color theme="0"/>
        <rFont val="Times New Roman"/>
        <family val="1"/>
      </rPr>
      <t>e)</t>
    </r>
  </si>
  <si>
    <t>百分比</t>
    <phoneticPr fontId="2" type="noConversion"/>
  </si>
  <si>
    <t>total</t>
    <phoneticPr fontId="2" type="noConversion"/>
  </si>
  <si>
    <t>總碳排百分比</t>
    <phoneticPr fontId="2" type="noConversion"/>
  </si>
  <si>
    <t>排放源類別</t>
  </si>
  <si>
    <t>化石溫室氣體</t>
  </si>
  <si>
    <t>生物溫室氣體</t>
  </si>
  <si>
    <t>總排放量</t>
  </si>
  <si>
    <t>總碳排百分比</t>
  </si>
  <si>
    <t>直接土地利用溫室氣體(kg CO2e)</t>
    <phoneticPr fontId="2" type="noConversion"/>
  </si>
  <si>
    <t>Carbon_percentage_1</t>
    <phoneticPr fontId="2" type="noConversion"/>
  </si>
  <si>
    <t>Carbon_percentage_3</t>
  </si>
  <si>
    <t>Carbon_percentage_4</t>
  </si>
  <si>
    <t>Carbon_percentage_5</t>
  </si>
  <si>
    <t>Carbon_value_1</t>
    <phoneticPr fontId="2" type="noConversion"/>
  </si>
  <si>
    <t>Carbon_value_2</t>
  </si>
  <si>
    <t>Carbon_value_3</t>
  </si>
  <si>
    <t>Carbon_value_4</t>
  </si>
  <si>
    <t>Carbon_value_5</t>
  </si>
  <si>
    <r>
      <t>Carbon_</t>
    </r>
    <r>
      <rPr>
        <b/>
        <sz val="14"/>
        <color rgb="FFFF0000"/>
        <rFont val="新細明體"/>
        <family val="1"/>
        <scheme val="minor"/>
      </rPr>
      <t>stage_1</t>
    </r>
    <phoneticPr fontId="2" type="noConversion"/>
  </si>
  <si>
    <r>
      <t>Carbon_</t>
    </r>
    <r>
      <rPr>
        <b/>
        <sz val="14"/>
        <color rgb="FFFF0000"/>
        <rFont val="新細明體"/>
        <family val="1"/>
        <scheme val="minor"/>
      </rPr>
      <t>stage_2</t>
    </r>
    <r>
      <rPr>
        <sz val="12"/>
        <color theme="1"/>
        <rFont val="新細明體"/>
        <family val="2"/>
        <scheme val="minor"/>
      </rPr>
      <t/>
    </r>
  </si>
  <si>
    <r>
      <t>Carbon_</t>
    </r>
    <r>
      <rPr>
        <b/>
        <sz val="14"/>
        <color rgb="FFFF0000"/>
        <rFont val="新細明體"/>
        <family val="1"/>
        <scheme val="minor"/>
      </rPr>
      <t>stage_3</t>
    </r>
    <r>
      <rPr>
        <sz val="12"/>
        <color theme="1"/>
        <rFont val="新細明體"/>
        <family val="2"/>
        <scheme val="minor"/>
      </rPr>
      <t/>
    </r>
  </si>
  <si>
    <r>
      <t>Carbon_</t>
    </r>
    <r>
      <rPr>
        <b/>
        <sz val="14"/>
        <color rgb="FFFF0000"/>
        <rFont val="新細明體"/>
        <family val="1"/>
        <scheme val="minor"/>
      </rPr>
      <t>stage_4</t>
    </r>
    <r>
      <rPr>
        <sz val="12"/>
        <color theme="1"/>
        <rFont val="新細明體"/>
        <family val="2"/>
        <scheme val="minor"/>
      </rPr>
      <t/>
    </r>
  </si>
  <si>
    <r>
      <t>Carbon_</t>
    </r>
    <r>
      <rPr>
        <b/>
        <sz val="14"/>
        <color rgb="FFFF0000"/>
        <rFont val="新細明體"/>
        <family val="1"/>
        <scheme val="minor"/>
      </rPr>
      <t>stage_5</t>
    </r>
    <r>
      <rPr>
        <sz val="12"/>
        <color theme="1"/>
        <rFont val="新細明體"/>
        <family val="2"/>
        <scheme val="minor"/>
      </rPr>
      <t/>
    </r>
  </si>
  <si>
    <t>Raw_1</t>
    <phoneticPr fontId="2" type="noConversion"/>
  </si>
  <si>
    <t>Raw_2</t>
  </si>
  <si>
    <t>Raw_3</t>
  </si>
  <si>
    <t>Man_1</t>
    <phoneticPr fontId="2" type="noConversion"/>
  </si>
  <si>
    <t>Man_2</t>
  </si>
  <si>
    <t>Man_3</t>
  </si>
  <si>
    <t>Transport_1</t>
    <phoneticPr fontId="2" type="noConversion"/>
  </si>
  <si>
    <t>Transport_2</t>
  </si>
  <si>
    <t>Transport_3</t>
  </si>
  <si>
    <t>Uasge</t>
    <phoneticPr fontId="2" type="noConversion"/>
  </si>
  <si>
    <t>Uasge_1</t>
    <phoneticPr fontId="2" type="noConversion"/>
  </si>
  <si>
    <t>Uasge_2</t>
  </si>
  <si>
    <t>Re_1</t>
    <phoneticPr fontId="2" type="noConversion"/>
  </si>
  <si>
    <t>Re_3</t>
  </si>
  <si>
    <t>Uasge_3</t>
    <phoneticPr fontId="2" type="noConversion"/>
  </si>
  <si>
    <t>Re_2</t>
    <phoneticPr fontId="2" type="noConversion"/>
  </si>
  <si>
    <t>Raw</t>
    <phoneticPr fontId="2" type="noConversion"/>
  </si>
  <si>
    <t>Man</t>
    <phoneticPr fontId="2" type="noConversion"/>
  </si>
  <si>
    <t>Transport</t>
    <phoneticPr fontId="2" type="noConversion"/>
  </si>
  <si>
    <t>Re</t>
    <phoneticPr fontId="2" type="noConversion"/>
  </si>
  <si>
    <t>Carbon_percentage_2</t>
    <phoneticPr fontId="2" type="noConversion"/>
  </si>
  <si>
    <t>Raw_percentage</t>
    <phoneticPr fontId="2" type="noConversion"/>
  </si>
  <si>
    <t>Man_percentage</t>
    <phoneticPr fontId="2" type="noConversion"/>
  </si>
  <si>
    <t>Transport_percentage</t>
    <phoneticPr fontId="2" type="noConversion"/>
  </si>
  <si>
    <t>Uasge_percentage</t>
    <phoneticPr fontId="2" type="noConversion"/>
  </si>
  <si>
    <t>Re_percentage</t>
    <phoneticPr fontId="2" type="noConversion"/>
  </si>
  <si>
    <t>fossil</t>
    <phoneticPr fontId="2" type="noConversion"/>
  </si>
  <si>
    <t>biogenic</t>
    <phoneticPr fontId="2" type="noConversion"/>
  </si>
  <si>
    <t>land_transformation</t>
    <phoneticPr fontId="2" type="noConversion"/>
  </si>
  <si>
    <t>Carbon_total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</si>
</sst>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);[Red]\(0.00\)"/>
    <numFmt numFmtId="178" formatCode="0.0000_);[Red]\(0.00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3"/>
      <color theme="1"/>
      <name val="Times New Roman"/>
      <family val="1"/>
    </font>
    <font>
      <sz val="13"/>
      <color theme="1"/>
      <name val="標楷體"/>
      <family val="4"/>
      <charset val="136"/>
    </font>
    <font>
      <sz val="13"/>
      <color theme="1"/>
      <name val="Times New Roman"/>
      <family val="1"/>
      <charset val="136"/>
    </font>
    <font>
      <sz val="12"/>
      <color theme="0"/>
      <name val="標楷體"/>
      <family val="4"/>
      <charset val="136"/>
    </font>
    <font>
      <sz val="12"/>
      <color theme="0"/>
      <name val="Times New Roman"/>
      <family val="1"/>
    </font>
    <font>
      <vertAlign val="subscript"/>
      <sz val="12"/>
      <color theme="0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Times New Roman"/>
      <family val="1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</font>
    <font>
      <b/>
      <sz val="11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4"/>
      <color rgb="FFFF0000"/>
      <name val="新細明體"/>
      <family val="1"/>
      <charset val="136"/>
      <scheme val="minor"/>
    </font>
    <font>
      <b/>
      <sz val="14"/>
      <color rgb="FFFF0000"/>
      <name val="新細明體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double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6" fontId="1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4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0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9" fontId="15" fillId="0" borderId="0" xfId="0" applyNumberFormat="1" applyFont="1">
      <alignment vertical="center"/>
    </xf>
    <xf numFmtId="0" fontId="16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1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10" fontId="18" fillId="0" borderId="1" xfId="0" applyNumberFormat="1" applyFont="1" applyBorder="1" applyAlignment="1">
      <alignment horizontal="justify" vertical="center" wrapText="1"/>
    </xf>
    <xf numFmtId="0" fontId="17" fillId="0" borderId="13" xfId="0" applyFont="1" applyBorder="1" applyAlignment="1">
      <alignment vertical="center" wrapText="1"/>
    </xf>
    <xf numFmtId="177" fontId="18" fillId="0" borderId="1" xfId="0" applyNumberFormat="1" applyFont="1" applyBorder="1" applyAlignment="1">
      <alignment horizontal="justify" vertical="center" wrapText="1"/>
    </xf>
    <xf numFmtId="10" fontId="0" fillId="0" borderId="0" xfId="1" applyNumberFormat="1" applyFont="1">
      <alignment vertical="center"/>
    </xf>
    <xf numFmtId="0" fontId="20" fillId="4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178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標楷體"/>
        <family val="4"/>
        <charset val="136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0.0000_ 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Raw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general!$A$2:$A$4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general!$B$2:$B$4</c:f>
              <c:numCache>
                <c:formatCode>0.0000_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3CF-4C03-ADD0-5D8D8B98EAC8}"/>
            </c:ext>
          </c:extLst>
        </c:ser>
        <c:ser>
          <c:idx val="1"/>
          <c:order val="1"/>
          <c:tx>
            <c:strRef>
              <c:f>general!$C$1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general!$A$2:$A$4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general!$C$2:$C$4</c:f>
              <c:numCache>
                <c:formatCode>0.0000_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3CF-4C03-ADD0-5D8D8B98EAC8}"/>
            </c:ext>
          </c:extLst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general!$A$2:$A$4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general!$D$2:$D$4</c:f>
              <c:numCache>
                <c:formatCode>0.0000_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3CF-4C03-ADD0-5D8D8B98EAC8}"/>
            </c:ext>
          </c:extLst>
        </c:ser>
        <c:ser>
          <c:idx val="3"/>
          <c:order val="3"/>
          <c:tx>
            <c:strRef>
              <c:f>general!$E$1</c:f>
              <c:strCache>
                <c:ptCount val="1"/>
                <c:pt idx="0">
                  <c:v>Usage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general!$A$2:$A$4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general!$E$2:$E$4</c:f>
              <c:numCache>
                <c:formatCode>0.0000_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432-42E9-9320-1FFEC8255180}"/>
            </c:ext>
          </c:extLst>
        </c:ser>
        <c:ser>
          <c:idx val="4"/>
          <c:order val="4"/>
          <c:tx>
            <c:strRef>
              <c:f>general!$F$1</c:f>
              <c:strCache>
                <c:ptCount val="1"/>
                <c:pt idx="0">
                  <c:v>Recycling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general!$A$2:$A$4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general!$F$2:$F$4</c:f>
              <c:numCache>
                <c:formatCode>0.0000_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432-42E9-9320-1FFEC825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71208"/>
        <c:axId val="522671928"/>
      </c:barChart>
      <c:catAx>
        <c:axId val="5226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928"/>
        <c:crosses val="autoZero"/>
        <c:auto val="1"/>
        <c:lblAlgn val="ctr"/>
        <c:lblOffset val="100"/>
        <c:noMultiLvlLbl val="0"/>
      </c:catAx>
      <c:valAx>
        <c:axId val="5226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Usage!$B$1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Usage!$A$2:$A$11</c:f>
              <c:numCache>
                <c:formatCode>General</c:formatCode>
                <c:ptCount val="10"/>
              </c:numCache>
            </c:numRef>
          </c:cat>
          <c:val>
            <c:numRef>
              <c:f>Usage!$B$2:$B$11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743-48C4-B5B8-8CBCFB22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725056"/>
        <c:axId val="736722176"/>
      </c:barChart>
      <c:catAx>
        <c:axId val="736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6722176"/>
        <c:crosses val="autoZero"/>
        <c:auto val="1"/>
        <c:lblAlgn val="ctr"/>
        <c:lblOffset val="100"/>
        <c:noMultiLvlLbl val="0"/>
      </c:catAx>
      <c:valAx>
        <c:axId val="736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6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Usage</a:t>
            </a:r>
            <a:r>
              <a:rPr lang="zh-TW" altLang="en-US"/>
              <a:t>排放比率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8-4F8B-9276-038FE9FD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8-4F8B-9276-038FE9FD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8-4F8B-9276-038FE9FD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8-4F8B-9276-038FE9FD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8-4F8B-9276-038FE9FDF8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8-4F8B-9276-038FE9FDF8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38-4F8B-9276-038FE9FDF87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38-4F8B-9276-038FE9FDF87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38-4F8B-9276-038FE9FDF87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38-4F8B-9276-038FE9FDF870}"/>
              </c:ext>
            </c:extLst>
          </c:dPt>
          <c:cat>
            <c:numRef>
              <c:f>Usage!$A$2:$A$11</c:f>
              <c:numCache>
                <c:formatCode>General</c:formatCode>
                <c:ptCount val="10"/>
              </c:numCache>
            </c:numRef>
          </c:cat>
          <c:val>
            <c:numRef>
              <c:f>Usage!$C$2:$C$11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41B-4C3A-9F86-49D937F9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Recycling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Recycling!$B$1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Recycling!$A$2:$A$11</c:f>
              <c:numCache>
                <c:formatCode>General</c:formatCode>
                <c:ptCount val="10"/>
              </c:numCache>
            </c:numRef>
          </c:cat>
          <c:val>
            <c:numRef>
              <c:f>Recycling!$B$2:$B$11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80A-4046-AF49-E5F4C986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097128"/>
        <c:axId val="787097488"/>
      </c:barChart>
      <c:catAx>
        <c:axId val="78709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7097488"/>
        <c:crosses val="autoZero"/>
        <c:auto val="1"/>
        <c:lblAlgn val="ctr"/>
        <c:lblOffset val="100"/>
        <c:noMultiLvlLbl val="0"/>
      </c:catAx>
      <c:valAx>
        <c:axId val="7870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709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Recycling</a:t>
            </a:r>
            <a:r>
              <a:rPr lang="zh-TW" altLang="en-US"/>
              <a:t>排放比率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Recycling!$C$1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6-434C-98E7-D4667488D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6-434C-98E7-D4667488D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6-434C-98E7-D4667488D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6-434C-98E7-D4667488D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6-434C-98E7-D4667488D3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6-434C-98E7-D4667488D3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86-434C-98E7-D4667488D3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86-434C-98E7-D4667488D3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86-434C-98E7-D4667488D3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86-434C-98E7-D4667488D396}"/>
              </c:ext>
            </c:extLst>
          </c:dPt>
          <c:cat>
            <c:numRef>
              <c:f>Recycling!$A$2:$A$11</c:f>
              <c:numCache>
                <c:formatCode>General</c:formatCode>
                <c:ptCount val="10"/>
              </c:numCache>
            </c:numRef>
          </c:cat>
          <c:val>
            <c:numRef>
              <c:f>Recycling!$C$2:$C$11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1EA-4074-A826-D491111B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Raw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general!$A$19:$A$21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general!$B$19:$B$22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43F5-9C75-77D527FEFAC1}"/>
            </c:ext>
          </c:extLst>
        </c:ser>
        <c:ser>
          <c:idx val="1"/>
          <c:order val="1"/>
          <c:tx>
            <c:strRef>
              <c:f>general!$C$1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general!$A$19:$A$21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general!$C$19:$C$22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2-43F5-9C75-77D527FEFAC1}"/>
            </c:ext>
          </c:extLst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general!$A$19:$A$21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general!$D$19:$D$22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2-43F5-9C75-77D527FEFAC1}"/>
            </c:ext>
          </c:extLst>
        </c:ser>
        <c:ser>
          <c:idx val="3"/>
          <c:order val="3"/>
          <c:tx>
            <c:strRef>
              <c:f>general!$E$1</c:f>
              <c:strCache>
                <c:ptCount val="1"/>
                <c:pt idx="0">
                  <c:v>Usage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general!$A$19:$A$21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general!$E$19:$E$22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2-43F5-9C75-77D527FEFAC1}"/>
            </c:ext>
          </c:extLst>
        </c:ser>
        <c:ser>
          <c:idx val="4"/>
          <c:order val="4"/>
          <c:tx>
            <c:strRef>
              <c:f>general!$F$1</c:f>
              <c:strCache>
                <c:ptCount val="1"/>
                <c:pt idx="0">
                  <c:v>Recycling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general!$A$19:$A$21</c:f>
              <c:strCache>
                <c:ptCount val="3"/>
                <c:pt idx="0">
                  <c:v>GWP100 - fossil</c:v>
                </c:pt>
                <c:pt idx="1">
                  <c:v>GWP100 - biogenic</c:v>
                </c:pt>
                <c:pt idx="2">
                  <c:v>GWP100 - land transformation</c:v>
                </c:pt>
              </c:strCache>
            </c:strRef>
          </c:cat>
          <c:val>
            <c:numRef>
              <c:f>general!$F$19:$F$22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2-43F5-9C75-77D527FEFA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2671208"/>
        <c:axId val="522671928"/>
      </c:barChart>
      <c:catAx>
        <c:axId val="5226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928"/>
        <c:crosses val="autoZero"/>
        <c:auto val="1"/>
        <c:lblAlgn val="ctr"/>
        <c:lblOffset val="100"/>
        <c:noMultiLvlLbl val="0"/>
      </c:catAx>
      <c:valAx>
        <c:axId val="5226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general!$A$10</c:f>
              <c:strCache>
                <c:ptCount val="1"/>
                <c:pt idx="0">
                  <c:v>原料階段(含運輸)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general!$C$10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7E-40A5-BB4E-EE681855E563}"/>
            </c:ext>
          </c:extLst>
        </c:ser>
        <c:ser>
          <c:idx val="0"/>
          <c:order val="1"/>
          <c:tx>
            <c:strRef>
              <c:f>general!$A$11</c:f>
              <c:strCache>
                <c:ptCount val="1"/>
                <c:pt idx="0">
                  <c:v>製程階段(含運輸)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general!$C$11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7E-40A5-BB4E-EE681855E563}"/>
            </c:ext>
          </c:extLst>
        </c:ser>
        <c:ser>
          <c:idx val="2"/>
          <c:order val="2"/>
          <c:tx>
            <c:strRef>
              <c:f>general!$A$12</c:f>
              <c:strCache>
                <c:ptCount val="1"/>
                <c:pt idx="0">
                  <c:v>運輸階段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general!$C$12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7E-40A5-BB4E-EE681855E563}"/>
            </c:ext>
          </c:extLst>
        </c:ser>
        <c:ser>
          <c:idx val="3"/>
          <c:order val="3"/>
          <c:tx>
            <c:strRef>
              <c:f>general!$A$13</c:f>
              <c:strCache>
                <c:ptCount val="1"/>
                <c:pt idx="0">
                  <c:v>使用階段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general!$C$13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7E-40A5-BB4E-EE681855E563}"/>
            </c:ext>
          </c:extLst>
        </c:ser>
        <c:ser>
          <c:idx val="4"/>
          <c:order val="4"/>
          <c:tx>
            <c:strRef>
              <c:f>general!$A$14</c:f>
              <c:strCache>
                <c:ptCount val="1"/>
                <c:pt idx="0">
                  <c:v>廢棄階段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general!$C$14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7E-40A5-BB4E-EE681855E5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0"/>
        <c:axId val="522671208"/>
        <c:axId val="522671928"/>
      </c:barChart>
      <c:catAx>
        <c:axId val="52267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928"/>
        <c:crosses val="autoZero"/>
        <c:auto val="1"/>
        <c:lblAlgn val="ctr"/>
        <c:lblOffset val="100"/>
        <c:noMultiLvlLbl val="0"/>
      </c:catAx>
      <c:valAx>
        <c:axId val="5226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26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Raw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Material'!$B$1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Material'!$A$2:$A$12</c:f>
              <c:numCache>
                <c:formatCode>General</c:formatCode>
                <c:ptCount val="11"/>
              </c:numCache>
            </c:numRef>
          </c:cat>
          <c:val>
            <c:numRef>
              <c:f>'Raw Material'!$B$2:$B$12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528-45A6-8ECA-4D62E2DC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76640"/>
        <c:axId val="749577360"/>
      </c:barChart>
      <c:catAx>
        <c:axId val="7495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577360"/>
        <c:crosses val="autoZero"/>
        <c:auto val="1"/>
        <c:lblAlgn val="ctr"/>
        <c:lblOffset val="100"/>
        <c:noMultiLvlLbl val="0"/>
      </c:catAx>
      <c:valAx>
        <c:axId val="749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5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Raw Material</a:t>
            </a:r>
            <a:r>
              <a:rPr lang="zh-TW" altLang="en-US"/>
              <a:t>排放比率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'Raw Material'!$C$1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A-4BF3-9931-952ED40F48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A-4BF3-9931-952ED40F48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A-4BF3-9931-952ED40F48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3A-4BF3-9931-952ED40F48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3A-4BF3-9931-952ED40F48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3A-4BF3-9931-952ED40F48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3A-4BF3-9931-952ED40F48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3A-4BF3-9931-952ED40F48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3A-4BF3-9931-952ED40F48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3A-4BF3-9931-952ED40F48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E6-4A84-801A-2AD186E8B600}"/>
              </c:ext>
            </c:extLst>
          </c:dPt>
          <c:cat>
            <c:numRef>
              <c:f>'Raw Material'!$A$2:$A$12</c:f>
              <c:numCache>
                <c:formatCode>General</c:formatCode>
                <c:ptCount val="11"/>
              </c:numCache>
            </c:numRef>
          </c:cat>
          <c:val>
            <c:numRef>
              <c:f>'Raw Material'!$C$2:$C$12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33F5-49E2-AFF4-9F1D93C6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Manufacturing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Manufacturing!$B$1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Manufacturing!$A$2:$A$11</c:f>
              <c:numCache>
                <c:formatCode>General</c:formatCode>
                <c:ptCount val="10"/>
              </c:numCache>
            </c:numRef>
          </c:cat>
          <c:val>
            <c:numRef>
              <c:f>Manufacturing!$B$2:$B$11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2B-40CB-B612-B70ADD43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86264"/>
        <c:axId val="784279424"/>
      </c:barChart>
      <c:catAx>
        <c:axId val="78428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4279424"/>
        <c:crosses val="autoZero"/>
        <c:auto val="1"/>
        <c:lblAlgn val="ctr"/>
        <c:lblOffset val="100"/>
        <c:noMultiLvlLbl val="0"/>
      </c:catAx>
      <c:valAx>
        <c:axId val="7842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428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Manufacturing</a:t>
            </a:r>
            <a:r>
              <a:rPr lang="zh-TW" altLang="en-US"/>
              <a:t>排放比率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Manufacturing!$C$1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8-42CD-B95D-06FA865BEC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8-42CD-B95D-06FA865BEC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F8-42CD-B95D-06FA865BEC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F8-42CD-B95D-06FA865BEC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F8-42CD-B95D-06FA865BEC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F8-42CD-B95D-06FA865BEC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F8-42CD-B95D-06FA865BEC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F8-42CD-B95D-06FA865BEC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F8-42CD-B95D-06FA865BEC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5F8-42CD-B95D-06FA865BEC11}"/>
              </c:ext>
            </c:extLst>
          </c:dPt>
          <c:cat>
            <c:numRef>
              <c:f>Manufacturing!$A$2:$A$11</c:f>
              <c:numCache>
                <c:formatCode>General</c:formatCode>
                <c:ptCount val="10"/>
              </c:numCache>
            </c:numRef>
          </c:cat>
          <c:val>
            <c:numRef>
              <c:f>Manufacturing!$C$2:$C$11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461-4405-88DD-89ACAB44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Distribution!$A$2:$A$11</c:f>
              <c:numCache>
                <c:formatCode>General</c:formatCode>
                <c:ptCount val="10"/>
              </c:numCache>
            </c:numRef>
          </c:cat>
          <c:val>
            <c:numRef>
              <c:f>Distribution!$B$2:$B$11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532-4F80-9586-8319482C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67640"/>
        <c:axId val="749568000"/>
      </c:barChart>
      <c:catAx>
        <c:axId val="7495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568000"/>
        <c:crosses val="autoZero"/>
        <c:auto val="1"/>
        <c:lblAlgn val="ctr"/>
        <c:lblOffset val="100"/>
        <c:noMultiLvlLbl val="0"/>
      </c:catAx>
      <c:valAx>
        <c:axId val="749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56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排放比率</a:t>
            </a:r>
            <a:endParaRPr lang="en-US" altLang="zh-TW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2"/>
          <c:order val="0"/>
          <c:tx>
            <c:strRef>
              <c:f>Distribution!$C$1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2E-49BC-B83C-89B3641B01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E-49BC-B83C-89B3641B01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E-49BC-B83C-89B3641B01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E-49BC-B83C-89B3641B01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2E-49BC-B83C-89B3641B01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2E-49BC-B83C-89B3641B01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2E-49BC-B83C-89B3641B010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2E-49BC-B83C-89B3641B010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2E-49BC-B83C-89B3641B010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2E-49BC-B83C-89B3641B0103}"/>
              </c:ext>
            </c:extLst>
          </c:dPt>
          <c:cat>
            <c:numRef>
              <c:f>Distribution!$A$2:$A$11</c:f>
              <c:numCache>
                <c:formatCode>General</c:formatCode>
                <c:ptCount val="10"/>
              </c:numCache>
            </c:numRef>
          </c:cat>
          <c:val>
            <c:numRef>
              <c:f>Distribution!$C$2:$C$11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B8F3-479E-974D-74D160B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144118</xdr:rowOff>
    </xdr:from>
    <xdr:to>
      <xdr:col>13</xdr:col>
      <xdr:colOff>584200</xdr:colOff>
      <xdr:row>9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6DCFA9-6DF5-F09D-C67F-FF234EA56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119530</xdr:colOff>
      <xdr:row>13</xdr:row>
      <xdr:rowOff>112059</xdr:rowOff>
    </xdr:from>
    <xdr:to>
      <xdr:col>13</xdr:col>
      <xdr:colOff>566791</xdr:colOff>
      <xdr:row>26</xdr:row>
      <xdr:rowOff>115502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BFD7239-E336-4660-B639-3161FFC2A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447261</xdr:colOff>
      <xdr:row>42</xdr:row>
      <xdr:rowOff>48266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8BC6ED8-A5FF-45D0-88B0-919893B09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0</xdr:row>
      <xdr:rowOff>14287</xdr:rowOff>
    </xdr:from>
    <xdr:to>
      <xdr:col>10</xdr:col>
      <xdr:colOff>438150</xdr:colOff>
      <xdr:row>12</xdr:row>
      <xdr:rowOff>119062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AD9F8A0-18E3-34C2-CC45-30B546A1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457200</xdr:colOff>
      <xdr:row>12</xdr:row>
      <xdr:rowOff>104775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A51791B-2E11-9ED0-57C7-EA18701F5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0</xdr:row>
      <xdr:rowOff>23812</xdr:rowOff>
    </xdr:from>
    <xdr:to>
      <xdr:col>10</xdr:col>
      <xdr:colOff>423862</xdr:colOff>
      <xdr:row>12</xdr:row>
      <xdr:rowOff>128587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2A5A727-44C4-09E0-F6B5-E8DF4801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23812</xdr:rowOff>
    </xdr:from>
    <xdr:to>
      <xdr:col>17</xdr:col>
      <xdr:colOff>323850</xdr:colOff>
      <xdr:row>12</xdr:row>
      <xdr:rowOff>128587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FE4ADAA-22BB-2DB4-AAE5-088B3AFC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0</xdr:row>
      <xdr:rowOff>0</xdr:rowOff>
    </xdr:from>
    <xdr:to>
      <xdr:col>10</xdr:col>
      <xdr:colOff>452437</xdr:colOff>
      <xdr:row>12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B8D2D0-01C7-0AE3-348F-9E3BF66A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0</xdr:row>
      <xdr:rowOff>0</xdr:rowOff>
    </xdr:from>
    <xdr:to>
      <xdr:col>17</xdr:col>
      <xdr:colOff>419100</xdr:colOff>
      <xdr:row>12</xdr:row>
      <xdr:rowOff>57150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B1B214-B8AD-3FE4-6E85-0DABEA744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0</xdr:row>
      <xdr:rowOff>0</xdr:rowOff>
    </xdr:from>
    <xdr:to>
      <xdr:col>10</xdr:col>
      <xdr:colOff>433387</xdr:colOff>
      <xdr:row>12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EB246-E737-4FE8-2AA9-907932889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457200</xdr:colOff>
      <xdr:row>12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013EDA0-4D5B-6A72-EB74-7B05F5CF3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4762</xdr:rowOff>
    </xdr:from>
    <xdr:to>
      <xdr:col>10</xdr:col>
      <xdr:colOff>471487</xdr:colOff>
      <xdr:row>12</xdr:row>
      <xdr:rowOff>109537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70EE38-9DE8-FEA0-1E5D-607EB2BDF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457200</xdr:colOff>
      <xdr:row>12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56E2D24-AA19-8C84-2183-D8EB0AB86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374618-E588-45E8-BDFE-45DB41A33DCE}" name="表格2" displayName="表格2" ref="A1:F4" totalsRowShown="0" headerRowDxfId="52" dataDxfId="51" tableBorderDxfId="50">
  <autoFilter ref="A1:F4" xr:uid="{C5374618-E588-45E8-BDFE-45DB41A33DCE}"/>
  <tableColumns count="6">
    <tableColumn id="1" xr3:uid="{A33E4EFD-79DD-40B2-A2D1-2990736113C4}" name="階段_x000a_能源類別" dataDxfId="49"/>
    <tableColumn id="2" xr3:uid="{408BAA88-6305-4D10-AE7E-BFF30CD6E315}" name="Raw Material" dataDxfId="48"/>
    <tableColumn id="3" xr3:uid="{5AF1EBA9-8243-4F65-BA68-A9E571AF9B65}" name="Manufacturing" dataDxfId="47"/>
    <tableColumn id="4" xr3:uid="{DF28DD71-2781-48DF-8001-07DECAB4328D}" name="Distribution" dataDxfId="46"/>
    <tableColumn id="5" xr3:uid="{B836E610-9BD4-401C-B87D-90474760E977}" name="Usage" dataDxfId="45"/>
    <tableColumn id="6" xr3:uid="{FDA91645-F1E4-4AFC-A918-5699B491FFB1}" name="Recycling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9F7A9-D989-4840-84EB-413C666E3DD1}" name="表格3" displayName="表格3" ref="A9:C15" totalsRowShown="0" headerRowDxfId="43" headerRowBorderDxfId="42" tableBorderDxfId="41">
  <autoFilter ref="A9:C15" xr:uid="{FC89F7A9-D989-4840-84EB-413C666E3DD1}"/>
  <tableColumns count="3">
    <tableColumn id="1" xr3:uid="{BD7F9DB7-B4A7-41A5-AF38-27A796132823}" name="項目(類別)" dataDxfId="40"/>
    <tableColumn id="2" xr3:uid="{B018E1E7-ECE6-48E6-A2A2-4F39D36830DD}" name="排放量(kg CO2e)" dataDxfId="39"/>
    <tableColumn id="3" xr3:uid="{1A49F726-D0B8-4683-A3A5-F5A5F1E60B0D}" name="百分比" dataDxfId="38">
      <calculatedColumnFormula>B10/B$15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F9C197-1EB5-4DC8-9884-D67E24EC43B1}" name="表格9" displayName="表格9" ref="B18:G22" totalsRowCount="1" headerRowDxfId="37">
  <autoFilter ref="B18:G21" xr:uid="{01F9C197-1EB5-4DC8-9884-D67E24EC43B1}"/>
  <tableColumns count="6">
    <tableColumn id="1" xr3:uid="{8A213995-BFE1-49C3-A54C-A3652DF21FD0}" name="Raw Material" totalsRowFunction="custom" dataDxfId="36" totalsRowDxfId="35">
      <calculatedColumnFormula>B2/SUM(表格2[[Raw Material]:[Recycling]])</calculatedColumnFormula>
      <totalsRowFormula>SUM(B19:B21)</totalsRowFormula>
    </tableColumn>
    <tableColumn id="2" xr3:uid="{872E4A46-9CF6-4CD5-8EB2-AE4801F905BA}" name="Manufacturing" totalsRowFunction="custom" dataDxfId="34" totalsRowDxfId="33">
      <calculatedColumnFormula>C2/SUM(表格2[[Raw Material]:[Recycling]])</calculatedColumnFormula>
      <totalsRowFormula>SUM(C19:C21)</totalsRowFormula>
    </tableColumn>
    <tableColumn id="3" xr3:uid="{01B3EF32-6B01-40EB-8F8D-AE477A4F4D3F}" name="Distribution" totalsRowFunction="custom" dataDxfId="32" totalsRowDxfId="31">
      <calculatedColumnFormula>D2/SUM(表格2[[Raw Material]:[Recycling]])</calculatedColumnFormula>
      <totalsRowFormula>SUM(D19:D21)</totalsRowFormula>
    </tableColumn>
    <tableColumn id="4" xr3:uid="{855B4AD5-E56B-4F70-8826-2747E027508B}" name="Usage" totalsRowFunction="custom" dataDxfId="30" totalsRowDxfId="29">
      <calculatedColumnFormula>E2/SUM(表格2[[Raw Material]:[Recycling]])</calculatedColumnFormula>
      <totalsRowFormula>SUM(E19:E21)</totalsRowFormula>
    </tableColumn>
    <tableColumn id="5" xr3:uid="{ABDB3F68-C249-4D18-8600-671586AAEE50}" name="Recycling" totalsRowFunction="custom" dataDxfId="28" totalsRowDxfId="27">
      <calculatedColumnFormula>F2/SUM(表格2[[Raw Material]:[Recycling]])</calculatedColumnFormula>
      <totalsRowFormula>SUM(F19:F21)</totalsRowFormula>
    </tableColumn>
    <tableColumn id="6" xr3:uid="{D19919DB-0036-4EB7-B517-E34889F13624}" name="總碳排百分比" totalsRowFunction="custom" dataDxfId="26" totalsRowDxfId="25">
      <calculatedColumnFormula>SUM(B19:F19)</calculatedColumnFormula>
      <totalsRowFormula>SUM(B22:F22)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70EA7-90C4-4541-A1EC-19FD6D14AD08}" name="表格4" displayName="表格4" ref="A1:C11" totalsRowShown="0" headerRowBorderDxfId="24" tableBorderDxfId="23">
  <autoFilter ref="A1:C11" xr:uid="{9D570EA7-90C4-4541-A1EC-19FD6D14AD08}"/>
  <sortState xmlns:xlrd2="http://schemas.microsoft.com/office/spreadsheetml/2017/richdata2" ref="A2:C11">
    <sortCondition descending="1" ref="C1:C11"/>
  </sortState>
  <tableColumns count="3">
    <tableColumn id="1" xr3:uid="{31DBC184-7690-44F9-9309-94ED5F8222C1}" name="項目" dataDxfId="22"/>
    <tableColumn id="2" xr3:uid="{E297F6AF-0D2C-4541-B933-B4562226E018}" name="kg CO2e" dataDxfId="21"/>
    <tableColumn id="3" xr3:uid="{B23091A9-93CF-45F2-8D95-83DC65DC578E}" name="百分比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C12D5-689B-4320-A4F9-A455AC3C9609}" name="表格4_2" displayName="表格4_2" ref="A1:C11" totalsRowShown="0" headerRowBorderDxfId="19" tableBorderDxfId="18">
  <autoFilter ref="A1:C11" xr:uid="{0A8C12D5-689B-4320-A4F9-A455AC3C9609}"/>
  <tableColumns count="3">
    <tableColumn id="1" xr3:uid="{3D87AF72-2543-4CDE-BC72-469052279A9F}" name="項目" dataDxfId="17"/>
    <tableColumn id="2" xr3:uid="{709EF365-F2D6-42C3-8465-3C48BF9A2C51}" name="kg CO2e" dataDxfId="16"/>
    <tableColumn id="3" xr3:uid="{EE57C109-A019-43E2-8917-4E041415CE76}" name="百分比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0B80B-0E75-4EA6-A96F-F748A5EA8427}" name="表格4_26" displayName="表格4_26" ref="A1:C11" totalsRowShown="0" headerRowBorderDxfId="14" tableBorderDxfId="13">
  <autoFilter ref="A1:C11" xr:uid="{1900B80B-0E75-4EA6-A96F-F748A5EA8427}"/>
  <tableColumns count="3">
    <tableColumn id="1" xr3:uid="{81A9C8AB-A46C-4416-94E2-B1E88ECE225C}" name="項目" dataDxfId="12"/>
    <tableColumn id="2" xr3:uid="{347C8419-F169-4FAC-97D5-137F05066046}" name="kg CO2e" dataDxfId="11"/>
    <tableColumn id="3" xr3:uid="{8FC79E9D-A9D3-4D3B-A3CB-C87ACEF13284}" name="百分比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4E295A-D317-4084-8F8C-CE8780E76767}" name="表格4_267" displayName="表格4_267" ref="A1:C11" totalsRowShown="0" headerRowBorderDxfId="9" tableBorderDxfId="8">
  <autoFilter ref="A1:C11" xr:uid="{D04E295A-D317-4084-8F8C-CE8780E76767}"/>
  <tableColumns count="3">
    <tableColumn id="1" xr3:uid="{90BA69FC-A556-4886-A0C8-0B66A44C0909}" name="項目" dataDxfId="7"/>
    <tableColumn id="2" xr3:uid="{CBFCB2F1-5B3D-45A0-AE41-278B335AD804}" name="kg CO2e" dataDxfId="6"/>
    <tableColumn id="3" xr3:uid="{F12E9BEC-576F-4D6F-970B-E64FD8F8125A}" name="百分比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FBDB39-9EC8-4886-BF86-58F4CAE4BA81}" name="表格4_2678" displayName="表格4_2678" ref="A1:C11" totalsRowShown="0" headerRowBorderDxfId="4" tableBorderDxfId="3">
  <autoFilter ref="A1:C11" xr:uid="{59FBDB39-9EC8-4886-BF86-58F4CAE4BA81}"/>
  <tableColumns count="3">
    <tableColumn id="1" xr3:uid="{0FA303E0-031A-49FD-9AE3-52957981C4F9}" name="項目" dataDxfId="2"/>
    <tableColumn id="2" xr3:uid="{5523721E-5022-41FA-B742-F8ED055F1D8E}" name="kg CO2e" dataDxfId="1"/>
    <tableColumn id="3" xr3:uid="{84003DCC-73C4-41F1-9692-0FEA337BA0B5}" name="百分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3B56-3128-43F6-835C-B82D2BA1C4C7}">
  <dimension ref="A1:BQ22"/>
  <sheetViews>
    <sheetView tabSelected="1" zoomScale="55" zoomScaleNormal="55" workbookViewId="0"/>
  </sheetViews>
  <sheetFormatPr defaultRowHeight="16.2" x14ac:dyDescent="0.3"/>
  <cols>
    <col min="1" max="1" width="33.88671875" customWidth="1"/>
    <col min="2" max="2" width="16.44140625" customWidth="1"/>
    <col min="3" max="3" width="15.109375" customWidth="1"/>
    <col min="4" max="4" width="14" customWidth="1"/>
    <col min="5" max="5" width="10.21875" customWidth="1"/>
    <col min="6" max="6" width="11.77734375" customWidth="1"/>
    <col min="21" max="21" width="12.21875" bestFit="1" customWidth="1"/>
    <col min="22" max="22" width="9" bestFit="1" customWidth="1"/>
    <col min="23" max="23" width="10.88671875" bestFit="1" customWidth="1"/>
    <col min="24" max="24" width="12.21875" bestFit="1" customWidth="1"/>
    <col min="26" max="30" width="14.88671875" hidden="1" customWidth="1"/>
    <col min="31" max="35" width="11.77734375" hidden="1" customWidth="1"/>
    <col min="36" max="40" width="11.44140625" hidden="1" customWidth="1"/>
    <col min="41" max="41" width="14.88671875" hidden="1" customWidth="1"/>
    <col min="42" max="69" width="0" hidden="1" customWidth="1"/>
  </cols>
  <sheetData>
    <row r="1" spans="1:69" ht="44.4" customHeight="1" x14ac:dyDescent="0.3">
      <c r="A1" s="9" t="s">
        <v>16</v>
      </c>
      <c r="B1" s="5" t="s">
        <v>0</v>
      </c>
      <c r="C1" s="5" t="s">
        <v>1</v>
      </c>
      <c r="D1" s="6" t="s">
        <v>2</v>
      </c>
      <c r="E1" s="5" t="s">
        <v>3</v>
      </c>
      <c r="F1" s="7" t="s">
        <v>4</v>
      </c>
      <c r="T1" s="38" t="s">
        <v>22</v>
      </c>
      <c r="U1" s="39" t="s">
        <v>23</v>
      </c>
      <c r="V1" s="39" t="s">
        <v>24</v>
      </c>
      <c r="W1" s="43" t="s">
        <v>27</v>
      </c>
      <c r="X1" s="40" t="s">
        <v>25</v>
      </c>
      <c r="Y1" s="40" t="s">
        <v>26</v>
      </c>
      <c r="Z1" s="46" t="s">
        <v>28</v>
      </c>
      <c r="AA1" s="46" t="s">
        <v>62</v>
      </c>
      <c r="AB1" s="46" t="s">
        <v>29</v>
      </c>
      <c r="AC1" s="46" t="s">
        <v>30</v>
      </c>
      <c r="AD1" s="46" t="s">
        <v>31</v>
      </c>
      <c r="AE1" s="47" t="s">
        <v>32</v>
      </c>
      <c r="AF1" s="47" t="s">
        <v>33</v>
      </c>
      <c r="AG1" s="47" t="s">
        <v>34</v>
      </c>
      <c r="AH1" s="47" t="s">
        <v>35</v>
      </c>
      <c r="AI1" s="47" t="s">
        <v>36</v>
      </c>
      <c r="AJ1" s="48" t="s">
        <v>37</v>
      </c>
      <c r="AK1" s="48" t="s">
        <v>38</v>
      </c>
      <c r="AL1" s="48" t="s">
        <v>39</v>
      </c>
      <c r="AM1" s="48" t="s">
        <v>40</v>
      </c>
      <c r="AN1" s="48" t="s">
        <v>41</v>
      </c>
      <c r="AO1" s="48" t="s">
        <v>42</v>
      </c>
      <c r="AP1" s="48" t="s">
        <v>43</v>
      </c>
      <c r="AQ1" s="48" t="s">
        <v>44</v>
      </c>
      <c r="AR1" s="48" t="s">
        <v>45</v>
      </c>
      <c r="AS1" s="48" t="s">
        <v>46</v>
      </c>
      <c r="AT1" s="48" t="s">
        <v>47</v>
      </c>
      <c r="AU1" s="48" t="s">
        <v>48</v>
      </c>
      <c r="AV1" s="48" t="s">
        <v>49</v>
      </c>
      <c r="AW1" s="48" t="s">
        <v>50</v>
      </c>
      <c r="AX1" s="48" t="s">
        <v>52</v>
      </c>
      <c r="AY1" s="48" t="s">
        <v>53</v>
      </c>
      <c r="AZ1" s="48" t="s">
        <v>56</v>
      </c>
      <c r="BA1" s="48" t="s">
        <v>54</v>
      </c>
      <c r="BB1" s="48" t="s">
        <v>57</v>
      </c>
      <c r="BC1" s="48" t="s">
        <v>55</v>
      </c>
      <c r="BD1" s="48" t="s">
        <v>58</v>
      </c>
      <c r="BE1" s="48" t="s">
        <v>59</v>
      </c>
      <c r="BF1" s="48" t="s">
        <v>60</v>
      </c>
      <c r="BG1" s="48" t="s">
        <v>51</v>
      </c>
      <c r="BH1" s="48" t="s">
        <v>61</v>
      </c>
      <c r="BI1" s="48" t="s">
        <v>63</v>
      </c>
      <c r="BJ1" s="48" t="s">
        <v>64</v>
      </c>
      <c r="BK1" s="48" t="s">
        <v>65</v>
      </c>
      <c r="BL1" s="48" t="s">
        <v>66</v>
      </c>
      <c r="BM1" s="48" t="s">
        <v>67</v>
      </c>
      <c r="BN1" s="48" t="s">
        <v>68</v>
      </c>
      <c r="BO1" s="48" t="s">
        <v>69</v>
      </c>
      <c r="BP1" s="48" t="s">
        <v>70</v>
      </c>
      <c r="BQ1" s="48" t="s">
        <v>71</v>
      </c>
    </row>
    <row r="2" spans="1:69" ht="49.2" thickBot="1" x14ac:dyDescent="0.35">
      <c r="A2" s="3" t="s">
        <v>5</v>
      </c>
      <c r="B2" s="22"/>
      <c r="C2" s="22"/>
      <c r="D2" s="22"/>
      <c r="E2" s="22"/>
      <c r="F2" s="23"/>
      <c r="T2" s="41" t="s">
        <v>9</v>
      </c>
      <c r="U2" s="44">
        <f>表格2[[#This Row],[Raw Material]]</f>
        <v>0</v>
      </c>
      <c r="V2" s="44">
        <f>B3</f>
        <v>0</v>
      </c>
      <c r="W2" s="44">
        <f>B4</f>
        <v>0</v>
      </c>
      <c r="X2" s="44">
        <f>SUM(U2:W2)</f>
        <v>0</v>
      </c>
      <c r="Y2" s="42" t="e">
        <f>表格9[[#Totals],[Raw Material]]</f>
        <v>#DIV/0!</v>
      </c>
      <c r="Z2" s="45" t="e">
        <f>LARGE(C10:C14, 1)</f>
        <v>#DIV/0!</v>
      </c>
      <c r="AA2" s="45" t="e">
        <f>LARGE(C10:C14, 2)</f>
        <v>#DIV/0!</v>
      </c>
      <c r="AB2" s="45" t="e">
        <f>LARGE(C10:C14, 3)</f>
        <v>#DIV/0!</v>
      </c>
      <c r="AC2" s="45" t="e">
        <f>LARGE(C10:C14, 4)</f>
        <v>#DIV/0!</v>
      </c>
      <c r="AD2" s="45" t="e">
        <f>LARGE(C10:C14, 5)</f>
        <v>#DIV/0!</v>
      </c>
      <c r="AE2" s="49">
        <f>LARGE($B$6:$F$6, 1)</f>
        <v>0</v>
      </c>
      <c r="AF2" s="49">
        <f>LARGE($B$6:$F$6, 2)</f>
        <v>0</v>
      </c>
      <c r="AG2" s="49">
        <f>LARGE($B$6:$F$6, 3)</f>
        <v>0</v>
      </c>
      <c r="AH2" s="49">
        <f>LARGE($B$6:$F$6, 4)</f>
        <v>0</v>
      </c>
      <c r="AI2" s="49">
        <f>LARGE($B$6:$F$6, 5)</f>
        <v>0</v>
      </c>
      <c r="AJ2" t="e">
        <f>INDEX($A$10:$A$14, MATCH(Z2, $C$10:$C$14, 0))</f>
        <v>#DIV/0!</v>
      </c>
      <c r="AK2" t="e">
        <f t="shared" ref="AK2:AN2" si="0">INDEX($A$10:$A$14, MATCH(AA2, $C$10:$C$14, 0))</f>
        <v>#DIV/0!</v>
      </c>
      <c r="AL2" t="e">
        <f t="shared" si="0"/>
        <v>#DIV/0!</v>
      </c>
      <c r="AM2" t="e">
        <f t="shared" si="0"/>
        <v>#DIV/0!</v>
      </c>
      <c r="AN2" t="e">
        <f t="shared" si="0"/>
        <v>#DIV/0!</v>
      </c>
      <c r="AO2" s="50">
        <f>表格2[[#This Row],[Raw Material]]</f>
        <v>0</v>
      </c>
      <c r="AP2" s="50">
        <f>B3</f>
        <v>0</v>
      </c>
      <c r="AQ2" s="50">
        <f>B4</f>
        <v>0</v>
      </c>
      <c r="AR2" s="50">
        <f>表格2[[#This Row],[Manufacturing]]</f>
        <v>0</v>
      </c>
      <c r="AS2" s="50">
        <f>C3</f>
        <v>0</v>
      </c>
      <c r="AT2" s="50">
        <f>C4</f>
        <v>0</v>
      </c>
      <c r="AU2" s="50">
        <f>表格2[[#This Row],[Distribution]]</f>
        <v>0</v>
      </c>
      <c r="AV2" s="50">
        <f>D3</f>
        <v>0</v>
      </c>
      <c r="AW2" s="50">
        <f>D4</f>
        <v>0</v>
      </c>
      <c r="AX2" s="50">
        <f>表格2[[#This Row],[Usage]]</f>
        <v>0</v>
      </c>
      <c r="AY2" s="50">
        <f>E3</f>
        <v>0</v>
      </c>
      <c r="AZ2" s="50">
        <f>E4</f>
        <v>0</v>
      </c>
      <c r="BA2" s="50">
        <f>表格2[[#This Row],[Recycling]]</f>
        <v>0</v>
      </c>
      <c r="BB2" s="50">
        <f>F3</f>
        <v>0</v>
      </c>
      <c r="BC2" s="50">
        <f>F4</f>
        <v>0</v>
      </c>
      <c r="BD2" s="50">
        <f>B10</f>
        <v>0</v>
      </c>
      <c r="BE2" s="50">
        <f>B11</f>
        <v>0</v>
      </c>
      <c r="BF2" s="50">
        <f>B12</f>
        <v>0</v>
      </c>
      <c r="BG2" s="50">
        <f>B13</f>
        <v>0</v>
      </c>
      <c r="BH2" s="50">
        <f>B14</f>
        <v>0</v>
      </c>
      <c r="BI2" s="50" t="e">
        <f>C10</f>
        <v>#DIV/0!</v>
      </c>
      <c r="BJ2" s="50" t="e">
        <f>C11</f>
        <v>#DIV/0!</v>
      </c>
      <c r="BK2" s="50" t="e">
        <f>C12</f>
        <v>#DIV/0!</v>
      </c>
      <c r="BL2" s="50" t="e">
        <f>C13</f>
        <v>#DIV/0!</v>
      </c>
      <c r="BM2" s="50" t="e">
        <f>C14</f>
        <v>#DIV/0!</v>
      </c>
      <c r="BN2" s="51" t="e">
        <f>G19</f>
        <v>#DIV/0!</v>
      </c>
      <c r="BO2" s="51" t="e">
        <f>G20</f>
        <v>#DIV/0!</v>
      </c>
      <c r="BP2" s="51" t="e">
        <f>G21</f>
        <v>#DIV/0!</v>
      </c>
      <c r="BQ2" s="50">
        <f>B15</f>
        <v>0</v>
      </c>
    </row>
    <row r="3" spans="1:69" ht="49.2" thickBot="1" x14ac:dyDescent="0.35">
      <c r="A3" s="3" t="s">
        <v>6</v>
      </c>
      <c r="B3" s="22"/>
      <c r="C3" s="22"/>
      <c r="D3" s="22"/>
      <c r="E3" s="22"/>
      <c r="F3" s="23"/>
      <c r="T3" s="41" t="s">
        <v>10</v>
      </c>
      <c r="U3" s="44">
        <f>C2</f>
        <v>0</v>
      </c>
      <c r="V3" s="44">
        <f>表格2[[#This Row],[Manufacturing]]</f>
        <v>0</v>
      </c>
      <c r="W3" s="44">
        <f>C4</f>
        <v>0</v>
      </c>
      <c r="X3" s="44">
        <f t="shared" ref="X3:X6" si="1">SUM(U3:W3)</f>
        <v>0</v>
      </c>
      <c r="Y3" s="42" t="e">
        <f>表格9[[#Totals],[Manufacturing]]</f>
        <v>#DIV/0!</v>
      </c>
    </row>
    <row r="4" spans="1:69" ht="33" thickBot="1" x14ac:dyDescent="0.35">
      <c r="A4" s="8" t="s">
        <v>7</v>
      </c>
      <c r="B4" s="24"/>
      <c r="C4" s="24"/>
      <c r="D4" s="24"/>
      <c r="E4" s="24"/>
      <c r="F4" s="25"/>
      <c r="T4" s="41" t="s">
        <v>11</v>
      </c>
      <c r="U4" s="44">
        <f>D2</f>
        <v>0</v>
      </c>
      <c r="V4" s="44">
        <f>D3</f>
        <v>0</v>
      </c>
      <c r="W4" s="44">
        <f>表格2[[#This Row],[Distribution]]</f>
        <v>0</v>
      </c>
      <c r="X4" s="44">
        <f t="shared" si="1"/>
        <v>0</v>
      </c>
      <c r="Y4" s="42" t="e">
        <f>表格9[[#Totals],[Distribution]]</f>
        <v>#DIV/0!</v>
      </c>
    </row>
    <row r="5" spans="1:69" ht="33" thickBot="1" x14ac:dyDescent="0.35">
      <c r="A5" s="21"/>
      <c r="B5" s="25"/>
      <c r="C5" s="25"/>
      <c r="D5" s="25"/>
      <c r="E5" s="25"/>
      <c r="F5" s="25"/>
      <c r="T5" s="41" t="s">
        <v>12</v>
      </c>
      <c r="U5" s="44">
        <f>E2</f>
        <v>0</v>
      </c>
      <c r="V5" s="44">
        <f>E3</f>
        <v>0</v>
      </c>
      <c r="W5" s="44">
        <f>E4</f>
        <v>0</v>
      </c>
      <c r="X5" s="44">
        <f t="shared" si="1"/>
        <v>0</v>
      </c>
      <c r="Y5" s="42" t="e">
        <f>表格9[[#Totals],[Usage]]</f>
        <v>#DIV/0!</v>
      </c>
    </row>
    <row r="6" spans="1:69" ht="33" thickBot="1" x14ac:dyDescent="0.35">
      <c r="B6" s="26">
        <f>SUM(B2:B4)</f>
        <v>0</v>
      </c>
      <c r="C6" s="26">
        <f t="shared" ref="C6:F6" si="2">SUM(C2:C4)</f>
        <v>0</v>
      </c>
      <c r="D6" s="26">
        <f t="shared" si="2"/>
        <v>0</v>
      </c>
      <c r="E6" s="26">
        <f t="shared" si="2"/>
        <v>0</v>
      </c>
      <c r="F6" s="26">
        <f t="shared" si="2"/>
        <v>0</v>
      </c>
      <c r="T6" s="41" t="s">
        <v>13</v>
      </c>
      <c r="U6" s="44">
        <f>F2</f>
        <v>0</v>
      </c>
      <c r="V6" s="44">
        <f>F3</f>
        <v>0</v>
      </c>
      <c r="W6" s="44">
        <f>F4</f>
        <v>0</v>
      </c>
      <c r="X6" s="44">
        <f t="shared" si="1"/>
        <v>0</v>
      </c>
      <c r="Y6" s="42" t="e">
        <f>表格9[[#Totals],[Recycling]]</f>
        <v>#DIV/0!</v>
      </c>
    </row>
    <row r="9" spans="1:69" ht="20.25" customHeight="1" thickBot="1" x14ac:dyDescent="0.35">
      <c r="A9" s="19" t="s">
        <v>17</v>
      </c>
      <c r="B9" s="19" t="s">
        <v>18</v>
      </c>
      <c r="C9" s="20" t="s">
        <v>8</v>
      </c>
    </row>
    <row r="10" spans="1:69" ht="16.8" thickBot="1" x14ac:dyDescent="0.35">
      <c r="A10" s="10" t="s">
        <v>9</v>
      </c>
      <c r="B10" s="22">
        <f>B6</f>
        <v>0</v>
      </c>
      <c r="C10" s="4" t="e">
        <f>B10/B$15</f>
        <v>#DIV/0!</v>
      </c>
    </row>
    <row r="11" spans="1:69" ht="16.8" thickBot="1" x14ac:dyDescent="0.35">
      <c r="A11" s="10" t="s">
        <v>10</v>
      </c>
      <c r="B11" s="22">
        <f>C6</f>
        <v>0</v>
      </c>
      <c r="C11" s="4" t="e">
        <f t="shared" ref="C11:C14" si="3">B11/B$15</f>
        <v>#DIV/0!</v>
      </c>
    </row>
    <row r="12" spans="1:69" ht="16.8" thickBot="1" x14ac:dyDescent="0.35">
      <c r="A12" s="10" t="s">
        <v>11</v>
      </c>
      <c r="B12" s="22">
        <f>D6</f>
        <v>0</v>
      </c>
      <c r="C12" s="4" t="e">
        <f t="shared" si="3"/>
        <v>#DIV/0!</v>
      </c>
    </row>
    <row r="13" spans="1:69" ht="16.8" thickBot="1" x14ac:dyDescent="0.35">
      <c r="A13" s="10" t="s">
        <v>12</v>
      </c>
      <c r="B13" s="22">
        <f>E6</f>
        <v>0</v>
      </c>
      <c r="C13" s="4" t="e">
        <f t="shared" si="3"/>
        <v>#DIV/0!</v>
      </c>
    </row>
    <row r="14" spans="1:69" ht="16.8" thickBot="1" x14ac:dyDescent="0.35">
      <c r="A14" s="11" t="s">
        <v>13</v>
      </c>
      <c r="B14" s="24">
        <f>F6</f>
        <v>0</v>
      </c>
      <c r="C14" s="31" t="e">
        <f t="shared" si="3"/>
        <v>#DIV/0!</v>
      </c>
    </row>
    <row r="15" spans="1:69" ht="16.8" thickBot="1" x14ac:dyDescent="0.35">
      <c r="A15" s="29" t="s">
        <v>20</v>
      </c>
      <c r="B15" s="30">
        <f>SUBTOTAL(109,B10:B14)</f>
        <v>0</v>
      </c>
      <c r="C15" s="28" t="e">
        <f>B15/B$15</f>
        <v>#DIV/0!</v>
      </c>
    </row>
    <row r="18" spans="1:7" ht="32.4" x14ac:dyDescent="0.3">
      <c r="A18" s="34" t="s">
        <v>19</v>
      </c>
      <c r="B18" s="5" t="s">
        <v>0</v>
      </c>
      <c r="C18" s="5" t="s">
        <v>1</v>
      </c>
      <c r="D18" s="6" t="s">
        <v>2</v>
      </c>
      <c r="E18" s="5" t="s">
        <v>3</v>
      </c>
      <c r="F18" s="7" t="s">
        <v>4</v>
      </c>
      <c r="G18" s="37" t="s">
        <v>21</v>
      </c>
    </row>
    <row r="19" spans="1:7" ht="16.8" thickBot="1" x14ac:dyDescent="0.35">
      <c r="A19" s="32" t="s">
        <v>5</v>
      </c>
      <c r="B19" s="27" t="e">
        <f>B2/SUM(表格2[[Raw Material]:[Recycling]])</f>
        <v>#DIV/0!</v>
      </c>
      <c r="C19" s="27" t="e">
        <f>C2/SUM(表格2[[Raw Material]:[Recycling]])</f>
        <v>#DIV/0!</v>
      </c>
      <c r="D19" s="27" t="e">
        <f>D2/SUM(表格2[[Raw Material]:[Recycling]])</f>
        <v>#DIV/0!</v>
      </c>
      <c r="E19" s="27" t="e">
        <f>E2/SUM(表格2[[Raw Material]:[Recycling]])</f>
        <v>#DIV/0!</v>
      </c>
      <c r="F19" s="27" t="e">
        <f>F2/SUM(表格2[[Raw Material]:[Recycling]])</f>
        <v>#DIV/0!</v>
      </c>
      <c r="G19" s="35" t="e">
        <f>SUM(B19:F19)</f>
        <v>#DIV/0!</v>
      </c>
    </row>
    <row r="20" spans="1:7" ht="16.8" thickBot="1" x14ac:dyDescent="0.35">
      <c r="A20" s="33" t="s">
        <v>6</v>
      </c>
      <c r="B20" s="27" t="e">
        <f>B3/SUM(表格2[[Raw Material]:[Recycling]])</f>
        <v>#DIV/0!</v>
      </c>
      <c r="C20" s="27" t="e">
        <f>C3/SUM(表格2[[Raw Material]:[Recycling]])</f>
        <v>#DIV/0!</v>
      </c>
      <c r="D20" s="27" t="e">
        <f>D3/SUM(表格2[[Raw Material]:[Recycling]])</f>
        <v>#DIV/0!</v>
      </c>
      <c r="E20" s="27" t="e">
        <f>E3/SUM(表格2[[Raw Material]:[Recycling]])</f>
        <v>#DIV/0!</v>
      </c>
      <c r="F20" s="27" t="e">
        <f>F3/SUM(表格2[[Raw Material]:[Recycling]])</f>
        <v>#DIV/0!</v>
      </c>
      <c r="G20" s="35" t="e">
        <f t="shared" ref="G20:G21" si="4">SUM(B20:F20)</f>
        <v>#DIV/0!</v>
      </c>
    </row>
    <row r="21" spans="1:7" ht="16.8" thickBot="1" x14ac:dyDescent="0.35">
      <c r="A21" s="32" t="s">
        <v>7</v>
      </c>
      <c r="B21" s="27" t="e">
        <f>B4/SUM(表格2[[Raw Material]:[Recycling]])</f>
        <v>#DIV/0!</v>
      </c>
      <c r="C21" s="27" t="e">
        <f>C4/SUM(表格2[[Raw Material]:[Recycling]])</f>
        <v>#DIV/0!</v>
      </c>
      <c r="D21" s="27" t="e">
        <f>D4/SUM(表格2[[Raw Material]:[Recycling]])</f>
        <v>#DIV/0!</v>
      </c>
      <c r="E21" s="27" t="e">
        <f>E4/SUM(表格2[[Raw Material]:[Recycling]])</f>
        <v>#DIV/0!</v>
      </c>
      <c r="F21" s="27" t="e">
        <f>F4/SUM(表格2[[Raw Material]:[Recycling]])</f>
        <v>#DIV/0!</v>
      </c>
      <c r="G21" s="35" t="e">
        <f t="shared" si="4"/>
        <v>#DIV/0!</v>
      </c>
    </row>
    <row r="22" spans="1:7" x14ac:dyDescent="0.3">
      <c r="B22" s="27" t="e">
        <f>SUM(B19:B21)</f>
        <v>#DIV/0!</v>
      </c>
      <c r="C22" s="27" t="e">
        <f t="shared" ref="C22:F22" si="5">SUM(C19:C21)</f>
        <v>#DIV/0!</v>
      </c>
      <c r="D22" s="27" t="e">
        <f t="shared" si="5"/>
        <v>#DIV/0!</v>
      </c>
      <c r="E22" s="27" t="e">
        <f t="shared" si="5"/>
        <v>#DIV/0!</v>
      </c>
      <c r="F22" s="27" t="e">
        <f t="shared" si="5"/>
        <v>#DIV/0!</v>
      </c>
      <c r="G22" s="36" t="e">
        <f>SUM(B22:F22)</f>
        <v>#DIV/0!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6EB6-ACDE-4F68-9670-CCB46A7B9C54}">
  <dimension ref="A1:C11"/>
  <sheetViews>
    <sheetView workbookViewId="0">
      <selection activeCell="A16" sqref="A16"/>
    </sheetView>
  </sheetViews>
  <sheetFormatPr defaultRowHeight="16.2" x14ac:dyDescent="0.3"/>
  <cols>
    <col min="1" max="1" width="32.109375" customWidth="1"/>
    <col min="2" max="2" width="26.109375" customWidth="1"/>
    <col min="3" max="3" width="24.21875" customWidth="1"/>
  </cols>
  <sheetData>
    <row r="1" spans="1:3" ht="18" thickBot="1" x14ac:dyDescent="0.35">
      <c r="A1" s="13" t="s">
        <v>14</v>
      </c>
      <c r="B1" s="14" t="s">
        <v>15</v>
      </c>
      <c r="C1" s="15" t="s">
        <v>8</v>
      </c>
    </row>
    <row r="2" spans="1:3" ht="17.399999999999999" thickBot="1" x14ac:dyDescent="0.35">
      <c r="A2" s="2"/>
      <c r="B2" s="1"/>
      <c r="C2" s="17"/>
    </row>
    <row r="3" spans="1:3" ht="17.399999999999999" thickBot="1" x14ac:dyDescent="0.35">
      <c r="A3" s="2"/>
      <c r="B3" s="1"/>
      <c r="C3" s="17"/>
    </row>
    <row r="4" spans="1:3" ht="17.399999999999999" thickBot="1" x14ac:dyDescent="0.35">
      <c r="A4" s="2"/>
      <c r="B4" s="1"/>
      <c r="C4" s="17"/>
    </row>
    <row r="5" spans="1:3" ht="17.399999999999999" thickBot="1" x14ac:dyDescent="0.35">
      <c r="A5" s="2"/>
      <c r="B5" s="1"/>
      <c r="C5" s="17"/>
    </row>
    <row r="6" spans="1:3" ht="17.399999999999999" thickBot="1" x14ac:dyDescent="0.35">
      <c r="A6" s="2"/>
      <c r="B6" s="1"/>
      <c r="C6" s="17"/>
    </row>
    <row r="7" spans="1:3" ht="17.399999999999999" thickBot="1" x14ac:dyDescent="0.35">
      <c r="A7" s="2"/>
      <c r="B7" s="1"/>
      <c r="C7" s="17"/>
    </row>
    <row r="8" spans="1:3" ht="17.399999999999999" thickBot="1" x14ac:dyDescent="0.35">
      <c r="A8" s="2"/>
      <c r="B8" s="1"/>
      <c r="C8" s="17"/>
    </row>
    <row r="9" spans="1:3" ht="17.399999999999999" thickBot="1" x14ac:dyDescent="0.35">
      <c r="A9" s="2"/>
      <c r="B9" s="1"/>
      <c r="C9" s="17"/>
    </row>
    <row r="10" spans="1:3" ht="17.399999999999999" thickBot="1" x14ac:dyDescent="0.35">
      <c r="A10" s="18"/>
      <c r="B10" s="1"/>
      <c r="C10" s="17"/>
    </row>
    <row r="11" spans="1:3" ht="17.399999999999999" thickBot="1" x14ac:dyDescent="0.35">
      <c r="A11" s="16"/>
      <c r="B11" s="12"/>
      <c r="C11" s="1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B6C0-7763-471E-9745-BCAF5F1D27EB}">
  <dimension ref="A1:C11"/>
  <sheetViews>
    <sheetView workbookViewId="0">
      <selection activeCell="A2" sqref="A2:C11"/>
    </sheetView>
  </sheetViews>
  <sheetFormatPr defaultRowHeight="16.2" x14ac:dyDescent="0.3"/>
  <cols>
    <col min="1" max="1" width="32.109375" customWidth="1"/>
    <col min="2" max="2" width="26.109375" customWidth="1"/>
    <col min="3" max="3" width="24.21875" customWidth="1"/>
  </cols>
  <sheetData>
    <row r="1" spans="1:3" ht="18" thickBot="1" x14ac:dyDescent="0.35">
      <c r="A1" s="13" t="s">
        <v>14</v>
      </c>
      <c r="B1" s="14" t="s">
        <v>15</v>
      </c>
      <c r="C1" s="15" t="s">
        <v>8</v>
      </c>
    </row>
    <row r="2" spans="1:3" ht="17.399999999999999" thickBot="1" x14ac:dyDescent="0.35">
      <c r="A2" s="18"/>
      <c r="B2" s="1"/>
      <c r="C2" s="17"/>
    </row>
    <row r="3" spans="1:3" ht="17.399999999999999" thickBot="1" x14ac:dyDescent="0.35">
      <c r="A3" s="2"/>
      <c r="B3" s="1"/>
      <c r="C3" s="17"/>
    </row>
    <row r="4" spans="1:3" ht="17.399999999999999" thickBot="1" x14ac:dyDescent="0.35">
      <c r="A4" s="2"/>
      <c r="B4" s="1"/>
      <c r="C4" s="17"/>
    </row>
    <row r="5" spans="1:3" ht="17.399999999999999" thickBot="1" x14ac:dyDescent="0.35">
      <c r="A5" s="2"/>
      <c r="B5" s="1"/>
      <c r="C5" s="17"/>
    </row>
    <row r="6" spans="1:3" ht="17.399999999999999" thickBot="1" x14ac:dyDescent="0.35">
      <c r="A6" s="2"/>
      <c r="B6" s="1"/>
      <c r="C6" s="17"/>
    </row>
    <row r="7" spans="1:3" ht="17.399999999999999" thickBot="1" x14ac:dyDescent="0.35">
      <c r="A7" s="2"/>
      <c r="B7" s="1"/>
      <c r="C7" s="17"/>
    </row>
    <row r="8" spans="1:3" ht="17.399999999999999" thickBot="1" x14ac:dyDescent="0.35">
      <c r="A8" s="2"/>
      <c r="B8" s="1"/>
      <c r="C8" s="17"/>
    </row>
    <row r="9" spans="1:3" ht="17.399999999999999" thickBot="1" x14ac:dyDescent="0.35">
      <c r="A9" s="2"/>
      <c r="B9" s="1"/>
      <c r="C9" s="17"/>
    </row>
    <row r="10" spans="1:3" ht="17.399999999999999" thickBot="1" x14ac:dyDescent="0.35">
      <c r="A10" s="2"/>
      <c r="B10" s="1"/>
      <c r="C10" s="17"/>
    </row>
    <row r="11" spans="1:3" ht="17.399999999999999" thickBot="1" x14ac:dyDescent="0.35">
      <c r="A11" s="16"/>
      <c r="B11" s="12"/>
      <c r="C11" s="1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D200-CDD2-4280-A5ED-0B09BA172D64}">
  <dimension ref="A1:C11"/>
  <sheetViews>
    <sheetView workbookViewId="0">
      <selection activeCell="B20" sqref="B20"/>
    </sheetView>
  </sheetViews>
  <sheetFormatPr defaultRowHeight="16.2" x14ac:dyDescent="0.3"/>
  <cols>
    <col min="1" max="1" width="32.109375" customWidth="1"/>
    <col min="2" max="2" width="26.109375" customWidth="1"/>
    <col min="3" max="3" width="24.21875" customWidth="1"/>
  </cols>
  <sheetData>
    <row r="1" spans="1:3" ht="18" thickBot="1" x14ac:dyDescent="0.35">
      <c r="A1" s="13" t="s">
        <v>14</v>
      </c>
      <c r="B1" s="14" t="s">
        <v>15</v>
      </c>
      <c r="C1" s="15" t="s">
        <v>8</v>
      </c>
    </row>
    <row r="2" spans="1:3" ht="17.399999999999999" thickBot="1" x14ac:dyDescent="0.35">
      <c r="A2" s="18"/>
      <c r="B2" s="1"/>
      <c r="C2" s="17"/>
    </row>
    <row r="3" spans="1:3" ht="17.399999999999999" thickBot="1" x14ac:dyDescent="0.35">
      <c r="A3" s="2"/>
      <c r="B3" s="1"/>
      <c r="C3" s="17"/>
    </row>
    <row r="4" spans="1:3" ht="17.399999999999999" thickBot="1" x14ac:dyDescent="0.35">
      <c r="A4" s="2"/>
      <c r="B4" s="1"/>
      <c r="C4" s="17"/>
    </row>
    <row r="5" spans="1:3" ht="17.399999999999999" thickBot="1" x14ac:dyDescent="0.35">
      <c r="A5" s="2"/>
      <c r="B5" s="1"/>
      <c r="C5" s="17"/>
    </row>
    <row r="6" spans="1:3" ht="17.399999999999999" thickBot="1" x14ac:dyDescent="0.35">
      <c r="A6" s="2"/>
      <c r="B6" s="1"/>
      <c r="C6" s="17"/>
    </row>
    <row r="7" spans="1:3" ht="17.399999999999999" thickBot="1" x14ac:dyDescent="0.35">
      <c r="A7" s="2"/>
      <c r="B7" s="1"/>
      <c r="C7" s="17"/>
    </row>
    <row r="8" spans="1:3" ht="17.399999999999999" thickBot="1" x14ac:dyDescent="0.35">
      <c r="A8" s="2"/>
      <c r="B8" s="1"/>
      <c r="C8" s="17"/>
    </row>
    <row r="9" spans="1:3" ht="17.399999999999999" thickBot="1" x14ac:dyDescent="0.35">
      <c r="A9" s="2"/>
      <c r="B9" s="1"/>
      <c r="C9" s="17"/>
    </row>
    <row r="10" spans="1:3" ht="17.399999999999999" thickBot="1" x14ac:dyDescent="0.35">
      <c r="A10" s="2"/>
      <c r="B10" s="1"/>
      <c r="C10" s="17"/>
    </row>
    <row r="11" spans="1:3" ht="17.399999999999999" thickBot="1" x14ac:dyDescent="0.35">
      <c r="A11" s="16"/>
      <c r="B11" s="12"/>
      <c r="C11" s="1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AD01-A6AC-42A0-AA5A-637E28D77655}">
  <dimension ref="A1:C11"/>
  <sheetViews>
    <sheetView workbookViewId="0">
      <selection activeCell="C20" sqref="C20"/>
    </sheetView>
  </sheetViews>
  <sheetFormatPr defaultRowHeight="16.2" x14ac:dyDescent="0.3"/>
  <cols>
    <col min="1" max="1" width="32.109375" customWidth="1"/>
    <col min="2" max="2" width="26.109375" customWidth="1"/>
    <col min="3" max="3" width="24.21875" customWidth="1"/>
  </cols>
  <sheetData>
    <row r="1" spans="1:3" ht="18" thickBot="1" x14ac:dyDescent="0.35">
      <c r="A1" s="13" t="s">
        <v>14</v>
      </c>
      <c r="B1" s="14" t="s">
        <v>15</v>
      </c>
      <c r="C1" s="15" t="s">
        <v>8</v>
      </c>
    </row>
    <row r="2" spans="1:3" ht="17.399999999999999" thickBot="1" x14ac:dyDescent="0.35">
      <c r="A2" s="18"/>
      <c r="B2" s="1"/>
      <c r="C2" s="17"/>
    </row>
    <row r="3" spans="1:3" ht="17.399999999999999" thickBot="1" x14ac:dyDescent="0.35">
      <c r="A3" s="2"/>
      <c r="B3" s="1"/>
      <c r="C3" s="17"/>
    </row>
    <row r="4" spans="1:3" ht="17.399999999999999" thickBot="1" x14ac:dyDescent="0.35">
      <c r="A4" s="2"/>
      <c r="B4" s="1"/>
      <c r="C4" s="17"/>
    </row>
    <row r="5" spans="1:3" ht="17.399999999999999" thickBot="1" x14ac:dyDescent="0.35">
      <c r="A5" s="2"/>
      <c r="B5" s="1"/>
      <c r="C5" s="17"/>
    </row>
    <row r="6" spans="1:3" ht="17.399999999999999" thickBot="1" x14ac:dyDescent="0.35">
      <c r="A6" s="2"/>
      <c r="B6" s="1"/>
      <c r="C6" s="17"/>
    </row>
    <row r="7" spans="1:3" ht="17.399999999999999" thickBot="1" x14ac:dyDescent="0.35">
      <c r="A7" s="2"/>
      <c r="B7" s="1"/>
      <c r="C7" s="17"/>
    </row>
    <row r="8" spans="1:3" ht="17.399999999999999" thickBot="1" x14ac:dyDescent="0.35">
      <c r="A8" s="2"/>
      <c r="B8" s="1"/>
      <c r="C8" s="17"/>
    </row>
    <row r="9" spans="1:3" ht="17.399999999999999" thickBot="1" x14ac:dyDescent="0.35">
      <c r="A9" s="2"/>
      <c r="B9" s="1"/>
      <c r="C9" s="17"/>
    </row>
    <row r="10" spans="1:3" ht="17.399999999999999" thickBot="1" x14ac:dyDescent="0.35">
      <c r="A10" s="2"/>
      <c r="B10" s="1"/>
      <c r="C10" s="17"/>
    </row>
    <row r="11" spans="1:3" ht="17.399999999999999" thickBot="1" x14ac:dyDescent="0.35">
      <c r="A11" s="16"/>
      <c r="B11" s="12"/>
      <c r="C11" s="1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671A-0463-422C-922B-8E823B302D42}">
  <dimension ref="A1:C11"/>
  <sheetViews>
    <sheetView workbookViewId="0">
      <selection activeCell="A2" sqref="A2:C11"/>
    </sheetView>
  </sheetViews>
  <sheetFormatPr defaultRowHeight="16.2" x14ac:dyDescent="0.3"/>
  <cols>
    <col min="1" max="1" width="32.109375" customWidth="1"/>
    <col min="2" max="2" width="26.109375" customWidth="1"/>
    <col min="3" max="3" width="24.21875" customWidth="1"/>
  </cols>
  <sheetData>
    <row r="1" spans="1:3" ht="18" thickBot="1" x14ac:dyDescent="0.35">
      <c r="A1" s="13" t="s">
        <v>14</v>
      </c>
      <c r="B1" s="14" t="s">
        <v>15</v>
      </c>
      <c r="C1" s="15" t="s">
        <v>8</v>
      </c>
    </row>
    <row r="2" spans="1:3" ht="17.399999999999999" thickBot="1" x14ac:dyDescent="0.35">
      <c r="A2" s="18"/>
      <c r="B2" s="1"/>
      <c r="C2" s="17"/>
    </row>
    <row r="3" spans="1:3" ht="17.399999999999999" thickBot="1" x14ac:dyDescent="0.35">
      <c r="A3" s="2"/>
      <c r="B3" s="1"/>
      <c r="C3" s="17"/>
    </row>
    <row r="4" spans="1:3" ht="17.399999999999999" thickBot="1" x14ac:dyDescent="0.35">
      <c r="A4" s="2"/>
      <c r="B4" s="1"/>
      <c r="C4" s="17"/>
    </row>
    <row r="5" spans="1:3" ht="17.399999999999999" thickBot="1" x14ac:dyDescent="0.35">
      <c r="A5" s="2"/>
      <c r="B5" s="1"/>
      <c r="C5" s="17"/>
    </row>
    <row r="6" spans="1:3" ht="17.399999999999999" thickBot="1" x14ac:dyDescent="0.35">
      <c r="A6" s="2"/>
      <c r="B6" s="1"/>
      <c r="C6" s="17"/>
    </row>
    <row r="7" spans="1:3" ht="17.399999999999999" thickBot="1" x14ac:dyDescent="0.35">
      <c r="A7" s="2"/>
      <c r="B7" s="1"/>
      <c r="C7" s="17"/>
    </row>
    <row r="8" spans="1:3" ht="17.399999999999999" thickBot="1" x14ac:dyDescent="0.35">
      <c r="A8" s="2"/>
      <c r="B8" s="1"/>
      <c r="C8" s="17"/>
    </row>
    <row r="9" spans="1:3" ht="17.399999999999999" thickBot="1" x14ac:dyDescent="0.35">
      <c r="A9" s="2"/>
      <c r="B9" s="1"/>
      <c r="C9" s="17"/>
    </row>
    <row r="10" spans="1:3" ht="17.399999999999999" thickBot="1" x14ac:dyDescent="0.35">
      <c r="A10" s="2"/>
      <c r="B10" s="1"/>
      <c r="C10" s="17"/>
    </row>
    <row r="11" spans="1:3" ht="17.399999999999999" thickBot="1" x14ac:dyDescent="0.35">
      <c r="A11" s="16"/>
      <c r="B11" s="12"/>
      <c r="C11" s="1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</vt:lpstr>
      <vt:lpstr>Raw Material</vt:lpstr>
      <vt:lpstr>Manufacturing</vt:lpstr>
      <vt:lpstr>Distribution</vt:lpstr>
      <vt:lpstr>Usage</vt:lpstr>
      <vt:lpstr>Recycling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886963089695</dc:creator>
  <cp:lastModifiedBy>vicky_tseng 曾筱淇</cp:lastModifiedBy>
  <dcterms:created xsi:type="dcterms:W3CDTF">2023-08-25T06:24:50Z</dcterms:created>
  <dcterms:modified xsi:type="dcterms:W3CDTF">2025-06-05T08:14:32Z</dcterms:modified>
</cp:coreProperties>
</file>