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DM Project\"/>
    </mc:Choice>
  </mc:AlternateContent>
  <xr:revisionPtr revIDLastSave="0" documentId="13_ncr:1_{3704EFE6-E5D5-4843-A1A7-6B6DE9E1FE63}" xr6:coauthVersionLast="47" xr6:coauthVersionMax="47" xr10:uidLastSave="{00000000-0000-0000-0000-000000000000}"/>
  <bookViews>
    <workbookView xWindow="-110" yWindow="-110" windowWidth="19420" windowHeight="10300" activeTab="2" xr2:uid="{2B07F169-8239-4F71-AFF5-16FE4A348BF6}"/>
  </bookViews>
  <sheets>
    <sheet name="week 1a " sheetId="19" r:id="rId1"/>
    <sheet name="week 2a" sheetId="17" r:id="rId2"/>
    <sheet name="Week 3a" sheetId="8" r:id="rId3"/>
    <sheet name="week 4a" sheetId="24" r:id="rId4"/>
    <sheet name="merge" sheetId="25" r:id="rId5"/>
    <sheet name="Sheet1" sheetId="28" r:id="rId6"/>
    <sheet name="Sheet2" sheetId="29" r:id="rId7"/>
  </sheets>
  <definedNames>
    <definedName name="_xlchart.v1.0" hidden="1">'week 1a '!$F$19:$F$25</definedName>
    <definedName name="_xlchart.v1.1" hidden="1">'week 1a '!$J$18</definedName>
    <definedName name="_xlchart.v1.2" hidden="1">'week 1a '!$J$19:$J$25</definedName>
    <definedName name="j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8" l="1"/>
  <c r="G38" i="28"/>
  <c r="G39" i="28"/>
  <c r="G40" i="28"/>
  <c r="G41" i="28"/>
  <c r="G42" i="28"/>
  <c r="G43" i="28"/>
  <c r="G36" i="28"/>
  <c r="G35" i="28"/>
  <c r="C26" i="28"/>
  <c r="D26" i="28"/>
  <c r="E26" i="28"/>
  <c r="B26" i="28"/>
  <c r="Q18" i="28"/>
  <c r="P18" i="28"/>
  <c r="O18" i="28"/>
  <c r="N18" i="28"/>
  <c r="AD30" i="28"/>
  <c r="AD3" i="29"/>
  <c r="AD2" i="29"/>
  <c r="F37" i="28"/>
  <c r="F38" i="28"/>
  <c r="F39" i="28"/>
  <c r="F40" i="28"/>
  <c r="F41" i="28"/>
  <c r="F42" i="28"/>
  <c r="F43" i="28"/>
  <c r="F36" i="28"/>
  <c r="F35" i="28"/>
  <c r="E37" i="28"/>
  <c r="E38" i="28"/>
  <c r="E39" i="28"/>
  <c r="E40" i="28"/>
  <c r="E41" i="28"/>
  <c r="E42" i="28"/>
  <c r="E43" i="28"/>
  <c r="E36" i="28"/>
  <c r="E35" i="28"/>
  <c r="D38" i="28"/>
  <c r="D39" i="28"/>
  <c r="D40" i="28"/>
  <c r="D41" i="28"/>
  <c r="D42" i="28"/>
  <c r="D43" i="28"/>
  <c r="D37" i="28"/>
  <c r="D36" i="28"/>
  <c r="D35" i="28"/>
  <c r="C43" i="28"/>
  <c r="C42" i="28"/>
  <c r="C41" i="28"/>
  <c r="C40" i="28"/>
  <c r="C39" i="28"/>
  <c r="C38" i="28"/>
  <c r="C37" i="28"/>
  <c r="C36" i="28"/>
  <c r="C35" i="28"/>
  <c r="S24" i="19"/>
  <c r="S21" i="19"/>
  <c r="S20" i="19"/>
  <c r="S19" i="19"/>
  <c r="S18" i="19"/>
  <c r="T26" i="17"/>
  <c r="T25" i="17"/>
  <c r="T24" i="17"/>
  <c r="T23" i="17"/>
  <c r="T22" i="17"/>
  <c r="T21" i="17"/>
  <c r="T20" i="17"/>
  <c r="S26" i="8"/>
  <c r="S25" i="8"/>
  <c r="S24" i="8"/>
  <c r="S23" i="8"/>
  <c r="S22" i="8"/>
  <c r="S21" i="8"/>
  <c r="S20" i="8"/>
  <c r="V26" i="24"/>
  <c r="V25" i="24"/>
  <c r="V24" i="24"/>
  <c r="V23" i="24"/>
  <c r="V22" i="24"/>
  <c r="V21" i="24"/>
  <c r="V20" i="24"/>
  <c r="Q21" i="24"/>
  <c r="Q22" i="24"/>
  <c r="Q23" i="24"/>
  <c r="Q24" i="24"/>
  <c r="Q25" i="24"/>
  <c r="Q26" i="24"/>
  <c r="Q27" i="24"/>
  <c r="Q28" i="24"/>
  <c r="Q20" i="24"/>
  <c r="P21" i="24"/>
  <c r="P22" i="24"/>
  <c r="P23" i="24"/>
  <c r="P24" i="24"/>
  <c r="P25" i="24"/>
  <c r="P26" i="24"/>
  <c r="P27" i="24"/>
  <c r="P28" i="24"/>
  <c r="P20" i="24"/>
  <c r="O21" i="24"/>
  <c r="O22" i="24"/>
  <c r="O23" i="24"/>
  <c r="O24" i="24"/>
  <c r="O25" i="24"/>
  <c r="O26" i="24"/>
  <c r="O27" i="24"/>
  <c r="O28" i="24"/>
  <c r="O20" i="24"/>
  <c r="P21" i="8"/>
  <c r="P22" i="8"/>
  <c r="P23" i="8"/>
  <c r="P24" i="8"/>
  <c r="P25" i="8"/>
  <c r="P26" i="8"/>
  <c r="P27" i="8"/>
  <c r="P28" i="8"/>
  <c r="P20" i="8"/>
  <c r="O21" i="8"/>
  <c r="O22" i="8"/>
  <c r="O23" i="8"/>
  <c r="O24" i="8"/>
  <c r="O25" i="8"/>
  <c r="O26" i="8"/>
  <c r="O27" i="8"/>
  <c r="O28" i="8"/>
  <c r="O20" i="8"/>
  <c r="N21" i="8"/>
  <c r="N22" i="8"/>
  <c r="N23" i="8"/>
  <c r="N24" i="8"/>
  <c r="N25" i="8"/>
  <c r="N26" i="8"/>
  <c r="N27" i="8"/>
  <c r="N28" i="8"/>
  <c r="N20" i="8"/>
  <c r="Q21" i="17"/>
  <c r="Q22" i="17"/>
  <c r="Q23" i="17"/>
  <c r="Q24" i="17"/>
  <c r="Q25" i="17"/>
  <c r="Q26" i="17"/>
  <c r="Q27" i="17"/>
  <c r="Q28" i="17"/>
  <c r="Q20" i="17"/>
  <c r="P21" i="17"/>
  <c r="P22" i="17"/>
  <c r="P23" i="17"/>
  <c r="P24" i="17"/>
  <c r="P25" i="17"/>
  <c r="P26" i="17"/>
  <c r="P27" i="17"/>
  <c r="P28" i="17"/>
  <c r="P20" i="17"/>
  <c r="O21" i="17"/>
  <c r="O22" i="17"/>
  <c r="O23" i="17"/>
  <c r="O24" i="17"/>
  <c r="O25" i="17"/>
  <c r="O26" i="17"/>
  <c r="O27" i="17"/>
  <c r="O28" i="17"/>
  <c r="O20" i="17"/>
  <c r="O19" i="19"/>
  <c r="P19" i="19" s="1"/>
  <c r="O20" i="19"/>
  <c r="P20" i="19" s="1"/>
  <c r="O21" i="19"/>
  <c r="P21" i="19" s="1"/>
  <c r="O23" i="19"/>
  <c r="P23" i="19" s="1"/>
  <c r="O24" i="19"/>
  <c r="P24" i="19" s="1"/>
  <c r="O25" i="19"/>
  <c r="P25" i="19" s="1"/>
  <c r="O26" i="19"/>
  <c r="P26" i="19" s="1"/>
  <c r="O18" i="19"/>
  <c r="P18" i="19" s="1"/>
  <c r="N19" i="19"/>
  <c r="N20" i="19"/>
  <c r="N23" i="19"/>
  <c r="N24" i="19"/>
  <c r="N25" i="19"/>
  <c r="N26" i="19"/>
  <c r="N18" i="19"/>
  <c r="N21" i="24"/>
  <c r="N22" i="24"/>
  <c r="N23" i="24"/>
  <c r="N24" i="24"/>
  <c r="N25" i="24"/>
  <c r="N26" i="24"/>
  <c r="N27" i="24"/>
  <c r="N28" i="24"/>
  <c r="N20" i="24"/>
  <c r="M21" i="8"/>
  <c r="M20" i="8"/>
  <c r="K27" i="24"/>
  <c r="K26" i="24"/>
  <c r="K25" i="24"/>
  <c r="K24" i="24"/>
  <c r="K29" i="24" s="1"/>
  <c r="K23" i="24"/>
  <c r="K22" i="24"/>
  <c r="K21" i="24"/>
  <c r="I27" i="24"/>
  <c r="I26" i="24"/>
  <c r="I25" i="24"/>
  <c r="I24" i="24"/>
  <c r="I23" i="24"/>
  <c r="I22" i="24"/>
  <c r="I21" i="24"/>
  <c r="H27" i="24"/>
  <c r="H26" i="24"/>
  <c r="H25" i="24"/>
  <c r="H24" i="24"/>
  <c r="H23" i="24"/>
  <c r="H22" i="24"/>
  <c r="H21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Y11" i="24"/>
  <c r="X11" i="24"/>
  <c r="V11" i="24"/>
  <c r="U11" i="24"/>
  <c r="S11" i="24"/>
  <c r="R11" i="24"/>
  <c r="P11" i="24"/>
  <c r="O11" i="24"/>
  <c r="M11" i="24"/>
  <c r="L11" i="24"/>
  <c r="J11" i="24"/>
  <c r="I11" i="24"/>
  <c r="G11" i="24"/>
  <c r="F11" i="24"/>
  <c r="Y10" i="24"/>
  <c r="X10" i="24"/>
  <c r="V10" i="24"/>
  <c r="U10" i="24"/>
  <c r="S10" i="24"/>
  <c r="R10" i="24"/>
  <c r="P10" i="24"/>
  <c r="O10" i="24"/>
  <c r="M10" i="24"/>
  <c r="L10" i="24"/>
  <c r="J10" i="24"/>
  <c r="I10" i="24"/>
  <c r="G10" i="24"/>
  <c r="F10" i="24"/>
  <c r="Y9" i="24"/>
  <c r="X9" i="24"/>
  <c r="V9" i="24"/>
  <c r="U9" i="24"/>
  <c r="S9" i="24"/>
  <c r="R9" i="24"/>
  <c r="P9" i="24"/>
  <c r="O9" i="24"/>
  <c r="M9" i="24"/>
  <c r="L9" i="24"/>
  <c r="J9" i="24"/>
  <c r="I9" i="24"/>
  <c r="G9" i="24"/>
  <c r="F9" i="24"/>
  <c r="Y8" i="24"/>
  <c r="X8" i="24"/>
  <c r="V8" i="24"/>
  <c r="U8" i="24"/>
  <c r="S8" i="24"/>
  <c r="R8" i="24"/>
  <c r="P8" i="24"/>
  <c r="O8" i="24"/>
  <c r="M8" i="24"/>
  <c r="L8" i="24"/>
  <c r="J8" i="24"/>
  <c r="I8" i="24"/>
  <c r="G8" i="24"/>
  <c r="F8" i="24"/>
  <c r="Y7" i="24"/>
  <c r="X7" i="24"/>
  <c r="V7" i="24"/>
  <c r="U7" i="24"/>
  <c r="S7" i="24"/>
  <c r="R7" i="24"/>
  <c r="P7" i="24"/>
  <c r="O7" i="24"/>
  <c r="M7" i="24"/>
  <c r="L7" i="24"/>
  <c r="J7" i="24"/>
  <c r="I7" i="24"/>
  <c r="G7" i="24"/>
  <c r="F7" i="24"/>
  <c r="Y6" i="24"/>
  <c r="X6" i="24"/>
  <c r="V6" i="24"/>
  <c r="U6" i="24"/>
  <c r="S6" i="24"/>
  <c r="R6" i="24"/>
  <c r="P6" i="24"/>
  <c r="O6" i="24"/>
  <c r="M6" i="24"/>
  <c r="L6" i="24"/>
  <c r="J6" i="24"/>
  <c r="I6" i="24"/>
  <c r="G6" i="24"/>
  <c r="F6" i="24"/>
  <c r="Y5" i="24"/>
  <c r="X5" i="24"/>
  <c r="V5" i="24"/>
  <c r="U5" i="24"/>
  <c r="S5" i="24"/>
  <c r="R5" i="24"/>
  <c r="P5" i="24"/>
  <c r="O5" i="24"/>
  <c r="M5" i="24"/>
  <c r="L5" i="24"/>
  <c r="J5" i="24"/>
  <c r="I5" i="24"/>
  <c r="G5" i="24"/>
  <c r="F5" i="24"/>
  <c r="Y4" i="24"/>
  <c r="X4" i="24"/>
  <c r="V4" i="24"/>
  <c r="U4" i="24"/>
  <c r="S4" i="24"/>
  <c r="R4" i="24"/>
  <c r="P4" i="24"/>
  <c r="O4" i="24"/>
  <c r="M4" i="24"/>
  <c r="L4" i="24"/>
  <c r="J4" i="24"/>
  <c r="I4" i="24"/>
  <c r="G4" i="24"/>
  <c r="F4" i="24"/>
  <c r="Y3" i="24"/>
  <c r="X3" i="24"/>
  <c r="V3" i="24"/>
  <c r="U3" i="24"/>
  <c r="S3" i="24"/>
  <c r="R3" i="24"/>
  <c r="P3" i="24"/>
  <c r="O3" i="24"/>
  <c r="M3" i="24"/>
  <c r="L3" i="24"/>
  <c r="J3" i="24"/>
  <c r="I3" i="24"/>
  <c r="G3" i="24"/>
  <c r="F3" i="24"/>
  <c r="N21" i="17"/>
  <c r="N22" i="17"/>
  <c r="N23" i="17"/>
  <c r="N24" i="17"/>
  <c r="N25" i="17"/>
  <c r="N26" i="17"/>
  <c r="N27" i="17"/>
  <c r="N28" i="17"/>
  <c r="N20" i="17"/>
  <c r="M22" i="8"/>
  <c r="M23" i="8"/>
  <c r="M24" i="8"/>
  <c r="M25" i="8"/>
  <c r="M26" i="8"/>
  <c r="M27" i="8"/>
  <c r="M28" i="8"/>
  <c r="M18" i="19"/>
  <c r="M19" i="19"/>
  <c r="M20" i="19"/>
  <c r="M21" i="19"/>
  <c r="N21" i="19" s="1"/>
  <c r="M22" i="19"/>
  <c r="O22" i="19" s="1"/>
  <c r="M23" i="19"/>
  <c r="M24" i="19"/>
  <c r="M25" i="19"/>
  <c r="M26" i="19"/>
  <c r="I3" i="19"/>
  <c r="W13" i="19"/>
  <c r="T13" i="19"/>
  <c r="S23" i="19" s="1"/>
  <c r="Q13" i="19"/>
  <c r="S22" i="19" s="1"/>
  <c r="N13" i="19"/>
  <c r="K13" i="19"/>
  <c r="H13" i="19"/>
  <c r="E13" i="19"/>
  <c r="Y11" i="19"/>
  <c r="X11" i="19"/>
  <c r="V11" i="19"/>
  <c r="U11" i="19"/>
  <c r="S11" i="19"/>
  <c r="R11" i="19"/>
  <c r="P11" i="19"/>
  <c r="O11" i="19"/>
  <c r="M11" i="19"/>
  <c r="L11" i="19"/>
  <c r="J11" i="19"/>
  <c r="I11" i="19"/>
  <c r="G11" i="19"/>
  <c r="F11" i="19"/>
  <c r="Y10" i="19"/>
  <c r="X10" i="19"/>
  <c r="V10" i="19"/>
  <c r="U10" i="19"/>
  <c r="S10" i="19"/>
  <c r="R10" i="19"/>
  <c r="P10" i="19"/>
  <c r="O10" i="19"/>
  <c r="M10" i="19"/>
  <c r="L10" i="19"/>
  <c r="J10" i="19"/>
  <c r="I10" i="19"/>
  <c r="G10" i="19"/>
  <c r="F10" i="19"/>
  <c r="Y9" i="19"/>
  <c r="X9" i="19"/>
  <c r="V9" i="19"/>
  <c r="U9" i="19"/>
  <c r="S9" i="19"/>
  <c r="R9" i="19"/>
  <c r="P9" i="19"/>
  <c r="O9" i="19"/>
  <c r="M9" i="19"/>
  <c r="L9" i="19"/>
  <c r="J9" i="19"/>
  <c r="I9" i="19"/>
  <c r="G9" i="19"/>
  <c r="F9" i="19"/>
  <c r="Y8" i="19"/>
  <c r="X8" i="19"/>
  <c r="V8" i="19"/>
  <c r="U8" i="19"/>
  <c r="S8" i="19"/>
  <c r="R8" i="19"/>
  <c r="P8" i="19"/>
  <c r="O8" i="19"/>
  <c r="M8" i="19"/>
  <c r="L8" i="19"/>
  <c r="J8" i="19"/>
  <c r="I8" i="19"/>
  <c r="G8" i="19"/>
  <c r="F8" i="19"/>
  <c r="Y7" i="19"/>
  <c r="X7" i="19"/>
  <c r="V7" i="19"/>
  <c r="U7" i="19"/>
  <c r="S7" i="19"/>
  <c r="R7" i="19"/>
  <c r="P7" i="19"/>
  <c r="O7" i="19"/>
  <c r="M7" i="19"/>
  <c r="L7" i="19"/>
  <c r="J7" i="19"/>
  <c r="I7" i="19"/>
  <c r="G7" i="19"/>
  <c r="F7" i="19"/>
  <c r="Y6" i="19"/>
  <c r="X6" i="19"/>
  <c r="V6" i="19"/>
  <c r="U6" i="19"/>
  <c r="S6" i="19"/>
  <c r="R6" i="19"/>
  <c r="P6" i="19"/>
  <c r="O6" i="19"/>
  <c r="M6" i="19"/>
  <c r="L6" i="19"/>
  <c r="J6" i="19"/>
  <c r="I6" i="19"/>
  <c r="G6" i="19"/>
  <c r="F6" i="19"/>
  <c r="Y5" i="19"/>
  <c r="X5" i="19"/>
  <c r="V5" i="19"/>
  <c r="U5" i="19"/>
  <c r="S5" i="19"/>
  <c r="R5" i="19"/>
  <c r="P5" i="19"/>
  <c r="O5" i="19"/>
  <c r="M5" i="19"/>
  <c r="L5" i="19"/>
  <c r="J5" i="19"/>
  <c r="I5" i="19"/>
  <c r="G5" i="19"/>
  <c r="F5" i="19"/>
  <c r="Y4" i="19"/>
  <c r="X4" i="19"/>
  <c r="V4" i="19"/>
  <c r="U4" i="19"/>
  <c r="S4" i="19"/>
  <c r="R4" i="19"/>
  <c r="P4" i="19"/>
  <c r="O4" i="19"/>
  <c r="M4" i="19"/>
  <c r="L4" i="19"/>
  <c r="J4" i="19"/>
  <c r="I4" i="19"/>
  <c r="G4" i="19"/>
  <c r="F4" i="19"/>
  <c r="Y3" i="19"/>
  <c r="X3" i="19"/>
  <c r="V3" i="19"/>
  <c r="U3" i="19"/>
  <c r="S3" i="19"/>
  <c r="R3" i="19"/>
  <c r="P3" i="19"/>
  <c r="O3" i="19"/>
  <c r="M3" i="19"/>
  <c r="L3" i="19"/>
  <c r="J3" i="19"/>
  <c r="G3" i="19"/>
  <c r="F3" i="19"/>
  <c r="W13" i="17"/>
  <c r="T13" i="17"/>
  <c r="Q13" i="17"/>
  <c r="N13" i="17"/>
  <c r="K13" i="17"/>
  <c r="H13" i="17"/>
  <c r="E13" i="17"/>
  <c r="Y11" i="17"/>
  <c r="X11" i="17"/>
  <c r="V11" i="17"/>
  <c r="U11" i="17"/>
  <c r="S11" i="17"/>
  <c r="R11" i="17"/>
  <c r="P11" i="17"/>
  <c r="O11" i="17"/>
  <c r="M11" i="17"/>
  <c r="L11" i="17"/>
  <c r="J11" i="17"/>
  <c r="I11" i="17"/>
  <c r="G11" i="17"/>
  <c r="F11" i="17"/>
  <c r="Y10" i="17"/>
  <c r="X10" i="17"/>
  <c r="V10" i="17"/>
  <c r="U10" i="17"/>
  <c r="S10" i="17"/>
  <c r="R10" i="17"/>
  <c r="P10" i="17"/>
  <c r="O10" i="17"/>
  <c r="M10" i="17"/>
  <c r="L10" i="17"/>
  <c r="J10" i="17"/>
  <c r="I10" i="17"/>
  <c r="G10" i="17"/>
  <c r="F10" i="17"/>
  <c r="Y9" i="17"/>
  <c r="X9" i="17"/>
  <c r="V9" i="17"/>
  <c r="U9" i="17"/>
  <c r="S9" i="17"/>
  <c r="R9" i="17"/>
  <c r="P9" i="17"/>
  <c r="O9" i="17"/>
  <c r="M9" i="17"/>
  <c r="L9" i="17"/>
  <c r="J9" i="17"/>
  <c r="I9" i="17"/>
  <c r="G9" i="17"/>
  <c r="F9" i="17"/>
  <c r="Y8" i="17"/>
  <c r="X8" i="17"/>
  <c r="V8" i="17"/>
  <c r="U8" i="17"/>
  <c r="S8" i="17"/>
  <c r="R8" i="17"/>
  <c r="P8" i="17"/>
  <c r="O8" i="17"/>
  <c r="M8" i="17"/>
  <c r="L8" i="17"/>
  <c r="J8" i="17"/>
  <c r="I8" i="17"/>
  <c r="G8" i="17"/>
  <c r="F8" i="17"/>
  <c r="Y7" i="17"/>
  <c r="X7" i="17"/>
  <c r="V7" i="17"/>
  <c r="U7" i="17"/>
  <c r="S7" i="17"/>
  <c r="R7" i="17"/>
  <c r="P7" i="17"/>
  <c r="O7" i="17"/>
  <c r="M7" i="17"/>
  <c r="L7" i="17"/>
  <c r="J7" i="17"/>
  <c r="I7" i="17"/>
  <c r="G7" i="17"/>
  <c r="F7" i="17"/>
  <c r="Y6" i="17"/>
  <c r="X6" i="17"/>
  <c r="V6" i="17"/>
  <c r="U6" i="17"/>
  <c r="S6" i="17"/>
  <c r="R6" i="17"/>
  <c r="P6" i="17"/>
  <c r="O6" i="17"/>
  <c r="M6" i="17"/>
  <c r="L6" i="17"/>
  <c r="J6" i="17"/>
  <c r="I6" i="17"/>
  <c r="G6" i="17"/>
  <c r="F6" i="17"/>
  <c r="Y5" i="17"/>
  <c r="X5" i="17"/>
  <c r="V5" i="17"/>
  <c r="U5" i="17"/>
  <c r="S5" i="17"/>
  <c r="R5" i="17"/>
  <c r="P5" i="17"/>
  <c r="O5" i="17"/>
  <c r="M5" i="17"/>
  <c r="L5" i="17"/>
  <c r="J5" i="17"/>
  <c r="I5" i="17"/>
  <c r="G5" i="17"/>
  <c r="F5" i="17"/>
  <c r="Y4" i="17"/>
  <c r="X4" i="17"/>
  <c r="V4" i="17"/>
  <c r="U4" i="17"/>
  <c r="S4" i="17"/>
  <c r="R4" i="17"/>
  <c r="P4" i="17"/>
  <c r="O4" i="17"/>
  <c r="M4" i="17"/>
  <c r="L4" i="17"/>
  <c r="J4" i="17"/>
  <c r="I4" i="17"/>
  <c r="G4" i="17"/>
  <c r="F4" i="17"/>
  <c r="Y3" i="17"/>
  <c r="X3" i="17"/>
  <c r="V3" i="17"/>
  <c r="U3" i="17"/>
  <c r="S3" i="17"/>
  <c r="R3" i="17"/>
  <c r="P3" i="17"/>
  <c r="O3" i="17"/>
  <c r="M3" i="17"/>
  <c r="L3" i="17"/>
  <c r="J3" i="17"/>
  <c r="I3" i="17"/>
  <c r="G3" i="17"/>
  <c r="F3" i="17"/>
  <c r="E13" i="8"/>
  <c r="Y11" i="8"/>
  <c r="Y10" i="8"/>
  <c r="Y9" i="8"/>
  <c r="Y8" i="8"/>
  <c r="Y7" i="8"/>
  <c r="Y6" i="8"/>
  <c r="Y5" i="8"/>
  <c r="Y4" i="8"/>
  <c r="Y3" i="8"/>
  <c r="V11" i="8"/>
  <c r="V10" i="8"/>
  <c r="V9" i="8"/>
  <c r="V8" i="8"/>
  <c r="V7" i="8"/>
  <c r="V6" i="8"/>
  <c r="V5" i="8"/>
  <c r="V4" i="8"/>
  <c r="V3" i="8"/>
  <c r="S11" i="8"/>
  <c r="S10" i="8"/>
  <c r="S9" i="8"/>
  <c r="S8" i="8"/>
  <c r="S7" i="8"/>
  <c r="S6" i="8"/>
  <c r="S5" i="8"/>
  <c r="S4" i="8"/>
  <c r="S3" i="8"/>
  <c r="P11" i="8"/>
  <c r="P10" i="8"/>
  <c r="P9" i="8"/>
  <c r="P8" i="8"/>
  <c r="P7" i="8"/>
  <c r="P6" i="8"/>
  <c r="P5" i="8"/>
  <c r="P4" i="8"/>
  <c r="P3" i="8"/>
  <c r="M11" i="8"/>
  <c r="M10" i="8"/>
  <c r="M9" i="8"/>
  <c r="M8" i="8"/>
  <c r="M7" i="8"/>
  <c r="M6" i="8"/>
  <c r="M5" i="8"/>
  <c r="M4" i="8"/>
  <c r="M3" i="8"/>
  <c r="J11" i="8"/>
  <c r="J10" i="8"/>
  <c r="J9" i="8"/>
  <c r="J8" i="8"/>
  <c r="J7" i="8"/>
  <c r="J6" i="8"/>
  <c r="J5" i="8"/>
  <c r="J4" i="8"/>
  <c r="J3" i="8"/>
  <c r="G4" i="8"/>
  <c r="G5" i="8"/>
  <c r="G6" i="8"/>
  <c r="G7" i="8"/>
  <c r="G8" i="8"/>
  <c r="G9" i="8"/>
  <c r="G10" i="8"/>
  <c r="G11" i="8"/>
  <c r="G3" i="8"/>
  <c r="G13" i="8" s="1"/>
  <c r="H21" i="8" s="1"/>
  <c r="U3" i="8"/>
  <c r="X4" i="8"/>
  <c r="X5" i="8"/>
  <c r="X6" i="8"/>
  <c r="X7" i="8"/>
  <c r="X8" i="8"/>
  <c r="X9" i="8"/>
  <c r="X10" i="8"/>
  <c r="X11" i="8"/>
  <c r="X3" i="8"/>
  <c r="U4" i="8"/>
  <c r="U5" i="8"/>
  <c r="U6" i="8"/>
  <c r="U7" i="8"/>
  <c r="U8" i="8"/>
  <c r="U9" i="8"/>
  <c r="U10" i="8"/>
  <c r="U11" i="8"/>
  <c r="R4" i="8"/>
  <c r="R5" i="8"/>
  <c r="R6" i="8"/>
  <c r="R7" i="8"/>
  <c r="R8" i="8"/>
  <c r="R9" i="8"/>
  <c r="R10" i="8"/>
  <c r="R11" i="8"/>
  <c r="R3" i="8"/>
  <c r="O4" i="8"/>
  <c r="O5" i="8"/>
  <c r="O6" i="8"/>
  <c r="O7" i="8"/>
  <c r="O8" i="8"/>
  <c r="O9" i="8"/>
  <c r="O10" i="8"/>
  <c r="O11" i="8"/>
  <c r="O3" i="8"/>
  <c r="L4" i="8"/>
  <c r="L5" i="8"/>
  <c r="L6" i="8"/>
  <c r="L7" i="8"/>
  <c r="L8" i="8"/>
  <c r="L9" i="8"/>
  <c r="L10" i="8"/>
  <c r="L11" i="8"/>
  <c r="L3" i="8"/>
  <c r="I4" i="8"/>
  <c r="I5" i="8"/>
  <c r="I6" i="8"/>
  <c r="I7" i="8"/>
  <c r="I8" i="8"/>
  <c r="I9" i="8"/>
  <c r="I10" i="8"/>
  <c r="I11" i="8"/>
  <c r="I3" i="8"/>
  <c r="F4" i="8"/>
  <c r="F5" i="8"/>
  <c r="F6" i="8"/>
  <c r="F7" i="8"/>
  <c r="F8" i="8"/>
  <c r="F9" i="8"/>
  <c r="F10" i="8"/>
  <c r="F11" i="8"/>
  <c r="F3" i="8"/>
  <c r="W13" i="8"/>
  <c r="T13" i="8"/>
  <c r="Q13" i="8"/>
  <c r="N13" i="8"/>
  <c r="K13" i="8"/>
  <c r="H13" i="8"/>
  <c r="N22" i="19" l="1"/>
  <c r="P22" i="19" s="1"/>
  <c r="J13" i="8"/>
  <c r="H22" i="8" s="1"/>
  <c r="M13" i="8"/>
  <c r="H23" i="8" s="1"/>
  <c r="P13" i="8"/>
  <c r="H24" i="8" s="1"/>
  <c r="S13" i="8"/>
  <c r="H25" i="8" s="1"/>
  <c r="V13" i="8"/>
  <c r="H26" i="8" s="1"/>
  <c r="X13" i="19"/>
  <c r="G25" i="19" s="1"/>
  <c r="Y13" i="19"/>
  <c r="H25" i="19" s="1"/>
  <c r="U13" i="19"/>
  <c r="G24" i="19" s="1"/>
  <c r="V13" i="19"/>
  <c r="H24" i="19" s="1"/>
  <c r="S13" i="19"/>
  <c r="H23" i="19" s="1"/>
  <c r="R13" i="19"/>
  <c r="G23" i="19" s="1"/>
  <c r="P13" i="19"/>
  <c r="H22" i="19" s="1"/>
  <c r="O13" i="19"/>
  <c r="G22" i="19" s="1"/>
  <c r="L13" i="19"/>
  <c r="G21" i="19" s="1"/>
  <c r="M13" i="19"/>
  <c r="H21" i="19" s="1"/>
  <c r="I13" i="19"/>
  <c r="G20" i="19" s="1"/>
  <c r="J13" i="19"/>
  <c r="H20" i="19" s="1"/>
  <c r="G13" i="19"/>
  <c r="H19" i="19" s="1"/>
  <c r="F13" i="19"/>
  <c r="G19" i="19" s="1"/>
  <c r="Y13" i="17"/>
  <c r="H27" i="17" s="1"/>
  <c r="X13" i="17"/>
  <c r="G27" i="17" s="1"/>
  <c r="V13" i="17"/>
  <c r="H26" i="17" s="1"/>
  <c r="U13" i="17"/>
  <c r="G26" i="17" s="1"/>
  <c r="S13" i="17"/>
  <c r="H25" i="17" s="1"/>
  <c r="R13" i="17"/>
  <c r="G25" i="17" s="1"/>
  <c r="O13" i="17"/>
  <c r="G24" i="17" s="1"/>
  <c r="P13" i="17"/>
  <c r="H24" i="17" s="1"/>
  <c r="J24" i="17" s="1"/>
  <c r="L13" i="17"/>
  <c r="G23" i="17" s="1"/>
  <c r="M13" i="17"/>
  <c r="H23" i="17" s="1"/>
  <c r="J13" i="17"/>
  <c r="H22" i="17" s="1"/>
  <c r="I13" i="17"/>
  <c r="G22" i="17" s="1"/>
  <c r="G13" i="17"/>
  <c r="H21" i="17" s="1"/>
  <c r="F13" i="17"/>
  <c r="G21" i="17" s="1"/>
  <c r="Y13" i="8"/>
  <c r="H27" i="8" s="1"/>
  <c r="I13" i="8"/>
  <c r="G22" i="8" s="1"/>
  <c r="J22" i="8" s="1"/>
  <c r="R13" i="8"/>
  <c r="G25" i="8" s="1"/>
  <c r="J25" i="8" s="1"/>
  <c r="L13" i="8"/>
  <c r="G23" i="8" s="1"/>
  <c r="J23" i="8" s="1"/>
  <c r="O13" i="8"/>
  <c r="G24" i="8" s="1"/>
  <c r="U13" i="8"/>
  <c r="G26" i="8" s="1"/>
  <c r="X13" i="8"/>
  <c r="G27" i="8" s="1"/>
  <c r="F13" i="8"/>
  <c r="G21" i="8" s="1"/>
  <c r="J21" i="8" s="1"/>
  <c r="J27" i="8" l="1"/>
  <c r="J26" i="8"/>
  <c r="J24" i="8"/>
  <c r="J25" i="19"/>
  <c r="J24" i="19"/>
  <c r="J23" i="19"/>
  <c r="J22" i="19"/>
  <c r="J21" i="19"/>
  <c r="J20" i="19"/>
  <c r="J19" i="19"/>
  <c r="J27" i="17"/>
  <c r="J26" i="17"/>
  <c r="J25" i="17"/>
  <c r="J23" i="17"/>
  <c r="J22" i="17"/>
  <c r="J21" i="17"/>
  <c r="J29" i="8" l="1"/>
  <c r="J27" i="19"/>
  <c r="J29" i="17"/>
</calcChain>
</file>

<file path=xl/sharedStrings.xml><?xml version="1.0" encoding="utf-8"?>
<sst xmlns="http://schemas.openxmlformats.org/spreadsheetml/2006/main" count="502" uniqueCount="99">
  <si>
    <t>No.</t>
  </si>
  <si>
    <t xml:space="preserve">Name </t>
  </si>
  <si>
    <t xml:space="preserve">Vanilla </t>
  </si>
  <si>
    <t>Choclate</t>
  </si>
  <si>
    <t>Stawberrry</t>
  </si>
  <si>
    <t>Chocobar</t>
  </si>
  <si>
    <t>Butterscotch</t>
  </si>
  <si>
    <t>American nuts</t>
  </si>
  <si>
    <t>Mango</t>
  </si>
  <si>
    <t>Matka kulfi</t>
  </si>
  <si>
    <t>Kulfi</t>
  </si>
  <si>
    <t>price</t>
  </si>
  <si>
    <t>Monday</t>
  </si>
  <si>
    <t>Tuesday</t>
  </si>
  <si>
    <t>Wednesday</t>
  </si>
  <si>
    <t>Thrusday</t>
  </si>
  <si>
    <t>Friday</t>
  </si>
  <si>
    <t xml:space="preserve">Saturday </t>
  </si>
  <si>
    <t>Sunday</t>
  </si>
  <si>
    <t>Total</t>
  </si>
  <si>
    <t>No. of unit</t>
  </si>
  <si>
    <t xml:space="preserve">name </t>
  </si>
  <si>
    <t>cost</t>
  </si>
  <si>
    <t>vanilla</t>
  </si>
  <si>
    <t>choclate</t>
  </si>
  <si>
    <t>stawberry</t>
  </si>
  <si>
    <t>chocobar</t>
  </si>
  <si>
    <t>sr. no.</t>
  </si>
  <si>
    <t xml:space="preserve">Expense per flavour </t>
  </si>
  <si>
    <t>Expense per flavour</t>
  </si>
  <si>
    <t xml:space="preserve">Revenue generated </t>
  </si>
  <si>
    <t>Cost price per flavour</t>
  </si>
  <si>
    <t>Selling price per flavour</t>
  </si>
  <si>
    <t>Days</t>
  </si>
  <si>
    <t>Saturday</t>
  </si>
  <si>
    <t>Miscelleneous</t>
  </si>
  <si>
    <t>Expense per flavour(fixed cost)</t>
  </si>
  <si>
    <t>flavour name</t>
  </si>
  <si>
    <t>Total no of unit</t>
  </si>
  <si>
    <t xml:space="preserve">No of unit sold per week </t>
  </si>
  <si>
    <t>Reveneu generated per day</t>
  </si>
  <si>
    <t>Expense per day</t>
  </si>
  <si>
    <t>Gross profit per day</t>
  </si>
  <si>
    <t>cost price</t>
  </si>
  <si>
    <t>selling price</t>
  </si>
  <si>
    <t xml:space="preserve">Profit </t>
  </si>
  <si>
    <t>Cost price</t>
  </si>
  <si>
    <t>profit</t>
  </si>
  <si>
    <t>Selling price</t>
  </si>
  <si>
    <t>Thursday</t>
  </si>
  <si>
    <t>Number of pieces sold per day</t>
  </si>
  <si>
    <t>No of pieces sold per day</t>
  </si>
  <si>
    <t>chocolate</t>
  </si>
  <si>
    <t>Chocolate</t>
  </si>
  <si>
    <t>Gross profit of week 1</t>
  </si>
  <si>
    <t>Gross profit of week 2</t>
  </si>
  <si>
    <t>Gross profit of week 3</t>
  </si>
  <si>
    <t>Gross profit of week 4</t>
  </si>
  <si>
    <t>Number of pieces sold per day (Week 1)</t>
  </si>
  <si>
    <t>Number of pieces sold per day (Week 2)</t>
  </si>
  <si>
    <t>Number of pieces sold per day (Week 3)</t>
  </si>
  <si>
    <t>Number of pieces sold per day (Week 4)</t>
  </si>
  <si>
    <t>No of unit sold for week 1</t>
  </si>
  <si>
    <t>No of unit sold for week 2</t>
  </si>
  <si>
    <t>No of unit sold for week 3</t>
  </si>
  <si>
    <t>No of unit sold for week 4</t>
  </si>
  <si>
    <t>Column1</t>
  </si>
  <si>
    <t>Column2</t>
  </si>
  <si>
    <t>Column3</t>
  </si>
  <si>
    <t>Column4</t>
  </si>
  <si>
    <t>Column5</t>
  </si>
  <si>
    <t>bb</t>
  </si>
  <si>
    <t>cc</t>
  </si>
  <si>
    <t>dd</t>
  </si>
  <si>
    <t>Date</t>
  </si>
  <si>
    <t>Revenue</t>
  </si>
  <si>
    <t>Gross profit</t>
  </si>
  <si>
    <t>revenue</t>
  </si>
  <si>
    <t>week 1</t>
  </si>
  <si>
    <t>week 2</t>
  </si>
  <si>
    <t>week 3</t>
  </si>
  <si>
    <t>week 4</t>
  </si>
  <si>
    <t xml:space="preserve">revenue flavour wise </t>
  </si>
  <si>
    <t>week1 revenue</t>
  </si>
  <si>
    <t>week 2 revenue</t>
  </si>
  <si>
    <t>week 3 revenue</t>
  </si>
  <si>
    <t>week 4 revenue</t>
  </si>
  <si>
    <t>Revenue (Week 1)</t>
  </si>
  <si>
    <t>Revenue (Week 2)</t>
  </si>
  <si>
    <t>Revenue (Week 3)</t>
  </si>
  <si>
    <t>Revenue (Week 4)</t>
  </si>
  <si>
    <t>a</t>
  </si>
  <si>
    <t>b</t>
  </si>
  <si>
    <t>c</t>
  </si>
  <si>
    <t>d</t>
  </si>
  <si>
    <t>high 1</t>
  </si>
  <si>
    <t>high2</t>
  </si>
  <si>
    <t>high 3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</si>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</sst>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&quot;₹&quot;\ #,##0.00;[Red]&quot;₹&quot;\ #,##0.00"/>
    <numFmt numFmtId="166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5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0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0;[Red]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0;[Red]&quot;₹&quot;\ #,##0.00"/>
    </dxf>
    <dxf>
      <numFmt numFmtId="164" formatCode="&quot;₹&quot;\ #,##0.00"/>
    </dxf>
    <dxf>
      <numFmt numFmtId="164" formatCode="&quot;₹&quot;\ #,##0.00"/>
    </dxf>
    <dxf>
      <alignment horizontal="general" vertical="bottom" textRotation="0" wrapText="1" indent="0" justifyLastLine="0" shrinkToFit="0" readingOrder="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1a '!$G$18</c:f>
              <c:strCache>
                <c:ptCount val="1"/>
                <c:pt idx="0">
                  <c:v>Reveneu generated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1a '!$F$19:$F$25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1a '!$G$19:$G$25</c:f>
              <c:numCache>
                <c:formatCode>"₹"\ #,##0.00</c:formatCode>
                <c:ptCount val="7"/>
                <c:pt idx="0">
                  <c:v>4515</c:v>
                </c:pt>
                <c:pt idx="1">
                  <c:v>4135</c:v>
                </c:pt>
                <c:pt idx="2">
                  <c:v>4970</c:v>
                </c:pt>
                <c:pt idx="3">
                  <c:v>5310</c:v>
                </c:pt>
                <c:pt idx="4">
                  <c:v>5265</c:v>
                </c:pt>
                <c:pt idx="5">
                  <c:v>6750</c:v>
                </c:pt>
                <c:pt idx="6">
                  <c:v>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410E-979C-69C5549DF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1043024"/>
        <c:axId val="687037584"/>
      </c:barChart>
      <c:catAx>
        <c:axId val="100104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layout>
            <c:manualLayout>
              <c:xMode val="edge"/>
              <c:yMode val="edge"/>
              <c:x val="0.49210073334994564"/>
              <c:y val="0.88362778661798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37584"/>
        <c:crosses val="autoZero"/>
        <c:auto val="1"/>
        <c:lblAlgn val="ctr"/>
        <c:lblOffset val="100"/>
        <c:noMultiLvlLbl val="0"/>
      </c:catAx>
      <c:valAx>
        <c:axId val="687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4301837754722805E-2"/>
              <c:y val="0.3524307164999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2a'!$T$19</c:f>
              <c:strCache>
                <c:ptCount val="1"/>
                <c:pt idx="0">
                  <c:v>No of pieces sold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2a'!$S$20:$S$26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2a'!$T$20:$T$26</c:f>
              <c:numCache>
                <c:formatCode>#,##0</c:formatCode>
                <c:ptCount val="7"/>
                <c:pt idx="0">
                  <c:v>231</c:v>
                </c:pt>
                <c:pt idx="1">
                  <c:v>226</c:v>
                </c:pt>
                <c:pt idx="2">
                  <c:v>243</c:v>
                </c:pt>
                <c:pt idx="3">
                  <c:v>250</c:v>
                </c:pt>
                <c:pt idx="4">
                  <c:v>290</c:v>
                </c:pt>
                <c:pt idx="5">
                  <c:v>342</c:v>
                </c:pt>
                <c:pt idx="6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AB2-8E37-E80C5863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13839"/>
        <c:axId val="1437812879"/>
      </c:lineChart>
      <c:catAx>
        <c:axId val="14378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12879"/>
        <c:crosses val="autoZero"/>
        <c:auto val="1"/>
        <c:lblAlgn val="ctr"/>
        <c:lblOffset val="100"/>
        <c:noMultiLvlLbl val="0"/>
      </c:catAx>
      <c:valAx>
        <c:axId val="14378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3a'!$P$19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3a'!$L$20:$L$28</c:f>
              <c:strCache>
                <c:ptCount val="9"/>
                <c:pt idx="0">
                  <c:v>Vanilla </c:v>
                </c:pt>
                <c:pt idx="1">
                  <c:v>Choclate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3a'!$P$20:$P$28</c:f>
              <c:numCache>
                <c:formatCode>"₹"\ #,##0.00</c:formatCode>
                <c:ptCount val="9"/>
                <c:pt idx="0">
                  <c:v>747</c:v>
                </c:pt>
                <c:pt idx="1">
                  <c:v>948</c:v>
                </c:pt>
                <c:pt idx="2">
                  <c:v>704</c:v>
                </c:pt>
                <c:pt idx="3">
                  <c:v>1120</c:v>
                </c:pt>
                <c:pt idx="4">
                  <c:v>885</c:v>
                </c:pt>
                <c:pt idx="5">
                  <c:v>1375</c:v>
                </c:pt>
                <c:pt idx="6">
                  <c:v>540</c:v>
                </c:pt>
                <c:pt idx="7">
                  <c:v>1488</c:v>
                </c:pt>
                <c:pt idx="8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A10-98E0-1D9826E6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776079"/>
        <c:axId val="1397591935"/>
      </c:barChart>
      <c:catAx>
        <c:axId val="177877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91935"/>
        <c:crosses val="autoZero"/>
        <c:auto val="1"/>
        <c:lblAlgn val="ctr"/>
        <c:lblOffset val="100"/>
        <c:noMultiLvlLbl val="0"/>
      </c:catAx>
      <c:valAx>
        <c:axId val="13975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7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Reveneu generated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3a'!$G$20</c:f>
              <c:strCache>
                <c:ptCount val="1"/>
                <c:pt idx="0">
                  <c:v>Reveneu generated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3a'!$F$21:$F$27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3a'!$G$21:$G$27</c:f>
              <c:numCache>
                <c:formatCode>"₹"\ #,##0.00</c:formatCode>
                <c:ptCount val="7"/>
                <c:pt idx="0">
                  <c:v>4735</c:v>
                </c:pt>
                <c:pt idx="1">
                  <c:v>4780</c:v>
                </c:pt>
                <c:pt idx="2">
                  <c:v>4835</c:v>
                </c:pt>
                <c:pt idx="3">
                  <c:v>5775</c:v>
                </c:pt>
                <c:pt idx="4">
                  <c:v>6750</c:v>
                </c:pt>
                <c:pt idx="5">
                  <c:v>8010</c:v>
                </c:pt>
                <c:pt idx="6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9-45D2-845E-39EADD434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837263"/>
        <c:axId val="1780511183"/>
      </c:barChart>
      <c:catAx>
        <c:axId val="15718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11183"/>
        <c:crosses val="autoZero"/>
        <c:auto val="1"/>
        <c:lblAlgn val="ctr"/>
        <c:lblOffset val="100"/>
        <c:noMultiLvlLbl val="0"/>
      </c:catAx>
      <c:valAx>
        <c:axId val="17805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3a'!$J$20</c:f>
              <c:strCache>
                <c:ptCount val="1"/>
                <c:pt idx="0">
                  <c:v>Gross profit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3a'!$F$21:$F$27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3a'!$J$21:$J$27</c:f>
              <c:numCache>
                <c:formatCode>"₹"\ #,##0.00</c:formatCode>
                <c:ptCount val="7"/>
                <c:pt idx="0">
                  <c:v>780</c:v>
                </c:pt>
                <c:pt idx="1">
                  <c:v>779</c:v>
                </c:pt>
                <c:pt idx="2">
                  <c:v>787</c:v>
                </c:pt>
                <c:pt idx="3">
                  <c:v>985</c:v>
                </c:pt>
                <c:pt idx="4">
                  <c:v>1193</c:v>
                </c:pt>
                <c:pt idx="5">
                  <c:v>1466</c:v>
                </c:pt>
                <c:pt idx="6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9-4A3C-99FA-1A1B80B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07583"/>
        <c:axId val="1579225279"/>
      </c:barChart>
      <c:catAx>
        <c:axId val="178140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25279"/>
        <c:crosses val="autoZero"/>
        <c:auto val="1"/>
        <c:lblAlgn val="ctr"/>
        <c:lblOffset val="100"/>
        <c:noMultiLvlLbl val="0"/>
      </c:catAx>
      <c:valAx>
        <c:axId val="15792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0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pieces sold per week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3a'!$M$19</c:f>
              <c:strCache>
                <c:ptCount val="1"/>
                <c:pt idx="0">
                  <c:v>Total no of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3a'!$L$20:$L$28</c:f>
              <c:strCache>
                <c:ptCount val="9"/>
                <c:pt idx="0">
                  <c:v>Vanilla </c:v>
                </c:pt>
                <c:pt idx="1">
                  <c:v>Choclate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3a'!$M$20:$M$28</c:f>
              <c:numCache>
                <c:formatCode>#,##0</c:formatCode>
                <c:ptCount val="9"/>
                <c:pt idx="0">
                  <c:v>249</c:v>
                </c:pt>
                <c:pt idx="1">
                  <c:v>316</c:v>
                </c:pt>
                <c:pt idx="2">
                  <c:v>176</c:v>
                </c:pt>
                <c:pt idx="3">
                  <c:v>280</c:v>
                </c:pt>
                <c:pt idx="4">
                  <c:v>177</c:v>
                </c:pt>
                <c:pt idx="5">
                  <c:v>275</c:v>
                </c:pt>
                <c:pt idx="6">
                  <c:v>90</c:v>
                </c:pt>
                <c:pt idx="7">
                  <c:v>248</c:v>
                </c:pt>
                <c:pt idx="8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A-459F-B830-F9B32AD5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284223"/>
        <c:axId val="1876438703"/>
      </c:barChart>
      <c:catAx>
        <c:axId val="188228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38703"/>
        <c:crosses val="autoZero"/>
        <c:auto val="1"/>
        <c:lblAlgn val="ctr"/>
        <c:lblOffset val="100"/>
        <c:noMultiLvlLbl val="0"/>
      </c:catAx>
      <c:valAx>
        <c:axId val="18764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layout>
            <c:manualLayout>
              <c:xMode val="edge"/>
              <c:yMode val="edge"/>
              <c:x val="2.2309327165184977E-2"/>
              <c:y val="0.31699200428820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3a'!$S$19</c:f>
              <c:strCache>
                <c:ptCount val="1"/>
                <c:pt idx="0">
                  <c:v>No of pieces sold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3a'!$R$20:$R$26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3a'!$S$20:$S$26</c:f>
              <c:numCache>
                <c:formatCode>#,##0</c:formatCode>
                <c:ptCount val="7"/>
                <c:pt idx="0">
                  <c:v>221</c:v>
                </c:pt>
                <c:pt idx="1">
                  <c:v>216</c:v>
                </c:pt>
                <c:pt idx="2">
                  <c:v>211</c:v>
                </c:pt>
                <c:pt idx="3">
                  <c:v>253</c:v>
                </c:pt>
                <c:pt idx="4">
                  <c:v>300</c:v>
                </c:pt>
                <c:pt idx="5">
                  <c:v>362</c:v>
                </c:pt>
                <c:pt idx="6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6-4CD4-B2F6-FEB0E3B8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09519"/>
        <c:axId val="1437796079"/>
      </c:lineChart>
      <c:catAx>
        <c:axId val="143780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96079"/>
        <c:crosses val="autoZero"/>
        <c:auto val="1"/>
        <c:lblAlgn val="ctr"/>
        <c:lblOffset val="100"/>
        <c:noMultiLvlLbl val="0"/>
      </c:catAx>
      <c:valAx>
        <c:axId val="14377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Reveneu generated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4a'!$H$20</c:f>
              <c:strCache>
                <c:ptCount val="1"/>
                <c:pt idx="0">
                  <c:v>Reveneu generated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4a'!$G$21:$G$27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4a'!$H$21:$H$27</c:f>
              <c:numCache>
                <c:formatCode>"₹"\ #,##0.00</c:formatCode>
                <c:ptCount val="7"/>
                <c:pt idx="0">
                  <c:v>4720</c:v>
                </c:pt>
                <c:pt idx="1">
                  <c:v>4570</c:v>
                </c:pt>
                <c:pt idx="2">
                  <c:v>4780</c:v>
                </c:pt>
                <c:pt idx="3">
                  <c:v>5140</c:v>
                </c:pt>
                <c:pt idx="4">
                  <c:v>5555</c:v>
                </c:pt>
                <c:pt idx="5">
                  <c:v>6480</c:v>
                </c:pt>
                <c:pt idx="6">
                  <c:v>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2-44CB-B705-B79FB0594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8837759"/>
        <c:axId val="1876430063"/>
      </c:barChart>
      <c:catAx>
        <c:axId val="157883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  <a:r>
                  <a:rPr lang="en-IN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4337948536032956"/>
              <c:y val="0.87847260006353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30063"/>
        <c:crosses val="autoZero"/>
        <c:auto val="1"/>
        <c:lblAlgn val="ctr"/>
        <c:lblOffset val="100"/>
        <c:noMultiLvlLbl val="0"/>
      </c:catAx>
      <c:valAx>
        <c:axId val="18764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Reveneu</a:t>
                </a:r>
                <a:r>
                  <a:rPr lang="en-IN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4a'!$K$20</c:f>
              <c:strCache>
                <c:ptCount val="1"/>
                <c:pt idx="0">
                  <c:v>Gross profit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4a'!$G$21:$G$27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4a'!$K$21:$K$27</c:f>
              <c:numCache>
                <c:formatCode>"₹"\ #,##0.00</c:formatCode>
                <c:ptCount val="7"/>
                <c:pt idx="0">
                  <c:v>767</c:v>
                </c:pt>
                <c:pt idx="1">
                  <c:v>736</c:v>
                </c:pt>
                <c:pt idx="2">
                  <c:v>765</c:v>
                </c:pt>
                <c:pt idx="3">
                  <c:v>852</c:v>
                </c:pt>
                <c:pt idx="4">
                  <c:v>941</c:v>
                </c:pt>
                <c:pt idx="5">
                  <c:v>1138</c:v>
                </c:pt>
                <c:pt idx="6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FDB-A355-5823F4A1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57743"/>
        <c:axId val="1876440143"/>
      </c:barChart>
      <c:catAx>
        <c:axId val="187645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40143"/>
        <c:crosses val="autoZero"/>
        <c:auto val="1"/>
        <c:lblAlgn val="ctr"/>
        <c:lblOffset val="100"/>
        <c:noMultiLvlLbl val="0"/>
      </c:catAx>
      <c:valAx>
        <c:axId val="18764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pieces sold per week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4a'!$N$19</c:f>
              <c:strCache>
                <c:ptCount val="1"/>
                <c:pt idx="0">
                  <c:v>Total no of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4a'!$M$20:$M$28</c:f>
              <c:strCache>
                <c:ptCount val="9"/>
                <c:pt idx="0">
                  <c:v>Vanilla </c:v>
                </c:pt>
                <c:pt idx="1">
                  <c:v>Choclate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4a'!$N$20:$N$28</c:f>
              <c:numCache>
                <c:formatCode>#,##0</c:formatCode>
                <c:ptCount val="9"/>
                <c:pt idx="0">
                  <c:v>222</c:v>
                </c:pt>
                <c:pt idx="1">
                  <c:v>260</c:v>
                </c:pt>
                <c:pt idx="2">
                  <c:v>152</c:v>
                </c:pt>
                <c:pt idx="3">
                  <c:v>272</c:v>
                </c:pt>
                <c:pt idx="4">
                  <c:v>167</c:v>
                </c:pt>
                <c:pt idx="5">
                  <c:v>246</c:v>
                </c:pt>
                <c:pt idx="6">
                  <c:v>90</c:v>
                </c:pt>
                <c:pt idx="7">
                  <c:v>195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E-4BF5-A6F6-87E6AE76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666415"/>
        <c:axId val="1876427183"/>
      </c:barChart>
      <c:catAx>
        <c:axId val="18886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27183"/>
        <c:crosses val="autoZero"/>
        <c:auto val="1"/>
        <c:lblAlgn val="ctr"/>
        <c:lblOffset val="100"/>
        <c:noMultiLvlLbl val="0"/>
      </c:catAx>
      <c:valAx>
        <c:axId val="18764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layout>
            <c:manualLayout>
              <c:xMode val="edge"/>
              <c:yMode val="edge"/>
              <c:x val="2.7746274953350209E-2"/>
              <c:y val="0.281997943156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4a'!$Q$19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4a'!$M$20:$M$28</c:f>
              <c:strCache>
                <c:ptCount val="9"/>
                <c:pt idx="0">
                  <c:v>Vanilla </c:v>
                </c:pt>
                <c:pt idx="1">
                  <c:v>Choclate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4a'!$Q$20:$Q$28</c:f>
              <c:numCache>
                <c:formatCode>"₹"\ #,##0.00</c:formatCode>
                <c:ptCount val="9"/>
                <c:pt idx="0">
                  <c:v>666</c:v>
                </c:pt>
                <c:pt idx="1">
                  <c:v>780</c:v>
                </c:pt>
                <c:pt idx="2">
                  <c:v>608</c:v>
                </c:pt>
                <c:pt idx="3">
                  <c:v>1088</c:v>
                </c:pt>
                <c:pt idx="4">
                  <c:v>835</c:v>
                </c:pt>
                <c:pt idx="5">
                  <c:v>1230</c:v>
                </c:pt>
                <c:pt idx="6">
                  <c:v>540</c:v>
                </c:pt>
                <c:pt idx="7">
                  <c:v>1170</c:v>
                </c:pt>
                <c:pt idx="8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067-9674-715CD9B0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083743"/>
        <c:axId val="1876432943"/>
      </c:barChart>
      <c:catAx>
        <c:axId val="157408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32943"/>
        <c:crosses val="autoZero"/>
        <c:auto val="1"/>
        <c:lblAlgn val="ctr"/>
        <c:lblOffset val="100"/>
        <c:noMultiLvlLbl val="0"/>
      </c:catAx>
      <c:valAx>
        <c:axId val="18764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1a '!$J$18</c:f>
              <c:strCache>
                <c:ptCount val="1"/>
                <c:pt idx="0">
                  <c:v>Gross profit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1a '!$F$19:$F$25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1a '!$J$19:$J$25</c:f>
              <c:numCache>
                <c:formatCode>"₹"\ #,##0.00</c:formatCode>
                <c:ptCount val="7"/>
                <c:pt idx="0">
                  <c:v>736</c:v>
                </c:pt>
                <c:pt idx="1">
                  <c:v>650</c:v>
                </c:pt>
                <c:pt idx="2">
                  <c:v>825</c:v>
                </c:pt>
                <c:pt idx="3">
                  <c:v>910</c:v>
                </c:pt>
                <c:pt idx="4">
                  <c:v>886</c:v>
                </c:pt>
                <c:pt idx="5">
                  <c:v>1210</c:v>
                </c:pt>
                <c:pt idx="6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9-43A7-954F-C867E7FD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784655"/>
        <c:axId val="1780508783"/>
      </c:barChart>
      <c:catAx>
        <c:axId val="157178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8783"/>
        <c:crosses val="autoZero"/>
        <c:auto val="1"/>
        <c:lblAlgn val="ctr"/>
        <c:lblOffset val="100"/>
        <c:noMultiLvlLbl val="0"/>
      </c:catAx>
      <c:valAx>
        <c:axId val="17805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8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4a'!$V$19</c:f>
              <c:strCache>
                <c:ptCount val="1"/>
                <c:pt idx="0">
                  <c:v>Number of pieces sold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4a'!$U$20:$U$26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4a'!$V$20:$V$26</c:f>
              <c:numCache>
                <c:formatCode>#,##0</c:formatCode>
                <c:ptCount val="7"/>
                <c:pt idx="0">
                  <c:v>215</c:v>
                </c:pt>
                <c:pt idx="1">
                  <c:v>209</c:v>
                </c:pt>
                <c:pt idx="2" formatCode="General">
                  <c:v>204</c:v>
                </c:pt>
                <c:pt idx="3" formatCode="General">
                  <c:v>232</c:v>
                </c:pt>
                <c:pt idx="4" formatCode="General">
                  <c:v>248</c:v>
                </c:pt>
                <c:pt idx="5" formatCode="General">
                  <c:v>289</c:v>
                </c:pt>
                <c:pt idx="6" formatCode="General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2-4EFE-881C-9A3140E1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794639"/>
        <c:axId val="1437807599"/>
      </c:lineChart>
      <c:catAx>
        <c:axId val="14377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07599"/>
        <c:crosses val="autoZero"/>
        <c:auto val="1"/>
        <c:lblAlgn val="ctr"/>
        <c:lblOffset val="100"/>
        <c:noMultiLvlLbl val="0"/>
      </c:catAx>
      <c:valAx>
        <c:axId val="1437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merge!$B$2</c:f>
              <c:strCache>
                <c:ptCount val="1"/>
                <c:pt idx="0">
                  <c:v>Revenue (Week 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merge!$B$3:$B$9</c:f>
              <c:numCache>
                <c:formatCode>General</c:formatCode>
                <c:ptCount val="7"/>
                <c:pt idx="0">
                  <c:v>4515</c:v>
                </c:pt>
                <c:pt idx="1">
                  <c:v>4135</c:v>
                </c:pt>
                <c:pt idx="2">
                  <c:v>4970</c:v>
                </c:pt>
                <c:pt idx="3">
                  <c:v>5310</c:v>
                </c:pt>
                <c:pt idx="4">
                  <c:v>5265</c:v>
                </c:pt>
                <c:pt idx="5">
                  <c:v>6750</c:v>
                </c:pt>
                <c:pt idx="6">
                  <c:v>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C7C-8BAF-B3665DA51BC3}"/>
            </c:ext>
          </c:extLst>
        </c:ser>
        <c:ser>
          <c:idx val="1"/>
          <c:order val="1"/>
          <c:tx>
            <c:strRef>
              <c:f>merge!$C$2</c:f>
              <c:strCache>
                <c:ptCount val="1"/>
                <c:pt idx="0">
                  <c:v>Revenue (Week 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merge!$C$3:$C$9</c:f>
              <c:numCache>
                <c:formatCode>General</c:formatCode>
                <c:ptCount val="7"/>
                <c:pt idx="0">
                  <c:v>5255</c:v>
                </c:pt>
                <c:pt idx="1">
                  <c:v>4995</c:v>
                </c:pt>
                <c:pt idx="2">
                  <c:v>5595</c:v>
                </c:pt>
                <c:pt idx="3">
                  <c:v>5460</c:v>
                </c:pt>
                <c:pt idx="4">
                  <c:v>6535</c:v>
                </c:pt>
                <c:pt idx="5">
                  <c:v>7720</c:v>
                </c:pt>
                <c:pt idx="6">
                  <c:v>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6-4C7C-8BAF-B3665DA51BC3}"/>
            </c:ext>
          </c:extLst>
        </c:ser>
        <c:ser>
          <c:idx val="2"/>
          <c:order val="2"/>
          <c:tx>
            <c:strRef>
              <c:f>merge!$D$2</c:f>
              <c:strCache>
                <c:ptCount val="1"/>
                <c:pt idx="0">
                  <c:v>Revenue (Week 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merge!$D$3:$D$9</c:f>
              <c:numCache>
                <c:formatCode>General</c:formatCode>
                <c:ptCount val="7"/>
                <c:pt idx="0">
                  <c:v>4735</c:v>
                </c:pt>
                <c:pt idx="1">
                  <c:v>4780</c:v>
                </c:pt>
                <c:pt idx="2">
                  <c:v>4835</c:v>
                </c:pt>
                <c:pt idx="3">
                  <c:v>5775</c:v>
                </c:pt>
                <c:pt idx="4">
                  <c:v>6750</c:v>
                </c:pt>
                <c:pt idx="5">
                  <c:v>8010</c:v>
                </c:pt>
                <c:pt idx="6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6-4C7C-8BAF-B3665DA51BC3}"/>
            </c:ext>
          </c:extLst>
        </c:ser>
        <c:ser>
          <c:idx val="3"/>
          <c:order val="3"/>
          <c:tx>
            <c:strRef>
              <c:f>merge!$E$2</c:f>
              <c:strCache>
                <c:ptCount val="1"/>
                <c:pt idx="0">
                  <c:v>Revenue (Week 4)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merge!$E$3:$E$9</c:f>
              <c:numCache>
                <c:formatCode>General</c:formatCode>
                <c:ptCount val="7"/>
                <c:pt idx="0">
                  <c:v>4720</c:v>
                </c:pt>
                <c:pt idx="1">
                  <c:v>4570</c:v>
                </c:pt>
                <c:pt idx="2">
                  <c:v>4780</c:v>
                </c:pt>
                <c:pt idx="3">
                  <c:v>5140</c:v>
                </c:pt>
                <c:pt idx="4">
                  <c:v>5555</c:v>
                </c:pt>
                <c:pt idx="5">
                  <c:v>6480</c:v>
                </c:pt>
                <c:pt idx="6">
                  <c:v>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6-4C7C-8BAF-B3665DA5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568672"/>
        <c:axId val="979566752"/>
      </c:barChart>
      <c:catAx>
        <c:axId val="9795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66752"/>
        <c:crosses val="autoZero"/>
        <c:auto val="1"/>
        <c:lblAlgn val="ctr"/>
        <c:lblOffset val="100"/>
        <c:noMultiLvlLbl val="0"/>
      </c:catAx>
      <c:valAx>
        <c:axId val="9795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merge!$L$2</c:f>
              <c:strCache>
                <c:ptCount val="1"/>
                <c:pt idx="0">
                  <c:v>Gross profit of 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merge!$L$3:$L$9</c:f>
              <c:numCache>
                <c:formatCode>General</c:formatCode>
                <c:ptCount val="7"/>
                <c:pt idx="0">
                  <c:v>736</c:v>
                </c:pt>
                <c:pt idx="1">
                  <c:v>650</c:v>
                </c:pt>
                <c:pt idx="2">
                  <c:v>825</c:v>
                </c:pt>
                <c:pt idx="3">
                  <c:v>910</c:v>
                </c:pt>
                <c:pt idx="4">
                  <c:v>886</c:v>
                </c:pt>
                <c:pt idx="5">
                  <c:v>1210</c:v>
                </c:pt>
                <c:pt idx="6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9-4F90-BAF8-D6BD1B1C03D6}"/>
            </c:ext>
          </c:extLst>
        </c:ser>
        <c:ser>
          <c:idx val="1"/>
          <c:order val="1"/>
          <c:tx>
            <c:strRef>
              <c:f>merge!$M$2</c:f>
              <c:strCache>
                <c:ptCount val="1"/>
                <c:pt idx="0">
                  <c:v>Gross profit of 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merge!$M$3:$M$9</c:f>
              <c:numCache>
                <c:formatCode>General</c:formatCode>
                <c:ptCount val="7"/>
                <c:pt idx="0">
                  <c:v>878</c:v>
                </c:pt>
                <c:pt idx="1">
                  <c:v>828</c:v>
                </c:pt>
                <c:pt idx="2">
                  <c:v>951</c:v>
                </c:pt>
                <c:pt idx="3">
                  <c:v>933</c:v>
                </c:pt>
                <c:pt idx="4">
                  <c:v>1155</c:v>
                </c:pt>
                <c:pt idx="5">
                  <c:v>1407</c:v>
                </c:pt>
                <c:pt idx="6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9-4F90-BAF8-D6BD1B1C03D6}"/>
            </c:ext>
          </c:extLst>
        </c:ser>
        <c:ser>
          <c:idx val="2"/>
          <c:order val="2"/>
          <c:tx>
            <c:strRef>
              <c:f>merge!$N$2</c:f>
              <c:strCache>
                <c:ptCount val="1"/>
                <c:pt idx="0">
                  <c:v>Gross profit of 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merge!$N$3:$N$9</c:f>
              <c:numCache>
                <c:formatCode>General</c:formatCode>
                <c:ptCount val="7"/>
                <c:pt idx="0">
                  <c:v>780</c:v>
                </c:pt>
                <c:pt idx="1">
                  <c:v>779</c:v>
                </c:pt>
                <c:pt idx="2">
                  <c:v>787</c:v>
                </c:pt>
                <c:pt idx="3">
                  <c:v>985</c:v>
                </c:pt>
                <c:pt idx="4">
                  <c:v>1193</c:v>
                </c:pt>
                <c:pt idx="5">
                  <c:v>1466</c:v>
                </c:pt>
                <c:pt idx="6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9-4F90-BAF8-D6BD1B1C03D6}"/>
            </c:ext>
          </c:extLst>
        </c:ser>
        <c:ser>
          <c:idx val="3"/>
          <c:order val="3"/>
          <c:tx>
            <c:strRef>
              <c:f>merge!$O$2</c:f>
              <c:strCache>
                <c:ptCount val="1"/>
                <c:pt idx="0">
                  <c:v>Gross profit of 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merge!$O$3:$O$9</c:f>
              <c:numCache>
                <c:formatCode>General</c:formatCode>
                <c:ptCount val="7"/>
                <c:pt idx="0">
                  <c:v>767</c:v>
                </c:pt>
                <c:pt idx="1">
                  <c:v>736</c:v>
                </c:pt>
                <c:pt idx="2">
                  <c:v>765</c:v>
                </c:pt>
                <c:pt idx="3">
                  <c:v>852</c:v>
                </c:pt>
                <c:pt idx="4">
                  <c:v>941</c:v>
                </c:pt>
                <c:pt idx="5">
                  <c:v>1138</c:v>
                </c:pt>
                <c:pt idx="6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9-4F90-BAF8-D6BD1B1C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87520"/>
        <c:axId val="1114879360"/>
        <c:axId val="1157540128"/>
      </c:line3DChart>
      <c:catAx>
        <c:axId val="1114887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79360"/>
        <c:crosses val="autoZero"/>
        <c:auto val="1"/>
        <c:lblAlgn val="ctr"/>
        <c:lblOffset val="100"/>
        <c:noMultiLvlLbl val="0"/>
      </c:catAx>
      <c:valAx>
        <c:axId val="1114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7520"/>
        <c:crosses val="autoZero"/>
        <c:crossBetween val="between"/>
      </c:valAx>
      <c:serAx>
        <c:axId val="1157540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79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merge!$B$30</c:f>
              <c:strCache>
                <c:ptCount val="1"/>
                <c:pt idx="0">
                  <c:v>No of unit sold for 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merge!$B$31:$B$39</c:f>
              <c:numCache>
                <c:formatCode>#,##0</c:formatCode>
                <c:ptCount val="9"/>
                <c:pt idx="0">
                  <c:v>254</c:v>
                </c:pt>
                <c:pt idx="1">
                  <c:v>338</c:v>
                </c:pt>
                <c:pt idx="2">
                  <c:v>179</c:v>
                </c:pt>
                <c:pt idx="3">
                  <c:v>251</c:v>
                </c:pt>
                <c:pt idx="4">
                  <c:v>155</c:v>
                </c:pt>
                <c:pt idx="5">
                  <c:v>240</c:v>
                </c:pt>
                <c:pt idx="6">
                  <c:v>70</c:v>
                </c:pt>
                <c:pt idx="7">
                  <c:v>201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2-47F8-B322-080EF3EF260D}"/>
            </c:ext>
          </c:extLst>
        </c:ser>
        <c:ser>
          <c:idx val="1"/>
          <c:order val="1"/>
          <c:tx>
            <c:strRef>
              <c:f>merge!$C$30</c:f>
              <c:strCache>
                <c:ptCount val="1"/>
                <c:pt idx="0">
                  <c:v>No of unit sold for 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merge!$C$31:$C$39</c:f>
              <c:numCache>
                <c:formatCode>General</c:formatCode>
                <c:ptCount val="9"/>
                <c:pt idx="0">
                  <c:v>272</c:v>
                </c:pt>
                <c:pt idx="1">
                  <c:v>324</c:v>
                </c:pt>
                <c:pt idx="2">
                  <c:v>190</c:v>
                </c:pt>
                <c:pt idx="3">
                  <c:v>267</c:v>
                </c:pt>
                <c:pt idx="4">
                  <c:v>169</c:v>
                </c:pt>
                <c:pt idx="5">
                  <c:v>267</c:v>
                </c:pt>
                <c:pt idx="6">
                  <c:v>84</c:v>
                </c:pt>
                <c:pt idx="7">
                  <c:v>207</c:v>
                </c:pt>
                <c:pt idx="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2-47F8-B322-080EF3EF260D}"/>
            </c:ext>
          </c:extLst>
        </c:ser>
        <c:ser>
          <c:idx val="2"/>
          <c:order val="2"/>
          <c:tx>
            <c:strRef>
              <c:f>merge!$D$30</c:f>
              <c:strCache>
                <c:ptCount val="1"/>
                <c:pt idx="0">
                  <c:v>No of unit sold for 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merge!$D$31:$D$39</c:f>
              <c:numCache>
                <c:formatCode>General</c:formatCode>
                <c:ptCount val="9"/>
                <c:pt idx="0">
                  <c:v>249</c:v>
                </c:pt>
                <c:pt idx="1">
                  <c:v>316</c:v>
                </c:pt>
                <c:pt idx="2">
                  <c:v>176</c:v>
                </c:pt>
                <c:pt idx="3">
                  <c:v>280</c:v>
                </c:pt>
                <c:pt idx="4">
                  <c:v>177</c:v>
                </c:pt>
                <c:pt idx="5">
                  <c:v>275</c:v>
                </c:pt>
                <c:pt idx="6">
                  <c:v>90</c:v>
                </c:pt>
                <c:pt idx="7">
                  <c:v>248</c:v>
                </c:pt>
                <c:pt idx="8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2-47F8-B322-080EF3EF260D}"/>
            </c:ext>
          </c:extLst>
        </c:ser>
        <c:ser>
          <c:idx val="3"/>
          <c:order val="3"/>
          <c:tx>
            <c:strRef>
              <c:f>merge!$E$30</c:f>
              <c:strCache>
                <c:ptCount val="1"/>
                <c:pt idx="0">
                  <c:v>No of unit sold for 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merge!$E$31:$E$39</c:f>
              <c:numCache>
                <c:formatCode>General</c:formatCode>
                <c:ptCount val="9"/>
                <c:pt idx="0">
                  <c:v>222</c:v>
                </c:pt>
                <c:pt idx="1">
                  <c:v>260</c:v>
                </c:pt>
                <c:pt idx="2">
                  <c:v>152</c:v>
                </c:pt>
                <c:pt idx="3">
                  <c:v>272</c:v>
                </c:pt>
                <c:pt idx="4">
                  <c:v>167</c:v>
                </c:pt>
                <c:pt idx="5">
                  <c:v>246</c:v>
                </c:pt>
                <c:pt idx="6">
                  <c:v>90</c:v>
                </c:pt>
                <c:pt idx="7">
                  <c:v>195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2-47F8-B322-080EF3EF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77920"/>
        <c:axId val="1114878400"/>
      </c:barChart>
      <c:catAx>
        <c:axId val="111487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78400"/>
        <c:crosses val="autoZero"/>
        <c:auto val="1"/>
        <c:lblAlgn val="ctr"/>
        <c:lblOffset val="100"/>
        <c:noMultiLvlLbl val="0"/>
      </c:catAx>
      <c:valAx>
        <c:axId val="11148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merge!$L$2</c:f>
              <c:strCache>
                <c:ptCount val="1"/>
                <c:pt idx="0">
                  <c:v>Gross profit of 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merge!$L$3:$L$9</c:f>
              <c:numCache>
                <c:formatCode>General</c:formatCode>
                <c:ptCount val="7"/>
                <c:pt idx="0">
                  <c:v>736</c:v>
                </c:pt>
                <c:pt idx="1">
                  <c:v>650</c:v>
                </c:pt>
                <c:pt idx="2">
                  <c:v>825</c:v>
                </c:pt>
                <c:pt idx="3">
                  <c:v>910</c:v>
                </c:pt>
                <c:pt idx="4">
                  <c:v>886</c:v>
                </c:pt>
                <c:pt idx="5">
                  <c:v>1210</c:v>
                </c:pt>
                <c:pt idx="6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D-4C7F-A5ED-9706A6209AC8}"/>
            </c:ext>
          </c:extLst>
        </c:ser>
        <c:ser>
          <c:idx val="1"/>
          <c:order val="1"/>
          <c:tx>
            <c:strRef>
              <c:f>merge!$M$2</c:f>
              <c:strCache>
                <c:ptCount val="1"/>
                <c:pt idx="0">
                  <c:v>Gross profit of 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merge!$M$3:$M$9</c:f>
              <c:numCache>
                <c:formatCode>General</c:formatCode>
                <c:ptCount val="7"/>
                <c:pt idx="0">
                  <c:v>878</c:v>
                </c:pt>
                <c:pt idx="1">
                  <c:v>828</c:v>
                </c:pt>
                <c:pt idx="2">
                  <c:v>951</c:v>
                </c:pt>
                <c:pt idx="3">
                  <c:v>933</c:v>
                </c:pt>
                <c:pt idx="4">
                  <c:v>1155</c:v>
                </c:pt>
                <c:pt idx="5">
                  <c:v>1407</c:v>
                </c:pt>
                <c:pt idx="6">
                  <c:v>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D-4C7F-A5ED-9706A6209AC8}"/>
            </c:ext>
          </c:extLst>
        </c:ser>
        <c:ser>
          <c:idx val="2"/>
          <c:order val="2"/>
          <c:tx>
            <c:strRef>
              <c:f>merge!$N$2</c:f>
              <c:strCache>
                <c:ptCount val="1"/>
                <c:pt idx="0">
                  <c:v>Gross profit of 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merge!$N$3:$N$9</c:f>
              <c:numCache>
                <c:formatCode>General</c:formatCode>
                <c:ptCount val="7"/>
                <c:pt idx="0">
                  <c:v>780</c:v>
                </c:pt>
                <c:pt idx="1">
                  <c:v>779</c:v>
                </c:pt>
                <c:pt idx="2">
                  <c:v>787</c:v>
                </c:pt>
                <c:pt idx="3">
                  <c:v>985</c:v>
                </c:pt>
                <c:pt idx="4">
                  <c:v>1193</c:v>
                </c:pt>
                <c:pt idx="5">
                  <c:v>1466</c:v>
                </c:pt>
                <c:pt idx="6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D-4C7F-A5ED-9706A6209AC8}"/>
            </c:ext>
          </c:extLst>
        </c:ser>
        <c:ser>
          <c:idx val="3"/>
          <c:order val="3"/>
          <c:tx>
            <c:strRef>
              <c:f>merge!$O$2</c:f>
              <c:strCache>
                <c:ptCount val="1"/>
                <c:pt idx="0">
                  <c:v>Gross profit of 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merge!$K$3:$K$9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merge!$O$3:$O$9</c:f>
              <c:numCache>
                <c:formatCode>General</c:formatCode>
                <c:ptCount val="7"/>
                <c:pt idx="0">
                  <c:v>767</c:v>
                </c:pt>
                <c:pt idx="1">
                  <c:v>736</c:v>
                </c:pt>
                <c:pt idx="2">
                  <c:v>765</c:v>
                </c:pt>
                <c:pt idx="3">
                  <c:v>852</c:v>
                </c:pt>
                <c:pt idx="4">
                  <c:v>941</c:v>
                </c:pt>
                <c:pt idx="5">
                  <c:v>1138</c:v>
                </c:pt>
                <c:pt idx="6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D-4C7F-A5ED-9706A620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9278480"/>
        <c:axId val="699278960"/>
      </c:barChart>
      <c:catAx>
        <c:axId val="6992784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8960"/>
        <c:crosses val="autoZero"/>
        <c:auto val="1"/>
        <c:lblAlgn val="ctr"/>
        <c:lblOffset val="100"/>
        <c:noMultiLvlLbl val="0"/>
      </c:catAx>
      <c:valAx>
        <c:axId val="6992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merge!$B$30</c:f>
              <c:strCache>
                <c:ptCount val="1"/>
                <c:pt idx="0">
                  <c:v>No of unit sold for 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merge!$B$31:$B$39</c:f>
              <c:numCache>
                <c:formatCode>#,##0</c:formatCode>
                <c:ptCount val="9"/>
                <c:pt idx="0">
                  <c:v>254</c:v>
                </c:pt>
                <c:pt idx="1">
                  <c:v>338</c:v>
                </c:pt>
                <c:pt idx="2">
                  <c:v>179</c:v>
                </c:pt>
                <c:pt idx="3">
                  <c:v>251</c:v>
                </c:pt>
                <c:pt idx="4">
                  <c:v>155</c:v>
                </c:pt>
                <c:pt idx="5">
                  <c:v>240</c:v>
                </c:pt>
                <c:pt idx="6">
                  <c:v>70</c:v>
                </c:pt>
                <c:pt idx="7">
                  <c:v>201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C-499E-B8D9-39839CA8D01D}"/>
            </c:ext>
          </c:extLst>
        </c:ser>
        <c:ser>
          <c:idx val="1"/>
          <c:order val="1"/>
          <c:tx>
            <c:strRef>
              <c:f>merge!$C$30</c:f>
              <c:strCache>
                <c:ptCount val="1"/>
                <c:pt idx="0">
                  <c:v>No of unit sold for 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merge!$C$31:$C$39</c:f>
              <c:numCache>
                <c:formatCode>General</c:formatCode>
                <c:ptCount val="9"/>
                <c:pt idx="0">
                  <c:v>272</c:v>
                </c:pt>
                <c:pt idx="1">
                  <c:v>324</c:v>
                </c:pt>
                <c:pt idx="2">
                  <c:v>190</c:v>
                </c:pt>
                <c:pt idx="3">
                  <c:v>267</c:v>
                </c:pt>
                <c:pt idx="4">
                  <c:v>169</c:v>
                </c:pt>
                <c:pt idx="5">
                  <c:v>267</c:v>
                </c:pt>
                <c:pt idx="6">
                  <c:v>84</c:v>
                </c:pt>
                <c:pt idx="7">
                  <c:v>207</c:v>
                </c:pt>
                <c:pt idx="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C-499E-B8D9-39839CA8D01D}"/>
            </c:ext>
          </c:extLst>
        </c:ser>
        <c:ser>
          <c:idx val="2"/>
          <c:order val="2"/>
          <c:tx>
            <c:strRef>
              <c:f>merge!$D$30</c:f>
              <c:strCache>
                <c:ptCount val="1"/>
                <c:pt idx="0">
                  <c:v>No of unit sold for 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merge!$D$31:$D$39</c:f>
              <c:numCache>
                <c:formatCode>General</c:formatCode>
                <c:ptCount val="9"/>
                <c:pt idx="0">
                  <c:v>249</c:v>
                </c:pt>
                <c:pt idx="1">
                  <c:v>316</c:v>
                </c:pt>
                <c:pt idx="2">
                  <c:v>176</c:v>
                </c:pt>
                <c:pt idx="3">
                  <c:v>280</c:v>
                </c:pt>
                <c:pt idx="4">
                  <c:v>177</c:v>
                </c:pt>
                <c:pt idx="5">
                  <c:v>275</c:v>
                </c:pt>
                <c:pt idx="6">
                  <c:v>90</c:v>
                </c:pt>
                <c:pt idx="7">
                  <c:v>248</c:v>
                </c:pt>
                <c:pt idx="8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C-499E-B8D9-39839CA8D01D}"/>
            </c:ext>
          </c:extLst>
        </c:ser>
        <c:ser>
          <c:idx val="3"/>
          <c:order val="3"/>
          <c:tx>
            <c:strRef>
              <c:f>merge!$E$30</c:f>
              <c:strCache>
                <c:ptCount val="1"/>
                <c:pt idx="0">
                  <c:v>No of unit sold for 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merge!$E$31:$E$39</c:f>
              <c:numCache>
                <c:formatCode>General</c:formatCode>
                <c:ptCount val="9"/>
                <c:pt idx="0">
                  <c:v>222</c:v>
                </c:pt>
                <c:pt idx="1">
                  <c:v>260</c:v>
                </c:pt>
                <c:pt idx="2">
                  <c:v>152</c:v>
                </c:pt>
                <c:pt idx="3">
                  <c:v>272</c:v>
                </c:pt>
                <c:pt idx="4">
                  <c:v>167</c:v>
                </c:pt>
                <c:pt idx="5">
                  <c:v>246</c:v>
                </c:pt>
                <c:pt idx="6">
                  <c:v>90</c:v>
                </c:pt>
                <c:pt idx="7">
                  <c:v>195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C-499E-B8D9-39839CA8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4893680"/>
        <c:axId val="1154889840"/>
      </c:barChart>
      <c:catAx>
        <c:axId val="1154893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89840"/>
        <c:crosses val="autoZero"/>
        <c:auto val="1"/>
        <c:lblAlgn val="ctr"/>
        <c:lblOffset val="100"/>
        <c:noMultiLvlLbl val="0"/>
      </c:catAx>
      <c:valAx>
        <c:axId val="11548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merge!$B$2</c:f>
              <c:strCache>
                <c:ptCount val="1"/>
                <c:pt idx="0">
                  <c:v>Revenue (Week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merge!$B$3:$B$9</c:f>
              <c:numCache>
                <c:formatCode>General</c:formatCode>
                <c:ptCount val="7"/>
                <c:pt idx="0">
                  <c:v>4515</c:v>
                </c:pt>
                <c:pt idx="1">
                  <c:v>4135</c:v>
                </c:pt>
                <c:pt idx="2">
                  <c:v>4970</c:v>
                </c:pt>
                <c:pt idx="3">
                  <c:v>5310</c:v>
                </c:pt>
                <c:pt idx="4">
                  <c:v>5265</c:v>
                </c:pt>
                <c:pt idx="5">
                  <c:v>6750</c:v>
                </c:pt>
                <c:pt idx="6">
                  <c:v>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F-433A-81FA-8539E616314A}"/>
            </c:ext>
          </c:extLst>
        </c:ser>
        <c:ser>
          <c:idx val="1"/>
          <c:order val="1"/>
          <c:tx>
            <c:strRef>
              <c:f>merge!$C$2</c:f>
              <c:strCache>
                <c:ptCount val="1"/>
                <c:pt idx="0">
                  <c:v>Revenue (Week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merge!$C$3:$C$9</c:f>
              <c:numCache>
                <c:formatCode>General</c:formatCode>
                <c:ptCount val="7"/>
                <c:pt idx="0">
                  <c:v>5255</c:v>
                </c:pt>
                <c:pt idx="1">
                  <c:v>4995</c:v>
                </c:pt>
                <c:pt idx="2">
                  <c:v>5595</c:v>
                </c:pt>
                <c:pt idx="3">
                  <c:v>5460</c:v>
                </c:pt>
                <c:pt idx="4">
                  <c:v>6535</c:v>
                </c:pt>
                <c:pt idx="5">
                  <c:v>7720</c:v>
                </c:pt>
                <c:pt idx="6">
                  <c:v>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F-433A-81FA-8539E616314A}"/>
            </c:ext>
          </c:extLst>
        </c:ser>
        <c:ser>
          <c:idx val="2"/>
          <c:order val="2"/>
          <c:tx>
            <c:strRef>
              <c:f>merge!$D$2</c:f>
              <c:strCache>
                <c:ptCount val="1"/>
                <c:pt idx="0">
                  <c:v>Revenue (Week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merge!$D$3:$D$9</c:f>
              <c:numCache>
                <c:formatCode>General</c:formatCode>
                <c:ptCount val="7"/>
                <c:pt idx="0">
                  <c:v>4735</c:v>
                </c:pt>
                <c:pt idx="1">
                  <c:v>4780</c:v>
                </c:pt>
                <c:pt idx="2">
                  <c:v>4835</c:v>
                </c:pt>
                <c:pt idx="3">
                  <c:v>5775</c:v>
                </c:pt>
                <c:pt idx="4">
                  <c:v>6750</c:v>
                </c:pt>
                <c:pt idx="5">
                  <c:v>8010</c:v>
                </c:pt>
                <c:pt idx="6">
                  <c:v>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F-433A-81FA-8539E616314A}"/>
            </c:ext>
          </c:extLst>
        </c:ser>
        <c:ser>
          <c:idx val="3"/>
          <c:order val="3"/>
          <c:tx>
            <c:strRef>
              <c:f>merge!$E$2</c:f>
              <c:strCache>
                <c:ptCount val="1"/>
                <c:pt idx="0">
                  <c:v>Revenue (Week 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merge!$A$3:$A$9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merge!$E$3:$E$9</c:f>
              <c:numCache>
                <c:formatCode>General</c:formatCode>
                <c:ptCount val="7"/>
                <c:pt idx="0">
                  <c:v>4720</c:v>
                </c:pt>
                <c:pt idx="1">
                  <c:v>4570</c:v>
                </c:pt>
                <c:pt idx="2">
                  <c:v>4780</c:v>
                </c:pt>
                <c:pt idx="3">
                  <c:v>5140</c:v>
                </c:pt>
                <c:pt idx="4">
                  <c:v>5555</c:v>
                </c:pt>
                <c:pt idx="5">
                  <c:v>6480</c:v>
                </c:pt>
                <c:pt idx="6">
                  <c:v>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F-433A-81FA-8539E616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0677536"/>
        <c:axId val="970669856"/>
      </c:barChart>
      <c:catAx>
        <c:axId val="97067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69856"/>
        <c:crosses val="autoZero"/>
        <c:auto val="1"/>
        <c:lblAlgn val="ctr"/>
        <c:lblOffset val="100"/>
        <c:noMultiLvlLbl val="0"/>
      </c:catAx>
      <c:valAx>
        <c:axId val="9706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merge!$B$30</c:f>
              <c:strCache>
                <c:ptCount val="1"/>
                <c:pt idx="0">
                  <c:v>No of unit sold for 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merge!$B$31:$B$39</c:f>
              <c:numCache>
                <c:formatCode>#,##0</c:formatCode>
                <c:ptCount val="9"/>
                <c:pt idx="0">
                  <c:v>254</c:v>
                </c:pt>
                <c:pt idx="1">
                  <c:v>338</c:v>
                </c:pt>
                <c:pt idx="2">
                  <c:v>179</c:v>
                </c:pt>
                <c:pt idx="3">
                  <c:v>251</c:v>
                </c:pt>
                <c:pt idx="4">
                  <c:v>155</c:v>
                </c:pt>
                <c:pt idx="5">
                  <c:v>240</c:v>
                </c:pt>
                <c:pt idx="6">
                  <c:v>70</c:v>
                </c:pt>
                <c:pt idx="7">
                  <c:v>201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1-4127-96AE-2E6B6F13DF3E}"/>
            </c:ext>
          </c:extLst>
        </c:ser>
        <c:ser>
          <c:idx val="1"/>
          <c:order val="1"/>
          <c:tx>
            <c:strRef>
              <c:f>merge!$C$30</c:f>
              <c:strCache>
                <c:ptCount val="1"/>
                <c:pt idx="0">
                  <c:v>No of unit sold for 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merge!$C$31:$C$39</c:f>
              <c:numCache>
                <c:formatCode>General</c:formatCode>
                <c:ptCount val="9"/>
                <c:pt idx="0">
                  <c:v>272</c:v>
                </c:pt>
                <c:pt idx="1">
                  <c:v>324</c:v>
                </c:pt>
                <c:pt idx="2">
                  <c:v>190</c:v>
                </c:pt>
                <c:pt idx="3">
                  <c:v>267</c:v>
                </c:pt>
                <c:pt idx="4">
                  <c:v>169</c:v>
                </c:pt>
                <c:pt idx="5">
                  <c:v>267</c:v>
                </c:pt>
                <c:pt idx="6">
                  <c:v>84</c:v>
                </c:pt>
                <c:pt idx="7">
                  <c:v>207</c:v>
                </c:pt>
                <c:pt idx="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1-4127-96AE-2E6B6F13DF3E}"/>
            </c:ext>
          </c:extLst>
        </c:ser>
        <c:ser>
          <c:idx val="2"/>
          <c:order val="2"/>
          <c:tx>
            <c:strRef>
              <c:f>merge!$D$30</c:f>
              <c:strCache>
                <c:ptCount val="1"/>
                <c:pt idx="0">
                  <c:v>No of unit sold for 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merge!$D$31:$D$39</c:f>
              <c:numCache>
                <c:formatCode>General</c:formatCode>
                <c:ptCount val="9"/>
                <c:pt idx="0">
                  <c:v>249</c:v>
                </c:pt>
                <c:pt idx="1">
                  <c:v>316</c:v>
                </c:pt>
                <c:pt idx="2">
                  <c:v>176</c:v>
                </c:pt>
                <c:pt idx="3">
                  <c:v>280</c:v>
                </c:pt>
                <c:pt idx="4">
                  <c:v>177</c:v>
                </c:pt>
                <c:pt idx="5">
                  <c:v>275</c:v>
                </c:pt>
                <c:pt idx="6">
                  <c:v>90</c:v>
                </c:pt>
                <c:pt idx="7">
                  <c:v>248</c:v>
                </c:pt>
                <c:pt idx="8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1-4127-96AE-2E6B6F13DF3E}"/>
            </c:ext>
          </c:extLst>
        </c:ser>
        <c:ser>
          <c:idx val="3"/>
          <c:order val="3"/>
          <c:tx>
            <c:strRef>
              <c:f>merge!$E$30</c:f>
              <c:strCache>
                <c:ptCount val="1"/>
                <c:pt idx="0">
                  <c:v>No of unit sold for 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merge!$A$31:$A$39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merge!$E$31:$E$39</c:f>
              <c:numCache>
                <c:formatCode>General</c:formatCode>
                <c:ptCount val="9"/>
                <c:pt idx="0">
                  <c:v>222</c:v>
                </c:pt>
                <c:pt idx="1">
                  <c:v>260</c:v>
                </c:pt>
                <c:pt idx="2">
                  <c:v>152</c:v>
                </c:pt>
                <c:pt idx="3">
                  <c:v>272</c:v>
                </c:pt>
                <c:pt idx="4">
                  <c:v>167</c:v>
                </c:pt>
                <c:pt idx="5">
                  <c:v>246</c:v>
                </c:pt>
                <c:pt idx="6">
                  <c:v>90</c:v>
                </c:pt>
                <c:pt idx="7">
                  <c:v>195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1-4127-96AE-2E6B6F13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6038799"/>
        <c:axId val="806039279"/>
      </c:barChart>
      <c:catAx>
        <c:axId val="80603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9279"/>
        <c:crosses val="autoZero"/>
        <c:auto val="1"/>
        <c:lblAlgn val="ctr"/>
        <c:lblOffset val="100"/>
        <c:noMultiLvlLbl val="0"/>
      </c:catAx>
      <c:valAx>
        <c:axId val="80603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Sheet1!$B$35:$B$43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2540</c:v>
                </c:pt>
                <c:pt idx="1">
                  <c:v>3380</c:v>
                </c:pt>
                <c:pt idx="2">
                  <c:v>3580</c:v>
                </c:pt>
                <c:pt idx="3">
                  <c:v>5020</c:v>
                </c:pt>
                <c:pt idx="4">
                  <c:v>3875</c:v>
                </c:pt>
                <c:pt idx="5">
                  <c:v>6000</c:v>
                </c:pt>
                <c:pt idx="6">
                  <c:v>2100</c:v>
                </c:pt>
                <c:pt idx="7">
                  <c:v>6030</c:v>
                </c:pt>
                <c:pt idx="8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4-4169-9127-625CF8CE0085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Sheet1!$B$35:$B$43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2720</c:v>
                </c:pt>
                <c:pt idx="1">
                  <c:v>3240</c:v>
                </c:pt>
                <c:pt idx="2">
                  <c:v>3800</c:v>
                </c:pt>
                <c:pt idx="3">
                  <c:v>5340</c:v>
                </c:pt>
                <c:pt idx="4">
                  <c:v>4225</c:v>
                </c:pt>
                <c:pt idx="5">
                  <c:v>6675</c:v>
                </c:pt>
                <c:pt idx="6">
                  <c:v>2520</c:v>
                </c:pt>
                <c:pt idx="7">
                  <c:v>6210</c:v>
                </c:pt>
                <c:pt idx="8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4-4169-9127-625CF8CE0085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Sheet1!$B$35:$B$43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2490</c:v>
                </c:pt>
                <c:pt idx="1">
                  <c:v>3160</c:v>
                </c:pt>
                <c:pt idx="2">
                  <c:v>3520</c:v>
                </c:pt>
                <c:pt idx="3">
                  <c:v>5600</c:v>
                </c:pt>
                <c:pt idx="4">
                  <c:v>4425</c:v>
                </c:pt>
                <c:pt idx="5">
                  <c:v>6875</c:v>
                </c:pt>
                <c:pt idx="6">
                  <c:v>2700</c:v>
                </c:pt>
                <c:pt idx="7">
                  <c:v>7440</c:v>
                </c:pt>
                <c:pt idx="8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4-4169-9127-625CF8CE0085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Sheet1!$B$35:$B$43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Sheet1!$F$35:$F$43</c:f>
              <c:numCache>
                <c:formatCode>General</c:formatCode>
                <c:ptCount val="9"/>
                <c:pt idx="0">
                  <c:v>2220</c:v>
                </c:pt>
                <c:pt idx="1">
                  <c:v>2600</c:v>
                </c:pt>
                <c:pt idx="2">
                  <c:v>3040</c:v>
                </c:pt>
                <c:pt idx="3">
                  <c:v>5440</c:v>
                </c:pt>
                <c:pt idx="4">
                  <c:v>4175</c:v>
                </c:pt>
                <c:pt idx="5">
                  <c:v>6150</c:v>
                </c:pt>
                <c:pt idx="6">
                  <c:v>2700</c:v>
                </c:pt>
                <c:pt idx="7">
                  <c:v>5850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4-4169-9127-625CF8CE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8058224"/>
        <c:axId val="1328083184"/>
      </c:barChart>
      <c:catAx>
        <c:axId val="13280582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83184"/>
        <c:crosses val="autoZero"/>
        <c:auto val="1"/>
        <c:lblAlgn val="ctr"/>
        <c:lblOffset val="100"/>
        <c:noMultiLvlLbl val="0"/>
      </c:catAx>
      <c:valAx>
        <c:axId val="13280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Sheet2!$B$1:$AC$1</c:f>
              <c:numCache>
                <c:formatCode>d\-mmm</c:formatCode>
                <c:ptCount val="28"/>
                <c:pt idx="0">
                  <c:v>44976</c:v>
                </c:pt>
                <c:pt idx="1">
                  <c:v>44977</c:v>
                </c:pt>
                <c:pt idx="2">
                  <c:v>44978</c:v>
                </c:pt>
                <c:pt idx="3">
                  <c:v>44979</c:v>
                </c:pt>
                <c:pt idx="4">
                  <c:v>44980</c:v>
                </c:pt>
                <c:pt idx="5">
                  <c:v>44981</c:v>
                </c:pt>
                <c:pt idx="6">
                  <c:v>44982</c:v>
                </c:pt>
                <c:pt idx="7">
                  <c:v>44983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44989</c:v>
                </c:pt>
                <c:pt idx="14">
                  <c:v>44990</c:v>
                </c:pt>
                <c:pt idx="15">
                  <c:v>44991</c:v>
                </c:pt>
                <c:pt idx="16">
                  <c:v>44992</c:v>
                </c:pt>
                <c:pt idx="17">
                  <c:v>44993</c:v>
                </c:pt>
                <c:pt idx="18">
                  <c:v>44994</c:v>
                </c:pt>
                <c:pt idx="19">
                  <c:v>44995</c:v>
                </c:pt>
                <c:pt idx="20">
                  <c:v>44996</c:v>
                </c:pt>
                <c:pt idx="21">
                  <c:v>44997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45003</c:v>
                </c:pt>
              </c:numCache>
            </c:numRef>
          </c:cat>
          <c:val>
            <c:numRef>
              <c:f>Sheet2!$B$2:$AC$2</c:f>
              <c:numCache>
                <c:formatCode>"₹"\ #,##0.00</c:formatCode>
                <c:ptCount val="28"/>
                <c:pt idx="0">
                  <c:v>4515</c:v>
                </c:pt>
                <c:pt idx="1">
                  <c:v>4135</c:v>
                </c:pt>
                <c:pt idx="2">
                  <c:v>4970</c:v>
                </c:pt>
                <c:pt idx="3">
                  <c:v>5310</c:v>
                </c:pt>
                <c:pt idx="4">
                  <c:v>5265</c:v>
                </c:pt>
                <c:pt idx="5">
                  <c:v>6750</c:v>
                </c:pt>
                <c:pt idx="6">
                  <c:v>8030</c:v>
                </c:pt>
                <c:pt idx="7">
                  <c:v>5255</c:v>
                </c:pt>
                <c:pt idx="8">
                  <c:v>4995</c:v>
                </c:pt>
                <c:pt idx="9">
                  <c:v>5595</c:v>
                </c:pt>
                <c:pt idx="10">
                  <c:v>5460</c:v>
                </c:pt>
                <c:pt idx="11">
                  <c:v>6535</c:v>
                </c:pt>
                <c:pt idx="12">
                  <c:v>7720</c:v>
                </c:pt>
                <c:pt idx="13">
                  <c:v>8470</c:v>
                </c:pt>
                <c:pt idx="14">
                  <c:v>4735</c:v>
                </c:pt>
                <c:pt idx="15">
                  <c:v>4780</c:v>
                </c:pt>
                <c:pt idx="16">
                  <c:v>4835</c:v>
                </c:pt>
                <c:pt idx="17">
                  <c:v>5775</c:v>
                </c:pt>
                <c:pt idx="18">
                  <c:v>6750</c:v>
                </c:pt>
                <c:pt idx="19">
                  <c:v>8010</c:v>
                </c:pt>
                <c:pt idx="20">
                  <c:v>9025</c:v>
                </c:pt>
                <c:pt idx="21">
                  <c:v>4720</c:v>
                </c:pt>
                <c:pt idx="22">
                  <c:v>4570</c:v>
                </c:pt>
                <c:pt idx="23">
                  <c:v>4780</c:v>
                </c:pt>
                <c:pt idx="24">
                  <c:v>5140</c:v>
                </c:pt>
                <c:pt idx="25">
                  <c:v>5555</c:v>
                </c:pt>
                <c:pt idx="26">
                  <c:v>6480</c:v>
                </c:pt>
                <c:pt idx="27">
                  <c:v>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4-4522-911D-C5AEA6A0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88560"/>
        <c:axId val="699275600"/>
      </c:lineChart>
      <c:dateAx>
        <c:axId val="699288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75600"/>
        <c:crosses val="autoZero"/>
        <c:auto val="1"/>
        <c:lblOffset val="100"/>
        <c:baseTimeUnit val="days"/>
      </c:dateAx>
      <c:valAx>
        <c:axId val="6992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pieces sold per week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1a '!$M$17</c:f>
              <c:strCache>
                <c:ptCount val="1"/>
                <c:pt idx="0">
                  <c:v>No of unit sold per week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1a '!$L$18:$L$26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1a '!$M$18:$M$26</c:f>
              <c:numCache>
                <c:formatCode>#,##0</c:formatCode>
                <c:ptCount val="9"/>
                <c:pt idx="0">
                  <c:v>254</c:v>
                </c:pt>
                <c:pt idx="1">
                  <c:v>338</c:v>
                </c:pt>
                <c:pt idx="2">
                  <c:v>179</c:v>
                </c:pt>
                <c:pt idx="3">
                  <c:v>251</c:v>
                </c:pt>
                <c:pt idx="4">
                  <c:v>155</c:v>
                </c:pt>
                <c:pt idx="5">
                  <c:v>240</c:v>
                </c:pt>
                <c:pt idx="6">
                  <c:v>70</c:v>
                </c:pt>
                <c:pt idx="7">
                  <c:v>201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5-4A32-AEAC-0558D7DE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77007"/>
        <c:axId val="1780498703"/>
      </c:barChart>
      <c:catAx>
        <c:axId val="16303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98703"/>
        <c:crosses val="autoZero"/>
        <c:auto val="1"/>
        <c:lblAlgn val="ctr"/>
        <c:lblOffset val="100"/>
        <c:noMultiLvlLbl val="0"/>
      </c:catAx>
      <c:valAx>
        <c:axId val="17804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  <a:r>
                  <a:rPr lang="en-IN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Sheet2!$B$1:$AC$1</c:f>
              <c:numCache>
                <c:formatCode>d\-mmm</c:formatCode>
                <c:ptCount val="28"/>
                <c:pt idx="0">
                  <c:v>44976</c:v>
                </c:pt>
                <c:pt idx="1">
                  <c:v>44977</c:v>
                </c:pt>
                <c:pt idx="2">
                  <c:v>44978</c:v>
                </c:pt>
                <c:pt idx="3">
                  <c:v>44979</c:v>
                </c:pt>
                <c:pt idx="4">
                  <c:v>44980</c:v>
                </c:pt>
                <c:pt idx="5">
                  <c:v>44981</c:v>
                </c:pt>
                <c:pt idx="6">
                  <c:v>44982</c:v>
                </c:pt>
                <c:pt idx="7">
                  <c:v>44983</c:v>
                </c:pt>
                <c:pt idx="8">
                  <c:v>44984</c:v>
                </c:pt>
                <c:pt idx="9">
                  <c:v>44985</c:v>
                </c:pt>
                <c:pt idx="10">
                  <c:v>44986</c:v>
                </c:pt>
                <c:pt idx="11">
                  <c:v>44987</c:v>
                </c:pt>
                <c:pt idx="12">
                  <c:v>44988</c:v>
                </c:pt>
                <c:pt idx="13">
                  <c:v>44989</c:v>
                </c:pt>
                <c:pt idx="14">
                  <c:v>44990</c:v>
                </c:pt>
                <c:pt idx="15">
                  <c:v>44991</c:v>
                </c:pt>
                <c:pt idx="16">
                  <c:v>44992</c:v>
                </c:pt>
                <c:pt idx="17">
                  <c:v>44993</c:v>
                </c:pt>
                <c:pt idx="18">
                  <c:v>44994</c:v>
                </c:pt>
                <c:pt idx="19">
                  <c:v>44995</c:v>
                </c:pt>
                <c:pt idx="20">
                  <c:v>44996</c:v>
                </c:pt>
                <c:pt idx="21">
                  <c:v>44997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45003</c:v>
                </c:pt>
              </c:numCache>
            </c:numRef>
          </c:cat>
          <c:val>
            <c:numRef>
              <c:f>Sheet2!$B$3:$AC$3</c:f>
              <c:numCache>
                <c:formatCode>"₹"\ #,##0.00</c:formatCode>
                <c:ptCount val="28"/>
                <c:pt idx="0">
                  <c:v>736</c:v>
                </c:pt>
                <c:pt idx="1">
                  <c:v>650</c:v>
                </c:pt>
                <c:pt idx="2">
                  <c:v>825</c:v>
                </c:pt>
                <c:pt idx="3">
                  <c:v>910</c:v>
                </c:pt>
                <c:pt idx="4">
                  <c:v>886</c:v>
                </c:pt>
                <c:pt idx="5">
                  <c:v>1210</c:v>
                </c:pt>
                <c:pt idx="6">
                  <c:v>1490</c:v>
                </c:pt>
                <c:pt idx="7">
                  <c:v>878</c:v>
                </c:pt>
                <c:pt idx="8">
                  <c:v>828</c:v>
                </c:pt>
                <c:pt idx="9">
                  <c:v>951</c:v>
                </c:pt>
                <c:pt idx="10">
                  <c:v>933</c:v>
                </c:pt>
                <c:pt idx="11">
                  <c:v>1155</c:v>
                </c:pt>
                <c:pt idx="12">
                  <c:v>1407</c:v>
                </c:pt>
                <c:pt idx="13">
                  <c:v>1570</c:v>
                </c:pt>
                <c:pt idx="14">
                  <c:v>780</c:v>
                </c:pt>
                <c:pt idx="15">
                  <c:v>779</c:v>
                </c:pt>
                <c:pt idx="16">
                  <c:v>787</c:v>
                </c:pt>
                <c:pt idx="17">
                  <c:v>985</c:v>
                </c:pt>
                <c:pt idx="18">
                  <c:v>1193</c:v>
                </c:pt>
                <c:pt idx="19">
                  <c:v>1466</c:v>
                </c:pt>
                <c:pt idx="20">
                  <c:v>1677</c:v>
                </c:pt>
                <c:pt idx="21">
                  <c:v>767</c:v>
                </c:pt>
                <c:pt idx="22">
                  <c:v>736</c:v>
                </c:pt>
                <c:pt idx="23">
                  <c:v>765</c:v>
                </c:pt>
                <c:pt idx="24">
                  <c:v>852</c:v>
                </c:pt>
                <c:pt idx="25">
                  <c:v>941</c:v>
                </c:pt>
                <c:pt idx="26">
                  <c:v>1138</c:v>
                </c:pt>
                <c:pt idx="27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CAD-93E9-D5364B8B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80400"/>
        <c:axId val="699293360"/>
      </c:lineChart>
      <c:dateAx>
        <c:axId val="699280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93360"/>
        <c:crosses val="autoZero"/>
        <c:auto val="1"/>
        <c:lblOffset val="100"/>
        <c:baseTimeUnit val="days"/>
      </c:dateAx>
      <c:valAx>
        <c:axId val="6992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1a '!$P$17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1a '!$L$18:$L$26</c:f>
              <c:strCache>
                <c:ptCount val="9"/>
                <c:pt idx="0">
                  <c:v>Vanilla </c:v>
                </c:pt>
                <c:pt idx="1">
                  <c:v>Chocolate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1a '!$P$18:$P$26</c:f>
              <c:numCache>
                <c:formatCode>"₹"\ #,##0.00</c:formatCode>
                <c:ptCount val="9"/>
                <c:pt idx="0">
                  <c:v>762</c:v>
                </c:pt>
                <c:pt idx="1">
                  <c:v>1014</c:v>
                </c:pt>
                <c:pt idx="2">
                  <c:v>716</c:v>
                </c:pt>
                <c:pt idx="3">
                  <c:v>1004</c:v>
                </c:pt>
                <c:pt idx="4">
                  <c:v>775</c:v>
                </c:pt>
                <c:pt idx="5">
                  <c:v>1200</c:v>
                </c:pt>
                <c:pt idx="6">
                  <c:v>420</c:v>
                </c:pt>
                <c:pt idx="7">
                  <c:v>1206</c:v>
                </c:pt>
                <c:pt idx="8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F-4DEF-A507-BA324BB6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786047"/>
        <c:axId val="1579221919"/>
      </c:barChart>
      <c:catAx>
        <c:axId val="15717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21919"/>
        <c:crosses val="autoZero"/>
        <c:auto val="1"/>
        <c:lblAlgn val="ctr"/>
        <c:lblOffset val="100"/>
        <c:noMultiLvlLbl val="0"/>
      </c:catAx>
      <c:valAx>
        <c:axId val="15792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1a '!$S$17</c:f>
              <c:strCache>
                <c:ptCount val="1"/>
                <c:pt idx="0">
                  <c:v>No of pieces sold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 1a '!$R$18:$R$24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1a '!$S$18:$S$24</c:f>
              <c:numCache>
                <c:formatCode>#,##0</c:formatCode>
                <c:ptCount val="7"/>
                <c:pt idx="0">
                  <c:v>216</c:v>
                </c:pt>
                <c:pt idx="1">
                  <c:v>198</c:v>
                </c:pt>
                <c:pt idx="2">
                  <c:v>223</c:v>
                </c:pt>
                <c:pt idx="3">
                  <c:v>253</c:v>
                </c:pt>
                <c:pt idx="4">
                  <c:v>242</c:v>
                </c:pt>
                <c:pt idx="5">
                  <c:v>312</c:v>
                </c:pt>
                <c:pt idx="6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D-4934-BD12-36C12AEE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783599"/>
        <c:axId val="1437799919"/>
      </c:lineChart>
      <c:catAx>
        <c:axId val="143778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99919"/>
        <c:crosses val="autoZero"/>
        <c:auto val="1"/>
        <c:lblAlgn val="ctr"/>
        <c:lblOffset val="100"/>
        <c:noMultiLvlLbl val="0"/>
      </c:catAx>
      <c:valAx>
        <c:axId val="14377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Reveneu generated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2a'!$G$20</c:f>
              <c:strCache>
                <c:ptCount val="1"/>
                <c:pt idx="0">
                  <c:v>Reveneu generated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2a'!$F$21:$F$27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2a'!$G$21:$G$27</c:f>
              <c:numCache>
                <c:formatCode>"₹"\ #,##0.00</c:formatCode>
                <c:ptCount val="7"/>
                <c:pt idx="0">
                  <c:v>5255</c:v>
                </c:pt>
                <c:pt idx="1">
                  <c:v>4995</c:v>
                </c:pt>
                <c:pt idx="2">
                  <c:v>5595</c:v>
                </c:pt>
                <c:pt idx="3">
                  <c:v>5460</c:v>
                </c:pt>
                <c:pt idx="4">
                  <c:v>6535</c:v>
                </c:pt>
                <c:pt idx="5">
                  <c:v>7720</c:v>
                </c:pt>
                <c:pt idx="6">
                  <c:v>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2-475A-92A4-9D3F6B5FB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827983"/>
        <c:axId val="1780513103"/>
      </c:barChart>
      <c:catAx>
        <c:axId val="157182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13103"/>
        <c:crosses val="autoZero"/>
        <c:auto val="1"/>
        <c:lblAlgn val="ctr"/>
        <c:lblOffset val="100"/>
        <c:noMultiLvlLbl val="0"/>
      </c:catAx>
      <c:valAx>
        <c:axId val="17805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66426071741032"/>
          <c:y val="0.16245370370370371"/>
          <c:w val="0.82133573928258963"/>
          <c:h val="0.59481991834354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2a'!$J$20</c:f>
              <c:strCache>
                <c:ptCount val="1"/>
                <c:pt idx="0">
                  <c:v>Gross profit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2a'!$F$21:$F$27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Thrusday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2a'!$J$21:$J$27</c:f>
              <c:numCache>
                <c:formatCode>"₹"\ #,##0.00</c:formatCode>
                <c:ptCount val="7"/>
                <c:pt idx="0">
                  <c:v>878</c:v>
                </c:pt>
                <c:pt idx="1">
                  <c:v>828</c:v>
                </c:pt>
                <c:pt idx="2">
                  <c:v>951</c:v>
                </c:pt>
                <c:pt idx="3">
                  <c:v>933</c:v>
                </c:pt>
                <c:pt idx="4">
                  <c:v>1155</c:v>
                </c:pt>
                <c:pt idx="5">
                  <c:v>1407</c:v>
                </c:pt>
                <c:pt idx="6">
                  <c:v>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4950-8724-2EF0D549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572415"/>
        <c:axId val="1568148319"/>
      </c:barChart>
      <c:catAx>
        <c:axId val="157757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48319"/>
        <c:crosses val="autoZero"/>
        <c:auto val="1"/>
        <c:lblAlgn val="ctr"/>
        <c:lblOffset val="100"/>
        <c:noMultiLvlLbl val="0"/>
      </c:catAx>
      <c:valAx>
        <c:axId val="15681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pieces per  week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2a'!$N$19</c:f>
              <c:strCache>
                <c:ptCount val="1"/>
                <c:pt idx="0">
                  <c:v>Total no of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2a'!$M$20:$M$28</c:f>
              <c:strCache>
                <c:ptCount val="9"/>
                <c:pt idx="0">
                  <c:v>Vanilla </c:v>
                </c:pt>
                <c:pt idx="1">
                  <c:v>Choclate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2a'!$N$20:$N$28</c:f>
              <c:numCache>
                <c:formatCode>#,##0</c:formatCode>
                <c:ptCount val="9"/>
                <c:pt idx="0">
                  <c:v>272</c:v>
                </c:pt>
                <c:pt idx="1">
                  <c:v>324</c:v>
                </c:pt>
                <c:pt idx="2">
                  <c:v>190</c:v>
                </c:pt>
                <c:pt idx="3">
                  <c:v>267</c:v>
                </c:pt>
                <c:pt idx="4">
                  <c:v>169</c:v>
                </c:pt>
                <c:pt idx="5">
                  <c:v>267</c:v>
                </c:pt>
                <c:pt idx="6">
                  <c:v>84</c:v>
                </c:pt>
                <c:pt idx="7">
                  <c:v>207</c:v>
                </c:pt>
                <c:pt idx="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89C-86AD-39D3511F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232559"/>
        <c:axId val="1780502543"/>
      </c:barChart>
      <c:catAx>
        <c:axId val="187523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2543"/>
        <c:crosses val="autoZero"/>
        <c:auto val="1"/>
        <c:lblAlgn val="ctr"/>
        <c:lblOffset val="100"/>
        <c:noMultiLvlLbl val="0"/>
      </c:catAx>
      <c:valAx>
        <c:axId val="17805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Pieces</a:t>
                </a:r>
              </a:p>
            </c:rich>
          </c:tx>
          <c:layout>
            <c:manualLayout>
              <c:xMode val="edge"/>
              <c:yMode val="edge"/>
              <c:x val="2.2237738054329246E-2"/>
              <c:y val="0.34411811668948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2a'!$Q$19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2a'!$M$20:$M$28</c:f>
              <c:strCache>
                <c:ptCount val="9"/>
                <c:pt idx="0">
                  <c:v>Vanilla </c:v>
                </c:pt>
                <c:pt idx="1">
                  <c:v>Choclate</c:v>
                </c:pt>
                <c:pt idx="2">
                  <c:v>Stawberrry</c:v>
                </c:pt>
                <c:pt idx="3">
                  <c:v>Chocobar</c:v>
                </c:pt>
                <c:pt idx="4">
                  <c:v>Butterscotch</c:v>
                </c:pt>
                <c:pt idx="5">
                  <c:v>Kulfi</c:v>
                </c:pt>
                <c:pt idx="6">
                  <c:v>American nuts</c:v>
                </c:pt>
                <c:pt idx="7">
                  <c:v>Mango</c:v>
                </c:pt>
                <c:pt idx="8">
                  <c:v>Matka kulfi</c:v>
                </c:pt>
              </c:strCache>
            </c:strRef>
          </c:cat>
          <c:val>
            <c:numRef>
              <c:f>'week 2a'!$Q$20:$Q$28</c:f>
              <c:numCache>
                <c:formatCode>"₹"\ #,##0.00</c:formatCode>
                <c:ptCount val="9"/>
                <c:pt idx="0">
                  <c:v>816</c:v>
                </c:pt>
                <c:pt idx="1">
                  <c:v>972</c:v>
                </c:pt>
                <c:pt idx="2">
                  <c:v>760</c:v>
                </c:pt>
                <c:pt idx="3">
                  <c:v>1068</c:v>
                </c:pt>
                <c:pt idx="4">
                  <c:v>845</c:v>
                </c:pt>
                <c:pt idx="5">
                  <c:v>1335</c:v>
                </c:pt>
                <c:pt idx="6">
                  <c:v>504</c:v>
                </c:pt>
                <c:pt idx="7">
                  <c:v>1242</c:v>
                </c:pt>
                <c:pt idx="8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D-4E97-B9DF-DAA91CF9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574271"/>
        <c:axId val="1568140639"/>
      </c:barChart>
      <c:catAx>
        <c:axId val="1577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Flavour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40639"/>
        <c:crosses val="autoZero"/>
        <c:auto val="1"/>
        <c:lblAlgn val="ctr"/>
        <c:lblOffset val="100"/>
        <c:noMultiLvlLbl val="0"/>
      </c:catAx>
      <c:valAx>
        <c:axId val="15681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38DEECB-752A-41C9-B10A-A80094820D6E}">
          <cx:tx>
            <cx:txData>
              <cx:f>_xlchart.v1.1</cx:f>
              <cx:v>Gross profit per day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707DAE4-19B7-4809-B33F-3F967410661E}">
          <cx:axisId val="2"/>
        </cx:series>
      </cx:plotAreaRegion>
      <cx:axis id="0">
        <cx:catScaling gapWidth="0"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tickLabels/>
      </cx:axis>
      <cx:axis id="1">
        <cx:valScaling/>
        <cx:title>
          <cx:tx>
            <cx:txData>
              <cx:v>Gross profit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Gross profit </a:t>
              </a:r>
            </a:p>
          </cx:txPr>
        </cx:title>
        <cx:majorGridlines/>
        <cx:tickLabels/>
      </cx:axis>
      <cx:axis id="2">
        <cx:valScaling max="1" min="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576373</xdr:colOff>
      <xdr:row>16</xdr:row>
      <xdr:rowOff>80710</xdr:rowOff>
    </xdr:from>
    <xdr:to>
      <xdr:col>27</xdr:col>
      <xdr:colOff>86723</xdr:colOff>
      <xdr:row>31</xdr:row>
      <xdr:rowOff>48816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79667-9687-57CA-8BE9-7D07AA7D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267805</xdr:colOff>
      <xdr:row>36</xdr:row>
      <xdr:rowOff>135464</xdr:rowOff>
    </xdr:from>
    <xdr:to>
      <xdr:col>18</xdr:col>
      <xdr:colOff>357899</xdr:colOff>
      <xdr:row>52</xdr:row>
      <xdr:rowOff>6740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36C7D-A3EA-6E88-A4F7-09676753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883854</xdr:colOff>
      <xdr:row>68</xdr:row>
      <xdr:rowOff>83433</xdr:rowOff>
    </xdr:from>
    <xdr:to>
      <xdr:col>19</xdr:col>
      <xdr:colOff>561965</xdr:colOff>
      <xdr:row>83</xdr:row>
      <xdr:rowOff>134785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69A194-1C6F-786F-2185-FB03ABC2D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9154" y="12973933"/>
              <a:ext cx="4593011" cy="2813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190300</xdr:colOff>
      <xdr:row>34</xdr:row>
      <xdr:rowOff>126045</xdr:rowOff>
    </xdr:from>
    <xdr:to>
      <xdr:col>5</xdr:col>
      <xdr:colOff>1032934</xdr:colOff>
      <xdr:row>49</xdr:row>
      <xdr:rowOff>147817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F6F0FC-548A-CE41-3C38-17EDBB03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44352</xdr:colOff>
      <xdr:row>36</xdr:row>
      <xdr:rowOff>111972</xdr:rowOff>
    </xdr:from>
    <xdr:to>
      <xdr:col>12</xdr:col>
      <xdr:colOff>15362</xdr:colOff>
      <xdr:row>51</xdr:row>
      <xdr:rowOff>32137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E24CD3-4AAF-B2FA-CAB2-086CA8993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9613</xdr:colOff>
      <xdr:row>37</xdr:row>
      <xdr:rowOff>29847</xdr:rowOff>
    </xdr:from>
    <xdr:to>
      <xdr:col>24</xdr:col>
      <xdr:colOff>745756</xdr:colOff>
      <xdr:row>52</xdr:row>
      <xdr:rowOff>15810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FA7A0-2683-F9BF-F197-45D59139E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484910</xdr:colOff>
      <xdr:row>33</xdr:row>
      <xdr:rowOff>122094</xdr:rowOff>
    </xdr:from>
    <xdr:to>
      <xdr:col>19</xdr:col>
      <xdr:colOff>222251</xdr:colOff>
      <xdr:row>48</xdr:row>
      <xdr:rowOff>51089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7C32F-FC5C-ABE9-C74B-972B40A0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590742</xdr:colOff>
      <xdr:row>33</xdr:row>
      <xdr:rowOff>54744</xdr:rowOff>
    </xdr:from>
    <xdr:to>
      <xdr:col>25</xdr:col>
      <xdr:colOff>491645</xdr:colOff>
      <xdr:row>47</xdr:row>
      <xdr:rowOff>166544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F9F1D-7275-A5E4-24D2-24E73731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297296</xdr:colOff>
      <xdr:row>32</xdr:row>
      <xdr:rowOff>35503</xdr:rowOff>
    </xdr:from>
    <xdr:to>
      <xdr:col>8</xdr:col>
      <xdr:colOff>381001</xdr:colOff>
      <xdr:row>46</xdr:row>
      <xdr:rowOff>152112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97BE8-4442-A8C9-DB0A-3AFF7250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787978</xdr:colOff>
      <xdr:row>31</xdr:row>
      <xdr:rowOff>150957</xdr:rowOff>
    </xdr:from>
    <xdr:to>
      <xdr:col>12</xdr:col>
      <xdr:colOff>453159</xdr:colOff>
      <xdr:row>46</xdr:row>
      <xdr:rowOff>79953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30068-0CC0-9093-9A26-605CB851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566689</xdr:colOff>
      <xdr:row>17</xdr:row>
      <xdr:rowOff>167793</xdr:rowOff>
    </xdr:from>
    <xdr:to>
      <xdr:col>28</xdr:col>
      <xdr:colOff>193386</xdr:colOff>
      <xdr:row>32</xdr:row>
      <xdr:rowOff>168948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E337C-1B27-78D5-CA77-2194D981B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352274</xdr:colOff>
      <xdr:row>34</xdr:row>
      <xdr:rowOff>79829</xdr:rowOff>
    </xdr:from>
    <xdr:to>
      <xdr:col>5</xdr:col>
      <xdr:colOff>736298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577F0-7ED5-9BCD-4EE7-F695B31E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775607</xdr:colOff>
      <xdr:row>34</xdr:row>
      <xdr:rowOff>34472</xdr:rowOff>
    </xdr:from>
    <xdr:to>
      <xdr:col>10</xdr:col>
      <xdr:colOff>781655</xdr:colOff>
      <xdr:row>49</xdr:row>
      <xdr:rowOff>56243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231825-971D-343A-DE2D-E013EA77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337154</xdr:colOff>
      <xdr:row>33</xdr:row>
      <xdr:rowOff>155424</xdr:rowOff>
    </xdr:from>
    <xdr:to>
      <xdr:col>14</xdr:col>
      <xdr:colOff>1265464</xdr:colOff>
      <xdr:row>48</xdr:row>
      <xdr:rowOff>177196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57163-F46A-BA93-64B4-462F98858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382693</xdr:colOff>
      <xdr:row>34</xdr:row>
      <xdr:rowOff>3140</xdr:rowOff>
    </xdr:from>
    <xdr:to>
      <xdr:col>18</xdr:col>
      <xdr:colOff>1012083</xdr:colOff>
      <xdr:row>49</xdr:row>
      <xdr:rowOff>24912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9EFC18-9958-3953-E536-251631E3A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873638</xdr:colOff>
      <xdr:row>15</xdr:row>
      <xdr:rowOff>36666</xdr:rowOff>
    </xdr:from>
    <xdr:to>
      <xdr:col>23</xdr:col>
      <xdr:colOff>580718</xdr:colOff>
      <xdr:row>30</xdr:row>
      <xdr:rowOff>14544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AE07E-ACDE-1E73-1521-56F46905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240771</xdr:colOff>
      <xdr:row>30</xdr:row>
      <xdr:rowOff>30691</xdr:rowOff>
    </xdr:from>
    <xdr:to>
      <xdr:col>6</xdr:col>
      <xdr:colOff>513292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05CEC-6FD7-3A9F-98DA-CF906725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928687</xdr:colOff>
      <xdr:row>30</xdr:row>
      <xdr:rowOff>43920</xdr:rowOff>
    </xdr:from>
    <xdr:to>
      <xdr:col>12</xdr:col>
      <xdr:colOff>275166</xdr:colOff>
      <xdr:row>45</xdr:row>
      <xdr:rowOff>8995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A43FF-F9AE-D57F-5C82-2A8B6866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373062</xdr:colOff>
      <xdr:row>30</xdr:row>
      <xdr:rowOff>176213</xdr:rowOff>
    </xdr:from>
    <xdr:to>
      <xdr:col>19</xdr:col>
      <xdr:colOff>513291</xdr:colOff>
      <xdr:row>45</xdr:row>
      <xdr:rowOff>141288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DBF30-6FD9-05DE-841D-5469FE46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252661</xdr:colOff>
      <xdr:row>31</xdr:row>
      <xdr:rowOff>120952</xdr:rowOff>
    </xdr:from>
    <xdr:to>
      <xdr:col>28</xdr:col>
      <xdr:colOff>181389</xdr:colOff>
      <xdr:row>46</xdr:row>
      <xdr:rowOff>86027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1D589-C2E2-AA4F-95BC-127CB2F3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8843</xdr:colOff>
      <xdr:row>15</xdr:row>
      <xdr:rowOff>47102</xdr:rowOff>
    </xdr:from>
    <xdr:to>
      <xdr:col>32</xdr:col>
      <xdr:colOff>304640</xdr:colOff>
      <xdr:row>30</xdr:row>
      <xdr:rowOff>17200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DF80A5-E494-A72F-CE76-0FF31826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329406</xdr:colOff>
      <xdr:row>10</xdr:row>
      <xdr:rowOff>0</xdr:rowOff>
    </xdr:from>
    <xdr:to>
      <xdr:col>7</xdr:col>
      <xdr:colOff>229913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8E437-DAB7-905F-0EAF-BE1CA9EB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321469</xdr:colOff>
      <xdr:row>11</xdr:row>
      <xdr:rowOff>120649</xdr:rowOff>
    </xdr:from>
    <xdr:to>
      <xdr:col>14</xdr:col>
      <xdr:colOff>424657</xdr:colOff>
      <xdr:row>26</xdr:row>
      <xdr:rowOff>125412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491F29-EC6A-A390-9663-0E8087980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408781</xdr:colOff>
      <xdr:row>28</xdr:row>
      <xdr:rowOff>168275</xdr:rowOff>
    </xdr:from>
    <xdr:to>
      <xdr:col>13</xdr:col>
      <xdr:colOff>575468</xdr:colOff>
      <xdr:row>43</xdr:row>
      <xdr:rowOff>173037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8C8410-62EE-0E45-8984-362E174C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74283</xdr:colOff>
      <xdr:row>14</xdr:row>
      <xdr:rowOff>1</xdr:rowOff>
    </xdr:from>
    <xdr:to>
      <xdr:col>23</xdr:col>
      <xdr:colOff>524565</xdr:colOff>
      <xdr:row>30</xdr:row>
      <xdr:rowOff>110435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D3EE4-8F32-45A0-15BA-69DAE578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483819</xdr:colOff>
      <xdr:row>46</xdr:row>
      <xdr:rowOff>118207</xdr:rowOff>
    </xdr:from>
    <xdr:to>
      <xdr:col>7</xdr:col>
      <xdr:colOff>454924</xdr:colOff>
      <xdr:row>64</xdr:row>
      <xdr:rowOff>9477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930A6-23D9-584E-FE1B-8E2294B8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198782</xdr:colOff>
      <xdr:row>1</xdr:row>
      <xdr:rowOff>70953</xdr:rowOff>
    </xdr:from>
    <xdr:to>
      <xdr:col>35</xdr:col>
      <xdr:colOff>13803</xdr:colOff>
      <xdr:row>15</xdr:row>
      <xdr:rowOff>55216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BFF01-E6B8-5CEF-9DCF-95581DBE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801843</xdr:colOff>
      <xdr:row>33</xdr:row>
      <xdr:rowOff>60263</xdr:rowOff>
    </xdr:from>
    <xdr:to>
      <xdr:col>22</xdr:col>
      <xdr:colOff>219137</xdr:colOff>
      <xdr:row>48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DAD62-6E14-AD08-1BF3-F1779B0BC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362238</xdr:colOff>
      <xdr:row>33</xdr:row>
      <xdr:rowOff>12049</xdr:rowOff>
    </xdr:from>
    <xdr:to>
      <xdr:col>15</xdr:col>
      <xdr:colOff>482022</xdr:colOff>
      <xdr:row>47</xdr:row>
      <xdr:rowOff>128659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B9B97-865C-D9BB-2098-93338C91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572003</xdr:colOff>
      <xdr:row>9</xdr:row>
      <xdr:rowOff>165274</xdr:rowOff>
    </xdr:from>
    <xdr:to>
      <xdr:col>8</xdr:col>
      <xdr:colOff>504520</xdr:colOff>
      <xdr:row>26</xdr:row>
      <xdr:rowOff>95685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99DF1-9A66-0038-E654-D79A5EEB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718975</xdr:colOff>
      <xdr:row>9</xdr:row>
      <xdr:rowOff>178316</xdr:rowOff>
    </xdr:from>
    <xdr:to>
      <xdr:col>17</xdr:col>
      <xdr:colOff>295753</xdr:colOff>
      <xdr:row>26</xdr:row>
      <xdr:rowOff>69589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D5805-60C8-772D-CDEB-F37A49816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8F0EB-175E-43C6-96EB-760B65B4256F}" name="Table13" displayName="Table13" ref="A17:D26" totalsRowShown="0">
  <autoFilter ref="A17:D26" xr:uid="{33C8F0EB-175E-43C6-96EB-760B65B4256F}"/>
  <tableColumns count="4">
    <tableColumn id="1" xr3:uid="{D8D92FEB-C214-4620-9BE3-C3527196ECBE}" name="sr. no."/>
    <tableColumn id="2" xr3:uid="{6D980B55-0200-4C7C-900B-0A7EEC3DE72A}" name="name "/>
    <tableColumn id="3" xr3:uid="{7F4FEBA5-62F4-4046-B9A4-33DD717BC91C}" name="price" dataDxfId="19"/>
    <tableColumn id="4" xr3:uid="{7E2762BE-A618-4025-99B6-725BB2B1860D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27A916-1664-4598-AC41-228BF704AC90}" name="Table7" displayName="Table7" ref="F17:J27" totalsRowShown="0" headerRowDxfId="18">
  <autoFilter ref="F17:J27" xr:uid="{C027A916-1664-4598-AC41-228BF704AC90}"/>
  <tableColumns count="5">
    <tableColumn id="1" xr3:uid="{E0944871-4CEB-411C-B4BF-E76292A6DCC7}" name="Column1"/>
    <tableColumn id="2" xr3:uid="{596DEB87-8349-4038-9D34-44BCC4539669}" name="Column2" dataDxfId="17"/>
    <tableColumn id="3" xr3:uid="{08D05E2C-058E-48AB-A143-3E4244D85017}" name="Column3" dataDxfId="16"/>
    <tableColumn id="4" xr3:uid="{F6DC37A8-0744-47E1-AB36-50A29CFE53D7}" name="Column4" dataDxfId="15"/>
    <tableColumn id="5" xr3:uid="{3DAF5AF1-C4B8-40AF-BB92-0CAFEF60F6A2}" name="Column5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B946C-A623-4530-98F3-6FA05E810F60}" name="Table15" displayName="Table15" ref="A19:D28" totalsRowShown="0">
  <autoFilter ref="A19:D28" xr:uid="{719B946C-A623-4530-98F3-6FA05E810F60}"/>
  <tableColumns count="4">
    <tableColumn id="1" xr3:uid="{F3AF135D-DEA7-4102-A18A-DC15EB1ED0A2}" name="sr. no."/>
    <tableColumn id="2" xr3:uid="{C0996BFA-BDF1-43CF-A8D4-A4F5272EC0FD}" name="name "/>
    <tableColumn id="3" xr3:uid="{A041D3EB-65C7-469F-BA0A-90FECAF03B80}" name="price" dataDxfId="13"/>
    <tableColumn id="4" xr3:uid="{8C4253A0-73DB-4F79-8124-9CD6660029BA}" name="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BD110F-74FE-4B2D-8196-0856D9080DF8}" name="Table8" displayName="Table8" ref="F19:J29" totalsRowShown="0">
  <autoFilter ref="F19:J29" xr:uid="{06BD110F-74FE-4B2D-8196-0856D9080DF8}"/>
  <tableColumns count="5">
    <tableColumn id="1" xr3:uid="{D6ECB155-BFD7-48FE-AF28-AA0B5B94DFA2}" name="Column1"/>
    <tableColumn id="2" xr3:uid="{1C54383D-05B1-44B0-9B89-AE6FE729190B}" name="Column2" dataDxfId="12"/>
    <tableColumn id="3" xr3:uid="{A7B009EA-8279-48CE-B127-86BB987E0735}" name="Column3" dataDxfId="11"/>
    <tableColumn id="4" xr3:uid="{CD4FA08B-87D7-41E7-8203-E5D7ABD60D2B}" name="Column4"/>
    <tableColumn id="5" xr3:uid="{EE1A5CE9-0672-4BAE-88E2-70FF13B38836}" name="Column5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2E34E-F056-407C-8B9F-D588459FB09D}" name="Table1" displayName="Table1" ref="A19:D28" totalsRowShown="0">
  <autoFilter ref="A19:D28" xr:uid="{8C22E34E-F056-407C-8B9F-D588459FB09D}"/>
  <tableColumns count="4">
    <tableColumn id="1" xr3:uid="{56CABA29-48C5-42B0-AEBC-B9061614654A}" name="sr. no."/>
    <tableColumn id="2" xr3:uid="{34E77345-0ED3-4DEF-9070-A28BD680B2A0}" name="name "/>
    <tableColumn id="3" xr3:uid="{E59B65D8-A5D7-48D1-864A-DF9F290A3B74}" name="price" dataDxfId="9"/>
    <tableColumn id="4" xr3:uid="{E4D24B40-0804-45C5-BEFE-741A32CBE43D}" name="co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11EBDC-36D8-4A9F-9E96-845706051D2F}" name="Table10" displayName="Table10" ref="F19:J29" totalsRowShown="0">
  <autoFilter ref="F19:J29" xr:uid="{1D11EBDC-36D8-4A9F-9E96-845706051D2F}"/>
  <tableColumns count="5">
    <tableColumn id="1" xr3:uid="{2FECE36C-1310-4D4F-A513-751724D917FF}" name="Column1"/>
    <tableColumn id="2" xr3:uid="{1FF20C5B-312C-4C19-86BF-141D1E0E11BF}" name="Column2" dataDxfId="8"/>
    <tableColumn id="3" xr3:uid="{830F8622-7F03-4ED6-9D70-CDDC7D8FA0BB}" name="Column3" dataDxfId="7"/>
    <tableColumn id="4" xr3:uid="{C22D5AE2-B0CC-48CA-B24C-E7912E9ECF09}" name="Column4" dataDxfId="6"/>
    <tableColumn id="5" xr3:uid="{D2AE5C93-08B8-4F15-9927-9289462056ED}" name="Column5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E7D347-0C11-472D-8EEF-F734941B6736}" name="Table14" displayName="Table14" ref="A19:D28" totalsRowShown="0">
  <autoFilter ref="A19:D28" xr:uid="{E1E7D347-0C11-472D-8EEF-F734941B6736}"/>
  <tableColumns count="4">
    <tableColumn id="1" xr3:uid="{E4080150-0A55-4DB6-B3E8-52BD6A332247}" name="sr. no."/>
    <tableColumn id="2" xr3:uid="{82200C66-EDEF-4B72-A1AD-564001AD1CF0}" name="name "/>
    <tableColumn id="3" xr3:uid="{8D09236D-4E57-4EBD-A91C-37C856BCDB63}" name="price" dataDxfId="4"/>
    <tableColumn id="4" xr3:uid="{8AA3A8BB-6F44-44BE-AD5C-D7CD67A2D411}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529259-7091-467F-B025-2EF21035AAFA}" name="Table11" displayName="Table11" ref="G19:K29" totalsRowShown="0">
  <autoFilter ref="G19:K29" xr:uid="{CD529259-7091-467F-B025-2EF21035AAFA}"/>
  <tableColumns count="5">
    <tableColumn id="1" xr3:uid="{A0567BA2-3B48-4F06-82A0-5457D4744397}" name="Column1"/>
    <tableColumn id="2" xr3:uid="{E5A8F7FE-3492-45C8-A49D-397D6EC41835}" name="Column2" dataDxfId="3"/>
    <tableColumn id="3" xr3:uid="{6C0EAD4E-1171-4B74-ADE1-E453B064BEEE}" name="Column3" dataDxfId="2"/>
    <tableColumn id="4" xr3:uid="{4872CEBB-E91D-48AB-A5CC-3F1FA423BD20}" name="Column4" dataDxfId="1"/>
    <tableColumn id="5" xr3:uid="{64D6E497-B900-4ED8-B5DE-58345FCD4154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06DD-C8B3-4233-9DFF-4B041201BF57}">
  <dimension ref="A1:Z27"/>
  <sheetViews>
    <sheetView zoomScale="80" zoomScaleNormal="76" workbookViewId="0">
      <selection activeCell="Q20" sqref="Q20"/>
    </sheetView>
  </sheetViews>
  <sheetFormatPr defaultRowHeight="14.5" x14ac:dyDescent="0.35"/>
  <cols>
    <col min="2" max="2" width="12.26953125" customWidth="1"/>
    <col min="3" max="3" width="11.1796875" customWidth="1"/>
    <col min="4" max="4" width="10.453125" customWidth="1"/>
    <col min="5" max="5" width="10.81640625" customWidth="1"/>
    <col min="6" max="6" width="18.7265625" customWidth="1"/>
    <col min="7" max="7" width="11.36328125" customWidth="1"/>
    <col min="8" max="8" width="14.08984375" customWidth="1"/>
    <col min="9" max="9" width="11.6328125" customWidth="1"/>
    <col min="10" max="10" width="11.90625" customWidth="1"/>
    <col min="11" max="11" width="8.81640625" customWidth="1"/>
    <col min="12" max="12" width="10.81640625" customWidth="1"/>
    <col min="13" max="13" width="11.7265625" customWidth="1"/>
    <col min="14" max="14" width="12.6328125" customWidth="1"/>
    <col min="15" max="15" width="14.08984375" customWidth="1"/>
    <col min="16" max="16" width="11.1796875" customWidth="1"/>
    <col min="17" max="17" width="8.81640625" bestFit="1" customWidth="1"/>
    <col min="18" max="18" width="11.6328125" customWidth="1"/>
    <col min="19" max="19" width="12" customWidth="1"/>
    <col min="20" max="20" width="8.81640625" bestFit="1" customWidth="1"/>
    <col min="21" max="21" width="13.81640625" customWidth="1"/>
    <col min="22" max="22" width="10.7265625" customWidth="1"/>
    <col min="23" max="23" width="10.36328125" customWidth="1"/>
    <col min="24" max="24" width="11.36328125" customWidth="1"/>
    <col min="25" max="25" width="11.08984375" customWidth="1"/>
  </cols>
  <sheetData>
    <row r="1" spans="1:26" x14ac:dyDescent="0.35">
      <c r="A1" s="5" t="s">
        <v>0</v>
      </c>
      <c r="B1" s="5" t="s">
        <v>1</v>
      </c>
      <c r="C1" s="5" t="s">
        <v>31</v>
      </c>
      <c r="D1" s="5" t="s">
        <v>32</v>
      </c>
      <c r="E1" s="12" t="s">
        <v>12</v>
      </c>
      <c r="F1" s="12"/>
      <c r="G1" s="12"/>
      <c r="H1" s="13" t="s">
        <v>13</v>
      </c>
      <c r="I1" s="13"/>
      <c r="J1" s="13"/>
      <c r="K1" s="12" t="s">
        <v>14</v>
      </c>
      <c r="L1" s="12"/>
      <c r="M1" s="12"/>
      <c r="N1" s="13" t="s">
        <v>15</v>
      </c>
      <c r="O1" s="13"/>
      <c r="P1" s="13"/>
      <c r="Q1" s="12" t="s">
        <v>16</v>
      </c>
      <c r="R1" s="12"/>
      <c r="S1" s="12"/>
      <c r="T1" s="13" t="s">
        <v>17</v>
      </c>
      <c r="U1" s="13"/>
      <c r="V1" s="13"/>
      <c r="W1" s="12" t="s">
        <v>18</v>
      </c>
      <c r="X1" s="12"/>
      <c r="Y1" s="12"/>
    </row>
    <row r="2" spans="1:26" x14ac:dyDescent="0.35">
      <c r="A2" s="4"/>
      <c r="B2" s="4"/>
      <c r="C2" s="4"/>
      <c r="D2" s="4"/>
      <c r="E2" s="4" t="s">
        <v>20</v>
      </c>
      <c r="F2" s="4" t="s">
        <v>30</v>
      </c>
      <c r="G2" s="4" t="s">
        <v>28</v>
      </c>
      <c r="H2" s="4" t="s">
        <v>20</v>
      </c>
      <c r="I2" s="4" t="s">
        <v>30</v>
      </c>
      <c r="J2" s="4" t="s">
        <v>29</v>
      </c>
      <c r="K2" s="4" t="s">
        <v>20</v>
      </c>
      <c r="L2" s="4" t="s">
        <v>30</v>
      </c>
      <c r="M2" s="4" t="s">
        <v>29</v>
      </c>
      <c r="N2" s="4" t="s">
        <v>20</v>
      </c>
      <c r="O2" s="4" t="s">
        <v>30</v>
      </c>
      <c r="P2" s="4" t="s">
        <v>29</v>
      </c>
      <c r="Q2" s="4" t="s">
        <v>20</v>
      </c>
      <c r="R2" s="4" t="s">
        <v>30</v>
      </c>
      <c r="S2" s="4" t="s">
        <v>29</v>
      </c>
      <c r="T2" s="4" t="s">
        <v>20</v>
      </c>
      <c r="U2" s="4" t="s">
        <v>30</v>
      </c>
      <c r="V2" s="4" t="s">
        <v>29</v>
      </c>
      <c r="W2" s="4" t="s">
        <v>20</v>
      </c>
      <c r="X2" s="4" t="s">
        <v>30</v>
      </c>
      <c r="Y2" s="4" t="s">
        <v>29</v>
      </c>
      <c r="Z2" s="4"/>
    </row>
    <row r="3" spans="1:26" x14ac:dyDescent="0.35">
      <c r="A3">
        <v>1</v>
      </c>
      <c r="B3" t="s">
        <v>2</v>
      </c>
      <c r="C3">
        <v>7</v>
      </c>
      <c r="D3" s="1">
        <v>10</v>
      </c>
      <c r="E3" s="2">
        <v>28</v>
      </c>
      <c r="F3" s="1">
        <f t="shared" ref="F3:F11" si="0">E3*D3</f>
        <v>280</v>
      </c>
      <c r="G3" s="1">
        <f t="shared" ref="G3:G11" si="1">E3*$C3</f>
        <v>196</v>
      </c>
      <c r="H3">
        <v>26</v>
      </c>
      <c r="I3" s="1">
        <f t="shared" ref="I3:I11" si="2">H3*D3</f>
        <v>260</v>
      </c>
      <c r="J3" s="1">
        <f>H3*$C3</f>
        <v>182</v>
      </c>
      <c r="K3">
        <v>32</v>
      </c>
      <c r="L3" s="1">
        <f t="shared" ref="L3:L11" si="3">K3*D3</f>
        <v>320</v>
      </c>
      <c r="M3" s="1">
        <f>K3*$C3</f>
        <v>224</v>
      </c>
      <c r="N3">
        <v>37</v>
      </c>
      <c r="O3" s="1">
        <f t="shared" ref="O3:O11" si="4">N3*D3</f>
        <v>370</v>
      </c>
      <c r="P3" s="1">
        <f>N3*$C3</f>
        <v>259</v>
      </c>
      <c r="Q3">
        <v>30</v>
      </c>
      <c r="R3" s="1">
        <f t="shared" ref="R3:R11" si="5">Q3*D3</f>
        <v>300</v>
      </c>
      <c r="S3" s="1">
        <f>Q3*$C3</f>
        <v>210</v>
      </c>
      <c r="T3">
        <v>43</v>
      </c>
      <c r="U3" s="1">
        <f t="shared" ref="U3:U11" si="6">T3*D3</f>
        <v>430</v>
      </c>
      <c r="V3" s="1">
        <f>T3*$C3</f>
        <v>301</v>
      </c>
      <c r="W3">
        <v>58</v>
      </c>
      <c r="X3" s="1">
        <f t="shared" ref="X3:X11" si="7">W3*D3</f>
        <v>580</v>
      </c>
      <c r="Y3" s="1">
        <f>W3*$C3</f>
        <v>406</v>
      </c>
    </row>
    <row r="4" spans="1:26" x14ac:dyDescent="0.35">
      <c r="A4">
        <v>2</v>
      </c>
      <c r="B4" t="s">
        <v>53</v>
      </c>
      <c r="C4">
        <v>7</v>
      </c>
      <c r="D4" s="1">
        <v>10</v>
      </c>
      <c r="E4" s="2">
        <v>45</v>
      </c>
      <c r="F4" s="1">
        <f t="shared" si="0"/>
        <v>450</v>
      </c>
      <c r="G4" s="1">
        <f t="shared" si="1"/>
        <v>315</v>
      </c>
      <c r="H4">
        <v>37</v>
      </c>
      <c r="I4" s="1">
        <f t="shared" si="2"/>
        <v>370</v>
      </c>
      <c r="J4" s="1">
        <f t="shared" ref="J4:J11" si="8">H4*$C4</f>
        <v>259</v>
      </c>
      <c r="K4">
        <v>39</v>
      </c>
      <c r="L4" s="1">
        <f t="shared" si="3"/>
        <v>390</v>
      </c>
      <c r="M4" s="1">
        <f t="shared" ref="M4:M11" si="9">K4*$C4</f>
        <v>273</v>
      </c>
      <c r="N4">
        <v>51</v>
      </c>
      <c r="O4" s="1">
        <f t="shared" si="4"/>
        <v>510</v>
      </c>
      <c r="P4" s="1">
        <f t="shared" ref="P4:P11" si="10">N4*$C4</f>
        <v>357</v>
      </c>
      <c r="Q4">
        <v>43</v>
      </c>
      <c r="R4" s="1">
        <f t="shared" si="5"/>
        <v>430</v>
      </c>
      <c r="S4" s="1">
        <f t="shared" ref="S4:S11" si="11">Q4*$C4</f>
        <v>301</v>
      </c>
      <c r="T4">
        <v>57</v>
      </c>
      <c r="U4" s="1">
        <f t="shared" si="6"/>
        <v>570</v>
      </c>
      <c r="V4" s="1">
        <f t="shared" ref="V4:V11" si="12">T4*$C4</f>
        <v>399</v>
      </c>
      <c r="W4">
        <v>66</v>
      </c>
      <c r="X4" s="1">
        <f t="shared" si="7"/>
        <v>660</v>
      </c>
      <c r="Y4" s="1">
        <f t="shared" ref="Y4:Y11" si="13">W4*$C4</f>
        <v>462</v>
      </c>
    </row>
    <row r="5" spans="1:26" x14ac:dyDescent="0.35">
      <c r="A5">
        <v>3</v>
      </c>
      <c r="B5" t="s">
        <v>4</v>
      </c>
      <c r="C5">
        <v>16</v>
      </c>
      <c r="D5" s="1">
        <v>20</v>
      </c>
      <c r="E5" s="2">
        <v>26</v>
      </c>
      <c r="F5" s="1">
        <f t="shared" si="0"/>
        <v>520</v>
      </c>
      <c r="G5" s="1">
        <f t="shared" si="1"/>
        <v>416</v>
      </c>
      <c r="H5">
        <v>19</v>
      </c>
      <c r="I5" s="1">
        <f t="shared" si="2"/>
        <v>380</v>
      </c>
      <c r="J5" s="1">
        <f t="shared" si="8"/>
        <v>304</v>
      </c>
      <c r="K5">
        <v>21</v>
      </c>
      <c r="L5" s="1">
        <f t="shared" si="3"/>
        <v>420</v>
      </c>
      <c r="M5" s="1">
        <f t="shared" si="9"/>
        <v>336</v>
      </c>
      <c r="N5">
        <v>26</v>
      </c>
      <c r="O5" s="1">
        <f t="shared" si="4"/>
        <v>520</v>
      </c>
      <c r="P5" s="1">
        <f t="shared" si="10"/>
        <v>416</v>
      </c>
      <c r="Q5">
        <v>24</v>
      </c>
      <c r="R5" s="1">
        <f t="shared" si="5"/>
        <v>480</v>
      </c>
      <c r="S5" s="1">
        <f t="shared" si="11"/>
        <v>384</v>
      </c>
      <c r="T5">
        <v>29</v>
      </c>
      <c r="U5" s="1">
        <f t="shared" si="6"/>
        <v>580</v>
      </c>
      <c r="V5" s="1">
        <f t="shared" si="12"/>
        <v>464</v>
      </c>
      <c r="W5">
        <v>34</v>
      </c>
      <c r="X5" s="1">
        <f t="shared" si="7"/>
        <v>680</v>
      </c>
      <c r="Y5" s="1">
        <f t="shared" si="13"/>
        <v>544</v>
      </c>
    </row>
    <row r="6" spans="1:26" x14ac:dyDescent="0.35">
      <c r="A6">
        <v>4</v>
      </c>
      <c r="B6" t="s">
        <v>5</v>
      </c>
      <c r="C6">
        <v>16</v>
      </c>
      <c r="D6" s="1">
        <v>20</v>
      </c>
      <c r="E6" s="2">
        <v>27</v>
      </c>
      <c r="F6" s="1">
        <f t="shared" si="0"/>
        <v>540</v>
      </c>
      <c r="G6" s="1">
        <f t="shared" si="1"/>
        <v>432</v>
      </c>
      <c r="H6">
        <v>31</v>
      </c>
      <c r="I6" s="1">
        <f t="shared" si="2"/>
        <v>620</v>
      </c>
      <c r="J6" s="1">
        <f t="shared" si="8"/>
        <v>496</v>
      </c>
      <c r="K6">
        <v>29</v>
      </c>
      <c r="L6" s="1">
        <f t="shared" si="3"/>
        <v>580</v>
      </c>
      <c r="M6" s="1">
        <f t="shared" si="9"/>
        <v>464</v>
      </c>
      <c r="N6">
        <v>37</v>
      </c>
      <c r="O6" s="1">
        <f t="shared" si="4"/>
        <v>740</v>
      </c>
      <c r="P6" s="1">
        <f t="shared" si="10"/>
        <v>592</v>
      </c>
      <c r="Q6">
        <v>33</v>
      </c>
      <c r="R6" s="1">
        <f t="shared" si="5"/>
        <v>660</v>
      </c>
      <c r="S6" s="1">
        <f t="shared" si="11"/>
        <v>528</v>
      </c>
      <c r="T6">
        <v>43</v>
      </c>
      <c r="U6" s="1">
        <f t="shared" si="6"/>
        <v>860</v>
      </c>
      <c r="V6" s="1">
        <f t="shared" si="12"/>
        <v>688</v>
      </c>
      <c r="W6">
        <v>51</v>
      </c>
      <c r="X6" s="1">
        <f t="shared" si="7"/>
        <v>1020</v>
      </c>
      <c r="Y6" s="1">
        <f t="shared" si="13"/>
        <v>816</v>
      </c>
    </row>
    <row r="7" spans="1:26" x14ac:dyDescent="0.35">
      <c r="A7">
        <v>5</v>
      </c>
      <c r="B7" t="s">
        <v>6</v>
      </c>
      <c r="C7">
        <v>20</v>
      </c>
      <c r="D7" s="1">
        <v>25</v>
      </c>
      <c r="E7" s="2">
        <v>17</v>
      </c>
      <c r="F7" s="1">
        <f t="shared" si="0"/>
        <v>425</v>
      </c>
      <c r="G7" s="1">
        <f t="shared" si="1"/>
        <v>340</v>
      </c>
      <c r="H7">
        <v>21</v>
      </c>
      <c r="I7" s="1">
        <f t="shared" si="2"/>
        <v>525</v>
      </c>
      <c r="J7" s="1">
        <f t="shared" si="8"/>
        <v>420</v>
      </c>
      <c r="K7">
        <v>22</v>
      </c>
      <c r="L7" s="1">
        <f t="shared" si="3"/>
        <v>550</v>
      </c>
      <c r="M7" s="1">
        <f t="shared" si="9"/>
        <v>440</v>
      </c>
      <c r="N7">
        <v>15</v>
      </c>
      <c r="O7" s="1">
        <f t="shared" si="4"/>
        <v>375</v>
      </c>
      <c r="P7" s="1">
        <f t="shared" si="10"/>
        <v>300</v>
      </c>
      <c r="Q7">
        <v>24</v>
      </c>
      <c r="R7" s="1">
        <f t="shared" si="5"/>
        <v>600</v>
      </c>
      <c r="S7" s="1">
        <f t="shared" si="11"/>
        <v>480</v>
      </c>
      <c r="T7">
        <v>29</v>
      </c>
      <c r="U7" s="1">
        <f t="shared" si="6"/>
        <v>725</v>
      </c>
      <c r="V7" s="1">
        <f t="shared" si="12"/>
        <v>580</v>
      </c>
      <c r="W7">
        <v>27</v>
      </c>
      <c r="X7" s="1">
        <f t="shared" si="7"/>
        <v>675</v>
      </c>
      <c r="Y7" s="1">
        <f t="shared" si="13"/>
        <v>540</v>
      </c>
    </row>
    <row r="8" spans="1:26" x14ac:dyDescent="0.35">
      <c r="A8">
        <v>6</v>
      </c>
      <c r="B8" t="s">
        <v>10</v>
      </c>
      <c r="C8">
        <v>20</v>
      </c>
      <c r="D8" s="1">
        <v>25</v>
      </c>
      <c r="E8" s="2">
        <v>30</v>
      </c>
      <c r="F8" s="1">
        <f t="shared" si="0"/>
        <v>750</v>
      </c>
      <c r="G8" s="1">
        <f t="shared" si="1"/>
        <v>600</v>
      </c>
      <c r="H8">
        <v>24</v>
      </c>
      <c r="I8" s="1">
        <f t="shared" si="2"/>
        <v>600</v>
      </c>
      <c r="J8" s="1">
        <f t="shared" si="8"/>
        <v>480</v>
      </c>
      <c r="K8">
        <v>22</v>
      </c>
      <c r="L8" s="1">
        <f t="shared" si="3"/>
        <v>550</v>
      </c>
      <c r="M8" s="1">
        <f t="shared" si="9"/>
        <v>440</v>
      </c>
      <c r="N8">
        <v>31</v>
      </c>
      <c r="O8" s="1">
        <f t="shared" si="4"/>
        <v>775</v>
      </c>
      <c r="P8" s="1">
        <f t="shared" si="10"/>
        <v>620</v>
      </c>
      <c r="Q8">
        <v>37</v>
      </c>
      <c r="R8" s="1">
        <f t="shared" si="5"/>
        <v>925</v>
      </c>
      <c r="S8" s="1">
        <f t="shared" si="11"/>
        <v>740</v>
      </c>
      <c r="T8">
        <v>41</v>
      </c>
      <c r="U8" s="1">
        <f t="shared" si="6"/>
        <v>1025</v>
      </c>
      <c r="V8" s="1">
        <f t="shared" si="12"/>
        <v>820</v>
      </c>
      <c r="W8">
        <v>55</v>
      </c>
      <c r="X8" s="1">
        <f t="shared" si="7"/>
        <v>1375</v>
      </c>
      <c r="Y8" s="1">
        <f t="shared" si="13"/>
        <v>1100</v>
      </c>
    </row>
    <row r="9" spans="1:26" x14ac:dyDescent="0.35">
      <c r="A9">
        <v>7</v>
      </c>
      <c r="B9" t="s">
        <v>7</v>
      </c>
      <c r="C9">
        <v>24</v>
      </c>
      <c r="D9" s="1">
        <v>30</v>
      </c>
      <c r="E9" s="2">
        <v>9</v>
      </c>
      <c r="F9" s="1">
        <f t="shared" si="0"/>
        <v>270</v>
      </c>
      <c r="G9" s="1">
        <f t="shared" si="1"/>
        <v>216</v>
      </c>
      <c r="H9">
        <v>5</v>
      </c>
      <c r="I9" s="1">
        <f t="shared" si="2"/>
        <v>150</v>
      </c>
      <c r="J9" s="1">
        <f t="shared" si="8"/>
        <v>120</v>
      </c>
      <c r="K9">
        <v>6</v>
      </c>
      <c r="L9" s="1">
        <f t="shared" si="3"/>
        <v>180</v>
      </c>
      <c r="M9" s="1">
        <f t="shared" si="9"/>
        <v>144</v>
      </c>
      <c r="N9">
        <v>11</v>
      </c>
      <c r="O9" s="1">
        <f t="shared" si="4"/>
        <v>330</v>
      </c>
      <c r="P9" s="1">
        <f t="shared" si="10"/>
        <v>264</v>
      </c>
      <c r="Q9">
        <v>9</v>
      </c>
      <c r="R9" s="1">
        <f t="shared" si="5"/>
        <v>270</v>
      </c>
      <c r="S9" s="1">
        <f t="shared" si="11"/>
        <v>216</v>
      </c>
      <c r="T9">
        <v>14</v>
      </c>
      <c r="U9" s="1">
        <f t="shared" si="6"/>
        <v>420</v>
      </c>
      <c r="V9" s="1">
        <f t="shared" si="12"/>
        <v>336</v>
      </c>
      <c r="W9">
        <v>16</v>
      </c>
      <c r="X9" s="1">
        <f t="shared" si="7"/>
        <v>480</v>
      </c>
      <c r="Y9" s="1">
        <f t="shared" si="13"/>
        <v>384</v>
      </c>
    </row>
    <row r="10" spans="1:26" x14ac:dyDescent="0.35">
      <c r="A10">
        <v>8</v>
      </c>
      <c r="B10" t="s">
        <v>8</v>
      </c>
      <c r="C10">
        <v>24</v>
      </c>
      <c r="D10" s="1">
        <v>30</v>
      </c>
      <c r="E10" s="2">
        <v>21</v>
      </c>
      <c r="F10" s="1">
        <f t="shared" si="0"/>
        <v>630</v>
      </c>
      <c r="G10" s="1">
        <f t="shared" si="1"/>
        <v>504</v>
      </c>
      <c r="H10">
        <v>26</v>
      </c>
      <c r="I10" s="1">
        <f t="shared" si="2"/>
        <v>780</v>
      </c>
      <c r="J10" s="1">
        <f t="shared" si="8"/>
        <v>624</v>
      </c>
      <c r="K10">
        <v>31</v>
      </c>
      <c r="L10" s="1">
        <f t="shared" si="3"/>
        <v>930</v>
      </c>
      <c r="M10" s="1">
        <f t="shared" si="9"/>
        <v>744</v>
      </c>
      <c r="N10">
        <v>28</v>
      </c>
      <c r="O10" s="1">
        <f t="shared" si="4"/>
        <v>840</v>
      </c>
      <c r="P10" s="1">
        <f t="shared" si="10"/>
        <v>672</v>
      </c>
      <c r="Q10">
        <v>25</v>
      </c>
      <c r="R10" s="1">
        <f t="shared" si="5"/>
        <v>750</v>
      </c>
      <c r="S10" s="1">
        <f t="shared" si="11"/>
        <v>600</v>
      </c>
      <c r="T10">
        <v>33</v>
      </c>
      <c r="U10" s="1">
        <f t="shared" si="6"/>
        <v>990</v>
      </c>
      <c r="V10" s="1">
        <f t="shared" si="12"/>
        <v>792</v>
      </c>
      <c r="W10">
        <v>37</v>
      </c>
      <c r="X10" s="1">
        <f t="shared" si="7"/>
        <v>1110</v>
      </c>
      <c r="Y10" s="1">
        <f t="shared" si="13"/>
        <v>888</v>
      </c>
    </row>
    <row r="11" spans="1:26" x14ac:dyDescent="0.35">
      <c r="A11">
        <v>9</v>
      </c>
      <c r="B11" t="s">
        <v>9</v>
      </c>
      <c r="C11">
        <v>40</v>
      </c>
      <c r="D11" s="1">
        <v>50</v>
      </c>
      <c r="E11" s="2">
        <v>13</v>
      </c>
      <c r="F11" s="1">
        <f t="shared" si="0"/>
        <v>650</v>
      </c>
      <c r="G11" s="1">
        <f t="shared" si="1"/>
        <v>520</v>
      </c>
      <c r="H11">
        <v>9</v>
      </c>
      <c r="I11" s="1">
        <f t="shared" si="2"/>
        <v>450</v>
      </c>
      <c r="J11" s="1">
        <f t="shared" si="8"/>
        <v>360</v>
      </c>
      <c r="K11">
        <v>21</v>
      </c>
      <c r="L11" s="1">
        <f t="shared" si="3"/>
        <v>1050</v>
      </c>
      <c r="M11" s="1">
        <f t="shared" si="9"/>
        <v>840</v>
      </c>
      <c r="N11">
        <v>17</v>
      </c>
      <c r="O11" s="1">
        <f t="shared" si="4"/>
        <v>850</v>
      </c>
      <c r="P11" s="1">
        <f t="shared" si="10"/>
        <v>680</v>
      </c>
      <c r="Q11">
        <v>17</v>
      </c>
      <c r="R11" s="1">
        <f t="shared" si="5"/>
        <v>850</v>
      </c>
      <c r="S11" s="1">
        <f t="shared" si="11"/>
        <v>680</v>
      </c>
      <c r="T11">
        <v>23</v>
      </c>
      <c r="U11" s="1">
        <f t="shared" si="6"/>
        <v>1150</v>
      </c>
      <c r="V11" s="1">
        <f t="shared" si="12"/>
        <v>920</v>
      </c>
      <c r="W11">
        <v>29</v>
      </c>
      <c r="X11" s="1">
        <f t="shared" si="7"/>
        <v>1450</v>
      </c>
      <c r="Y11" s="1">
        <f t="shared" si="13"/>
        <v>1160</v>
      </c>
    </row>
    <row r="13" spans="1:26" x14ac:dyDescent="0.35">
      <c r="B13" t="s">
        <v>19</v>
      </c>
      <c r="E13" s="2">
        <f>SUM(E3:E11)</f>
        <v>216</v>
      </c>
      <c r="F13" s="1">
        <f>SUM(F3:F11)</f>
        <v>4515</v>
      </c>
      <c r="G13" s="1">
        <f>SUM(G3:G11)</f>
        <v>3539</v>
      </c>
      <c r="H13" s="2">
        <f t="shared" ref="H13:W13" si="14">SUM(H3:H11)</f>
        <v>198</v>
      </c>
      <c r="I13" s="1">
        <f>SUM(I3:I11)</f>
        <v>4135</v>
      </c>
      <c r="J13" s="1">
        <f>SUM(J3:J11)</f>
        <v>3245</v>
      </c>
      <c r="K13" s="2">
        <f t="shared" si="14"/>
        <v>223</v>
      </c>
      <c r="L13" s="1">
        <f>SUM(L3:L11)</f>
        <v>4970</v>
      </c>
      <c r="M13" s="1">
        <f>SUM(M3:M11)</f>
        <v>3905</v>
      </c>
      <c r="N13" s="2">
        <f t="shared" si="14"/>
        <v>253</v>
      </c>
      <c r="O13" s="1">
        <f>SUM(O3:O11)</f>
        <v>5310</v>
      </c>
      <c r="P13" s="1">
        <f>SUM(P3:P11)</f>
        <v>4160</v>
      </c>
      <c r="Q13" s="2">
        <f t="shared" si="14"/>
        <v>242</v>
      </c>
      <c r="R13" s="1">
        <f>SUM(R3:R11)</f>
        <v>5265</v>
      </c>
      <c r="S13" s="1">
        <f>SUM(S3:S11)</f>
        <v>4139</v>
      </c>
      <c r="T13" s="2">
        <f t="shared" si="14"/>
        <v>312</v>
      </c>
      <c r="U13" s="1">
        <f>SUM(U3:U11)</f>
        <v>6750</v>
      </c>
      <c r="V13" s="1">
        <f>SUM(V3:V11)</f>
        <v>5300</v>
      </c>
      <c r="W13" s="2">
        <f t="shared" si="14"/>
        <v>373</v>
      </c>
      <c r="X13" s="1">
        <f>SUM(X3:X11)</f>
        <v>8030</v>
      </c>
      <c r="Y13" s="1">
        <f>SUM(Y3:Y11)</f>
        <v>6300</v>
      </c>
    </row>
    <row r="17" spans="1:19" x14ac:dyDescent="0.35">
      <c r="A17" t="s">
        <v>27</v>
      </c>
      <c r="B17" t="s">
        <v>21</v>
      </c>
      <c r="C17" s="3" t="s">
        <v>11</v>
      </c>
      <c r="D17" t="s">
        <v>22</v>
      </c>
      <c r="F17" s="7" t="s">
        <v>66</v>
      </c>
      <c r="G17" s="8" t="s">
        <v>67</v>
      </c>
      <c r="H17" s="8" t="s">
        <v>68</v>
      </c>
      <c r="I17" s="8" t="s">
        <v>69</v>
      </c>
      <c r="J17" s="9" t="s">
        <v>70</v>
      </c>
      <c r="L17" t="s">
        <v>37</v>
      </c>
      <c r="M17" t="s">
        <v>39</v>
      </c>
      <c r="N17" t="s">
        <v>43</v>
      </c>
      <c r="O17" t="s">
        <v>44</v>
      </c>
      <c r="P17" t="s">
        <v>45</v>
      </c>
      <c r="R17" t="s">
        <v>33</v>
      </c>
      <c r="S17" t="s">
        <v>51</v>
      </c>
    </row>
    <row r="18" spans="1:19" ht="43.5" x14ac:dyDescent="0.35">
      <c r="A18">
        <v>1</v>
      </c>
      <c r="B18" t="s">
        <v>23</v>
      </c>
      <c r="C18" s="1">
        <v>10</v>
      </c>
      <c r="D18">
        <v>7</v>
      </c>
      <c r="F18" s="7" t="s">
        <v>33</v>
      </c>
      <c r="G18" s="8" t="s">
        <v>40</v>
      </c>
      <c r="H18" s="8" t="s">
        <v>41</v>
      </c>
      <c r="I18" s="8" t="s">
        <v>35</v>
      </c>
      <c r="J18" s="9" t="s">
        <v>42</v>
      </c>
      <c r="L18" t="s">
        <v>2</v>
      </c>
      <c r="M18" s="2">
        <f>SUM(E3+H3+K3+N3+Q3+T3+W3)</f>
        <v>254</v>
      </c>
      <c r="N18" s="1">
        <f>(M18*C3)</f>
        <v>1778</v>
      </c>
      <c r="O18" s="1">
        <f>(M18*D3)</f>
        <v>2540</v>
      </c>
      <c r="P18" s="1">
        <f>(O18-N18)</f>
        <v>762</v>
      </c>
      <c r="R18" t="s">
        <v>12</v>
      </c>
      <c r="S18" s="2">
        <f>E13</f>
        <v>216</v>
      </c>
    </row>
    <row r="19" spans="1:19" x14ac:dyDescent="0.35">
      <c r="A19">
        <v>2</v>
      </c>
      <c r="B19" t="s">
        <v>52</v>
      </c>
      <c r="C19" s="1">
        <v>10</v>
      </c>
      <c r="D19">
        <v>7</v>
      </c>
      <c r="F19" t="s">
        <v>12</v>
      </c>
      <c r="G19" s="1">
        <f>F13</f>
        <v>4515</v>
      </c>
      <c r="H19" s="1">
        <f>G13</f>
        <v>3539</v>
      </c>
      <c r="I19" s="6">
        <v>240</v>
      </c>
      <c r="J19" s="1">
        <f t="shared" ref="J19:J25" si="15">G19-H19-I19</f>
        <v>736</v>
      </c>
      <c r="L19" t="s">
        <v>53</v>
      </c>
      <c r="M19" s="2">
        <f t="shared" ref="M19:M26" si="16">SUM(E4+H4+K4+N4+Q4+T4+W4)</f>
        <v>338</v>
      </c>
      <c r="N19" s="1">
        <f t="shared" ref="N19:N26" si="17">(M19*C4)</f>
        <v>2366</v>
      </c>
      <c r="O19" s="1">
        <f t="shared" ref="O19:O26" si="18">(M19*D4)</f>
        <v>3380</v>
      </c>
      <c r="P19" s="1">
        <f t="shared" ref="P19:P26" si="19">(O19-N19)</f>
        <v>1014</v>
      </c>
      <c r="R19" t="s">
        <v>13</v>
      </c>
      <c r="S19" s="2">
        <f>H13</f>
        <v>198</v>
      </c>
    </row>
    <row r="20" spans="1:19" x14ac:dyDescent="0.35">
      <c r="A20">
        <v>3</v>
      </c>
      <c r="B20" t="s">
        <v>25</v>
      </c>
      <c r="C20" s="1">
        <v>20</v>
      </c>
      <c r="D20">
        <v>16</v>
      </c>
      <c r="F20" t="s">
        <v>13</v>
      </c>
      <c r="G20" s="1">
        <f>I13</f>
        <v>4135</v>
      </c>
      <c r="H20" s="1">
        <f>J13</f>
        <v>3245</v>
      </c>
      <c r="I20" s="6">
        <v>240</v>
      </c>
      <c r="J20" s="1">
        <f t="shared" si="15"/>
        <v>650</v>
      </c>
      <c r="L20" t="s">
        <v>4</v>
      </c>
      <c r="M20" s="2">
        <f t="shared" si="16"/>
        <v>179</v>
      </c>
      <c r="N20" s="1">
        <f t="shared" si="17"/>
        <v>2864</v>
      </c>
      <c r="O20" s="1">
        <f t="shared" si="18"/>
        <v>3580</v>
      </c>
      <c r="P20" s="1">
        <f t="shared" si="19"/>
        <v>716</v>
      </c>
      <c r="R20" t="s">
        <v>14</v>
      </c>
      <c r="S20" s="2">
        <f>K13</f>
        <v>223</v>
      </c>
    </row>
    <row r="21" spans="1:19" x14ac:dyDescent="0.35">
      <c r="A21">
        <v>4</v>
      </c>
      <c r="B21" t="s">
        <v>26</v>
      </c>
      <c r="C21" s="1">
        <v>20</v>
      </c>
      <c r="D21">
        <v>16</v>
      </c>
      <c r="F21" t="s">
        <v>14</v>
      </c>
      <c r="G21" s="1">
        <f>L13</f>
        <v>4970</v>
      </c>
      <c r="H21" s="1">
        <f>M13</f>
        <v>3905</v>
      </c>
      <c r="I21" s="6">
        <v>240</v>
      </c>
      <c r="J21" s="1">
        <f t="shared" si="15"/>
        <v>825</v>
      </c>
      <c r="L21" t="s">
        <v>5</v>
      </c>
      <c r="M21" s="2">
        <f t="shared" si="16"/>
        <v>251</v>
      </c>
      <c r="N21" s="1">
        <f t="shared" si="17"/>
        <v>4016</v>
      </c>
      <c r="O21" s="1">
        <f t="shared" si="18"/>
        <v>5020</v>
      </c>
      <c r="P21" s="1">
        <f t="shared" si="19"/>
        <v>1004</v>
      </c>
      <c r="R21" t="s">
        <v>49</v>
      </c>
      <c r="S21" s="2">
        <f>N13</f>
        <v>253</v>
      </c>
    </row>
    <row r="22" spans="1:19" x14ac:dyDescent="0.35">
      <c r="A22">
        <v>5</v>
      </c>
      <c r="B22" t="s">
        <v>6</v>
      </c>
      <c r="C22" s="1">
        <v>25</v>
      </c>
      <c r="D22">
        <v>20</v>
      </c>
      <c r="F22" t="s">
        <v>15</v>
      </c>
      <c r="G22" s="1">
        <f>O13</f>
        <v>5310</v>
      </c>
      <c r="H22" s="1">
        <f>P13</f>
        <v>4160</v>
      </c>
      <c r="I22" s="6">
        <v>240</v>
      </c>
      <c r="J22" s="1">
        <f t="shared" si="15"/>
        <v>910</v>
      </c>
      <c r="L22" t="s">
        <v>6</v>
      </c>
      <c r="M22" s="2">
        <f t="shared" si="16"/>
        <v>155</v>
      </c>
      <c r="N22" s="1">
        <f t="shared" si="17"/>
        <v>3100</v>
      </c>
      <c r="O22" s="1">
        <f t="shared" si="18"/>
        <v>3875</v>
      </c>
      <c r="P22" s="1">
        <f t="shared" si="19"/>
        <v>775</v>
      </c>
      <c r="R22" t="s">
        <v>16</v>
      </c>
      <c r="S22" s="2">
        <f>Q13</f>
        <v>242</v>
      </c>
    </row>
    <row r="23" spans="1:19" x14ac:dyDescent="0.35">
      <c r="A23">
        <v>6</v>
      </c>
      <c r="B23" t="s">
        <v>10</v>
      </c>
      <c r="C23" s="1">
        <v>25</v>
      </c>
      <c r="D23">
        <v>20</v>
      </c>
      <c r="F23" t="s">
        <v>16</v>
      </c>
      <c r="G23" s="1">
        <f>R13</f>
        <v>5265</v>
      </c>
      <c r="H23" s="1">
        <f>S13</f>
        <v>4139</v>
      </c>
      <c r="I23" s="6">
        <v>240</v>
      </c>
      <c r="J23" s="1">
        <f t="shared" si="15"/>
        <v>886</v>
      </c>
      <c r="L23" t="s">
        <v>10</v>
      </c>
      <c r="M23" s="2">
        <f t="shared" si="16"/>
        <v>240</v>
      </c>
      <c r="N23" s="1">
        <f t="shared" si="17"/>
        <v>4800</v>
      </c>
      <c r="O23" s="1">
        <f t="shared" si="18"/>
        <v>6000</v>
      </c>
      <c r="P23" s="1">
        <f t="shared" si="19"/>
        <v>1200</v>
      </c>
      <c r="R23" t="s">
        <v>34</v>
      </c>
      <c r="S23" s="2">
        <f>T13</f>
        <v>312</v>
      </c>
    </row>
    <row r="24" spans="1:19" x14ac:dyDescent="0.35">
      <c r="A24">
        <v>7</v>
      </c>
      <c r="B24" t="s">
        <v>7</v>
      </c>
      <c r="C24" s="1">
        <v>30</v>
      </c>
      <c r="D24">
        <v>24</v>
      </c>
      <c r="F24" t="s">
        <v>34</v>
      </c>
      <c r="G24" s="1">
        <f>U13</f>
        <v>6750</v>
      </c>
      <c r="H24" s="1">
        <f>V13</f>
        <v>5300</v>
      </c>
      <c r="I24" s="6">
        <v>240</v>
      </c>
      <c r="J24" s="1">
        <f t="shared" si="15"/>
        <v>1210</v>
      </c>
      <c r="L24" t="s">
        <v>7</v>
      </c>
      <c r="M24" s="2">
        <f t="shared" si="16"/>
        <v>70</v>
      </c>
      <c r="N24" s="1">
        <f t="shared" si="17"/>
        <v>1680</v>
      </c>
      <c r="O24" s="1">
        <f t="shared" si="18"/>
        <v>2100</v>
      </c>
      <c r="P24" s="1">
        <f t="shared" si="19"/>
        <v>420</v>
      </c>
      <c r="R24" t="s">
        <v>18</v>
      </c>
      <c r="S24" s="2">
        <f>W13</f>
        <v>373</v>
      </c>
    </row>
    <row r="25" spans="1:19" x14ac:dyDescent="0.35">
      <c r="A25">
        <v>8</v>
      </c>
      <c r="B25" t="s">
        <v>8</v>
      </c>
      <c r="C25" s="1">
        <v>30</v>
      </c>
      <c r="D25">
        <v>24</v>
      </c>
      <c r="F25" t="s">
        <v>18</v>
      </c>
      <c r="G25" s="1">
        <f>X13</f>
        <v>8030</v>
      </c>
      <c r="H25" s="1">
        <f>Y13</f>
        <v>6300</v>
      </c>
      <c r="I25" s="6">
        <v>240</v>
      </c>
      <c r="J25" s="1">
        <f t="shared" si="15"/>
        <v>1490</v>
      </c>
      <c r="L25" t="s">
        <v>8</v>
      </c>
      <c r="M25" s="2">
        <f t="shared" si="16"/>
        <v>201</v>
      </c>
      <c r="N25" s="1">
        <f t="shared" si="17"/>
        <v>4824</v>
      </c>
      <c r="O25" s="1">
        <f t="shared" si="18"/>
        <v>6030</v>
      </c>
      <c r="P25" s="1">
        <f t="shared" si="19"/>
        <v>1206</v>
      </c>
    </row>
    <row r="26" spans="1:19" x14ac:dyDescent="0.35">
      <c r="A26">
        <v>9</v>
      </c>
      <c r="B26" t="s">
        <v>9</v>
      </c>
      <c r="C26" s="1">
        <v>50</v>
      </c>
      <c r="D26">
        <v>40</v>
      </c>
      <c r="L26" t="s">
        <v>9</v>
      </c>
      <c r="M26" s="2">
        <f t="shared" si="16"/>
        <v>129</v>
      </c>
      <c r="N26" s="1">
        <f t="shared" si="17"/>
        <v>5160</v>
      </c>
      <c r="O26" s="1">
        <f t="shared" si="18"/>
        <v>6450</v>
      </c>
      <c r="P26" s="1">
        <f t="shared" si="19"/>
        <v>1290</v>
      </c>
    </row>
    <row r="27" spans="1:19" x14ac:dyDescent="0.35">
      <c r="F27" t="s">
        <v>19</v>
      </c>
      <c r="J27" s="1">
        <f>SUM(J19:J25)</f>
        <v>6707</v>
      </c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BEA7-F49C-42E8-89E0-1BCBD28A3D09}">
  <dimension ref="A1:Z29"/>
  <sheetViews>
    <sheetView zoomScale="55" zoomScaleNormal="85" workbookViewId="0">
      <selection activeCell="H32" sqref="H32"/>
    </sheetView>
  </sheetViews>
  <sheetFormatPr defaultRowHeight="14.5" x14ac:dyDescent="0.35"/>
  <cols>
    <col min="1" max="1" width="10.36328125" customWidth="1"/>
    <col min="2" max="2" width="11.36328125" customWidth="1"/>
    <col min="3" max="3" width="11.7265625" customWidth="1"/>
    <col min="4" max="4" width="11.90625" customWidth="1"/>
    <col min="5" max="5" width="10.81640625" customWidth="1"/>
    <col min="6" max="6" width="16.90625" customWidth="1"/>
    <col min="7" max="7" width="18.90625" customWidth="1"/>
    <col min="8" max="8" width="12.453125" customWidth="1"/>
    <col min="9" max="9" width="12.54296875" customWidth="1"/>
    <col min="10" max="10" width="13.1796875" customWidth="1"/>
    <col min="12" max="12" width="19.90625" customWidth="1"/>
    <col min="13" max="13" width="11.81640625" customWidth="1"/>
    <col min="14" max="14" width="8.81640625" bestFit="1" customWidth="1"/>
    <col min="15" max="15" width="10.81640625" customWidth="1"/>
    <col min="16" max="16" width="14.08984375" customWidth="1"/>
    <col min="17" max="17" width="12.7265625" customWidth="1"/>
    <col min="18" max="18" width="11.08984375" customWidth="1"/>
    <col min="19" max="19" width="11.54296875" customWidth="1"/>
    <col min="20" max="20" width="8.81640625" bestFit="1" customWidth="1"/>
    <col min="21" max="22" width="13" customWidth="1"/>
    <col min="23" max="23" width="8.81640625" bestFit="1" customWidth="1"/>
    <col min="24" max="24" width="11.7265625" customWidth="1"/>
    <col min="25" max="25" width="11.26953125" customWidth="1"/>
  </cols>
  <sheetData>
    <row r="1" spans="1:26" x14ac:dyDescent="0.35">
      <c r="A1" s="5" t="s">
        <v>0</v>
      </c>
      <c r="B1" s="5" t="s">
        <v>1</v>
      </c>
      <c r="C1" s="5" t="s">
        <v>31</v>
      </c>
      <c r="D1" s="5" t="s">
        <v>32</v>
      </c>
      <c r="E1" s="12" t="s">
        <v>12</v>
      </c>
      <c r="F1" s="12"/>
      <c r="G1" s="12"/>
      <c r="H1" s="13" t="s">
        <v>13</v>
      </c>
      <c r="I1" s="13"/>
      <c r="J1" s="13"/>
      <c r="K1" s="12" t="s">
        <v>14</v>
      </c>
      <c r="L1" s="12"/>
      <c r="M1" s="12"/>
      <c r="N1" s="13" t="s">
        <v>15</v>
      </c>
      <c r="O1" s="13"/>
      <c r="P1" s="13"/>
      <c r="Q1" s="12" t="s">
        <v>16</v>
      </c>
      <c r="R1" s="12"/>
      <c r="S1" s="12"/>
      <c r="T1" s="13" t="s">
        <v>17</v>
      </c>
      <c r="U1" s="13"/>
      <c r="V1" s="13"/>
      <c r="W1" s="12" t="s">
        <v>18</v>
      </c>
      <c r="X1" s="12"/>
      <c r="Y1" s="12"/>
    </row>
    <row r="2" spans="1:26" x14ac:dyDescent="0.35">
      <c r="A2" s="4"/>
      <c r="B2" s="4"/>
      <c r="C2" s="4"/>
      <c r="D2" s="4"/>
      <c r="E2" s="4" t="s">
        <v>20</v>
      </c>
      <c r="F2" s="4" t="s">
        <v>30</v>
      </c>
      <c r="G2" s="4" t="s">
        <v>36</v>
      </c>
      <c r="H2" s="4" t="s">
        <v>20</v>
      </c>
      <c r="I2" s="4" t="s">
        <v>30</v>
      </c>
      <c r="J2" s="4" t="s">
        <v>29</v>
      </c>
      <c r="K2" s="4" t="s">
        <v>20</v>
      </c>
      <c r="L2" s="4" t="s">
        <v>30</v>
      </c>
      <c r="M2" s="4" t="s">
        <v>29</v>
      </c>
      <c r="N2" s="4" t="s">
        <v>20</v>
      </c>
      <c r="O2" s="4" t="s">
        <v>30</v>
      </c>
      <c r="P2" s="4" t="s">
        <v>29</v>
      </c>
      <c r="Q2" s="4" t="s">
        <v>20</v>
      </c>
      <c r="R2" s="4" t="s">
        <v>30</v>
      </c>
      <c r="S2" s="4" t="s">
        <v>29</v>
      </c>
      <c r="T2" s="4" t="s">
        <v>20</v>
      </c>
      <c r="U2" s="4" t="s">
        <v>30</v>
      </c>
      <c r="V2" s="4" t="s">
        <v>29</v>
      </c>
      <c r="W2" s="4" t="s">
        <v>20</v>
      </c>
      <c r="X2" s="4" t="s">
        <v>30</v>
      </c>
      <c r="Y2" s="4" t="s">
        <v>29</v>
      </c>
      <c r="Z2" s="4"/>
    </row>
    <row r="3" spans="1:26" x14ac:dyDescent="0.35">
      <c r="A3">
        <v>1</v>
      </c>
      <c r="B3" t="s">
        <v>2</v>
      </c>
      <c r="C3">
        <v>7</v>
      </c>
      <c r="D3" s="1">
        <v>10</v>
      </c>
      <c r="E3" s="2">
        <v>30</v>
      </c>
      <c r="F3" s="1">
        <f t="shared" ref="F3:F11" si="0">E3*D3</f>
        <v>300</v>
      </c>
      <c r="G3" s="1">
        <f t="shared" ref="G3:G11" si="1">E3*$C3</f>
        <v>210</v>
      </c>
      <c r="H3">
        <v>29</v>
      </c>
      <c r="I3" s="1">
        <f t="shared" ref="I3:I11" si="2">H3*D3</f>
        <v>290</v>
      </c>
      <c r="J3" s="1">
        <f>H3*$C3</f>
        <v>203</v>
      </c>
      <c r="K3">
        <v>33</v>
      </c>
      <c r="L3" s="1">
        <f t="shared" ref="L3:L11" si="3">K3*D3</f>
        <v>330</v>
      </c>
      <c r="M3" s="1">
        <f>K3*$C3</f>
        <v>231</v>
      </c>
      <c r="N3">
        <v>37</v>
      </c>
      <c r="O3" s="1">
        <f t="shared" ref="O3:O11" si="4">N3*D3</f>
        <v>370</v>
      </c>
      <c r="P3" s="1">
        <f>N3*$C3</f>
        <v>259</v>
      </c>
      <c r="Q3">
        <v>40</v>
      </c>
      <c r="R3" s="1">
        <f t="shared" ref="R3:R11" si="5">Q3*D3</f>
        <v>400</v>
      </c>
      <c r="S3" s="1">
        <f>Q3*$C3</f>
        <v>280</v>
      </c>
      <c r="T3">
        <v>48</v>
      </c>
      <c r="U3" s="1">
        <f t="shared" ref="U3:U11" si="6">T3*D3</f>
        <v>480</v>
      </c>
      <c r="V3" s="1">
        <f>T3*$C3</f>
        <v>336</v>
      </c>
      <c r="W3">
        <v>55</v>
      </c>
      <c r="X3" s="1">
        <f t="shared" ref="X3:X11" si="7">W3*D3</f>
        <v>550</v>
      </c>
      <c r="Y3" s="1">
        <f>W3*$C3</f>
        <v>385</v>
      </c>
    </row>
    <row r="4" spans="1:26" x14ac:dyDescent="0.35">
      <c r="A4">
        <v>2</v>
      </c>
      <c r="B4" t="s">
        <v>3</v>
      </c>
      <c r="C4">
        <v>7</v>
      </c>
      <c r="D4" s="1">
        <v>10</v>
      </c>
      <c r="E4" s="2">
        <v>37</v>
      </c>
      <c r="F4" s="1">
        <f t="shared" si="0"/>
        <v>370</v>
      </c>
      <c r="G4" s="1">
        <f t="shared" si="1"/>
        <v>259</v>
      </c>
      <c r="H4">
        <v>40</v>
      </c>
      <c r="I4" s="1">
        <f t="shared" si="2"/>
        <v>400</v>
      </c>
      <c r="J4" s="1">
        <f t="shared" ref="J4:J11" si="8">H4*$C4</f>
        <v>280</v>
      </c>
      <c r="K4">
        <v>39</v>
      </c>
      <c r="L4" s="1">
        <f t="shared" si="3"/>
        <v>390</v>
      </c>
      <c r="M4" s="1">
        <f t="shared" ref="M4:M11" si="9">K4*$C4</f>
        <v>273</v>
      </c>
      <c r="N4">
        <v>44</v>
      </c>
      <c r="O4" s="1">
        <f t="shared" si="4"/>
        <v>440</v>
      </c>
      <c r="P4" s="1">
        <f t="shared" ref="P4:P11" si="10">N4*$C4</f>
        <v>308</v>
      </c>
      <c r="Q4">
        <v>48</v>
      </c>
      <c r="R4" s="1">
        <f t="shared" si="5"/>
        <v>480</v>
      </c>
      <c r="S4" s="1">
        <f t="shared" ref="S4:S11" si="11">Q4*$C4</f>
        <v>336</v>
      </c>
      <c r="T4">
        <v>55</v>
      </c>
      <c r="U4" s="1">
        <f t="shared" si="6"/>
        <v>550</v>
      </c>
      <c r="V4" s="1">
        <f t="shared" ref="V4:V11" si="12">T4*$C4</f>
        <v>385</v>
      </c>
      <c r="W4">
        <v>61</v>
      </c>
      <c r="X4" s="1">
        <f t="shared" si="7"/>
        <v>610</v>
      </c>
      <c r="Y4" s="1">
        <f t="shared" ref="Y4:Y11" si="13">W4*$C4</f>
        <v>427</v>
      </c>
    </row>
    <row r="5" spans="1:26" x14ac:dyDescent="0.35">
      <c r="A5">
        <v>3</v>
      </c>
      <c r="B5" t="s">
        <v>4</v>
      </c>
      <c r="C5">
        <v>16</v>
      </c>
      <c r="D5" s="1">
        <v>20</v>
      </c>
      <c r="E5" s="2">
        <v>23</v>
      </c>
      <c r="F5" s="1">
        <f t="shared" si="0"/>
        <v>460</v>
      </c>
      <c r="G5" s="1">
        <f t="shared" si="1"/>
        <v>368</v>
      </c>
      <c r="H5">
        <v>22</v>
      </c>
      <c r="I5" s="1">
        <f t="shared" si="2"/>
        <v>440</v>
      </c>
      <c r="J5" s="1">
        <f t="shared" si="8"/>
        <v>352</v>
      </c>
      <c r="K5">
        <v>26</v>
      </c>
      <c r="L5" s="1">
        <f t="shared" si="3"/>
        <v>520</v>
      </c>
      <c r="M5" s="1">
        <f t="shared" si="9"/>
        <v>416</v>
      </c>
      <c r="N5">
        <v>20</v>
      </c>
      <c r="O5" s="1">
        <f t="shared" si="4"/>
        <v>400</v>
      </c>
      <c r="P5" s="1">
        <f t="shared" si="10"/>
        <v>320</v>
      </c>
      <c r="Q5">
        <v>28</v>
      </c>
      <c r="R5" s="1">
        <f t="shared" si="5"/>
        <v>560</v>
      </c>
      <c r="S5" s="1">
        <f t="shared" si="11"/>
        <v>448</v>
      </c>
      <c r="T5">
        <v>33</v>
      </c>
      <c r="U5" s="1">
        <f t="shared" si="6"/>
        <v>660</v>
      </c>
      <c r="V5" s="1">
        <f t="shared" si="12"/>
        <v>528</v>
      </c>
      <c r="W5">
        <v>38</v>
      </c>
      <c r="X5" s="1">
        <f t="shared" si="7"/>
        <v>760</v>
      </c>
      <c r="Y5" s="1">
        <f t="shared" si="13"/>
        <v>608</v>
      </c>
    </row>
    <row r="6" spans="1:26" x14ac:dyDescent="0.35">
      <c r="A6">
        <v>4</v>
      </c>
      <c r="B6" t="s">
        <v>5</v>
      </c>
      <c r="C6">
        <v>16</v>
      </c>
      <c r="D6" s="1">
        <v>20</v>
      </c>
      <c r="E6" s="2">
        <v>30</v>
      </c>
      <c r="F6" s="1">
        <f t="shared" si="0"/>
        <v>600</v>
      </c>
      <c r="G6" s="1">
        <f t="shared" si="1"/>
        <v>480</v>
      </c>
      <c r="H6">
        <v>34</v>
      </c>
      <c r="I6" s="1">
        <f t="shared" si="2"/>
        <v>680</v>
      </c>
      <c r="J6" s="1">
        <f t="shared" si="8"/>
        <v>544</v>
      </c>
      <c r="K6">
        <v>29</v>
      </c>
      <c r="L6" s="1">
        <f t="shared" si="3"/>
        <v>580</v>
      </c>
      <c r="M6" s="1">
        <f t="shared" si="9"/>
        <v>464</v>
      </c>
      <c r="N6">
        <v>35</v>
      </c>
      <c r="O6" s="1">
        <f t="shared" si="4"/>
        <v>700</v>
      </c>
      <c r="P6" s="1">
        <f t="shared" si="10"/>
        <v>560</v>
      </c>
      <c r="Q6">
        <v>38</v>
      </c>
      <c r="R6" s="1">
        <f t="shared" si="5"/>
        <v>760</v>
      </c>
      <c r="S6" s="1">
        <f t="shared" si="11"/>
        <v>608</v>
      </c>
      <c r="T6">
        <v>44</v>
      </c>
      <c r="U6" s="1">
        <f t="shared" si="6"/>
        <v>880</v>
      </c>
      <c r="V6" s="1">
        <f t="shared" si="12"/>
        <v>704</v>
      </c>
      <c r="W6">
        <v>57</v>
      </c>
      <c r="X6" s="1">
        <f t="shared" si="7"/>
        <v>1140</v>
      </c>
      <c r="Y6" s="1">
        <f t="shared" si="13"/>
        <v>912</v>
      </c>
    </row>
    <row r="7" spans="1:26" x14ac:dyDescent="0.35">
      <c r="A7">
        <v>5</v>
      </c>
      <c r="B7" t="s">
        <v>6</v>
      </c>
      <c r="C7">
        <v>20</v>
      </c>
      <c r="D7" s="1">
        <v>25</v>
      </c>
      <c r="E7" s="2">
        <v>20</v>
      </c>
      <c r="F7" s="1">
        <f t="shared" si="0"/>
        <v>500</v>
      </c>
      <c r="G7" s="1">
        <f t="shared" si="1"/>
        <v>400</v>
      </c>
      <c r="H7">
        <v>18</v>
      </c>
      <c r="I7" s="1">
        <f t="shared" si="2"/>
        <v>450</v>
      </c>
      <c r="J7" s="1">
        <f t="shared" si="8"/>
        <v>360</v>
      </c>
      <c r="K7">
        <v>23</v>
      </c>
      <c r="L7" s="1">
        <f t="shared" si="3"/>
        <v>575</v>
      </c>
      <c r="M7" s="1">
        <f t="shared" si="9"/>
        <v>460</v>
      </c>
      <c r="N7">
        <v>21</v>
      </c>
      <c r="O7" s="1">
        <f t="shared" si="4"/>
        <v>525</v>
      </c>
      <c r="P7" s="1">
        <f t="shared" si="10"/>
        <v>420</v>
      </c>
      <c r="Q7">
        <v>25</v>
      </c>
      <c r="R7" s="1">
        <f t="shared" si="5"/>
        <v>625</v>
      </c>
      <c r="S7" s="1">
        <f t="shared" si="11"/>
        <v>500</v>
      </c>
      <c r="T7">
        <v>30</v>
      </c>
      <c r="U7" s="1">
        <f t="shared" si="6"/>
        <v>750</v>
      </c>
      <c r="V7" s="1">
        <f t="shared" si="12"/>
        <v>600</v>
      </c>
      <c r="W7">
        <v>32</v>
      </c>
      <c r="X7" s="1">
        <f t="shared" si="7"/>
        <v>800</v>
      </c>
      <c r="Y7" s="1">
        <f t="shared" si="13"/>
        <v>640</v>
      </c>
    </row>
    <row r="8" spans="1:26" x14ac:dyDescent="0.35">
      <c r="A8">
        <v>6</v>
      </c>
      <c r="B8" t="s">
        <v>10</v>
      </c>
      <c r="C8">
        <v>20</v>
      </c>
      <c r="D8" s="1">
        <v>25</v>
      </c>
      <c r="E8" s="2">
        <v>33</v>
      </c>
      <c r="F8" s="1">
        <f t="shared" si="0"/>
        <v>825</v>
      </c>
      <c r="G8" s="1">
        <f t="shared" si="1"/>
        <v>660</v>
      </c>
      <c r="H8">
        <v>27</v>
      </c>
      <c r="I8" s="1">
        <f t="shared" si="2"/>
        <v>675</v>
      </c>
      <c r="J8" s="1">
        <f t="shared" si="8"/>
        <v>540</v>
      </c>
      <c r="K8">
        <v>30</v>
      </c>
      <c r="L8" s="1">
        <f t="shared" si="3"/>
        <v>750</v>
      </c>
      <c r="M8" s="1">
        <f t="shared" si="9"/>
        <v>600</v>
      </c>
      <c r="N8">
        <v>37</v>
      </c>
      <c r="O8" s="1">
        <f t="shared" si="4"/>
        <v>925</v>
      </c>
      <c r="P8" s="1">
        <f t="shared" si="10"/>
        <v>740</v>
      </c>
      <c r="Q8">
        <v>40</v>
      </c>
      <c r="R8" s="1">
        <f t="shared" si="5"/>
        <v>1000</v>
      </c>
      <c r="S8" s="1">
        <f t="shared" si="11"/>
        <v>800</v>
      </c>
      <c r="T8">
        <v>48</v>
      </c>
      <c r="U8" s="1">
        <f t="shared" si="6"/>
        <v>1200</v>
      </c>
      <c r="V8" s="1">
        <f t="shared" si="12"/>
        <v>960</v>
      </c>
      <c r="W8">
        <v>52</v>
      </c>
      <c r="X8" s="1">
        <f t="shared" si="7"/>
        <v>1300</v>
      </c>
      <c r="Y8" s="1">
        <f t="shared" si="13"/>
        <v>1040</v>
      </c>
    </row>
    <row r="9" spans="1:26" x14ac:dyDescent="0.35">
      <c r="A9">
        <v>7</v>
      </c>
      <c r="B9" t="s">
        <v>7</v>
      </c>
      <c r="C9">
        <v>24</v>
      </c>
      <c r="D9" s="1">
        <v>30</v>
      </c>
      <c r="E9" s="2">
        <v>10</v>
      </c>
      <c r="F9" s="1">
        <f t="shared" si="0"/>
        <v>300</v>
      </c>
      <c r="G9" s="1">
        <f t="shared" si="1"/>
        <v>240</v>
      </c>
      <c r="H9">
        <v>12</v>
      </c>
      <c r="I9" s="1">
        <f t="shared" si="2"/>
        <v>360</v>
      </c>
      <c r="J9" s="1">
        <f t="shared" si="8"/>
        <v>288</v>
      </c>
      <c r="K9">
        <v>8</v>
      </c>
      <c r="L9" s="1">
        <f t="shared" si="3"/>
        <v>240</v>
      </c>
      <c r="M9" s="1">
        <f t="shared" si="9"/>
        <v>192</v>
      </c>
      <c r="N9">
        <v>10</v>
      </c>
      <c r="O9" s="1">
        <f t="shared" si="4"/>
        <v>300</v>
      </c>
      <c r="P9" s="1">
        <f t="shared" si="10"/>
        <v>240</v>
      </c>
      <c r="Q9">
        <v>13</v>
      </c>
      <c r="R9" s="1">
        <f t="shared" si="5"/>
        <v>390</v>
      </c>
      <c r="S9" s="1">
        <f t="shared" si="11"/>
        <v>312</v>
      </c>
      <c r="T9">
        <v>14</v>
      </c>
      <c r="U9" s="1">
        <f t="shared" si="6"/>
        <v>420</v>
      </c>
      <c r="V9" s="1">
        <f t="shared" si="12"/>
        <v>336</v>
      </c>
      <c r="W9">
        <v>17</v>
      </c>
      <c r="X9" s="1">
        <f t="shared" si="7"/>
        <v>510</v>
      </c>
      <c r="Y9" s="1">
        <f t="shared" si="13"/>
        <v>408</v>
      </c>
    </row>
    <row r="10" spans="1:26" x14ac:dyDescent="0.35">
      <c r="A10">
        <v>8</v>
      </c>
      <c r="B10" t="s">
        <v>8</v>
      </c>
      <c r="C10">
        <v>24</v>
      </c>
      <c r="D10" s="1">
        <v>30</v>
      </c>
      <c r="E10" s="2">
        <v>25</v>
      </c>
      <c r="F10" s="1">
        <f t="shared" si="0"/>
        <v>750</v>
      </c>
      <c r="G10" s="1">
        <f t="shared" si="1"/>
        <v>600</v>
      </c>
      <c r="H10">
        <v>25</v>
      </c>
      <c r="I10" s="1">
        <f t="shared" si="2"/>
        <v>750</v>
      </c>
      <c r="J10" s="1">
        <f t="shared" si="8"/>
        <v>600</v>
      </c>
      <c r="K10">
        <v>27</v>
      </c>
      <c r="L10" s="1">
        <f t="shared" si="3"/>
        <v>810</v>
      </c>
      <c r="M10" s="1">
        <f t="shared" si="9"/>
        <v>648</v>
      </c>
      <c r="N10">
        <v>25</v>
      </c>
      <c r="O10" s="1">
        <f t="shared" si="4"/>
        <v>750</v>
      </c>
      <c r="P10" s="1">
        <f t="shared" si="10"/>
        <v>600</v>
      </c>
      <c r="Q10">
        <v>29</v>
      </c>
      <c r="R10" s="1">
        <f t="shared" si="5"/>
        <v>870</v>
      </c>
      <c r="S10" s="1">
        <f t="shared" si="11"/>
        <v>696</v>
      </c>
      <c r="T10">
        <v>36</v>
      </c>
      <c r="U10" s="1">
        <f t="shared" si="6"/>
        <v>1080</v>
      </c>
      <c r="V10" s="1">
        <f t="shared" si="12"/>
        <v>864</v>
      </c>
      <c r="W10">
        <v>40</v>
      </c>
      <c r="X10" s="1">
        <f t="shared" si="7"/>
        <v>1200</v>
      </c>
      <c r="Y10" s="1">
        <f t="shared" si="13"/>
        <v>960</v>
      </c>
    </row>
    <row r="11" spans="1:26" x14ac:dyDescent="0.35">
      <c r="A11">
        <v>9</v>
      </c>
      <c r="B11" t="s">
        <v>9</v>
      </c>
      <c r="C11">
        <v>40</v>
      </c>
      <c r="D11" s="1">
        <v>50</v>
      </c>
      <c r="E11" s="2">
        <v>23</v>
      </c>
      <c r="F11" s="1">
        <f t="shared" si="0"/>
        <v>1150</v>
      </c>
      <c r="G11" s="1">
        <f t="shared" si="1"/>
        <v>920</v>
      </c>
      <c r="H11">
        <v>19</v>
      </c>
      <c r="I11" s="1">
        <f t="shared" si="2"/>
        <v>950</v>
      </c>
      <c r="J11" s="1">
        <f t="shared" si="8"/>
        <v>760</v>
      </c>
      <c r="K11">
        <v>28</v>
      </c>
      <c r="L11" s="1">
        <f t="shared" si="3"/>
        <v>1400</v>
      </c>
      <c r="M11" s="1">
        <f t="shared" si="9"/>
        <v>1120</v>
      </c>
      <c r="N11">
        <v>21</v>
      </c>
      <c r="O11" s="1">
        <f t="shared" si="4"/>
        <v>1050</v>
      </c>
      <c r="P11" s="1">
        <f t="shared" si="10"/>
        <v>840</v>
      </c>
      <c r="Q11">
        <v>29</v>
      </c>
      <c r="R11" s="1">
        <f t="shared" si="5"/>
        <v>1450</v>
      </c>
      <c r="S11" s="1">
        <f t="shared" si="11"/>
        <v>1160</v>
      </c>
      <c r="T11">
        <v>34</v>
      </c>
      <c r="U11" s="1">
        <f t="shared" si="6"/>
        <v>1700</v>
      </c>
      <c r="V11" s="1">
        <f t="shared" si="12"/>
        <v>1360</v>
      </c>
      <c r="W11">
        <v>32</v>
      </c>
      <c r="X11" s="1">
        <f t="shared" si="7"/>
        <v>1600</v>
      </c>
      <c r="Y11" s="1">
        <f t="shared" si="13"/>
        <v>1280</v>
      </c>
    </row>
    <row r="13" spans="1:26" x14ac:dyDescent="0.35">
      <c r="B13" t="s">
        <v>19</v>
      </c>
      <c r="E13" s="2">
        <f>SUM(E3:E11)</f>
        <v>231</v>
      </c>
      <c r="F13" s="1">
        <f>SUM(F3:F11)</f>
        <v>5255</v>
      </c>
      <c r="G13" s="1">
        <f>SUM(G3:G11)</f>
        <v>4137</v>
      </c>
      <c r="H13" s="2">
        <f t="shared" ref="H13:W13" si="14">SUM(H3:H11)</f>
        <v>226</v>
      </c>
      <c r="I13" s="1">
        <f>SUM(I3:I11)</f>
        <v>4995</v>
      </c>
      <c r="J13" s="1">
        <f>SUM(J3:J11)</f>
        <v>3927</v>
      </c>
      <c r="K13" s="2">
        <f t="shared" si="14"/>
        <v>243</v>
      </c>
      <c r="L13" s="1">
        <f>SUM(L3:L11)</f>
        <v>5595</v>
      </c>
      <c r="M13" s="1">
        <f>SUM(M3:M11)</f>
        <v>4404</v>
      </c>
      <c r="N13" s="2">
        <f t="shared" si="14"/>
        <v>250</v>
      </c>
      <c r="O13" s="1">
        <f>SUM(O3:O11)</f>
        <v>5460</v>
      </c>
      <c r="P13" s="1">
        <f>SUM(P3:P11)</f>
        <v>4287</v>
      </c>
      <c r="Q13" s="2">
        <f t="shared" si="14"/>
        <v>290</v>
      </c>
      <c r="R13" s="1">
        <f>SUM(R3:R11)</f>
        <v>6535</v>
      </c>
      <c r="S13" s="1">
        <f>SUM(S3:S11)</f>
        <v>5140</v>
      </c>
      <c r="T13" s="2">
        <f t="shared" si="14"/>
        <v>342</v>
      </c>
      <c r="U13" s="1">
        <f>SUM(U3:U11)</f>
        <v>7720</v>
      </c>
      <c r="V13" s="1">
        <f>SUM(V3:V11)</f>
        <v>6073</v>
      </c>
      <c r="W13" s="2">
        <f t="shared" si="14"/>
        <v>384</v>
      </c>
      <c r="X13" s="1">
        <f>SUM(X3:X11)</f>
        <v>8470</v>
      </c>
      <c r="Y13" s="1">
        <f>SUM(Y3:Y11)</f>
        <v>6660</v>
      </c>
    </row>
    <row r="19" spans="1:20" x14ac:dyDescent="0.35">
      <c r="A19" t="s">
        <v>27</v>
      </c>
      <c r="B19" t="s">
        <v>21</v>
      </c>
      <c r="C19" t="s">
        <v>11</v>
      </c>
      <c r="D19" t="s">
        <v>22</v>
      </c>
      <c r="F19" t="s">
        <v>66</v>
      </c>
      <c r="G19" s="8" t="s">
        <v>67</v>
      </c>
      <c r="H19" t="s">
        <v>68</v>
      </c>
      <c r="I19" t="s">
        <v>69</v>
      </c>
      <c r="J19" t="s">
        <v>70</v>
      </c>
      <c r="M19" t="s">
        <v>37</v>
      </c>
      <c r="N19" t="s">
        <v>38</v>
      </c>
      <c r="O19" t="s">
        <v>46</v>
      </c>
      <c r="P19" t="s">
        <v>44</v>
      </c>
      <c r="Q19" t="s">
        <v>47</v>
      </c>
      <c r="S19" t="s">
        <v>33</v>
      </c>
      <c r="T19" t="s">
        <v>51</v>
      </c>
    </row>
    <row r="20" spans="1:20" ht="29" x14ac:dyDescent="0.35">
      <c r="A20">
        <v>1</v>
      </c>
      <c r="B20" t="s">
        <v>23</v>
      </c>
      <c r="C20" s="1">
        <v>10</v>
      </c>
      <c r="D20">
        <v>7</v>
      </c>
      <c r="F20" t="s">
        <v>33</v>
      </c>
      <c r="G20" s="8" t="s">
        <v>40</v>
      </c>
      <c r="H20" s="8" t="s">
        <v>41</v>
      </c>
      <c r="I20" s="8" t="s">
        <v>35</v>
      </c>
      <c r="J20" s="8" t="s">
        <v>42</v>
      </c>
      <c r="M20" t="s">
        <v>2</v>
      </c>
      <c r="N20" s="2">
        <f>SUM(E3+H3+K3+N3+Q3+T3+W3)</f>
        <v>272</v>
      </c>
      <c r="O20">
        <f>(N20*C3)</f>
        <v>1904</v>
      </c>
      <c r="P20" s="1">
        <f>(N20*D3)</f>
        <v>2720</v>
      </c>
      <c r="Q20" s="1">
        <f>(P20-O20)</f>
        <v>816</v>
      </c>
      <c r="S20" t="s">
        <v>12</v>
      </c>
      <c r="T20" s="2">
        <f>E13</f>
        <v>231</v>
      </c>
    </row>
    <row r="21" spans="1:20" x14ac:dyDescent="0.35">
      <c r="A21">
        <v>2</v>
      </c>
      <c r="B21" t="s">
        <v>24</v>
      </c>
      <c r="C21" s="1">
        <v>10</v>
      </c>
      <c r="D21">
        <v>7</v>
      </c>
      <c r="F21" t="s">
        <v>12</v>
      </c>
      <c r="G21" s="1">
        <f>F13</f>
        <v>5255</v>
      </c>
      <c r="H21" s="1">
        <f>G13</f>
        <v>4137</v>
      </c>
      <c r="I21">
        <v>240</v>
      </c>
      <c r="J21" s="1">
        <f>G21-H21-I21</f>
        <v>878</v>
      </c>
      <c r="M21" t="s">
        <v>3</v>
      </c>
      <c r="N21" s="2">
        <f t="shared" ref="N21:N28" si="15">SUM(E4+H4+K4+N4+Q4+T4+W4)</f>
        <v>324</v>
      </c>
      <c r="O21">
        <f t="shared" ref="O21:O28" si="16">(N21*C4)</f>
        <v>2268</v>
      </c>
      <c r="P21" s="1">
        <f t="shared" ref="P21:P28" si="17">(N21*D4)</f>
        <v>3240</v>
      </c>
      <c r="Q21" s="1">
        <f t="shared" ref="Q21:Q28" si="18">(P21-O21)</f>
        <v>972</v>
      </c>
      <c r="S21" t="s">
        <v>13</v>
      </c>
      <c r="T21" s="2">
        <f>H13</f>
        <v>226</v>
      </c>
    </row>
    <row r="22" spans="1:20" x14ac:dyDescent="0.35">
      <c r="A22">
        <v>3</v>
      </c>
      <c r="B22" t="s">
        <v>25</v>
      </c>
      <c r="C22" s="1">
        <v>20</v>
      </c>
      <c r="D22">
        <v>16</v>
      </c>
      <c r="F22" t="s">
        <v>13</v>
      </c>
      <c r="G22" s="1">
        <f>I13</f>
        <v>4995</v>
      </c>
      <c r="H22" s="1">
        <f>J13</f>
        <v>3927</v>
      </c>
      <c r="I22">
        <v>240</v>
      </c>
      <c r="J22" s="1">
        <f t="shared" ref="J22:J27" si="19">G22-H22-I22</f>
        <v>828</v>
      </c>
      <c r="M22" t="s">
        <v>4</v>
      </c>
      <c r="N22" s="2">
        <f t="shared" si="15"/>
        <v>190</v>
      </c>
      <c r="O22">
        <f t="shared" si="16"/>
        <v>3040</v>
      </c>
      <c r="P22" s="1">
        <f t="shared" si="17"/>
        <v>3800</v>
      </c>
      <c r="Q22" s="1">
        <f t="shared" si="18"/>
        <v>760</v>
      </c>
      <c r="S22" t="s">
        <v>14</v>
      </c>
      <c r="T22" s="2">
        <f>K13</f>
        <v>243</v>
      </c>
    </row>
    <row r="23" spans="1:20" x14ac:dyDescent="0.35">
      <c r="A23">
        <v>4</v>
      </c>
      <c r="B23" t="s">
        <v>26</v>
      </c>
      <c r="C23" s="1">
        <v>20</v>
      </c>
      <c r="D23">
        <v>16</v>
      </c>
      <c r="F23" t="s">
        <v>14</v>
      </c>
      <c r="G23" s="1">
        <f>L13</f>
        <v>5595</v>
      </c>
      <c r="H23" s="1">
        <f>M13</f>
        <v>4404</v>
      </c>
      <c r="I23">
        <v>240</v>
      </c>
      <c r="J23" s="1">
        <f t="shared" si="19"/>
        <v>951</v>
      </c>
      <c r="M23" t="s">
        <v>5</v>
      </c>
      <c r="N23" s="2">
        <f t="shared" si="15"/>
        <v>267</v>
      </c>
      <c r="O23">
        <f t="shared" si="16"/>
        <v>4272</v>
      </c>
      <c r="P23" s="1">
        <f t="shared" si="17"/>
        <v>5340</v>
      </c>
      <c r="Q23" s="1">
        <f t="shared" si="18"/>
        <v>1068</v>
      </c>
      <c r="S23" t="s">
        <v>49</v>
      </c>
      <c r="T23" s="2">
        <f>N13</f>
        <v>250</v>
      </c>
    </row>
    <row r="24" spans="1:20" x14ac:dyDescent="0.35">
      <c r="A24">
        <v>5</v>
      </c>
      <c r="B24" t="s">
        <v>6</v>
      </c>
      <c r="C24" s="1">
        <v>25</v>
      </c>
      <c r="D24">
        <v>20</v>
      </c>
      <c r="F24" t="s">
        <v>15</v>
      </c>
      <c r="G24" s="1">
        <f>O13</f>
        <v>5460</v>
      </c>
      <c r="H24" s="1">
        <f>P13</f>
        <v>4287</v>
      </c>
      <c r="I24">
        <v>240</v>
      </c>
      <c r="J24" s="1">
        <f t="shared" si="19"/>
        <v>933</v>
      </c>
      <c r="M24" t="s">
        <v>6</v>
      </c>
      <c r="N24" s="2">
        <f t="shared" si="15"/>
        <v>169</v>
      </c>
      <c r="O24">
        <f t="shared" si="16"/>
        <v>3380</v>
      </c>
      <c r="P24" s="1">
        <f t="shared" si="17"/>
        <v>4225</v>
      </c>
      <c r="Q24" s="1">
        <f t="shared" si="18"/>
        <v>845</v>
      </c>
      <c r="S24" t="s">
        <v>16</v>
      </c>
      <c r="T24" s="2">
        <f>Q13</f>
        <v>290</v>
      </c>
    </row>
    <row r="25" spans="1:20" x14ac:dyDescent="0.35">
      <c r="A25">
        <v>6</v>
      </c>
      <c r="B25" t="s">
        <v>10</v>
      </c>
      <c r="C25" s="1">
        <v>25</v>
      </c>
      <c r="D25">
        <v>20</v>
      </c>
      <c r="F25" t="s">
        <v>16</v>
      </c>
      <c r="G25" s="1">
        <f>R13</f>
        <v>6535</v>
      </c>
      <c r="H25" s="1">
        <f>S13</f>
        <v>5140</v>
      </c>
      <c r="I25">
        <v>240</v>
      </c>
      <c r="J25" s="1">
        <f t="shared" si="19"/>
        <v>1155</v>
      </c>
      <c r="M25" t="s">
        <v>10</v>
      </c>
      <c r="N25" s="2">
        <f t="shared" si="15"/>
        <v>267</v>
      </c>
      <c r="O25">
        <f t="shared" si="16"/>
        <v>5340</v>
      </c>
      <c r="P25" s="1">
        <f t="shared" si="17"/>
        <v>6675</v>
      </c>
      <c r="Q25" s="1">
        <f t="shared" si="18"/>
        <v>1335</v>
      </c>
      <c r="S25" t="s">
        <v>34</v>
      </c>
      <c r="T25" s="2">
        <f>T13</f>
        <v>342</v>
      </c>
    </row>
    <row r="26" spans="1:20" x14ac:dyDescent="0.35">
      <c r="A26">
        <v>7</v>
      </c>
      <c r="B26" t="s">
        <v>7</v>
      </c>
      <c r="C26" s="1">
        <v>30</v>
      </c>
      <c r="D26">
        <v>24</v>
      </c>
      <c r="F26" t="s">
        <v>34</v>
      </c>
      <c r="G26" s="1">
        <f>U13</f>
        <v>7720</v>
      </c>
      <c r="H26" s="1">
        <f>V13</f>
        <v>6073</v>
      </c>
      <c r="I26">
        <v>240</v>
      </c>
      <c r="J26" s="1">
        <f t="shared" si="19"/>
        <v>1407</v>
      </c>
      <c r="M26" t="s">
        <v>7</v>
      </c>
      <c r="N26" s="2">
        <f t="shared" si="15"/>
        <v>84</v>
      </c>
      <c r="O26">
        <f t="shared" si="16"/>
        <v>2016</v>
      </c>
      <c r="P26" s="1">
        <f t="shared" si="17"/>
        <v>2520</v>
      </c>
      <c r="Q26" s="1">
        <f t="shared" si="18"/>
        <v>504</v>
      </c>
      <c r="S26" t="s">
        <v>18</v>
      </c>
      <c r="T26" s="2">
        <f>W13</f>
        <v>384</v>
      </c>
    </row>
    <row r="27" spans="1:20" x14ac:dyDescent="0.35">
      <c r="A27">
        <v>8</v>
      </c>
      <c r="B27" t="s">
        <v>8</v>
      </c>
      <c r="C27" s="1">
        <v>30</v>
      </c>
      <c r="D27">
        <v>24</v>
      </c>
      <c r="F27" t="s">
        <v>18</v>
      </c>
      <c r="G27" s="1">
        <f>X13</f>
        <v>8470</v>
      </c>
      <c r="H27" s="1">
        <f>Y13</f>
        <v>6660</v>
      </c>
      <c r="I27">
        <v>240</v>
      </c>
      <c r="J27" s="1">
        <f t="shared" si="19"/>
        <v>1570</v>
      </c>
      <c r="M27" t="s">
        <v>8</v>
      </c>
      <c r="N27" s="2">
        <f t="shared" si="15"/>
        <v>207</v>
      </c>
      <c r="O27">
        <f t="shared" si="16"/>
        <v>4968</v>
      </c>
      <c r="P27" s="1">
        <f t="shared" si="17"/>
        <v>6210</v>
      </c>
      <c r="Q27" s="1">
        <f t="shared" si="18"/>
        <v>1242</v>
      </c>
    </row>
    <row r="28" spans="1:20" x14ac:dyDescent="0.35">
      <c r="A28">
        <v>9</v>
      </c>
      <c r="B28" t="s">
        <v>9</v>
      </c>
      <c r="C28" s="1">
        <v>50</v>
      </c>
      <c r="D28">
        <v>40</v>
      </c>
      <c r="M28" t="s">
        <v>9</v>
      </c>
      <c r="N28" s="2">
        <f t="shared" si="15"/>
        <v>186</v>
      </c>
      <c r="O28">
        <f t="shared" si="16"/>
        <v>7440</v>
      </c>
      <c r="P28" s="1">
        <f t="shared" si="17"/>
        <v>9300</v>
      </c>
      <c r="Q28" s="1">
        <f t="shared" si="18"/>
        <v>1860</v>
      </c>
    </row>
    <row r="29" spans="1:20" x14ac:dyDescent="0.35">
      <c r="F29" t="s">
        <v>19</v>
      </c>
      <c r="J29" s="1">
        <f>SUM(J21:J27)</f>
        <v>7722</v>
      </c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21DE-7B88-4387-ACA3-54A4D01064B8}">
  <dimension ref="A1:Y29"/>
  <sheetViews>
    <sheetView tabSelected="1" zoomScale="60" zoomScaleNormal="60" workbookViewId="0">
      <selection activeCell="G17" sqref="G17"/>
    </sheetView>
  </sheetViews>
  <sheetFormatPr defaultRowHeight="14.5" x14ac:dyDescent="0.35"/>
  <cols>
    <col min="1" max="1" width="8.7265625" customWidth="1"/>
    <col min="2" max="2" width="11" customWidth="1"/>
    <col min="3" max="3" width="18.26953125" customWidth="1"/>
    <col min="4" max="4" width="19.90625" customWidth="1"/>
    <col min="5" max="5" width="12.90625" customWidth="1"/>
    <col min="6" max="6" width="12.81640625" customWidth="1"/>
    <col min="7" max="7" width="16.26953125" customWidth="1"/>
    <col min="8" max="8" width="13.453125" customWidth="1"/>
    <col min="9" max="9" width="12.6328125" customWidth="1"/>
    <col min="10" max="10" width="14.7265625" customWidth="1"/>
    <col min="11" max="11" width="19.453125" customWidth="1"/>
    <col min="12" max="12" width="19.54296875" customWidth="1"/>
    <col min="13" max="13" width="17.26953125" customWidth="1"/>
    <col min="14" max="14" width="15.26953125" customWidth="1"/>
    <col min="15" max="16" width="19.7265625" customWidth="1"/>
    <col min="17" max="17" width="18.36328125" customWidth="1"/>
    <col min="18" max="19" width="18.08984375" customWidth="1"/>
    <col min="20" max="20" width="14.90625" customWidth="1"/>
    <col min="21" max="21" width="19.90625" customWidth="1"/>
    <col min="22" max="22" width="19" customWidth="1"/>
    <col min="23" max="23" width="15.7265625" customWidth="1"/>
    <col min="24" max="24" width="19" customWidth="1"/>
    <col min="25" max="25" width="18.6328125" customWidth="1"/>
  </cols>
  <sheetData>
    <row r="1" spans="1:25" x14ac:dyDescent="0.35">
      <c r="A1" s="5" t="s">
        <v>0</v>
      </c>
      <c r="B1" s="5" t="s">
        <v>1</v>
      </c>
      <c r="C1" s="5" t="s">
        <v>31</v>
      </c>
      <c r="D1" s="5" t="s">
        <v>32</v>
      </c>
      <c r="E1" s="12" t="s">
        <v>12</v>
      </c>
      <c r="F1" s="12"/>
      <c r="G1" s="12"/>
      <c r="H1" s="13" t="s">
        <v>13</v>
      </c>
      <c r="I1" s="13"/>
      <c r="J1" s="13"/>
      <c r="K1" s="12" t="s">
        <v>14</v>
      </c>
      <c r="L1" s="12"/>
      <c r="M1" s="12"/>
      <c r="N1" s="13" t="s">
        <v>15</v>
      </c>
      <c r="O1" s="13"/>
      <c r="P1" s="13"/>
      <c r="Q1" s="12" t="s">
        <v>16</v>
      </c>
      <c r="R1" s="12"/>
      <c r="S1" s="12"/>
      <c r="T1" s="13" t="s">
        <v>17</v>
      </c>
      <c r="U1" s="13"/>
      <c r="V1" s="13"/>
      <c r="W1" s="12" t="s">
        <v>18</v>
      </c>
      <c r="X1" s="12"/>
      <c r="Y1" s="12"/>
    </row>
    <row r="2" spans="1:25" s="4" customFormat="1" x14ac:dyDescent="0.35">
      <c r="E2" s="4" t="s">
        <v>20</v>
      </c>
      <c r="F2" s="4" t="s">
        <v>30</v>
      </c>
      <c r="G2" s="4" t="s">
        <v>28</v>
      </c>
      <c r="H2" s="4" t="s">
        <v>20</v>
      </c>
      <c r="I2" s="4" t="s">
        <v>30</v>
      </c>
      <c r="J2" s="4" t="s">
        <v>29</v>
      </c>
      <c r="K2" s="4" t="s">
        <v>20</v>
      </c>
      <c r="L2" s="4" t="s">
        <v>30</v>
      </c>
      <c r="M2" s="4" t="s">
        <v>29</v>
      </c>
      <c r="N2" s="4" t="s">
        <v>20</v>
      </c>
      <c r="O2" s="4" t="s">
        <v>30</v>
      </c>
      <c r="P2" s="4" t="s">
        <v>29</v>
      </c>
      <c r="Q2" s="4" t="s">
        <v>20</v>
      </c>
      <c r="R2" s="4" t="s">
        <v>30</v>
      </c>
      <c r="S2" s="4" t="s">
        <v>29</v>
      </c>
      <c r="T2" s="4" t="s">
        <v>20</v>
      </c>
      <c r="U2" s="4" t="s">
        <v>30</v>
      </c>
      <c r="V2" s="4" t="s">
        <v>29</v>
      </c>
      <c r="W2" s="4" t="s">
        <v>20</v>
      </c>
      <c r="X2" s="4" t="s">
        <v>30</v>
      </c>
      <c r="Y2" s="4" t="s">
        <v>29</v>
      </c>
    </row>
    <row r="3" spans="1:25" x14ac:dyDescent="0.35">
      <c r="A3">
        <v>1</v>
      </c>
      <c r="B3" t="s">
        <v>2</v>
      </c>
      <c r="C3">
        <v>7</v>
      </c>
      <c r="D3" s="1">
        <v>10</v>
      </c>
      <c r="E3" s="2">
        <v>31</v>
      </c>
      <c r="F3" s="1">
        <f t="shared" ref="F3:F11" si="0">E3*D3</f>
        <v>310</v>
      </c>
      <c r="G3" s="1">
        <f t="shared" ref="G3:G11" si="1">E3*$C3</f>
        <v>217</v>
      </c>
      <c r="H3">
        <v>28</v>
      </c>
      <c r="I3" s="1">
        <f t="shared" ref="I3:I11" si="2">H3*D3</f>
        <v>280</v>
      </c>
      <c r="J3" s="1">
        <f>H3*$C3</f>
        <v>196</v>
      </c>
      <c r="K3">
        <v>25</v>
      </c>
      <c r="L3" s="1">
        <f t="shared" ref="L3:L11" si="3">K3*D3</f>
        <v>250</v>
      </c>
      <c r="M3" s="1">
        <f>K3*$C3</f>
        <v>175</v>
      </c>
      <c r="N3">
        <v>31</v>
      </c>
      <c r="O3" s="1">
        <f t="shared" ref="O3:O11" si="4">N3*D3</f>
        <v>310</v>
      </c>
      <c r="P3" s="1">
        <f>N3*$C3</f>
        <v>217</v>
      </c>
      <c r="Q3">
        <v>35</v>
      </c>
      <c r="R3" s="1">
        <f t="shared" ref="R3:R11" si="5">Q3*D3</f>
        <v>350</v>
      </c>
      <c r="S3" s="1">
        <f>Q3*$C3</f>
        <v>245</v>
      </c>
      <c r="T3">
        <v>45</v>
      </c>
      <c r="U3" s="1">
        <f t="shared" ref="U3:U11" si="6">T3*D3</f>
        <v>450</v>
      </c>
      <c r="V3" s="1">
        <f>T3*$C3</f>
        <v>315</v>
      </c>
      <c r="W3">
        <v>54</v>
      </c>
      <c r="X3" s="1">
        <f t="shared" ref="X3:X11" si="7">W3*D3</f>
        <v>540</v>
      </c>
      <c r="Y3" s="1">
        <f>W3*$C3</f>
        <v>378</v>
      </c>
    </row>
    <row r="4" spans="1:25" x14ac:dyDescent="0.35">
      <c r="A4">
        <v>2</v>
      </c>
      <c r="B4" t="s">
        <v>3</v>
      </c>
      <c r="C4">
        <v>7</v>
      </c>
      <c r="D4" s="1">
        <v>10</v>
      </c>
      <c r="E4" s="2">
        <v>42</v>
      </c>
      <c r="F4" s="1">
        <f t="shared" si="0"/>
        <v>420</v>
      </c>
      <c r="G4" s="1">
        <f t="shared" si="1"/>
        <v>294</v>
      </c>
      <c r="H4">
        <v>35</v>
      </c>
      <c r="I4" s="1">
        <f t="shared" si="2"/>
        <v>350</v>
      </c>
      <c r="J4" s="1">
        <f t="shared" ref="J4:J11" si="8">H4*$C4</f>
        <v>245</v>
      </c>
      <c r="K4">
        <v>35</v>
      </c>
      <c r="L4" s="1">
        <f t="shared" si="3"/>
        <v>350</v>
      </c>
      <c r="M4" s="1">
        <f t="shared" ref="M4:M11" si="9">K4*$C4</f>
        <v>245</v>
      </c>
      <c r="N4">
        <v>39</v>
      </c>
      <c r="O4" s="1">
        <f t="shared" si="4"/>
        <v>390</v>
      </c>
      <c r="P4" s="1">
        <f t="shared" ref="P4:P11" si="10">N4*$C4</f>
        <v>273</v>
      </c>
      <c r="Q4">
        <v>48</v>
      </c>
      <c r="R4" s="1">
        <f t="shared" si="5"/>
        <v>480</v>
      </c>
      <c r="S4" s="1">
        <f t="shared" ref="S4:S11" si="11">Q4*$C4</f>
        <v>336</v>
      </c>
      <c r="T4">
        <v>59</v>
      </c>
      <c r="U4" s="1">
        <f t="shared" si="6"/>
        <v>590</v>
      </c>
      <c r="V4" s="1">
        <f t="shared" ref="V4:V11" si="12">T4*$C4</f>
        <v>413</v>
      </c>
      <c r="W4">
        <v>58</v>
      </c>
      <c r="X4" s="1">
        <f t="shared" si="7"/>
        <v>580</v>
      </c>
      <c r="Y4" s="1">
        <f t="shared" ref="Y4:Y11" si="13">W4*$C4</f>
        <v>406</v>
      </c>
    </row>
    <row r="5" spans="1:25" x14ac:dyDescent="0.35">
      <c r="A5">
        <v>3</v>
      </c>
      <c r="B5" t="s">
        <v>4</v>
      </c>
      <c r="C5">
        <v>16</v>
      </c>
      <c r="D5" s="1">
        <v>20</v>
      </c>
      <c r="E5" s="2">
        <v>18</v>
      </c>
      <c r="F5" s="1">
        <f t="shared" si="0"/>
        <v>360</v>
      </c>
      <c r="G5" s="1">
        <f t="shared" si="1"/>
        <v>288</v>
      </c>
      <c r="H5">
        <v>21</v>
      </c>
      <c r="I5" s="1">
        <f t="shared" si="2"/>
        <v>420</v>
      </c>
      <c r="J5" s="1">
        <f t="shared" si="8"/>
        <v>336</v>
      </c>
      <c r="K5">
        <v>19</v>
      </c>
      <c r="L5" s="1">
        <f t="shared" si="3"/>
        <v>380</v>
      </c>
      <c r="M5" s="1">
        <f t="shared" si="9"/>
        <v>304</v>
      </c>
      <c r="N5">
        <v>23</v>
      </c>
      <c r="O5" s="1">
        <f t="shared" si="4"/>
        <v>460</v>
      </c>
      <c r="P5" s="1">
        <f t="shared" si="10"/>
        <v>368</v>
      </c>
      <c r="Q5">
        <v>27</v>
      </c>
      <c r="R5" s="1">
        <f t="shared" si="5"/>
        <v>540</v>
      </c>
      <c r="S5" s="1">
        <f t="shared" si="11"/>
        <v>432</v>
      </c>
      <c r="T5">
        <v>33</v>
      </c>
      <c r="U5" s="1">
        <f t="shared" si="6"/>
        <v>660</v>
      </c>
      <c r="V5" s="1">
        <f t="shared" si="12"/>
        <v>528</v>
      </c>
      <c r="W5">
        <v>35</v>
      </c>
      <c r="X5" s="1">
        <f t="shared" si="7"/>
        <v>700</v>
      </c>
      <c r="Y5" s="1">
        <f t="shared" si="13"/>
        <v>560</v>
      </c>
    </row>
    <row r="6" spans="1:25" x14ac:dyDescent="0.35">
      <c r="A6">
        <v>4</v>
      </c>
      <c r="B6" t="s">
        <v>5</v>
      </c>
      <c r="C6">
        <v>16</v>
      </c>
      <c r="D6" s="1">
        <v>20</v>
      </c>
      <c r="E6" s="2">
        <v>31</v>
      </c>
      <c r="F6" s="1">
        <f t="shared" si="0"/>
        <v>620</v>
      </c>
      <c r="G6" s="1">
        <f t="shared" si="1"/>
        <v>496</v>
      </c>
      <c r="H6">
        <v>31</v>
      </c>
      <c r="I6" s="1">
        <f t="shared" si="2"/>
        <v>620</v>
      </c>
      <c r="J6" s="1">
        <f t="shared" si="8"/>
        <v>496</v>
      </c>
      <c r="K6">
        <v>24</v>
      </c>
      <c r="L6" s="1">
        <f t="shared" si="3"/>
        <v>480</v>
      </c>
      <c r="M6" s="1">
        <f t="shared" si="9"/>
        <v>384</v>
      </c>
      <c r="N6">
        <v>36</v>
      </c>
      <c r="O6" s="1">
        <f t="shared" si="4"/>
        <v>720</v>
      </c>
      <c r="P6" s="1">
        <f t="shared" si="10"/>
        <v>576</v>
      </c>
      <c r="Q6">
        <v>43</v>
      </c>
      <c r="R6" s="1">
        <f t="shared" si="5"/>
        <v>860</v>
      </c>
      <c r="S6" s="1">
        <f t="shared" si="11"/>
        <v>688</v>
      </c>
      <c r="T6">
        <v>55</v>
      </c>
      <c r="U6" s="1">
        <f t="shared" si="6"/>
        <v>1100</v>
      </c>
      <c r="V6" s="1">
        <f t="shared" si="12"/>
        <v>880</v>
      </c>
      <c r="W6">
        <v>60</v>
      </c>
      <c r="X6" s="1">
        <f t="shared" si="7"/>
        <v>1200</v>
      </c>
      <c r="Y6" s="1">
        <f t="shared" si="13"/>
        <v>960</v>
      </c>
    </row>
    <row r="7" spans="1:25" x14ac:dyDescent="0.35">
      <c r="A7">
        <v>5</v>
      </c>
      <c r="B7" t="s">
        <v>6</v>
      </c>
      <c r="C7">
        <v>20</v>
      </c>
      <c r="D7" s="1">
        <v>25</v>
      </c>
      <c r="E7" s="2">
        <v>21</v>
      </c>
      <c r="F7" s="1">
        <f t="shared" si="0"/>
        <v>525</v>
      </c>
      <c r="G7" s="1">
        <f t="shared" si="1"/>
        <v>420</v>
      </c>
      <c r="H7">
        <v>26</v>
      </c>
      <c r="I7" s="1">
        <f t="shared" si="2"/>
        <v>650</v>
      </c>
      <c r="J7" s="1">
        <f t="shared" si="8"/>
        <v>520</v>
      </c>
      <c r="K7">
        <v>19</v>
      </c>
      <c r="L7" s="1">
        <f t="shared" si="3"/>
        <v>475</v>
      </c>
      <c r="M7" s="1">
        <f t="shared" si="9"/>
        <v>380</v>
      </c>
      <c r="N7">
        <v>20</v>
      </c>
      <c r="O7" s="1">
        <f t="shared" si="4"/>
        <v>500</v>
      </c>
      <c r="P7" s="1">
        <f t="shared" si="10"/>
        <v>400</v>
      </c>
      <c r="Q7">
        <v>25</v>
      </c>
      <c r="R7" s="1">
        <f t="shared" si="5"/>
        <v>625</v>
      </c>
      <c r="S7" s="1">
        <f t="shared" si="11"/>
        <v>500</v>
      </c>
      <c r="T7">
        <v>30</v>
      </c>
      <c r="U7" s="1">
        <f t="shared" si="6"/>
        <v>750</v>
      </c>
      <c r="V7" s="1">
        <f t="shared" si="12"/>
        <v>600</v>
      </c>
      <c r="W7">
        <v>36</v>
      </c>
      <c r="X7" s="1">
        <f t="shared" si="7"/>
        <v>900</v>
      </c>
      <c r="Y7" s="1">
        <f t="shared" si="13"/>
        <v>720</v>
      </c>
    </row>
    <row r="8" spans="1:25" x14ac:dyDescent="0.35">
      <c r="A8">
        <v>6</v>
      </c>
      <c r="B8" t="s">
        <v>10</v>
      </c>
      <c r="C8">
        <v>20</v>
      </c>
      <c r="D8" s="1">
        <v>25</v>
      </c>
      <c r="E8" s="2">
        <v>28</v>
      </c>
      <c r="F8" s="1">
        <f t="shared" si="0"/>
        <v>700</v>
      </c>
      <c r="G8" s="1">
        <f t="shared" si="1"/>
        <v>560</v>
      </c>
      <c r="H8">
        <v>22</v>
      </c>
      <c r="I8" s="1">
        <f t="shared" si="2"/>
        <v>550</v>
      </c>
      <c r="J8" s="1">
        <f t="shared" si="8"/>
        <v>440</v>
      </c>
      <c r="K8">
        <v>30</v>
      </c>
      <c r="L8" s="1">
        <f t="shared" si="3"/>
        <v>750</v>
      </c>
      <c r="M8" s="1">
        <f t="shared" si="9"/>
        <v>600</v>
      </c>
      <c r="N8">
        <v>37</v>
      </c>
      <c r="O8" s="1">
        <f t="shared" si="4"/>
        <v>925</v>
      </c>
      <c r="P8" s="1">
        <f t="shared" si="10"/>
        <v>740</v>
      </c>
      <c r="Q8">
        <v>45</v>
      </c>
      <c r="R8" s="1">
        <f t="shared" si="5"/>
        <v>1125</v>
      </c>
      <c r="S8" s="1">
        <f t="shared" si="11"/>
        <v>900</v>
      </c>
      <c r="T8">
        <v>52</v>
      </c>
      <c r="U8" s="1">
        <f t="shared" si="6"/>
        <v>1300</v>
      </c>
      <c r="V8" s="1">
        <f t="shared" si="12"/>
        <v>1040</v>
      </c>
      <c r="W8">
        <v>61</v>
      </c>
      <c r="X8" s="1">
        <f t="shared" si="7"/>
        <v>1525</v>
      </c>
      <c r="Y8" s="1">
        <f t="shared" si="13"/>
        <v>1220</v>
      </c>
    </row>
    <row r="9" spans="1:25" x14ac:dyDescent="0.35">
      <c r="A9">
        <v>7</v>
      </c>
      <c r="B9" t="s">
        <v>7</v>
      </c>
      <c r="C9">
        <v>24</v>
      </c>
      <c r="D9" s="1">
        <v>30</v>
      </c>
      <c r="E9" s="2">
        <v>11</v>
      </c>
      <c r="F9" s="1">
        <f t="shared" si="0"/>
        <v>330</v>
      </c>
      <c r="G9" s="1">
        <f t="shared" si="1"/>
        <v>264</v>
      </c>
      <c r="H9">
        <v>8</v>
      </c>
      <c r="I9" s="1">
        <f t="shared" si="2"/>
        <v>240</v>
      </c>
      <c r="J9" s="1">
        <f t="shared" si="8"/>
        <v>192</v>
      </c>
      <c r="K9">
        <v>10</v>
      </c>
      <c r="L9" s="1">
        <f t="shared" si="3"/>
        <v>300</v>
      </c>
      <c r="M9" s="1">
        <f t="shared" si="9"/>
        <v>240</v>
      </c>
      <c r="N9">
        <v>10</v>
      </c>
      <c r="O9" s="1">
        <f t="shared" si="4"/>
        <v>300</v>
      </c>
      <c r="P9" s="1">
        <f t="shared" si="10"/>
        <v>240</v>
      </c>
      <c r="Q9">
        <v>14</v>
      </c>
      <c r="R9" s="1">
        <f t="shared" si="5"/>
        <v>420</v>
      </c>
      <c r="S9" s="1">
        <f t="shared" si="11"/>
        <v>336</v>
      </c>
      <c r="T9">
        <v>17</v>
      </c>
      <c r="U9" s="1">
        <f t="shared" si="6"/>
        <v>510</v>
      </c>
      <c r="V9" s="1">
        <f t="shared" si="12"/>
        <v>408</v>
      </c>
      <c r="W9">
        <v>20</v>
      </c>
      <c r="X9" s="1">
        <f t="shared" si="7"/>
        <v>600</v>
      </c>
      <c r="Y9" s="1">
        <f t="shared" si="13"/>
        <v>480</v>
      </c>
    </row>
    <row r="10" spans="1:25" x14ac:dyDescent="0.35">
      <c r="A10">
        <v>8</v>
      </c>
      <c r="B10" t="s">
        <v>8</v>
      </c>
      <c r="C10">
        <v>24</v>
      </c>
      <c r="D10" s="1">
        <v>30</v>
      </c>
      <c r="E10" s="2">
        <v>24</v>
      </c>
      <c r="F10" s="1">
        <f t="shared" si="0"/>
        <v>720</v>
      </c>
      <c r="G10" s="1">
        <f t="shared" si="1"/>
        <v>576</v>
      </c>
      <c r="H10">
        <v>29</v>
      </c>
      <c r="I10" s="1">
        <f t="shared" si="2"/>
        <v>870</v>
      </c>
      <c r="J10" s="1">
        <f t="shared" si="8"/>
        <v>696</v>
      </c>
      <c r="K10">
        <v>30</v>
      </c>
      <c r="L10" s="1">
        <f t="shared" si="3"/>
        <v>900</v>
      </c>
      <c r="M10" s="1">
        <f t="shared" si="9"/>
        <v>720</v>
      </c>
      <c r="N10">
        <v>34</v>
      </c>
      <c r="O10" s="1">
        <f t="shared" si="4"/>
        <v>1020</v>
      </c>
      <c r="P10" s="1">
        <f t="shared" si="10"/>
        <v>816</v>
      </c>
      <c r="Q10">
        <v>40</v>
      </c>
      <c r="R10" s="1">
        <f t="shared" si="5"/>
        <v>1200</v>
      </c>
      <c r="S10" s="1">
        <f t="shared" si="11"/>
        <v>960</v>
      </c>
      <c r="T10">
        <v>45</v>
      </c>
      <c r="U10" s="1">
        <f t="shared" si="6"/>
        <v>1350</v>
      </c>
      <c r="V10" s="1">
        <f t="shared" si="12"/>
        <v>1080</v>
      </c>
      <c r="W10">
        <v>46</v>
      </c>
      <c r="X10" s="1">
        <f t="shared" si="7"/>
        <v>1380</v>
      </c>
      <c r="Y10" s="1">
        <f t="shared" si="13"/>
        <v>1104</v>
      </c>
    </row>
    <row r="11" spans="1:25" x14ac:dyDescent="0.35">
      <c r="A11">
        <v>9</v>
      </c>
      <c r="B11" t="s">
        <v>9</v>
      </c>
      <c r="C11">
        <v>40</v>
      </c>
      <c r="D11" s="1">
        <v>50</v>
      </c>
      <c r="E11" s="2">
        <v>15</v>
      </c>
      <c r="F11" s="1">
        <f t="shared" si="0"/>
        <v>750</v>
      </c>
      <c r="G11" s="1">
        <f t="shared" si="1"/>
        <v>600</v>
      </c>
      <c r="H11">
        <v>16</v>
      </c>
      <c r="I11" s="1">
        <f t="shared" si="2"/>
        <v>800</v>
      </c>
      <c r="J11" s="1">
        <f t="shared" si="8"/>
        <v>640</v>
      </c>
      <c r="K11">
        <v>19</v>
      </c>
      <c r="L11" s="1">
        <f t="shared" si="3"/>
        <v>950</v>
      </c>
      <c r="M11" s="1">
        <f t="shared" si="9"/>
        <v>760</v>
      </c>
      <c r="N11">
        <v>23</v>
      </c>
      <c r="O11" s="1">
        <f t="shared" si="4"/>
        <v>1150</v>
      </c>
      <c r="P11" s="1">
        <f t="shared" si="10"/>
        <v>920</v>
      </c>
      <c r="Q11">
        <v>23</v>
      </c>
      <c r="R11" s="1">
        <f t="shared" si="5"/>
        <v>1150</v>
      </c>
      <c r="S11" s="1">
        <f t="shared" si="11"/>
        <v>920</v>
      </c>
      <c r="T11">
        <v>26</v>
      </c>
      <c r="U11" s="1">
        <f t="shared" si="6"/>
        <v>1300</v>
      </c>
      <c r="V11" s="1">
        <f t="shared" si="12"/>
        <v>1040</v>
      </c>
      <c r="W11">
        <v>32</v>
      </c>
      <c r="X11" s="1">
        <f t="shared" si="7"/>
        <v>1600</v>
      </c>
      <c r="Y11" s="1">
        <f t="shared" si="13"/>
        <v>1280</v>
      </c>
    </row>
    <row r="13" spans="1:25" x14ac:dyDescent="0.35">
      <c r="B13" t="s">
        <v>19</v>
      </c>
      <c r="E13" s="2">
        <f>SUM(E3:E11)</f>
        <v>221</v>
      </c>
      <c r="F13" s="1">
        <f>SUM(F3:F11)</f>
        <v>4735</v>
      </c>
      <c r="G13" s="1">
        <f>SUM(G3:G11)</f>
        <v>3715</v>
      </c>
      <c r="H13" s="2">
        <f t="shared" ref="H13:W13" si="14">SUM(H3:H11)</f>
        <v>216</v>
      </c>
      <c r="I13" s="1">
        <f>SUM(I3:I11)</f>
        <v>4780</v>
      </c>
      <c r="J13" s="1">
        <f>SUM(J3:J11)</f>
        <v>3761</v>
      </c>
      <c r="K13" s="2">
        <f t="shared" si="14"/>
        <v>211</v>
      </c>
      <c r="L13" s="1">
        <f>SUM(L3:L11)</f>
        <v>4835</v>
      </c>
      <c r="M13" s="1">
        <f>SUM(M3:M11)</f>
        <v>3808</v>
      </c>
      <c r="N13" s="2">
        <f t="shared" si="14"/>
        <v>253</v>
      </c>
      <c r="O13" s="1">
        <f>SUM(O3:O11)</f>
        <v>5775</v>
      </c>
      <c r="P13" s="1">
        <f>SUM(P3:P11)</f>
        <v>4550</v>
      </c>
      <c r="Q13" s="2">
        <f t="shared" si="14"/>
        <v>300</v>
      </c>
      <c r="R13" s="1">
        <f>SUM(R3:R11)</f>
        <v>6750</v>
      </c>
      <c r="S13" s="1">
        <f>SUM(S3:S11)</f>
        <v>5317</v>
      </c>
      <c r="T13" s="2">
        <f t="shared" si="14"/>
        <v>362</v>
      </c>
      <c r="U13" s="1">
        <f>SUM(U3:U11)</f>
        <v>8010</v>
      </c>
      <c r="V13" s="1">
        <f>SUM(V3:V11)</f>
        <v>6304</v>
      </c>
      <c r="W13" s="2">
        <f t="shared" si="14"/>
        <v>402</v>
      </c>
      <c r="X13" s="1">
        <f>SUM(X3:X11)</f>
        <v>9025</v>
      </c>
      <c r="Y13" s="1">
        <f>SUM(Y3:Y11)</f>
        <v>7108</v>
      </c>
    </row>
    <row r="19" spans="1:19" x14ac:dyDescent="0.35">
      <c r="A19" t="s">
        <v>27</v>
      </c>
      <c r="B19" t="s">
        <v>21</v>
      </c>
      <c r="C19" t="s">
        <v>11</v>
      </c>
      <c r="D19" t="s">
        <v>22</v>
      </c>
      <c r="F19" t="s">
        <v>66</v>
      </c>
      <c r="G19" t="s">
        <v>67</v>
      </c>
      <c r="H19" t="s">
        <v>68</v>
      </c>
      <c r="I19" t="s">
        <v>69</v>
      </c>
      <c r="J19" t="s">
        <v>70</v>
      </c>
      <c r="L19" t="s">
        <v>37</v>
      </c>
      <c r="M19" t="s">
        <v>38</v>
      </c>
      <c r="N19" t="s">
        <v>46</v>
      </c>
      <c r="O19" t="s">
        <v>48</v>
      </c>
      <c r="P19" t="s">
        <v>47</v>
      </c>
      <c r="R19" t="s">
        <v>33</v>
      </c>
      <c r="S19" t="s">
        <v>51</v>
      </c>
    </row>
    <row r="20" spans="1:19" ht="29" x14ac:dyDescent="0.35">
      <c r="A20">
        <v>1</v>
      </c>
      <c r="B20" t="s">
        <v>23</v>
      </c>
      <c r="C20" s="1">
        <v>10</v>
      </c>
      <c r="D20">
        <v>7</v>
      </c>
      <c r="F20" t="s">
        <v>33</v>
      </c>
      <c r="G20" s="8" t="s">
        <v>40</v>
      </c>
      <c r="H20" s="8" t="s">
        <v>41</v>
      </c>
      <c r="I20" s="8" t="s">
        <v>35</v>
      </c>
      <c r="J20" s="8" t="s">
        <v>42</v>
      </c>
      <c r="L20" t="s">
        <v>2</v>
      </c>
      <c r="M20" s="2">
        <f>SUM(E3+H3+K3+N3+Q3+T3+W3)</f>
        <v>249</v>
      </c>
      <c r="N20">
        <f>(M20*C3)</f>
        <v>1743</v>
      </c>
      <c r="O20" s="1">
        <f>(M20*D3)</f>
        <v>2490</v>
      </c>
      <c r="P20" s="1">
        <f>(O20-N20)</f>
        <v>747</v>
      </c>
      <c r="R20" t="s">
        <v>12</v>
      </c>
      <c r="S20" s="2">
        <f>E13</f>
        <v>221</v>
      </c>
    </row>
    <row r="21" spans="1:19" x14ac:dyDescent="0.35">
      <c r="A21">
        <v>2</v>
      </c>
      <c r="B21" t="s">
        <v>24</v>
      </c>
      <c r="C21" s="1">
        <v>10</v>
      </c>
      <c r="D21">
        <v>7</v>
      </c>
      <c r="F21" t="s">
        <v>12</v>
      </c>
      <c r="G21" s="1">
        <f>F13</f>
        <v>4735</v>
      </c>
      <c r="H21" s="1">
        <f>G13</f>
        <v>3715</v>
      </c>
      <c r="I21" s="6">
        <v>240</v>
      </c>
      <c r="J21" s="1">
        <f t="shared" ref="J21:J27" si="15">G21-H21-I21</f>
        <v>780</v>
      </c>
      <c r="L21" t="s">
        <v>3</v>
      </c>
      <c r="M21" s="2">
        <f>SUM(E4+H4+K4+N4+Q4+T4+W4)</f>
        <v>316</v>
      </c>
      <c r="N21">
        <f t="shared" ref="N21:N28" si="16">(M21*C4)</f>
        <v>2212</v>
      </c>
      <c r="O21" s="1">
        <f t="shared" ref="O21:O28" si="17">(M21*D4)</f>
        <v>3160</v>
      </c>
      <c r="P21" s="1">
        <f t="shared" ref="P21:P28" si="18">(O21-N21)</f>
        <v>948</v>
      </c>
      <c r="R21" t="s">
        <v>13</v>
      </c>
      <c r="S21" s="2">
        <f>H13</f>
        <v>216</v>
      </c>
    </row>
    <row r="22" spans="1:19" x14ac:dyDescent="0.35">
      <c r="A22">
        <v>3</v>
      </c>
      <c r="B22" t="s">
        <v>25</v>
      </c>
      <c r="C22" s="1">
        <v>20</v>
      </c>
      <c r="D22">
        <v>16</v>
      </c>
      <c r="F22" t="s">
        <v>13</v>
      </c>
      <c r="G22" s="1">
        <f>I13</f>
        <v>4780</v>
      </c>
      <c r="H22" s="1">
        <f>J13</f>
        <v>3761</v>
      </c>
      <c r="I22" s="6">
        <v>240</v>
      </c>
      <c r="J22" s="1">
        <f t="shared" si="15"/>
        <v>779</v>
      </c>
      <c r="L22" t="s">
        <v>4</v>
      </c>
      <c r="M22" s="2">
        <f t="shared" ref="M22:M28" si="19">SUM(E5+H5+K5+N5+Q5+T5+W5)</f>
        <v>176</v>
      </c>
      <c r="N22">
        <f t="shared" si="16"/>
        <v>2816</v>
      </c>
      <c r="O22" s="1">
        <f t="shared" si="17"/>
        <v>3520</v>
      </c>
      <c r="P22" s="1">
        <f t="shared" si="18"/>
        <v>704</v>
      </c>
      <c r="R22" t="s">
        <v>14</v>
      </c>
      <c r="S22" s="2">
        <f>K13</f>
        <v>211</v>
      </c>
    </row>
    <row r="23" spans="1:19" x14ac:dyDescent="0.35">
      <c r="A23">
        <v>4</v>
      </c>
      <c r="B23" t="s">
        <v>26</v>
      </c>
      <c r="C23" s="1">
        <v>20</v>
      </c>
      <c r="D23">
        <v>16</v>
      </c>
      <c r="F23" t="s">
        <v>14</v>
      </c>
      <c r="G23" s="1">
        <f>L13</f>
        <v>4835</v>
      </c>
      <c r="H23" s="1">
        <f>M13</f>
        <v>3808</v>
      </c>
      <c r="I23" s="6">
        <v>240</v>
      </c>
      <c r="J23" s="1">
        <f t="shared" si="15"/>
        <v>787</v>
      </c>
      <c r="L23" t="s">
        <v>5</v>
      </c>
      <c r="M23" s="2">
        <f t="shared" si="19"/>
        <v>280</v>
      </c>
      <c r="N23">
        <f t="shared" si="16"/>
        <v>4480</v>
      </c>
      <c r="O23" s="1">
        <f t="shared" si="17"/>
        <v>5600</v>
      </c>
      <c r="P23" s="1">
        <f t="shared" si="18"/>
        <v>1120</v>
      </c>
      <c r="R23" t="s">
        <v>49</v>
      </c>
      <c r="S23" s="2">
        <f>N13</f>
        <v>253</v>
      </c>
    </row>
    <row r="24" spans="1:19" x14ac:dyDescent="0.35">
      <c r="A24">
        <v>5</v>
      </c>
      <c r="B24" t="s">
        <v>6</v>
      </c>
      <c r="C24" s="1">
        <v>25</v>
      </c>
      <c r="D24">
        <v>20</v>
      </c>
      <c r="F24" t="s">
        <v>15</v>
      </c>
      <c r="G24" s="1">
        <f>O13</f>
        <v>5775</v>
      </c>
      <c r="H24" s="1">
        <f>P13</f>
        <v>4550</v>
      </c>
      <c r="I24" s="6">
        <v>240</v>
      </c>
      <c r="J24" s="1">
        <f t="shared" si="15"/>
        <v>985</v>
      </c>
      <c r="L24" t="s">
        <v>6</v>
      </c>
      <c r="M24" s="2">
        <f t="shared" si="19"/>
        <v>177</v>
      </c>
      <c r="N24">
        <f t="shared" si="16"/>
        <v>3540</v>
      </c>
      <c r="O24" s="1">
        <f t="shared" si="17"/>
        <v>4425</v>
      </c>
      <c r="P24" s="1">
        <f t="shared" si="18"/>
        <v>885</v>
      </c>
      <c r="R24" t="s">
        <v>16</v>
      </c>
      <c r="S24" s="2">
        <f>Q13</f>
        <v>300</v>
      </c>
    </row>
    <row r="25" spans="1:19" x14ac:dyDescent="0.35">
      <c r="A25">
        <v>6</v>
      </c>
      <c r="B25" t="s">
        <v>10</v>
      </c>
      <c r="C25" s="1">
        <v>25</v>
      </c>
      <c r="D25">
        <v>20</v>
      </c>
      <c r="F25" t="s">
        <v>16</v>
      </c>
      <c r="G25" s="1">
        <f>R13</f>
        <v>6750</v>
      </c>
      <c r="H25" s="1">
        <f>S13</f>
        <v>5317</v>
      </c>
      <c r="I25" s="6">
        <v>240</v>
      </c>
      <c r="J25" s="1">
        <f t="shared" si="15"/>
        <v>1193</v>
      </c>
      <c r="L25" t="s">
        <v>10</v>
      </c>
      <c r="M25" s="2">
        <f t="shared" si="19"/>
        <v>275</v>
      </c>
      <c r="N25">
        <f t="shared" si="16"/>
        <v>5500</v>
      </c>
      <c r="O25" s="1">
        <f t="shared" si="17"/>
        <v>6875</v>
      </c>
      <c r="P25" s="1">
        <f t="shared" si="18"/>
        <v>1375</v>
      </c>
      <c r="R25" t="s">
        <v>34</v>
      </c>
      <c r="S25" s="2">
        <f>T13</f>
        <v>362</v>
      </c>
    </row>
    <row r="26" spans="1:19" x14ac:dyDescent="0.35">
      <c r="A26">
        <v>7</v>
      </c>
      <c r="B26" t="s">
        <v>7</v>
      </c>
      <c r="C26" s="1">
        <v>30</v>
      </c>
      <c r="D26">
        <v>24</v>
      </c>
      <c r="F26" t="s">
        <v>34</v>
      </c>
      <c r="G26" s="1">
        <f>U13</f>
        <v>8010</v>
      </c>
      <c r="H26" s="1">
        <f>V13</f>
        <v>6304</v>
      </c>
      <c r="I26" s="6">
        <v>240</v>
      </c>
      <c r="J26" s="1">
        <f t="shared" si="15"/>
        <v>1466</v>
      </c>
      <c r="L26" t="s">
        <v>7</v>
      </c>
      <c r="M26" s="2">
        <f t="shared" si="19"/>
        <v>90</v>
      </c>
      <c r="N26">
        <f t="shared" si="16"/>
        <v>2160</v>
      </c>
      <c r="O26" s="1">
        <f t="shared" si="17"/>
        <v>2700</v>
      </c>
      <c r="P26" s="1">
        <f t="shared" si="18"/>
        <v>540</v>
      </c>
      <c r="R26" t="s">
        <v>18</v>
      </c>
      <c r="S26" s="2">
        <f>W13</f>
        <v>402</v>
      </c>
    </row>
    <row r="27" spans="1:19" x14ac:dyDescent="0.35">
      <c r="A27">
        <v>8</v>
      </c>
      <c r="B27" t="s">
        <v>8</v>
      </c>
      <c r="C27" s="1">
        <v>30</v>
      </c>
      <c r="D27">
        <v>24</v>
      </c>
      <c r="F27" t="s">
        <v>18</v>
      </c>
      <c r="G27" s="1">
        <f>X13</f>
        <v>9025</v>
      </c>
      <c r="H27" s="1">
        <f>Y13</f>
        <v>7108</v>
      </c>
      <c r="I27" s="6">
        <v>240</v>
      </c>
      <c r="J27" s="1">
        <f t="shared" si="15"/>
        <v>1677</v>
      </c>
      <c r="L27" t="s">
        <v>8</v>
      </c>
      <c r="M27" s="2">
        <f t="shared" si="19"/>
        <v>248</v>
      </c>
      <c r="N27">
        <f t="shared" si="16"/>
        <v>5952</v>
      </c>
      <c r="O27" s="1">
        <f t="shared" si="17"/>
        <v>7440</v>
      </c>
      <c r="P27" s="1">
        <f t="shared" si="18"/>
        <v>1488</v>
      </c>
    </row>
    <row r="28" spans="1:19" x14ac:dyDescent="0.35">
      <c r="A28">
        <v>9</v>
      </c>
      <c r="B28" t="s">
        <v>9</v>
      </c>
      <c r="C28" s="1">
        <v>50</v>
      </c>
      <c r="D28">
        <v>40</v>
      </c>
      <c r="L28" t="s">
        <v>9</v>
      </c>
      <c r="M28" s="2">
        <f t="shared" si="19"/>
        <v>154</v>
      </c>
      <c r="N28">
        <f t="shared" si="16"/>
        <v>6160</v>
      </c>
      <c r="O28" s="1">
        <f t="shared" si="17"/>
        <v>7700</v>
      </c>
      <c r="P28" s="1">
        <f t="shared" si="18"/>
        <v>1540</v>
      </c>
    </row>
    <row r="29" spans="1:19" x14ac:dyDescent="0.35">
      <c r="F29" t="s">
        <v>19</v>
      </c>
      <c r="J29" s="1">
        <f>SUM(J21:J27)</f>
        <v>7667</v>
      </c>
    </row>
  </sheetData>
  <mergeCells count="7">
    <mergeCell ref="W1:Y1"/>
    <mergeCell ref="E1:G1"/>
    <mergeCell ref="H1:J1"/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BADE-CF9D-45BE-9F3A-431247A5455B}">
  <dimension ref="A1:Y29"/>
  <sheetViews>
    <sheetView topLeftCell="A12" zoomScale="60" workbookViewId="0">
      <selection activeCell="D7" sqref="D7"/>
    </sheetView>
  </sheetViews>
  <sheetFormatPr defaultRowHeight="14.5" x14ac:dyDescent="0.35"/>
  <cols>
    <col min="6" max="6" width="17.90625" customWidth="1"/>
    <col min="7" max="7" width="18.36328125" customWidth="1"/>
    <col min="8" max="11" width="13.1796875" customWidth="1"/>
    <col min="12" max="12" width="11.7265625" customWidth="1"/>
    <col min="13" max="13" width="12.54296875" customWidth="1"/>
    <col min="14" max="14" width="12.26953125" customWidth="1"/>
    <col min="15" max="15" width="10.26953125" customWidth="1"/>
    <col min="16" max="16" width="11.36328125" customWidth="1"/>
    <col min="17" max="17" width="11.54296875" customWidth="1"/>
    <col min="18" max="18" width="10.54296875" customWidth="1"/>
    <col min="19" max="19" width="11.453125" customWidth="1"/>
    <col min="20" max="20" width="9" customWidth="1"/>
    <col min="21" max="21" width="11.36328125" customWidth="1"/>
    <col min="22" max="22" width="10.36328125" customWidth="1"/>
    <col min="23" max="23" width="8.6328125" customWidth="1"/>
    <col min="24" max="24" width="10.7265625" customWidth="1"/>
    <col min="25" max="25" width="13.6328125" customWidth="1"/>
  </cols>
  <sheetData>
    <row r="1" spans="1:25" x14ac:dyDescent="0.35">
      <c r="A1" s="5" t="s">
        <v>0</v>
      </c>
      <c r="B1" s="5" t="s">
        <v>1</v>
      </c>
      <c r="C1" s="5" t="s">
        <v>31</v>
      </c>
      <c r="D1" s="5" t="s">
        <v>32</v>
      </c>
      <c r="E1" s="12" t="s">
        <v>12</v>
      </c>
      <c r="F1" s="12"/>
      <c r="G1" s="12"/>
      <c r="H1" s="13" t="s">
        <v>13</v>
      </c>
      <c r="I1" s="13"/>
      <c r="J1" s="13"/>
      <c r="K1" s="12" t="s">
        <v>14</v>
      </c>
      <c r="L1" s="12"/>
      <c r="M1" s="12"/>
      <c r="N1" s="13" t="s">
        <v>15</v>
      </c>
      <c r="O1" s="13"/>
      <c r="P1" s="13"/>
      <c r="Q1" s="12" t="s">
        <v>16</v>
      </c>
      <c r="R1" s="12"/>
      <c r="S1" s="12"/>
      <c r="T1" s="13" t="s">
        <v>17</v>
      </c>
      <c r="U1" s="13"/>
      <c r="V1" s="13"/>
      <c r="W1" s="12" t="s">
        <v>18</v>
      </c>
      <c r="X1" s="12"/>
      <c r="Y1" s="12"/>
    </row>
    <row r="2" spans="1:25" x14ac:dyDescent="0.35">
      <c r="A2" s="4"/>
      <c r="B2" s="4"/>
      <c r="C2" s="4"/>
      <c r="D2" s="4"/>
      <c r="E2" s="4" t="s">
        <v>20</v>
      </c>
      <c r="F2" s="4" t="s">
        <v>30</v>
      </c>
      <c r="G2" s="4" t="s">
        <v>29</v>
      </c>
      <c r="H2" s="4" t="s">
        <v>20</v>
      </c>
      <c r="I2" s="4" t="s">
        <v>30</v>
      </c>
      <c r="J2" s="4" t="s">
        <v>29</v>
      </c>
      <c r="K2" s="4" t="s">
        <v>20</v>
      </c>
      <c r="L2" s="4" t="s">
        <v>30</v>
      </c>
      <c r="M2" s="4" t="s">
        <v>29</v>
      </c>
      <c r="N2" s="4" t="s">
        <v>20</v>
      </c>
      <c r="O2" s="4" t="s">
        <v>30</v>
      </c>
      <c r="P2" s="4" t="s">
        <v>29</v>
      </c>
      <c r="Q2" s="4" t="s">
        <v>20</v>
      </c>
      <c r="R2" s="4" t="s">
        <v>30</v>
      </c>
      <c r="S2" s="4" t="s">
        <v>29</v>
      </c>
      <c r="T2" s="4" t="s">
        <v>20</v>
      </c>
      <c r="U2" s="4" t="s">
        <v>30</v>
      </c>
      <c r="V2" s="4" t="s">
        <v>29</v>
      </c>
      <c r="W2" s="4" t="s">
        <v>20</v>
      </c>
      <c r="X2" s="4" t="s">
        <v>30</v>
      </c>
      <c r="Y2" s="4" t="s">
        <v>29</v>
      </c>
    </row>
    <row r="3" spans="1:25" x14ac:dyDescent="0.35">
      <c r="A3">
        <v>1</v>
      </c>
      <c r="B3" t="s">
        <v>2</v>
      </c>
      <c r="C3">
        <v>7</v>
      </c>
      <c r="D3" s="1">
        <v>10</v>
      </c>
      <c r="E3" s="2">
        <v>28</v>
      </c>
      <c r="F3" s="1">
        <f t="shared" ref="F3:F11" si="0">E3*D3</f>
        <v>280</v>
      </c>
      <c r="G3" s="1">
        <f t="shared" ref="G3:G11" si="1">E3*$C3</f>
        <v>196</v>
      </c>
      <c r="H3">
        <v>30</v>
      </c>
      <c r="I3" s="1">
        <f t="shared" ref="I3:I11" si="2">H3*D3</f>
        <v>300</v>
      </c>
      <c r="J3" s="1">
        <f>H3*$C3</f>
        <v>210</v>
      </c>
      <c r="K3">
        <v>22</v>
      </c>
      <c r="L3" s="1">
        <f t="shared" ref="L3:L11" si="3">K3*D3</f>
        <v>220</v>
      </c>
      <c r="M3" s="1">
        <f>K3*$C3</f>
        <v>154</v>
      </c>
      <c r="N3">
        <v>25</v>
      </c>
      <c r="O3" s="1">
        <f t="shared" ref="O3:O11" si="4">N3*D3</f>
        <v>250</v>
      </c>
      <c r="P3" s="1">
        <f>N3*$C3</f>
        <v>175</v>
      </c>
      <c r="Q3">
        <v>35</v>
      </c>
      <c r="R3" s="1">
        <f t="shared" ref="R3:R11" si="5">Q3*D3</f>
        <v>350</v>
      </c>
      <c r="S3" s="1">
        <f>Q3*$C3</f>
        <v>245</v>
      </c>
      <c r="T3">
        <v>40</v>
      </c>
      <c r="U3" s="1">
        <f t="shared" ref="U3:U11" si="6">T3*D3</f>
        <v>400</v>
      </c>
      <c r="V3" s="1">
        <f>T3*$C3</f>
        <v>280</v>
      </c>
      <c r="W3">
        <v>42</v>
      </c>
      <c r="X3" s="1">
        <f t="shared" ref="X3:X11" si="7">W3*D3</f>
        <v>420</v>
      </c>
      <c r="Y3" s="1">
        <f>W3*$C3</f>
        <v>294</v>
      </c>
    </row>
    <row r="4" spans="1:25" x14ac:dyDescent="0.35">
      <c r="A4">
        <v>2</v>
      </c>
      <c r="B4" t="s">
        <v>3</v>
      </c>
      <c r="C4">
        <v>7</v>
      </c>
      <c r="D4" s="1">
        <v>10</v>
      </c>
      <c r="E4" s="2">
        <v>35</v>
      </c>
      <c r="F4" s="1">
        <f t="shared" si="0"/>
        <v>350</v>
      </c>
      <c r="G4" s="1">
        <f t="shared" si="1"/>
        <v>245</v>
      </c>
      <c r="H4">
        <v>32</v>
      </c>
      <c r="I4" s="1">
        <f t="shared" si="2"/>
        <v>320</v>
      </c>
      <c r="J4" s="1">
        <f t="shared" ref="J4:J11" si="8">H4*$C4</f>
        <v>224</v>
      </c>
      <c r="K4">
        <v>27</v>
      </c>
      <c r="L4" s="1">
        <f t="shared" si="3"/>
        <v>270</v>
      </c>
      <c r="M4" s="1">
        <f t="shared" ref="M4:M11" si="9">K4*$C4</f>
        <v>189</v>
      </c>
      <c r="N4">
        <v>39</v>
      </c>
      <c r="O4" s="1">
        <f t="shared" si="4"/>
        <v>390</v>
      </c>
      <c r="P4" s="1">
        <f t="shared" ref="P4:P11" si="10">N4*$C4</f>
        <v>273</v>
      </c>
      <c r="Q4">
        <v>35</v>
      </c>
      <c r="R4" s="1">
        <f t="shared" si="5"/>
        <v>350</v>
      </c>
      <c r="S4" s="1">
        <f t="shared" ref="S4:S11" si="11">Q4*$C4</f>
        <v>245</v>
      </c>
      <c r="T4">
        <v>42</v>
      </c>
      <c r="U4" s="1">
        <f t="shared" si="6"/>
        <v>420</v>
      </c>
      <c r="V4" s="1">
        <f t="shared" ref="V4:V11" si="12">T4*$C4</f>
        <v>294</v>
      </c>
      <c r="W4">
        <v>50</v>
      </c>
      <c r="X4" s="1">
        <f t="shared" si="7"/>
        <v>500</v>
      </c>
      <c r="Y4" s="1">
        <f t="shared" ref="Y4:Y11" si="13">W4*$C4</f>
        <v>350</v>
      </c>
    </row>
    <row r="5" spans="1:25" x14ac:dyDescent="0.35">
      <c r="A5">
        <v>3</v>
      </c>
      <c r="B5" t="s">
        <v>4</v>
      </c>
      <c r="C5">
        <v>16</v>
      </c>
      <c r="D5" s="1">
        <v>20</v>
      </c>
      <c r="E5" s="2">
        <v>20</v>
      </c>
      <c r="F5" s="1">
        <f t="shared" si="0"/>
        <v>400</v>
      </c>
      <c r="G5" s="1">
        <f t="shared" si="1"/>
        <v>320</v>
      </c>
      <c r="H5">
        <v>22</v>
      </c>
      <c r="I5" s="1">
        <f t="shared" si="2"/>
        <v>440</v>
      </c>
      <c r="J5" s="1">
        <f t="shared" si="8"/>
        <v>352</v>
      </c>
      <c r="K5">
        <v>16</v>
      </c>
      <c r="L5" s="1">
        <f t="shared" si="3"/>
        <v>320</v>
      </c>
      <c r="M5" s="1">
        <f t="shared" si="9"/>
        <v>256</v>
      </c>
      <c r="N5">
        <v>20</v>
      </c>
      <c r="O5" s="1">
        <f t="shared" si="4"/>
        <v>400</v>
      </c>
      <c r="P5" s="1">
        <f t="shared" si="10"/>
        <v>320</v>
      </c>
      <c r="Q5">
        <v>20</v>
      </c>
      <c r="R5" s="1">
        <f t="shared" si="5"/>
        <v>400</v>
      </c>
      <c r="S5" s="1">
        <f t="shared" si="11"/>
        <v>320</v>
      </c>
      <c r="T5">
        <v>24</v>
      </c>
      <c r="U5" s="1">
        <f t="shared" si="6"/>
        <v>480</v>
      </c>
      <c r="V5" s="1">
        <f t="shared" si="12"/>
        <v>384</v>
      </c>
      <c r="W5">
        <v>30</v>
      </c>
      <c r="X5" s="1">
        <f t="shared" si="7"/>
        <v>600</v>
      </c>
      <c r="Y5" s="1">
        <f t="shared" si="13"/>
        <v>480</v>
      </c>
    </row>
    <row r="6" spans="1:25" x14ac:dyDescent="0.35">
      <c r="A6">
        <v>4</v>
      </c>
      <c r="B6" t="s">
        <v>5</v>
      </c>
      <c r="C6">
        <v>16</v>
      </c>
      <c r="D6" s="1">
        <v>20</v>
      </c>
      <c r="E6" s="2">
        <v>32</v>
      </c>
      <c r="F6" s="1">
        <f t="shared" si="0"/>
        <v>640</v>
      </c>
      <c r="G6" s="1">
        <f t="shared" si="1"/>
        <v>512</v>
      </c>
      <c r="H6">
        <v>30</v>
      </c>
      <c r="I6" s="1">
        <f t="shared" si="2"/>
        <v>600</v>
      </c>
      <c r="J6" s="1">
        <f t="shared" si="8"/>
        <v>480</v>
      </c>
      <c r="K6">
        <v>36</v>
      </c>
      <c r="L6" s="1">
        <f t="shared" si="3"/>
        <v>720</v>
      </c>
      <c r="M6" s="1">
        <f t="shared" si="9"/>
        <v>576</v>
      </c>
      <c r="N6">
        <v>35</v>
      </c>
      <c r="O6" s="1">
        <f t="shared" si="4"/>
        <v>700</v>
      </c>
      <c r="P6" s="1">
        <f t="shared" si="10"/>
        <v>560</v>
      </c>
      <c r="Q6">
        <v>42</v>
      </c>
      <c r="R6" s="1">
        <f t="shared" si="5"/>
        <v>840</v>
      </c>
      <c r="S6" s="1">
        <f t="shared" si="11"/>
        <v>672</v>
      </c>
      <c r="T6">
        <v>44</v>
      </c>
      <c r="U6" s="1">
        <f t="shared" si="6"/>
        <v>880</v>
      </c>
      <c r="V6" s="1">
        <f t="shared" si="12"/>
        <v>704</v>
      </c>
      <c r="W6">
        <v>53</v>
      </c>
      <c r="X6" s="1">
        <f t="shared" si="7"/>
        <v>1060</v>
      </c>
      <c r="Y6" s="1">
        <f t="shared" si="13"/>
        <v>848</v>
      </c>
    </row>
    <row r="7" spans="1:25" x14ac:dyDescent="0.35">
      <c r="A7">
        <v>5</v>
      </c>
      <c r="B7" t="s">
        <v>6</v>
      </c>
      <c r="C7">
        <v>20</v>
      </c>
      <c r="D7" s="1">
        <v>25</v>
      </c>
      <c r="E7" s="2">
        <v>20</v>
      </c>
      <c r="F7" s="1">
        <f t="shared" si="0"/>
        <v>500</v>
      </c>
      <c r="G7" s="1">
        <f t="shared" si="1"/>
        <v>400</v>
      </c>
      <c r="H7">
        <v>18</v>
      </c>
      <c r="I7" s="1">
        <f t="shared" si="2"/>
        <v>450</v>
      </c>
      <c r="J7" s="1">
        <f t="shared" si="8"/>
        <v>360</v>
      </c>
      <c r="K7">
        <v>20</v>
      </c>
      <c r="L7" s="1">
        <f t="shared" si="3"/>
        <v>500</v>
      </c>
      <c r="M7" s="1">
        <f t="shared" si="9"/>
        <v>400</v>
      </c>
      <c r="N7">
        <v>25</v>
      </c>
      <c r="O7" s="1">
        <f t="shared" si="4"/>
        <v>625</v>
      </c>
      <c r="P7" s="1">
        <f t="shared" si="10"/>
        <v>500</v>
      </c>
      <c r="Q7">
        <v>22</v>
      </c>
      <c r="R7" s="1">
        <f t="shared" si="5"/>
        <v>550</v>
      </c>
      <c r="S7" s="1">
        <f t="shared" si="11"/>
        <v>440</v>
      </c>
      <c r="T7">
        <v>30</v>
      </c>
      <c r="U7" s="1">
        <f t="shared" si="6"/>
        <v>750</v>
      </c>
      <c r="V7" s="1">
        <f t="shared" si="12"/>
        <v>600</v>
      </c>
      <c r="W7">
        <v>32</v>
      </c>
      <c r="X7" s="1">
        <f t="shared" si="7"/>
        <v>800</v>
      </c>
      <c r="Y7" s="1">
        <f t="shared" si="13"/>
        <v>640</v>
      </c>
    </row>
    <row r="8" spans="1:25" x14ac:dyDescent="0.35">
      <c r="A8">
        <v>6</v>
      </c>
      <c r="B8" t="s">
        <v>10</v>
      </c>
      <c r="C8">
        <v>20</v>
      </c>
      <c r="D8" s="1">
        <v>25</v>
      </c>
      <c r="E8" s="2">
        <v>30</v>
      </c>
      <c r="F8" s="1">
        <f t="shared" si="0"/>
        <v>750</v>
      </c>
      <c r="G8" s="1">
        <f t="shared" si="1"/>
        <v>600</v>
      </c>
      <c r="H8">
        <v>30</v>
      </c>
      <c r="I8" s="1">
        <f t="shared" si="2"/>
        <v>750</v>
      </c>
      <c r="J8" s="1">
        <f t="shared" si="8"/>
        <v>600</v>
      </c>
      <c r="K8">
        <v>28</v>
      </c>
      <c r="L8" s="1">
        <f t="shared" si="3"/>
        <v>700</v>
      </c>
      <c r="M8" s="1">
        <f t="shared" si="9"/>
        <v>560</v>
      </c>
      <c r="N8">
        <v>37</v>
      </c>
      <c r="O8" s="1">
        <f t="shared" si="4"/>
        <v>925</v>
      </c>
      <c r="P8" s="1">
        <f t="shared" si="10"/>
        <v>740</v>
      </c>
      <c r="Q8">
        <v>31</v>
      </c>
      <c r="R8" s="1">
        <f t="shared" si="5"/>
        <v>775</v>
      </c>
      <c r="S8" s="1">
        <f t="shared" si="11"/>
        <v>620</v>
      </c>
      <c r="T8">
        <v>40</v>
      </c>
      <c r="U8" s="1">
        <f t="shared" si="6"/>
        <v>1000</v>
      </c>
      <c r="V8" s="1">
        <f t="shared" si="12"/>
        <v>800</v>
      </c>
      <c r="W8">
        <v>50</v>
      </c>
      <c r="X8" s="1">
        <f t="shared" si="7"/>
        <v>1250</v>
      </c>
      <c r="Y8" s="1">
        <f t="shared" si="13"/>
        <v>1000</v>
      </c>
    </row>
    <row r="9" spans="1:25" x14ac:dyDescent="0.35">
      <c r="A9">
        <v>7</v>
      </c>
      <c r="B9" t="s">
        <v>7</v>
      </c>
      <c r="C9">
        <v>24</v>
      </c>
      <c r="D9" s="1">
        <v>30</v>
      </c>
      <c r="E9" s="2">
        <v>12</v>
      </c>
      <c r="F9" s="1">
        <f t="shared" si="0"/>
        <v>360</v>
      </c>
      <c r="G9" s="1">
        <f t="shared" si="1"/>
        <v>288</v>
      </c>
      <c r="H9">
        <v>10</v>
      </c>
      <c r="I9" s="1">
        <f t="shared" si="2"/>
        <v>300</v>
      </c>
      <c r="J9" s="1">
        <f t="shared" si="8"/>
        <v>240</v>
      </c>
      <c r="K9">
        <v>10</v>
      </c>
      <c r="L9" s="1">
        <f t="shared" si="3"/>
        <v>300</v>
      </c>
      <c r="M9" s="1">
        <f t="shared" si="9"/>
        <v>240</v>
      </c>
      <c r="N9">
        <v>15</v>
      </c>
      <c r="O9" s="1">
        <f t="shared" si="4"/>
        <v>450</v>
      </c>
      <c r="P9" s="1">
        <f t="shared" si="10"/>
        <v>360</v>
      </c>
      <c r="Q9">
        <v>8</v>
      </c>
      <c r="R9" s="1">
        <f t="shared" si="5"/>
        <v>240</v>
      </c>
      <c r="S9" s="1">
        <f t="shared" si="11"/>
        <v>192</v>
      </c>
      <c r="T9">
        <v>15</v>
      </c>
      <c r="U9" s="1">
        <f t="shared" si="6"/>
        <v>450</v>
      </c>
      <c r="V9" s="1">
        <f t="shared" si="12"/>
        <v>360</v>
      </c>
      <c r="W9">
        <v>20</v>
      </c>
      <c r="X9" s="1">
        <f t="shared" si="7"/>
        <v>600</v>
      </c>
      <c r="Y9" s="1">
        <f t="shared" si="13"/>
        <v>480</v>
      </c>
    </row>
    <row r="10" spans="1:25" x14ac:dyDescent="0.35">
      <c r="A10">
        <v>8</v>
      </c>
      <c r="B10" t="s">
        <v>8</v>
      </c>
      <c r="C10">
        <v>24</v>
      </c>
      <c r="D10" s="1">
        <v>30</v>
      </c>
      <c r="E10" s="2">
        <v>23</v>
      </c>
      <c r="F10" s="1">
        <f t="shared" si="0"/>
        <v>690</v>
      </c>
      <c r="G10" s="1">
        <f t="shared" si="1"/>
        <v>552</v>
      </c>
      <c r="H10">
        <v>22</v>
      </c>
      <c r="I10" s="1">
        <f t="shared" si="2"/>
        <v>660</v>
      </c>
      <c r="J10" s="1">
        <f t="shared" si="8"/>
        <v>528</v>
      </c>
      <c r="K10">
        <v>25</v>
      </c>
      <c r="L10" s="1">
        <f t="shared" si="3"/>
        <v>750</v>
      </c>
      <c r="M10" s="1">
        <f t="shared" si="9"/>
        <v>600</v>
      </c>
      <c r="N10">
        <v>20</v>
      </c>
      <c r="O10" s="1">
        <f t="shared" si="4"/>
        <v>600</v>
      </c>
      <c r="P10" s="1">
        <f t="shared" si="10"/>
        <v>480</v>
      </c>
      <c r="Q10">
        <v>35</v>
      </c>
      <c r="R10" s="1">
        <f t="shared" si="5"/>
        <v>1050</v>
      </c>
      <c r="S10" s="1">
        <f t="shared" si="11"/>
        <v>840</v>
      </c>
      <c r="T10">
        <v>30</v>
      </c>
      <c r="U10" s="1">
        <f t="shared" si="6"/>
        <v>900</v>
      </c>
      <c r="V10" s="1">
        <f t="shared" si="12"/>
        <v>720</v>
      </c>
      <c r="W10">
        <v>40</v>
      </c>
      <c r="X10" s="1">
        <f t="shared" si="7"/>
        <v>1200</v>
      </c>
      <c r="Y10" s="1">
        <f t="shared" si="13"/>
        <v>960</v>
      </c>
    </row>
    <row r="11" spans="1:25" x14ac:dyDescent="0.35">
      <c r="A11">
        <v>9</v>
      </c>
      <c r="B11" t="s">
        <v>9</v>
      </c>
      <c r="C11">
        <v>40</v>
      </c>
      <c r="D11" s="1">
        <v>50</v>
      </c>
      <c r="E11" s="2">
        <v>15</v>
      </c>
      <c r="F11" s="1">
        <f t="shared" si="0"/>
        <v>750</v>
      </c>
      <c r="G11" s="1">
        <f t="shared" si="1"/>
        <v>600</v>
      </c>
      <c r="H11">
        <v>15</v>
      </c>
      <c r="I11" s="1">
        <f t="shared" si="2"/>
        <v>750</v>
      </c>
      <c r="J11" s="1">
        <f t="shared" si="8"/>
        <v>600</v>
      </c>
      <c r="K11">
        <v>20</v>
      </c>
      <c r="L11" s="1">
        <f t="shared" si="3"/>
        <v>1000</v>
      </c>
      <c r="M11" s="1">
        <f t="shared" si="9"/>
        <v>800</v>
      </c>
      <c r="N11">
        <v>16</v>
      </c>
      <c r="O11" s="1">
        <f t="shared" si="4"/>
        <v>800</v>
      </c>
      <c r="P11" s="1">
        <f t="shared" si="10"/>
        <v>640</v>
      </c>
      <c r="Q11">
        <v>20</v>
      </c>
      <c r="R11" s="1">
        <f t="shared" si="5"/>
        <v>1000</v>
      </c>
      <c r="S11" s="1">
        <f t="shared" si="11"/>
        <v>800</v>
      </c>
      <c r="T11">
        <v>24</v>
      </c>
      <c r="U11" s="1">
        <f t="shared" si="6"/>
        <v>1200</v>
      </c>
      <c r="V11" s="1">
        <f t="shared" si="12"/>
        <v>960</v>
      </c>
      <c r="W11">
        <v>30</v>
      </c>
      <c r="X11" s="1">
        <f t="shared" si="7"/>
        <v>1500</v>
      </c>
      <c r="Y11" s="1">
        <f t="shared" si="13"/>
        <v>1200</v>
      </c>
    </row>
    <row r="13" spans="1:25" x14ac:dyDescent="0.35">
      <c r="B13" t="s">
        <v>19</v>
      </c>
      <c r="E13" s="2">
        <f t="shared" ref="E13:Y13" si="14">SUM(E3:E11)</f>
        <v>215</v>
      </c>
      <c r="F13" s="1">
        <f t="shared" si="14"/>
        <v>4720</v>
      </c>
      <c r="G13" s="1">
        <f t="shared" si="14"/>
        <v>3713</v>
      </c>
      <c r="H13">
        <f t="shared" si="14"/>
        <v>209</v>
      </c>
      <c r="I13" s="1">
        <f t="shared" si="14"/>
        <v>4570</v>
      </c>
      <c r="J13" s="1">
        <f t="shared" si="14"/>
        <v>3594</v>
      </c>
      <c r="K13">
        <f t="shared" si="14"/>
        <v>204</v>
      </c>
      <c r="L13" s="1">
        <f t="shared" si="14"/>
        <v>4780</v>
      </c>
      <c r="M13" s="1">
        <f t="shared" si="14"/>
        <v>3775</v>
      </c>
      <c r="N13">
        <f t="shared" si="14"/>
        <v>232</v>
      </c>
      <c r="O13" s="1">
        <f t="shared" si="14"/>
        <v>5140</v>
      </c>
      <c r="P13" s="1">
        <f t="shared" si="14"/>
        <v>4048</v>
      </c>
      <c r="Q13">
        <f t="shared" si="14"/>
        <v>248</v>
      </c>
      <c r="R13" s="1">
        <f t="shared" si="14"/>
        <v>5555</v>
      </c>
      <c r="S13" s="1">
        <f t="shared" si="14"/>
        <v>4374</v>
      </c>
      <c r="T13">
        <f t="shared" si="14"/>
        <v>289</v>
      </c>
      <c r="U13" s="1">
        <f t="shared" si="14"/>
        <v>6480</v>
      </c>
      <c r="V13" s="1">
        <f t="shared" si="14"/>
        <v>5102</v>
      </c>
      <c r="W13">
        <f t="shared" si="14"/>
        <v>347</v>
      </c>
      <c r="X13" s="1">
        <f t="shared" si="14"/>
        <v>7930</v>
      </c>
      <c r="Y13" s="1">
        <f t="shared" si="14"/>
        <v>6252</v>
      </c>
    </row>
    <row r="19" spans="1:22" x14ac:dyDescent="0.35">
      <c r="A19" t="s">
        <v>27</v>
      </c>
      <c r="B19" t="s">
        <v>21</v>
      </c>
      <c r="C19" t="s">
        <v>11</v>
      </c>
      <c r="D19" t="s">
        <v>22</v>
      </c>
      <c r="G19" s="7" t="s">
        <v>66</v>
      </c>
      <c r="H19" t="s">
        <v>67</v>
      </c>
      <c r="I19" t="s">
        <v>68</v>
      </c>
      <c r="J19" t="s">
        <v>69</v>
      </c>
      <c r="K19" t="s">
        <v>70</v>
      </c>
      <c r="M19" t="s">
        <v>37</v>
      </c>
      <c r="N19" t="s">
        <v>38</v>
      </c>
      <c r="O19" t="s">
        <v>43</v>
      </c>
      <c r="P19" t="s">
        <v>44</v>
      </c>
      <c r="Q19" t="s">
        <v>47</v>
      </c>
      <c r="U19" t="s">
        <v>33</v>
      </c>
      <c r="V19" t="s">
        <v>50</v>
      </c>
    </row>
    <row r="20" spans="1:22" ht="43.5" x14ac:dyDescent="0.35">
      <c r="A20">
        <v>1</v>
      </c>
      <c r="B20" t="s">
        <v>23</v>
      </c>
      <c r="C20" s="1">
        <v>10</v>
      </c>
      <c r="D20">
        <v>7</v>
      </c>
      <c r="G20" s="7" t="s">
        <v>33</v>
      </c>
      <c r="H20" s="8" t="s">
        <v>40</v>
      </c>
      <c r="I20" s="8" t="s">
        <v>41</v>
      </c>
      <c r="J20" s="8" t="s">
        <v>35</v>
      </c>
      <c r="K20" s="8" t="s">
        <v>42</v>
      </c>
      <c r="M20" t="s">
        <v>2</v>
      </c>
      <c r="N20" s="2">
        <f>SUM(E3,H3,K3,N3,Q3,T3,W3)</f>
        <v>222</v>
      </c>
      <c r="O20">
        <f>(N20*C3)</f>
        <v>1554</v>
      </c>
      <c r="P20" s="1">
        <f>(N20*D3)</f>
        <v>2220</v>
      </c>
      <c r="Q20" s="1">
        <f>(P20-O20)</f>
        <v>666</v>
      </c>
      <c r="U20" t="s">
        <v>12</v>
      </c>
      <c r="V20" s="2">
        <f>E13</f>
        <v>215</v>
      </c>
    </row>
    <row r="21" spans="1:22" x14ac:dyDescent="0.35">
      <c r="A21">
        <v>2</v>
      </c>
      <c r="B21" t="s">
        <v>24</v>
      </c>
      <c r="C21" s="1">
        <v>10</v>
      </c>
      <c r="D21">
        <v>7</v>
      </c>
      <c r="G21" t="s">
        <v>12</v>
      </c>
      <c r="H21" s="1">
        <f>F13</f>
        <v>4720</v>
      </c>
      <c r="I21" s="1">
        <f>G13</f>
        <v>3713</v>
      </c>
      <c r="J21" s="1">
        <v>240</v>
      </c>
      <c r="K21" s="1">
        <f>H21-I21-J21</f>
        <v>767</v>
      </c>
      <c r="M21" t="s">
        <v>3</v>
      </c>
      <c r="N21" s="2">
        <f t="shared" ref="N21:N28" si="15">SUM(E4,H4,K4,N4,Q4,T4,W4)</f>
        <v>260</v>
      </c>
      <c r="O21">
        <f t="shared" ref="O21:O28" si="16">(N21*C4)</f>
        <v>1820</v>
      </c>
      <c r="P21" s="1">
        <f t="shared" ref="P21:P28" si="17">(N21*D4)</f>
        <v>2600</v>
      </c>
      <c r="Q21" s="1">
        <f t="shared" ref="Q21:Q28" si="18">(P21-O21)</f>
        <v>780</v>
      </c>
      <c r="U21" t="s">
        <v>13</v>
      </c>
      <c r="V21" s="2">
        <f>H13</f>
        <v>209</v>
      </c>
    </row>
    <row r="22" spans="1:22" x14ac:dyDescent="0.35">
      <c r="A22">
        <v>3</v>
      </c>
      <c r="B22" t="s">
        <v>25</v>
      </c>
      <c r="C22" s="1">
        <v>20</v>
      </c>
      <c r="D22">
        <v>16</v>
      </c>
      <c r="G22" t="s">
        <v>13</v>
      </c>
      <c r="H22" s="1">
        <f>I13</f>
        <v>4570</v>
      </c>
      <c r="I22" s="1">
        <f>J13</f>
        <v>3594</v>
      </c>
      <c r="J22" s="1">
        <v>240</v>
      </c>
      <c r="K22" s="1">
        <f>H22-I22-J22</f>
        <v>736</v>
      </c>
      <c r="M22" t="s">
        <v>4</v>
      </c>
      <c r="N22" s="2">
        <f t="shared" si="15"/>
        <v>152</v>
      </c>
      <c r="O22">
        <f t="shared" si="16"/>
        <v>2432</v>
      </c>
      <c r="P22" s="1">
        <f t="shared" si="17"/>
        <v>3040</v>
      </c>
      <c r="Q22" s="1">
        <f t="shared" si="18"/>
        <v>608</v>
      </c>
      <c r="U22" t="s">
        <v>14</v>
      </c>
      <c r="V22">
        <f>K13</f>
        <v>204</v>
      </c>
    </row>
    <row r="23" spans="1:22" x14ac:dyDescent="0.35">
      <c r="A23">
        <v>4</v>
      </c>
      <c r="B23" t="s">
        <v>26</v>
      </c>
      <c r="C23" s="1">
        <v>20</v>
      </c>
      <c r="D23">
        <v>16</v>
      </c>
      <c r="G23" t="s">
        <v>14</v>
      </c>
      <c r="H23" s="1">
        <f>L13</f>
        <v>4780</v>
      </c>
      <c r="I23" s="1">
        <f>M13</f>
        <v>3775</v>
      </c>
      <c r="J23" s="1">
        <v>240</v>
      </c>
      <c r="K23" s="1">
        <f>(H23-I23-J23)</f>
        <v>765</v>
      </c>
      <c r="M23" t="s">
        <v>5</v>
      </c>
      <c r="N23" s="2">
        <f t="shared" si="15"/>
        <v>272</v>
      </c>
      <c r="O23">
        <f t="shared" si="16"/>
        <v>4352</v>
      </c>
      <c r="P23" s="1">
        <f t="shared" si="17"/>
        <v>5440</v>
      </c>
      <c r="Q23" s="1">
        <f t="shared" si="18"/>
        <v>1088</v>
      </c>
      <c r="U23" t="s">
        <v>49</v>
      </c>
      <c r="V23">
        <f>N13</f>
        <v>232</v>
      </c>
    </row>
    <row r="24" spans="1:22" x14ac:dyDescent="0.35">
      <c r="A24">
        <v>5</v>
      </c>
      <c r="B24" t="s">
        <v>6</v>
      </c>
      <c r="C24" s="1">
        <v>25</v>
      </c>
      <c r="D24">
        <v>20</v>
      </c>
      <c r="G24" t="s">
        <v>15</v>
      </c>
      <c r="H24" s="1">
        <f>O13</f>
        <v>5140</v>
      </c>
      <c r="I24" s="1">
        <f>P13</f>
        <v>4048</v>
      </c>
      <c r="J24" s="1">
        <v>240</v>
      </c>
      <c r="K24" s="1">
        <f>H24-I24-J24</f>
        <v>852</v>
      </c>
      <c r="M24" t="s">
        <v>6</v>
      </c>
      <c r="N24" s="2">
        <f t="shared" si="15"/>
        <v>167</v>
      </c>
      <c r="O24">
        <f t="shared" si="16"/>
        <v>3340</v>
      </c>
      <c r="P24" s="1">
        <f t="shared" si="17"/>
        <v>4175</v>
      </c>
      <c r="Q24" s="1">
        <f t="shared" si="18"/>
        <v>835</v>
      </c>
      <c r="U24" t="s">
        <v>16</v>
      </c>
      <c r="V24">
        <f>Q13</f>
        <v>248</v>
      </c>
    </row>
    <row r="25" spans="1:22" x14ac:dyDescent="0.35">
      <c r="A25">
        <v>6</v>
      </c>
      <c r="B25" t="s">
        <v>10</v>
      </c>
      <c r="C25" s="1">
        <v>25</v>
      </c>
      <c r="D25">
        <v>20</v>
      </c>
      <c r="G25" t="s">
        <v>16</v>
      </c>
      <c r="H25" s="1">
        <f>R13</f>
        <v>5555</v>
      </c>
      <c r="I25" s="1">
        <f>S13</f>
        <v>4374</v>
      </c>
      <c r="J25" s="1">
        <v>240</v>
      </c>
      <c r="K25" s="1">
        <f>(H25-I25-J25)</f>
        <v>941</v>
      </c>
      <c r="M25" t="s">
        <v>10</v>
      </c>
      <c r="N25" s="2">
        <f t="shared" si="15"/>
        <v>246</v>
      </c>
      <c r="O25">
        <f t="shared" si="16"/>
        <v>4920</v>
      </c>
      <c r="P25" s="1">
        <f t="shared" si="17"/>
        <v>6150</v>
      </c>
      <c r="Q25" s="1">
        <f t="shared" si="18"/>
        <v>1230</v>
      </c>
      <c r="U25" t="s">
        <v>34</v>
      </c>
      <c r="V25">
        <f>T13</f>
        <v>289</v>
      </c>
    </row>
    <row r="26" spans="1:22" x14ac:dyDescent="0.35">
      <c r="A26">
        <v>7</v>
      </c>
      <c r="B26" t="s">
        <v>7</v>
      </c>
      <c r="C26" s="1">
        <v>30</v>
      </c>
      <c r="D26">
        <v>24</v>
      </c>
      <c r="G26" t="s">
        <v>34</v>
      </c>
      <c r="H26" s="1">
        <f>U13</f>
        <v>6480</v>
      </c>
      <c r="I26" s="1">
        <f>V13</f>
        <v>5102</v>
      </c>
      <c r="J26" s="1">
        <v>240</v>
      </c>
      <c r="K26" s="1">
        <f>(H26-I26-J26)</f>
        <v>1138</v>
      </c>
      <c r="M26" t="s">
        <v>7</v>
      </c>
      <c r="N26" s="2">
        <f t="shared" si="15"/>
        <v>90</v>
      </c>
      <c r="O26">
        <f t="shared" si="16"/>
        <v>2160</v>
      </c>
      <c r="P26" s="1">
        <f t="shared" si="17"/>
        <v>2700</v>
      </c>
      <c r="Q26" s="1">
        <f t="shared" si="18"/>
        <v>540</v>
      </c>
      <c r="U26" t="s">
        <v>18</v>
      </c>
      <c r="V26">
        <f>W13</f>
        <v>347</v>
      </c>
    </row>
    <row r="27" spans="1:22" x14ac:dyDescent="0.35">
      <c r="A27">
        <v>8</v>
      </c>
      <c r="B27" t="s">
        <v>8</v>
      </c>
      <c r="C27" s="1">
        <v>30</v>
      </c>
      <c r="D27">
        <v>24</v>
      </c>
      <c r="G27" t="s">
        <v>18</v>
      </c>
      <c r="H27" s="1">
        <f>X13</f>
        <v>7930</v>
      </c>
      <c r="I27" s="1">
        <f>Y13</f>
        <v>6252</v>
      </c>
      <c r="J27" s="1">
        <v>240</v>
      </c>
      <c r="K27" s="1">
        <f>(H27-I27-J27)</f>
        <v>1438</v>
      </c>
      <c r="M27" t="s">
        <v>8</v>
      </c>
      <c r="N27" s="2">
        <f t="shared" si="15"/>
        <v>195</v>
      </c>
      <c r="O27">
        <f t="shared" si="16"/>
        <v>4680</v>
      </c>
      <c r="P27" s="1">
        <f t="shared" si="17"/>
        <v>5850</v>
      </c>
      <c r="Q27" s="1">
        <f t="shared" si="18"/>
        <v>1170</v>
      </c>
    </row>
    <row r="28" spans="1:22" x14ac:dyDescent="0.35">
      <c r="A28">
        <v>9</v>
      </c>
      <c r="B28" t="s">
        <v>9</v>
      </c>
      <c r="C28" s="1">
        <v>50</v>
      </c>
      <c r="D28">
        <v>40</v>
      </c>
      <c r="M28" t="s">
        <v>9</v>
      </c>
      <c r="N28" s="2">
        <f t="shared" si="15"/>
        <v>140</v>
      </c>
      <c r="O28">
        <f t="shared" si="16"/>
        <v>5600</v>
      </c>
      <c r="P28" s="1">
        <f t="shared" si="17"/>
        <v>7000</v>
      </c>
      <c r="Q28" s="1">
        <f t="shared" si="18"/>
        <v>1400</v>
      </c>
    </row>
    <row r="29" spans="1:22" x14ac:dyDescent="0.35">
      <c r="G29" t="s">
        <v>19</v>
      </c>
      <c r="K29" s="1">
        <f>SUM(K21:K27)</f>
        <v>6637</v>
      </c>
    </row>
  </sheetData>
  <mergeCells count="7">
    <mergeCell ref="W1:Y1"/>
    <mergeCell ref="E1:G1"/>
    <mergeCell ref="H1:J1"/>
    <mergeCell ref="K1:M1"/>
    <mergeCell ref="N1:P1"/>
    <mergeCell ref="Q1:S1"/>
    <mergeCell ref="T1:V1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AAEC-858B-4105-8FB5-A8B11582D56A}">
  <dimension ref="A2:V39"/>
  <sheetViews>
    <sheetView topLeftCell="A28" zoomScale="51" zoomScaleNormal="53" workbookViewId="0">
      <selection activeCell="A30" sqref="A30:E39"/>
    </sheetView>
  </sheetViews>
  <sheetFormatPr defaultRowHeight="14.5" x14ac:dyDescent="0.35"/>
  <cols>
    <col min="1" max="1" width="10.54296875" customWidth="1"/>
    <col min="2" max="2" width="13.54296875" customWidth="1"/>
    <col min="3" max="3" width="12.26953125" customWidth="1"/>
    <col min="4" max="4" width="11.81640625" customWidth="1"/>
    <col min="5" max="5" width="12.26953125" customWidth="1"/>
    <col min="12" max="12" width="11.1796875" customWidth="1"/>
    <col min="13" max="13" width="11.08984375" customWidth="1"/>
    <col min="14" max="14" width="12.90625" customWidth="1"/>
    <col min="15" max="15" width="12.7265625" customWidth="1"/>
  </cols>
  <sheetData>
    <row r="2" spans="1:22" ht="72.5" x14ac:dyDescent="0.35">
      <c r="A2" s="7" t="s">
        <v>33</v>
      </c>
      <c r="B2" s="8" t="s">
        <v>87</v>
      </c>
      <c r="C2" s="8" t="s">
        <v>88</v>
      </c>
      <c r="D2" s="8" t="s">
        <v>89</v>
      </c>
      <c r="E2" s="8" t="s">
        <v>90</v>
      </c>
      <c r="K2" s="7" t="s">
        <v>33</v>
      </c>
      <c r="L2" s="8" t="s">
        <v>54</v>
      </c>
      <c r="M2" s="8" t="s">
        <v>55</v>
      </c>
      <c r="N2" s="8" t="s">
        <v>56</v>
      </c>
      <c r="O2" s="8" t="s">
        <v>57</v>
      </c>
      <c r="R2" s="7" t="s">
        <v>33</v>
      </c>
      <c r="S2" s="8" t="s">
        <v>58</v>
      </c>
      <c r="T2" s="8" t="s">
        <v>59</v>
      </c>
      <c r="U2" s="8" t="s">
        <v>60</v>
      </c>
      <c r="V2" s="8" t="s">
        <v>61</v>
      </c>
    </row>
    <row r="3" spans="1:22" x14ac:dyDescent="0.35">
      <c r="A3" t="s">
        <v>12</v>
      </c>
      <c r="B3">
        <v>4515</v>
      </c>
      <c r="C3">
        <v>5255</v>
      </c>
      <c r="D3">
        <v>4735</v>
      </c>
      <c r="E3">
        <v>4720</v>
      </c>
      <c r="K3" t="s">
        <v>12</v>
      </c>
      <c r="L3">
        <v>736</v>
      </c>
      <c r="M3">
        <v>878</v>
      </c>
      <c r="N3">
        <v>780</v>
      </c>
      <c r="O3">
        <v>767</v>
      </c>
      <c r="R3" t="s">
        <v>12</v>
      </c>
      <c r="S3">
        <v>216</v>
      </c>
      <c r="T3">
        <v>231</v>
      </c>
      <c r="U3">
        <v>221</v>
      </c>
      <c r="V3">
        <v>215</v>
      </c>
    </row>
    <row r="4" spans="1:22" x14ac:dyDescent="0.35">
      <c r="A4" t="s">
        <v>13</v>
      </c>
      <c r="B4">
        <v>4135</v>
      </c>
      <c r="C4">
        <v>4995</v>
      </c>
      <c r="D4">
        <v>4780</v>
      </c>
      <c r="E4">
        <v>4570</v>
      </c>
      <c r="K4" t="s">
        <v>13</v>
      </c>
      <c r="L4">
        <v>650</v>
      </c>
      <c r="M4">
        <v>828</v>
      </c>
      <c r="N4">
        <v>779</v>
      </c>
      <c r="O4">
        <v>736</v>
      </c>
      <c r="R4" t="s">
        <v>13</v>
      </c>
      <c r="S4">
        <v>198</v>
      </c>
      <c r="T4">
        <v>226</v>
      </c>
      <c r="U4">
        <v>216</v>
      </c>
      <c r="V4">
        <v>209</v>
      </c>
    </row>
    <row r="5" spans="1:22" x14ac:dyDescent="0.35">
      <c r="A5" t="s">
        <v>14</v>
      </c>
      <c r="B5">
        <v>4970</v>
      </c>
      <c r="C5">
        <v>5595</v>
      </c>
      <c r="D5">
        <v>4835</v>
      </c>
      <c r="E5">
        <v>4780</v>
      </c>
      <c r="K5" t="s">
        <v>14</v>
      </c>
      <c r="L5">
        <v>825</v>
      </c>
      <c r="M5">
        <v>951</v>
      </c>
      <c r="N5">
        <v>787</v>
      </c>
      <c r="O5">
        <v>765</v>
      </c>
      <c r="R5" t="s">
        <v>14</v>
      </c>
      <c r="S5">
        <v>223</v>
      </c>
      <c r="T5">
        <v>243</v>
      </c>
      <c r="U5">
        <v>211</v>
      </c>
      <c r="V5">
        <v>204</v>
      </c>
    </row>
    <row r="6" spans="1:22" x14ac:dyDescent="0.35">
      <c r="A6" t="s">
        <v>15</v>
      </c>
      <c r="B6">
        <v>5310</v>
      </c>
      <c r="C6">
        <v>5460</v>
      </c>
      <c r="D6">
        <v>5775</v>
      </c>
      <c r="E6">
        <v>5140</v>
      </c>
      <c r="K6" t="s">
        <v>15</v>
      </c>
      <c r="L6">
        <v>910</v>
      </c>
      <c r="M6">
        <v>933</v>
      </c>
      <c r="N6">
        <v>985</v>
      </c>
      <c r="O6">
        <v>852</v>
      </c>
      <c r="R6" t="s">
        <v>15</v>
      </c>
      <c r="S6">
        <v>253</v>
      </c>
      <c r="T6">
        <v>250</v>
      </c>
      <c r="U6">
        <v>253</v>
      </c>
      <c r="V6">
        <v>232</v>
      </c>
    </row>
    <row r="7" spans="1:22" x14ac:dyDescent="0.35">
      <c r="A7" t="s">
        <v>16</v>
      </c>
      <c r="B7">
        <v>5265</v>
      </c>
      <c r="C7">
        <v>6535</v>
      </c>
      <c r="D7">
        <v>6750</v>
      </c>
      <c r="E7">
        <v>5555</v>
      </c>
      <c r="K7" t="s">
        <v>16</v>
      </c>
      <c r="L7">
        <v>886</v>
      </c>
      <c r="M7">
        <v>1155</v>
      </c>
      <c r="N7">
        <v>1193</v>
      </c>
      <c r="O7">
        <v>941</v>
      </c>
      <c r="R7" t="s">
        <v>16</v>
      </c>
      <c r="S7">
        <v>242</v>
      </c>
      <c r="T7">
        <v>290</v>
      </c>
      <c r="U7">
        <v>300</v>
      </c>
      <c r="V7">
        <v>248</v>
      </c>
    </row>
    <row r="8" spans="1:22" x14ac:dyDescent="0.35">
      <c r="A8" t="s">
        <v>34</v>
      </c>
      <c r="B8">
        <v>6750</v>
      </c>
      <c r="C8">
        <v>7720</v>
      </c>
      <c r="D8">
        <v>8010</v>
      </c>
      <c r="E8">
        <v>6480</v>
      </c>
      <c r="K8" t="s">
        <v>34</v>
      </c>
      <c r="L8">
        <v>1210</v>
      </c>
      <c r="M8">
        <v>1407</v>
      </c>
      <c r="N8">
        <v>1466</v>
      </c>
      <c r="O8">
        <v>1138</v>
      </c>
      <c r="R8" t="s">
        <v>34</v>
      </c>
      <c r="S8">
        <v>312</v>
      </c>
      <c r="T8">
        <v>342</v>
      </c>
      <c r="U8">
        <v>362</v>
      </c>
      <c r="V8">
        <v>289</v>
      </c>
    </row>
    <row r="9" spans="1:22" x14ac:dyDescent="0.35">
      <c r="A9" t="s">
        <v>18</v>
      </c>
      <c r="B9">
        <v>8030</v>
      </c>
      <c r="C9">
        <v>8470</v>
      </c>
      <c r="D9">
        <v>9025</v>
      </c>
      <c r="E9">
        <v>7930</v>
      </c>
      <c r="K9" t="s">
        <v>18</v>
      </c>
      <c r="L9">
        <v>1490</v>
      </c>
      <c r="M9">
        <v>1570</v>
      </c>
      <c r="N9">
        <v>1677</v>
      </c>
      <c r="O9">
        <v>1438</v>
      </c>
      <c r="R9" t="s">
        <v>18</v>
      </c>
      <c r="S9">
        <v>373</v>
      </c>
      <c r="T9">
        <v>384</v>
      </c>
      <c r="U9">
        <v>400</v>
      </c>
      <c r="V9">
        <v>347</v>
      </c>
    </row>
    <row r="30" spans="1:5" x14ac:dyDescent="0.35">
      <c r="A30" t="s">
        <v>37</v>
      </c>
      <c r="B30" t="s">
        <v>62</v>
      </c>
      <c r="C30" t="s">
        <v>63</v>
      </c>
      <c r="D30" t="s">
        <v>64</v>
      </c>
      <c r="E30" t="s">
        <v>65</v>
      </c>
    </row>
    <row r="31" spans="1:5" x14ac:dyDescent="0.35">
      <c r="A31" t="s">
        <v>2</v>
      </c>
      <c r="B31" s="2">
        <v>254</v>
      </c>
      <c r="C31">
        <v>272</v>
      </c>
      <c r="D31">
        <v>249</v>
      </c>
      <c r="E31">
        <v>222</v>
      </c>
    </row>
    <row r="32" spans="1:5" x14ac:dyDescent="0.35">
      <c r="A32" t="s">
        <v>53</v>
      </c>
      <c r="B32" s="2">
        <v>338</v>
      </c>
      <c r="C32">
        <v>324</v>
      </c>
      <c r="D32">
        <v>316</v>
      </c>
      <c r="E32">
        <v>260</v>
      </c>
    </row>
    <row r="33" spans="1:5" x14ac:dyDescent="0.35">
      <c r="A33" t="s">
        <v>4</v>
      </c>
      <c r="B33" s="2">
        <v>179</v>
      </c>
      <c r="C33">
        <v>190</v>
      </c>
      <c r="D33">
        <v>176</v>
      </c>
      <c r="E33">
        <v>152</v>
      </c>
    </row>
    <row r="34" spans="1:5" x14ac:dyDescent="0.35">
      <c r="A34" t="s">
        <v>5</v>
      </c>
      <c r="B34" s="2">
        <v>251</v>
      </c>
      <c r="C34">
        <v>267</v>
      </c>
      <c r="D34">
        <v>280</v>
      </c>
      <c r="E34">
        <v>272</v>
      </c>
    </row>
    <row r="35" spans="1:5" x14ac:dyDescent="0.35">
      <c r="A35" t="s">
        <v>6</v>
      </c>
      <c r="B35" s="2">
        <v>155</v>
      </c>
      <c r="C35">
        <v>169</v>
      </c>
      <c r="D35">
        <v>177</v>
      </c>
      <c r="E35">
        <v>167</v>
      </c>
    </row>
    <row r="36" spans="1:5" x14ac:dyDescent="0.35">
      <c r="A36" t="s">
        <v>10</v>
      </c>
      <c r="B36" s="2">
        <v>240</v>
      </c>
      <c r="C36">
        <v>267</v>
      </c>
      <c r="D36">
        <v>275</v>
      </c>
      <c r="E36">
        <v>246</v>
      </c>
    </row>
    <row r="37" spans="1:5" x14ac:dyDescent="0.35">
      <c r="A37" t="s">
        <v>7</v>
      </c>
      <c r="B37" s="2">
        <v>70</v>
      </c>
      <c r="C37">
        <v>84</v>
      </c>
      <c r="D37">
        <v>90</v>
      </c>
      <c r="E37">
        <v>90</v>
      </c>
    </row>
    <row r="38" spans="1:5" x14ac:dyDescent="0.35">
      <c r="A38" t="s">
        <v>8</v>
      </c>
      <c r="B38" s="2">
        <v>201</v>
      </c>
      <c r="C38">
        <v>207</v>
      </c>
      <c r="D38">
        <v>248</v>
      </c>
      <c r="E38">
        <v>195</v>
      </c>
    </row>
    <row r="39" spans="1:5" x14ac:dyDescent="0.35">
      <c r="A39" t="s">
        <v>9</v>
      </c>
      <c r="B39" s="2">
        <v>129</v>
      </c>
      <c r="C39">
        <v>186</v>
      </c>
      <c r="D39">
        <v>154</v>
      </c>
      <c r="E39">
        <v>140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B250-FB10-4A6C-ADC2-7E930CE25509}">
  <dimension ref="A1:AD47"/>
  <sheetViews>
    <sheetView zoomScale="61" workbookViewId="0">
      <selection activeCell="P52" sqref="P52"/>
    </sheetView>
  </sheetViews>
  <sheetFormatPr defaultRowHeight="14.5" x14ac:dyDescent="0.35"/>
  <cols>
    <col min="2" max="2" width="11.7265625" customWidth="1"/>
    <col min="3" max="3" width="11" customWidth="1"/>
    <col min="7" max="7" width="10.453125" bestFit="1" customWidth="1"/>
    <col min="8" max="9" width="9.453125" bestFit="1" customWidth="1"/>
    <col min="10" max="10" width="10.453125" customWidth="1"/>
    <col min="11" max="11" width="9.453125" bestFit="1" customWidth="1"/>
    <col min="14" max="17" width="12.453125" bestFit="1" customWidth="1"/>
  </cols>
  <sheetData>
    <row r="1" spans="1:30" x14ac:dyDescent="0.35">
      <c r="A1" s="5"/>
      <c r="B1" s="5" t="s">
        <v>1</v>
      </c>
      <c r="C1" t="s">
        <v>77</v>
      </c>
      <c r="J1" t="s">
        <v>71</v>
      </c>
      <c r="Q1" t="s">
        <v>72</v>
      </c>
      <c r="X1" t="s">
        <v>73</v>
      </c>
    </row>
    <row r="2" spans="1:30" x14ac:dyDescent="0.35">
      <c r="A2" s="4"/>
      <c r="B2" s="4" t="s">
        <v>1</v>
      </c>
      <c r="C2" s="10">
        <v>44976</v>
      </c>
      <c r="D2" s="10">
        <v>44977</v>
      </c>
      <c r="E2" s="10">
        <v>44978</v>
      </c>
      <c r="F2" s="10">
        <v>44979</v>
      </c>
      <c r="G2" s="10">
        <v>44980</v>
      </c>
      <c r="H2" s="10">
        <v>44981</v>
      </c>
      <c r="I2" s="10">
        <v>44982</v>
      </c>
      <c r="J2" s="10">
        <v>44983</v>
      </c>
      <c r="K2" s="10">
        <v>44984</v>
      </c>
      <c r="L2" s="10">
        <v>44985</v>
      </c>
      <c r="M2" s="10">
        <v>44986</v>
      </c>
      <c r="N2" s="10">
        <v>44987</v>
      </c>
      <c r="O2" s="10">
        <v>44988</v>
      </c>
      <c r="P2" s="10">
        <v>44989</v>
      </c>
      <c r="Q2" s="10">
        <v>44990</v>
      </c>
      <c r="R2" s="10">
        <v>44991</v>
      </c>
      <c r="S2" s="10">
        <v>44992</v>
      </c>
      <c r="T2" s="10">
        <v>44993</v>
      </c>
      <c r="U2" s="10">
        <v>44994</v>
      </c>
      <c r="V2" s="10">
        <v>44995</v>
      </c>
      <c r="W2" s="10">
        <v>44996</v>
      </c>
      <c r="X2" s="10">
        <v>44997</v>
      </c>
      <c r="Y2" s="10">
        <v>44998</v>
      </c>
      <c r="Z2" s="10">
        <v>44999</v>
      </c>
      <c r="AA2" s="10">
        <v>45000</v>
      </c>
      <c r="AB2" s="10">
        <v>45001</v>
      </c>
      <c r="AC2" s="10">
        <v>45002</v>
      </c>
      <c r="AD2" s="10">
        <v>45003</v>
      </c>
    </row>
    <row r="3" spans="1:30" x14ac:dyDescent="0.35">
      <c r="A3">
        <v>1</v>
      </c>
      <c r="B3" t="s">
        <v>2</v>
      </c>
      <c r="C3">
        <v>280</v>
      </c>
      <c r="D3">
        <v>260</v>
      </c>
      <c r="E3">
        <v>320</v>
      </c>
      <c r="F3">
        <v>370</v>
      </c>
      <c r="G3">
        <v>300</v>
      </c>
      <c r="H3">
        <v>430</v>
      </c>
      <c r="I3">
        <v>580</v>
      </c>
      <c r="J3">
        <v>300</v>
      </c>
      <c r="K3">
        <v>290</v>
      </c>
      <c r="L3">
        <v>330</v>
      </c>
      <c r="M3">
        <v>370</v>
      </c>
      <c r="N3">
        <v>400</v>
      </c>
      <c r="O3">
        <v>480</v>
      </c>
      <c r="P3">
        <v>550</v>
      </c>
      <c r="Q3">
        <v>310</v>
      </c>
      <c r="R3">
        <v>280</v>
      </c>
      <c r="S3">
        <v>250</v>
      </c>
      <c r="T3">
        <v>310</v>
      </c>
      <c r="U3">
        <v>350</v>
      </c>
      <c r="V3">
        <v>450</v>
      </c>
      <c r="W3">
        <v>540</v>
      </c>
      <c r="X3">
        <v>280</v>
      </c>
      <c r="Y3">
        <v>300</v>
      </c>
      <c r="Z3">
        <v>220</v>
      </c>
      <c r="AA3">
        <v>250</v>
      </c>
      <c r="AB3">
        <v>350</v>
      </c>
      <c r="AC3">
        <v>400</v>
      </c>
      <c r="AD3">
        <v>420</v>
      </c>
    </row>
    <row r="4" spans="1:30" x14ac:dyDescent="0.35">
      <c r="A4">
        <v>2</v>
      </c>
      <c r="B4" t="s">
        <v>53</v>
      </c>
      <c r="C4">
        <v>450</v>
      </c>
      <c r="D4">
        <v>370</v>
      </c>
      <c r="E4">
        <v>390</v>
      </c>
      <c r="F4">
        <v>510</v>
      </c>
      <c r="G4">
        <v>430</v>
      </c>
      <c r="H4">
        <v>570</v>
      </c>
      <c r="I4">
        <v>660</v>
      </c>
      <c r="J4">
        <v>370</v>
      </c>
      <c r="K4">
        <v>400</v>
      </c>
      <c r="L4">
        <v>390</v>
      </c>
      <c r="M4">
        <v>440</v>
      </c>
      <c r="N4">
        <v>480</v>
      </c>
      <c r="O4">
        <v>550</v>
      </c>
      <c r="P4">
        <v>610</v>
      </c>
      <c r="Q4">
        <v>420</v>
      </c>
      <c r="R4">
        <v>350</v>
      </c>
      <c r="S4">
        <v>350</v>
      </c>
      <c r="T4">
        <v>390</v>
      </c>
      <c r="U4">
        <v>480</v>
      </c>
      <c r="V4">
        <v>590</v>
      </c>
      <c r="W4">
        <v>580</v>
      </c>
      <c r="X4">
        <v>350</v>
      </c>
      <c r="Y4">
        <v>320</v>
      </c>
      <c r="Z4">
        <v>270</v>
      </c>
      <c r="AA4">
        <v>390</v>
      </c>
      <c r="AB4">
        <v>350</v>
      </c>
      <c r="AC4">
        <v>420</v>
      </c>
      <c r="AD4">
        <v>500</v>
      </c>
    </row>
    <row r="5" spans="1:30" x14ac:dyDescent="0.35">
      <c r="A5">
        <v>3</v>
      </c>
      <c r="B5" t="s">
        <v>4</v>
      </c>
      <c r="C5">
        <v>520</v>
      </c>
      <c r="D5">
        <v>380</v>
      </c>
      <c r="E5">
        <v>420</v>
      </c>
      <c r="F5">
        <v>520</v>
      </c>
      <c r="G5">
        <v>480</v>
      </c>
      <c r="H5">
        <v>580</v>
      </c>
      <c r="I5">
        <v>680</v>
      </c>
      <c r="J5">
        <v>460</v>
      </c>
      <c r="K5">
        <v>440</v>
      </c>
      <c r="L5">
        <v>520</v>
      </c>
      <c r="M5">
        <v>400</v>
      </c>
      <c r="N5">
        <v>560</v>
      </c>
      <c r="O5">
        <v>660</v>
      </c>
      <c r="P5">
        <v>760</v>
      </c>
      <c r="Q5">
        <v>360</v>
      </c>
      <c r="R5">
        <v>420</v>
      </c>
      <c r="S5">
        <v>380</v>
      </c>
      <c r="T5">
        <v>460</v>
      </c>
      <c r="U5">
        <v>540</v>
      </c>
      <c r="V5">
        <v>660</v>
      </c>
      <c r="W5">
        <v>700</v>
      </c>
      <c r="X5">
        <v>400</v>
      </c>
      <c r="Y5">
        <v>440</v>
      </c>
      <c r="Z5">
        <v>320</v>
      </c>
      <c r="AA5">
        <v>400</v>
      </c>
      <c r="AB5">
        <v>400</v>
      </c>
      <c r="AC5">
        <v>480</v>
      </c>
      <c r="AD5">
        <v>600</v>
      </c>
    </row>
    <row r="6" spans="1:30" x14ac:dyDescent="0.35">
      <c r="A6">
        <v>4</v>
      </c>
      <c r="B6" t="s">
        <v>5</v>
      </c>
      <c r="C6">
        <v>540</v>
      </c>
      <c r="D6">
        <v>620</v>
      </c>
      <c r="E6">
        <v>580</v>
      </c>
      <c r="F6">
        <v>740</v>
      </c>
      <c r="G6">
        <v>660</v>
      </c>
      <c r="H6">
        <v>860</v>
      </c>
      <c r="I6">
        <v>1020</v>
      </c>
      <c r="J6">
        <v>600</v>
      </c>
      <c r="K6">
        <v>680</v>
      </c>
      <c r="L6">
        <v>580</v>
      </c>
      <c r="M6">
        <v>700</v>
      </c>
      <c r="N6">
        <v>760</v>
      </c>
      <c r="O6">
        <v>880</v>
      </c>
      <c r="P6">
        <v>1140</v>
      </c>
      <c r="Q6">
        <v>620</v>
      </c>
      <c r="R6">
        <v>620</v>
      </c>
      <c r="S6">
        <v>480</v>
      </c>
      <c r="T6">
        <v>720</v>
      </c>
      <c r="U6">
        <v>860</v>
      </c>
      <c r="V6">
        <v>1100</v>
      </c>
      <c r="W6">
        <v>1200</v>
      </c>
      <c r="X6">
        <v>640</v>
      </c>
      <c r="Y6">
        <v>600</v>
      </c>
      <c r="Z6">
        <v>720</v>
      </c>
      <c r="AA6">
        <v>700</v>
      </c>
      <c r="AB6">
        <v>840</v>
      </c>
      <c r="AC6">
        <v>880</v>
      </c>
      <c r="AD6">
        <v>1060</v>
      </c>
    </row>
    <row r="7" spans="1:30" x14ac:dyDescent="0.35">
      <c r="A7">
        <v>5</v>
      </c>
      <c r="B7" t="s">
        <v>6</v>
      </c>
      <c r="C7">
        <v>425</v>
      </c>
      <c r="D7">
        <v>525</v>
      </c>
      <c r="E7">
        <v>550</v>
      </c>
      <c r="F7">
        <v>375</v>
      </c>
      <c r="G7">
        <v>600</v>
      </c>
      <c r="H7">
        <v>725</v>
      </c>
      <c r="I7">
        <v>675</v>
      </c>
      <c r="J7">
        <v>500</v>
      </c>
      <c r="K7">
        <v>450</v>
      </c>
      <c r="L7">
        <v>575</v>
      </c>
      <c r="M7">
        <v>525</v>
      </c>
      <c r="N7">
        <v>625</v>
      </c>
      <c r="O7">
        <v>750</v>
      </c>
      <c r="P7">
        <v>800</v>
      </c>
      <c r="Q7">
        <v>525</v>
      </c>
      <c r="R7">
        <v>650</v>
      </c>
      <c r="S7">
        <v>475</v>
      </c>
      <c r="T7">
        <v>500</v>
      </c>
      <c r="U7">
        <v>625</v>
      </c>
      <c r="V7">
        <v>750</v>
      </c>
      <c r="W7">
        <v>900</v>
      </c>
      <c r="X7">
        <v>500</v>
      </c>
      <c r="Y7">
        <v>450</v>
      </c>
      <c r="Z7">
        <v>500</v>
      </c>
      <c r="AA7">
        <v>625</v>
      </c>
      <c r="AB7">
        <v>550</v>
      </c>
      <c r="AC7">
        <v>750</v>
      </c>
      <c r="AD7">
        <v>800</v>
      </c>
    </row>
    <row r="8" spans="1:30" x14ac:dyDescent="0.35">
      <c r="A8">
        <v>6</v>
      </c>
      <c r="B8" t="s">
        <v>10</v>
      </c>
      <c r="C8">
        <v>750</v>
      </c>
      <c r="D8">
        <v>600</v>
      </c>
      <c r="E8">
        <v>550</v>
      </c>
      <c r="F8">
        <v>775</v>
      </c>
      <c r="G8">
        <v>925</v>
      </c>
      <c r="H8">
        <v>1025</v>
      </c>
      <c r="I8">
        <v>1375</v>
      </c>
      <c r="J8">
        <v>825</v>
      </c>
      <c r="K8">
        <v>675</v>
      </c>
      <c r="L8">
        <v>750</v>
      </c>
      <c r="M8">
        <v>925</v>
      </c>
      <c r="N8">
        <v>1000</v>
      </c>
      <c r="O8">
        <v>1200</v>
      </c>
      <c r="P8">
        <v>1300</v>
      </c>
      <c r="Q8">
        <v>700</v>
      </c>
      <c r="R8">
        <v>550</v>
      </c>
      <c r="S8">
        <v>750</v>
      </c>
      <c r="T8">
        <v>925</v>
      </c>
      <c r="U8">
        <v>1125</v>
      </c>
      <c r="V8">
        <v>1300</v>
      </c>
      <c r="W8">
        <v>1525</v>
      </c>
      <c r="X8">
        <v>750</v>
      </c>
      <c r="Y8">
        <v>750</v>
      </c>
      <c r="Z8">
        <v>700</v>
      </c>
      <c r="AA8">
        <v>925</v>
      </c>
      <c r="AB8">
        <v>775</v>
      </c>
      <c r="AC8">
        <v>1000</v>
      </c>
      <c r="AD8">
        <v>1250</v>
      </c>
    </row>
    <row r="9" spans="1:30" x14ac:dyDescent="0.35">
      <c r="A9">
        <v>7</v>
      </c>
      <c r="B9" t="s">
        <v>7</v>
      </c>
      <c r="C9">
        <v>270</v>
      </c>
      <c r="D9">
        <v>150</v>
      </c>
      <c r="E9">
        <v>180</v>
      </c>
      <c r="F9">
        <v>330</v>
      </c>
      <c r="G9">
        <v>270</v>
      </c>
      <c r="H9">
        <v>420</v>
      </c>
      <c r="I9">
        <v>480</v>
      </c>
      <c r="J9">
        <v>300</v>
      </c>
      <c r="K9">
        <v>360</v>
      </c>
      <c r="L9">
        <v>240</v>
      </c>
      <c r="M9">
        <v>300</v>
      </c>
      <c r="N9">
        <v>390</v>
      </c>
      <c r="O9">
        <v>420</v>
      </c>
      <c r="P9">
        <v>510</v>
      </c>
      <c r="Q9">
        <v>330</v>
      </c>
      <c r="R9">
        <v>240</v>
      </c>
      <c r="S9">
        <v>300</v>
      </c>
      <c r="T9">
        <v>300</v>
      </c>
      <c r="U9">
        <v>420</v>
      </c>
      <c r="V9">
        <v>510</v>
      </c>
      <c r="W9">
        <v>600</v>
      </c>
      <c r="X9">
        <v>360</v>
      </c>
      <c r="Y9">
        <v>300</v>
      </c>
      <c r="Z9">
        <v>300</v>
      </c>
      <c r="AA9">
        <v>450</v>
      </c>
      <c r="AB9">
        <v>240</v>
      </c>
      <c r="AC9">
        <v>450</v>
      </c>
      <c r="AD9">
        <v>600</v>
      </c>
    </row>
    <row r="10" spans="1:30" x14ac:dyDescent="0.35">
      <c r="A10">
        <v>8</v>
      </c>
      <c r="B10" t="s">
        <v>8</v>
      </c>
      <c r="C10">
        <v>630</v>
      </c>
      <c r="D10">
        <v>780</v>
      </c>
      <c r="E10">
        <v>930</v>
      </c>
      <c r="F10">
        <v>840</v>
      </c>
      <c r="G10">
        <v>750</v>
      </c>
      <c r="H10">
        <v>990</v>
      </c>
      <c r="I10">
        <v>1110</v>
      </c>
      <c r="J10">
        <v>750</v>
      </c>
      <c r="K10">
        <v>750</v>
      </c>
      <c r="L10">
        <v>810</v>
      </c>
      <c r="M10">
        <v>750</v>
      </c>
      <c r="N10">
        <v>870</v>
      </c>
      <c r="O10">
        <v>1080</v>
      </c>
      <c r="P10">
        <v>1200</v>
      </c>
      <c r="Q10">
        <v>720</v>
      </c>
      <c r="R10">
        <v>870</v>
      </c>
      <c r="S10">
        <v>900</v>
      </c>
      <c r="T10">
        <v>1020</v>
      </c>
      <c r="U10">
        <v>1200</v>
      </c>
      <c r="V10">
        <v>1350</v>
      </c>
      <c r="W10">
        <v>1380</v>
      </c>
      <c r="X10">
        <v>690</v>
      </c>
      <c r="Y10">
        <v>660</v>
      </c>
      <c r="Z10">
        <v>750</v>
      </c>
      <c r="AA10">
        <v>600</v>
      </c>
      <c r="AB10">
        <v>1050</v>
      </c>
      <c r="AC10">
        <v>900</v>
      </c>
      <c r="AD10">
        <v>1200</v>
      </c>
    </row>
    <row r="11" spans="1:30" x14ac:dyDescent="0.35">
      <c r="A11">
        <v>9</v>
      </c>
      <c r="B11" t="s">
        <v>9</v>
      </c>
      <c r="C11">
        <v>650</v>
      </c>
      <c r="D11">
        <v>450</v>
      </c>
      <c r="E11">
        <v>1050</v>
      </c>
      <c r="F11">
        <v>850</v>
      </c>
      <c r="G11">
        <v>850</v>
      </c>
      <c r="H11">
        <v>1150</v>
      </c>
      <c r="I11">
        <v>1450</v>
      </c>
      <c r="J11">
        <v>1150</v>
      </c>
      <c r="K11">
        <v>950</v>
      </c>
      <c r="L11">
        <v>1400</v>
      </c>
      <c r="M11">
        <v>1050</v>
      </c>
      <c r="N11">
        <v>1450</v>
      </c>
      <c r="O11">
        <v>1700</v>
      </c>
      <c r="P11">
        <v>1600</v>
      </c>
      <c r="Q11">
        <v>750</v>
      </c>
      <c r="R11">
        <v>800</v>
      </c>
      <c r="S11">
        <v>950</v>
      </c>
      <c r="T11">
        <v>1150</v>
      </c>
      <c r="U11">
        <v>1150</v>
      </c>
      <c r="V11">
        <v>1300</v>
      </c>
      <c r="W11">
        <v>1600</v>
      </c>
      <c r="X11">
        <v>750</v>
      </c>
      <c r="Y11">
        <v>750</v>
      </c>
      <c r="Z11">
        <v>1000</v>
      </c>
      <c r="AA11">
        <v>800</v>
      </c>
      <c r="AB11">
        <v>1000</v>
      </c>
      <c r="AC11">
        <v>1200</v>
      </c>
      <c r="AD11">
        <v>1500</v>
      </c>
    </row>
    <row r="13" spans="1:30" x14ac:dyDescent="0.35">
      <c r="B13" t="s">
        <v>19</v>
      </c>
      <c r="C13">
        <v>4515</v>
      </c>
      <c r="D13">
        <v>4135</v>
      </c>
      <c r="E13">
        <v>4970</v>
      </c>
      <c r="F13">
        <v>5310</v>
      </c>
      <c r="G13">
        <v>5265</v>
      </c>
      <c r="H13">
        <v>6750</v>
      </c>
      <c r="I13">
        <v>8030</v>
      </c>
      <c r="J13">
        <v>5255</v>
      </c>
      <c r="K13">
        <v>4995</v>
      </c>
      <c r="L13">
        <v>5595</v>
      </c>
      <c r="M13">
        <v>5460</v>
      </c>
      <c r="N13">
        <v>6535</v>
      </c>
      <c r="O13">
        <v>7720</v>
      </c>
      <c r="P13">
        <v>8470</v>
      </c>
      <c r="Q13">
        <v>4735</v>
      </c>
      <c r="R13">
        <v>4780</v>
      </c>
      <c r="S13">
        <v>4835</v>
      </c>
      <c r="T13">
        <v>5775</v>
      </c>
      <c r="U13">
        <v>6750</v>
      </c>
      <c r="V13">
        <v>8010</v>
      </c>
      <c r="W13">
        <v>9025</v>
      </c>
      <c r="X13">
        <v>4720</v>
      </c>
      <c r="Y13">
        <v>4570</v>
      </c>
      <c r="Z13">
        <v>4780</v>
      </c>
      <c r="AA13">
        <v>5140</v>
      </c>
      <c r="AB13">
        <v>5555</v>
      </c>
      <c r="AC13">
        <v>6480</v>
      </c>
      <c r="AD13">
        <v>7930</v>
      </c>
    </row>
    <row r="17" spans="1:30" x14ac:dyDescent="0.35">
      <c r="A17" t="s">
        <v>33</v>
      </c>
      <c r="B17" t="s">
        <v>40</v>
      </c>
      <c r="C17" t="s">
        <v>40</v>
      </c>
      <c r="D17" t="s">
        <v>40</v>
      </c>
      <c r="E17" t="s">
        <v>40</v>
      </c>
      <c r="H17" t="s">
        <v>42</v>
      </c>
      <c r="I17" t="s">
        <v>42</v>
      </c>
      <c r="J17" t="s">
        <v>42</v>
      </c>
      <c r="K17" t="s">
        <v>42</v>
      </c>
      <c r="N17" t="s">
        <v>83</v>
      </c>
      <c r="O17" t="s">
        <v>84</v>
      </c>
      <c r="P17" t="s">
        <v>85</v>
      </c>
      <c r="Q17" t="s">
        <v>86</v>
      </c>
    </row>
    <row r="18" spans="1:30" x14ac:dyDescent="0.35">
      <c r="A18" t="s">
        <v>12</v>
      </c>
      <c r="B18">
        <v>4515</v>
      </c>
      <c r="C18">
        <v>5255</v>
      </c>
      <c r="D18">
        <v>4735</v>
      </c>
      <c r="E18">
        <v>4720</v>
      </c>
      <c r="H18">
        <v>736</v>
      </c>
      <c r="I18">
        <v>878</v>
      </c>
      <c r="J18">
        <v>780</v>
      </c>
      <c r="K18">
        <v>767</v>
      </c>
      <c r="N18" s="11">
        <f>SUM(C13:I13)</f>
        <v>38975</v>
      </c>
      <c r="O18" s="11">
        <f>SUM(J13:P13)</f>
        <v>44030</v>
      </c>
      <c r="P18" s="11">
        <f>SUM(Q13:W13)</f>
        <v>43910</v>
      </c>
      <c r="Q18" s="11">
        <f>SUM(X13:AD13)</f>
        <v>39175</v>
      </c>
    </row>
    <row r="19" spans="1:30" x14ac:dyDescent="0.35">
      <c r="A19" t="s">
        <v>13</v>
      </c>
      <c r="B19">
        <v>4135</v>
      </c>
      <c r="C19">
        <v>4995</v>
      </c>
      <c r="D19">
        <v>4780</v>
      </c>
      <c r="E19">
        <v>4570</v>
      </c>
      <c r="H19">
        <v>650</v>
      </c>
      <c r="I19">
        <v>828</v>
      </c>
      <c r="J19">
        <v>779</v>
      </c>
      <c r="K19">
        <v>736</v>
      </c>
    </row>
    <row r="20" spans="1:30" x14ac:dyDescent="0.35">
      <c r="A20" t="s">
        <v>14</v>
      </c>
      <c r="B20">
        <v>4970</v>
      </c>
      <c r="C20">
        <v>5595</v>
      </c>
      <c r="D20">
        <v>4835</v>
      </c>
      <c r="E20">
        <v>4780</v>
      </c>
      <c r="H20">
        <v>825</v>
      </c>
      <c r="I20">
        <v>951</v>
      </c>
      <c r="J20">
        <v>787</v>
      </c>
      <c r="K20">
        <v>765</v>
      </c>
    </row>
    <row r="21" spans="1:30" x14ac:dyDescent="0.35">
      <c r="A21" t="s">
        <v>15</v>
      </c>
      <c r="B21">
        <v>5310</v>
      </c>
      <c r="C21">
        <v>5460</v>
      </c>
      <c r="D21">
        <v>5775</v>
      </c>
      <c r="E21">
        <v>5140</v>
      </c>
      <c r="H21">
        <v>910</v>
      </c>
      <c r="I21">
        <v>933</v>
      </c>
      <c r="J21">
        <v>985</v>
      </c>
      <c r="K21">
        <v>852</v>
      </c>
    </row>
    <row r="22" spans="1:30" x14ac:dyDescent="0.35">
      <c r="A22" t="s">
        <v>16</v>
      </c>
      <c r="B22">
        <v>5265</v>
      </c>
      <c r="C22">
        <v>6535</v>
      </c>
      <c r="D22">
        <v>6750</v>
      </c>
      <c r="E22">
        <v>5555</v>
      </c>
      <c r="H22">
        <v>886</v>
      </c>
      <c r="I22">
        <v>1155</v>
      </c>
      <c r="J22">
        <v>1193</v>
      </c>
      <c r="K22">
        <v>941</v>
      </c>
    </row>
    <row r="23" spans="1:30" x14ac:dyDescent="0.35">
      <c r="A23" t="s">
        <v>34</v>
      </c>
      <c r="B23">
        <v>6750</v>
      </c>
      <c r="C23">
        <v>7720</v>
      </c>
      <c r="D23">
        <v>8010</v>
      </c>
      <c r="E23">
        <v>6480</v>
      </c>
      <c r="H23">
        <v>1210</v>
      </c>
      <c r="I23">
        <v>1407</v>
      </c>
      <c r="J23">
        <v>1466</v>
      </c>
      <c r="K23">
        <v>1138</v>
      </c>
    </row>
    <row r="24" spans="1:30" x14ac:dyDescent="0.35">
      <c r="A24" t="s">
        <v>18</v>
      </c>
      <c r="B24">
        <v>8030</v>
      </c>
      <c r="C24">
        <v>8470</v>
      </c>
      <c r="D24">
        <v>9025</v>
      </c>
      <c r="E24">
        <v>7930</v>
      </c>
      <c r="H24">
        <v>1490</v>
      </c>
      <c r="I24">
        <v>1570</v>
      </c>
      <c r="J24">
        <v>1677</v>
      </c>
      <c r="K24">
        <v>1438</v>
      </c>
    </row>
    <row r="26" spans="1:30" x14ac:dyDescent="0.35">
      <c r="A26" t="s">
        <v>19</v>
      </c>
      <c r="B26">
        <f>SUM(B18:B24)</f>
        <v>38975</v>
      </c>
      <c r="C26">
        <f t="shared" ref="C26:E26" si="0">SUM(C18:C24)</f>
        <v>44030</v>
      </c>
      <c r="D26">
        <f t="shared" si="0"/>
        <v>43910</v>
      </c>
      <c r="E26">
        <f t="shared" si="0"/>
        <v>39175</v>
      </c>
      <c r="H26" s="11">
        <v>6707</v>
      </c>
      <c r="I26" s="11">
        <v>7722</v>
      </c>
      <c r="J26" s="11">
        <v>7667</v>
      </c>
      <c r="K26" s="11">
        <v>6637</v>
      </c>
      <c r="L26" s="11"/>
    </row>
    <row r="29" spans="1:30" x14ac:dyDescent="0.35">
      <c r="A29" t="s">
        <v>74</v>
      </c>
      <c r="B29" s="10">
        <v>44976</v>
      </c>
      <c r="C29" s="10">
        <v>44977</v>
      </c>
      <c r="D29" s="10">
        <v>44978</v>
      </c>
      <c r="E29" s="10">
        <v>44979</v>
      </c>
      <c r="F29" s="10">
        <v>44980</v>
      </c>
      <c r="G29" s="10">
        <v>44981</v>
      </c>
      <c r="H29" s="10">
        <v>44982</v>
      </c>
      <c r="I29" s="10">
        <v>44983</v>
      </c>
      <c r="J29" s="10">
        <v>44984</v>
      </c>
      <c r="K29" s="10">
        <v>44985</v>
      </c>
      <c r="L29" s="10">
        <v>44986</v>
      </c>
      <c r="M29" s="10">
        <v>44987</v>
      </c>
      <c r="N29" s="10">
        <v>44988</v>
      </c>
      <c r="O29" s="10">
        <v>44989</v>
      </c>
      <c r="P29" s="10">
        <v>44990</v>
      </c>
      <c r="Q29" s="10">
        <v>44991</v>
      </c>
      <c r="R29" s="10">
        <v>44992</v>
      </c>
      <c r="S29" s="10">
        <v>44993</v>
      </c>
      <c r="T29" s="10">
        <v>44994</v>
      </c>
      <c r="U29" s="10">
        <v>44995</v>
      </c>
      <c r="V29" s="10">
        <v>44996</v>
      </c>
      <c r="W29" s="10">
        <v>44997</v>
      </c>
      <c r="X29" s="10">
        <v>44998</v>
      </c>
      <c r="Y29" s="10">
        <v>44999</v>
      </c>
      <c r="Z29" s="10">
        <v>45000</v>
      </c>
      <c r="AA29" s="10">
        <v>45001</v>
      </c>
      <c r="AB29" s="10">
        <v>45002</v>
      </c>
      <c r="AC29" s="10">
        <v>45003</v>
      </c>
    </row>
    <row r="30" spans="1:30" x14ac:dyDescent="0.35">
      <c r="A30" t="s">
        <v>75</v>
      </c>
      <c r="B30">
        <v>4515</v>
      </c>
      <c r="C30">
        <v>4135</v>
      </c>
      <c r="D30">
        <v>4970</v>
      </c>
      <c r="E30">
        <v>5310</v>
      </c>
      <c r="F30">
        <v>5265</v>
      </c>
      <c r="G30">
        <v>6750</v>
      </c>
      <c r="H30">
        <v>8030</v>
      </c>
      <c r="I30">
        <v>5255</v>
      </c>
      <c r="J30">
        <v>4995</v>
      </c>
      <c r="K30">
        <v>5595</v>
      </c>
      <c r="L30">
        <v>5460</v>
      </c>
      <c r="M30">
        <v>6535</v>
      </c>
      <c r="N30">
        <v>7720</v>
      </c>
      <c r="O30">
        <v>8470</v>
      </c>
      <c r="P30">
        <v>4735</v>
      </c>
      <c r="Q30">
        <v>4780</v>
      </c>
      <c r="R30">
        <v>4835</v>
      </c>
      <c r="S30">
        <v>5775</v>
      </c>
      <c r="T30">
        <v>6750</v>
      </c>
      <c r="U30">
        <v>8010</v>
      </c>
      <c r="V30">
        <v>9025</v>
      </c>
      <c r="W30">
        <v>4720</v>
      </c>
      <c r="X30">
        <v>4570</v>
      </c>
      <c r="Y30">
        <v>4780</v>
      </c>
      <c r="Z30">
        <v>5140</v>
      </c>
      <c r="AA30">
        <v>5555</v>
      </c>
      <c r="AB30">
        <v>6480</v>
      </c>
      <c r="AC30">
        <v>7930</v>
      </c>
      <c r="AD30">
        <f>SUM(B30:AC30)</f>
        <v>166090</v>
      </c>
    </row>
    <row r="31" spans="1:30" x14ac:dyDescent="0.35">
      <c r="A31" t="s">
        <v>76</v>
      </c>
      <c r="B31">
        <v>736</v>
      </c>
      <c r="C31">
        <v>650</v>
      </c>
      <c r="D31">
        <v>825</v>
      </c>
      <c r="E31">
        <v>910</v>
      </c>
      <c r="F31">
        <v>886</v>
      </c>
      <c r="G31">
        <v>1210</v>
      </c>
      <c r="H31">
        <v>1490</v>
      </c>
      <c r="I31">
        <v>878</v>
      </c>
      <c r="J31">
        <v>828</v>
      </c>
      <c r="K31">
        <v>951</v>
      </c>
      <c r="L31">
        <v>933</v>
      </c>
      <c r="M31">
        <v>1155</v>
      </c>
      <c r="N31">
        <v>1407</v>
      </c>
      <c r="O31">
        <v>1570</v>
      </c>
      <c r="P31">
        <v>780</v>
      </c>
      <c r="Q31">
        <v>779</v>
      </c>
      <c r="R31">
        <v>787</v>
      </c>
      <c r="S31">
        <v>985</v>
      </c>
      <c r="T31">
        <v>1193</v>
      </c>
      <c r="U31">
        <v>1466</v>
      </c>
      <c r="V31">
        <v>1677</v>
      </c>
      <c r="W31">
        <v>767</v>
      </c>
      <c r="X31">
        <v>736</v>
      </c>
      <c r="Y31">
        <v>765</v>
      </c>
      <c r="Z31">
        <v>852</v>
      </c>
      <c r="AA31">
        <v>941</v>
      </c>
      <c r="AB31">
        <v>1138</v>
      </c>
      <c r="AC31">
        <v>1438</v>
      </c>
    </row>
    <row r="34" spans="2:10" x14ac:dyDescent="0.35">
      <c r="B34" s="4" t="s">
        <v>1</v>
      </c>
      <c r="C34" t="s">
        <v>78</v>
      </c>
      <c r="D34" t="s">
        <v>79</v>
      </c>
      <c r="E34" t="s">
        <v>80</v>
      </c>
      <c r="F34" t="s">
        <v>81</v>
      </c>
      <c r="G34" t="s">
        <v>19</v>
      </c>
    </row>
    <row r="35" spans="2:10" x14ac:dyDescent="0.35">
      <c r="B35" t="s">
        <v>2</v>
      </c>
      <c r="C35">
        <f t="shared" ref="C35:C43" si="1">SUM(C3:I3)</f>
        <v>2540</v>
      </c>
      <c r="D35">
        <f>SUM(J3:P3)</f>
        <v>2720</v>
      </c>
      <c r="E35">
        <f>SUM(Q3:W3)</f>
        <v>2490</v>
      </c>
      <c r="F35">
        <f>SUM(X3:AD3)</f>
        <v>2220</v>
      </c>
      <c r="G35" s="11">
        <f>SUM(C35:F35)</f>
        <v>9970</v>
      </c>
      <c r="H35" t="s">
        <v>98</v>
      </c>
    </row>
    <row r="36" spans="2:10" x14ac:dyDescent="0.35">
      <c r="B36" t="s">
        <v>53</v>
      </c>
      <c r="C36">
        <f t="shared" si="1"/>
        <v>3380</v>
      </c>
      <c r="D36">
        <f>SUM(J4:P4)</f>
        <v>3240</v>
      </c>
      <c r="E36">
        <f>SUM(Q4:W4)</f>
        <v>3160</v>
      </c>
      <c r="F36">
        <f>SUM(X4:AD4)</f>
        <v>2600</v>
      </c>
      <c r="G36" s="11">
        <f>SUM(C36:F36)</f>
        <v>12380</v>
      </c>
    </row>
    <row r="37" spans="2:10" x14ac:dyDescent="0.35">
      <c r="B37" t="s">
        <v>4</v>
      </c>
      <c r="C37">
        <f t="shared" si="1"/>
        <v>3580</v>
      </c>
      <c r="D37">
        <f>SUM(J5:P5)</f>
        <v>3800</v>
      </c>
      <c r="E37">
        <f t="shared" ref="E37:E43" si="2">SUM(Q5:W5)</f>
        <v>3520</v>
      </c>
      <c r="F37">
        <f t="shared" ref="F37:F43" si="3">SUM(X5:AD5)</f>
        <v>3040</v>
      </c>
      <c r="G37" s="11">
        <f t="shared" ref="G37:G43" si="4">SUM(C37:F37)</f>
        <v>13940</v>
      </c>
    </row>
    <row r="38" spans="2:10" x14ac:dyDescent="0.35">
      <c r="B38" t="s">
        <v>5</v>
      </c>
      <c r="C38">
        <f t="shared" si="1"/>
        <v>5020</v>
      </c>
      <c r="D38">
        <f t="shared" ref="D38:D43" si="5">SUM(J6:P6)</f>
        <v>5340</v>
      </c>
      <c r="E38">
        <f t="shared" si="2"/>
        <v>5600</v>
      </c>
      <c r="F38">
        <f t="shared" si="3"/>
        <v>5440</v>
      </c>
      <c r="G38" s="11">
        <f t="shared" si="4"/>
        <v>21400</v>
      </c>
    </row>
    <row r="39" spans="2:10" x14ac:dyDescent="0.35">
      <c r="B39" t="s">
        <v>6</v>
      </c>
      <c r="C39">
        <f t="shared" si="1"/>
        <v>3875</v>
      </c>
      <c r="D39">
        <f t="shared" si="5"/>
        <v>4225</v>
      </c>
      <c r="E39">
        <f t="shared" si="2"/>
        <v>4425</v>
      </c>
      <c r="F39">
        <f t="shared" si="3"/>
        <v>4175</v>
      </c>
      <c r="G39" s="11">
        <f t="shared" si="4"/>
        <v>16700</v>
      </c>
    </row>
    <row r="40" spans="2:10" x14ac:dyDescent="0.35">
      <c r="B40" t="s">
        <v>10</v>
      </c>
      <c r="C40">
        <f t="shared" si="1"/>
        <v>6000</v>
      </c>
      <c r="D40">
        <f t="shared" si="5"/>
        <v>6675</v>
      </c>
      <c r="E40">
        <f t="shared" si="2"/>
        <v>6875</v>
      </c>
      <c r="F40">
        <f t="shared" si="3"/>
        <v>6150</v>
      </c>
      <c r="G40" s="11">
        <f t="shared" si="4"/>
        <v>25700</v>
      </c>
      <c r="H40" t="s">
        <v>96</v>
      </c>
    </row>
    <row r="41" spans="2:10" x14ac:dyDescent="0.35">
      <c r="B41" t="s">
        <v>7</v>
      </c>
      <c r="C41">
        <f t="shared" si="1"/>
        <v>2100</v>
      </c>
      <c r="D41">
        <f t="shared" si="5"/>
        <v>2520</v>
      </c>
      <c r="E41">
        <f t="shared" si="2"/>
        <v>2700</v>
      </c>
      <c r="F41">
        <f t="shared" si="3"/>
        <v>2700</v>
      </c>
      <c r="G41" s="11">
        <f t="shared" si="4"/>
        <v>10020</v>
      </c>
    </row>
    <row r="42" spans="2:10" x14ac:dyDescent="0.35">
      <c r="B42" t="s">
        <v>8</v>
      </c>
      <c r="C42">
        <f t="shared" si="1"/>
        <v>6030</v>
      </c>
      <c r="D42">
        <f t="shared" si="5"/>
        <v>6210</v>
      </c>
      <c r="E42">
        <f t="shared" si="2"/>
        <v>7440</v>
      </c>
      <c r="F42">
        <f t="shared" si="3"/>
        <v>5850</v>
      </c>
      <c r="G42" s="11">
        <f t="shared" si="4"/>
        <v>25530</v>
      </c>
      <c r="H42" t="s">
        <v>97</v>
      </c>
    </row>
    <row r="43" spans="2:10" x14ac:dyDescent="0.35">
      <c r="B43" t="s">
        <v>9</v>
      </c>
      <c r="C43">
        <f t="shared" si="1"/>
        <v>6450</v>
      </c>
      <c r="D43">
        <f t="shared" si="5"/>
        <v>9300</v>
      </c>
      <c r="E43">
        <f t="shared" si="2"/>
        <v>7700</v>
      </c>
      <c r="F43">
        <f t="shared" si="3"/>
        <v>7000</v>
      </c>
      <c r="G43" s="11">
        <f t="shared" si="4"/>
        <v>30450</v>
      </c>
      <c r="H43" t="s">
        <v>95</v>
      </c>
    </row>
    <row r="47" spans="2:10" x14ac:dyDescent="0.35">
      <c r="J47" t="s">
        <v>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556-0D7D-4E65-9E1E-946E659588CB}">
  <dimension ref="A1:AD4"/>
  <sheetViews>
    <sheetView zoomScale="43" workbookViewId="0">
      <selection activeCell="AC4" sqref="AC4"/>
    </sheetView>
  </sheetViews>
  <sheetFormatPr defaultRowHeight="14.5" x14ac:dyDescent="0.35"/>
  <cols>
    <col min="2" max="2" width="10.26953125" customWidth="1"/>
    <col min="3" max="4" width="10.54296875" customWidth="1"/>
    <col min="5" max="5" width="10.81640625" customWidth="1"/>
    <col min="6" max="6" width="10.453125" customWidth="1"/>
    <col min="7" max="7" width="11.7265625" customWidth="1"/>
    <col min="8" max="8" width="12.54296875" customWidth="1"/>
    <col min="9" max="9" width="11.81640625" customWidth="1"/>
    <col min="10" max="10" width="11.26953125" customWidth="1"/>
    <col min="11" max="11" width="11.1796875" customWidth="1"/>
    <col min="12" max="12" width="10.6328125" customWidth="1"/>
    <col min="13" max="13" width="11.90625" customWidth="1"/>
    <col min="14" max="14" width="12.54296875" customWidth="1"/>
    <col min="15" max="15" width="10.54296875" customWidth="1"/>
    <col min="16" max="16" width="11.1796875" customWidth="1"/>
    <col min="17" max="17" width="11.26953125" customWidth="1"/>
    <col min="18" max="18" width="10.81640625" customWidth="1"/>
    <col min="19" max="19" width="11.1796875" customWidth="1"/>
    <col min="20" max="20" width="12.6328125" customWidth="1"/>
    <col min="21" max="21" width="11" customWidth="1"/>
    <col min="22" max="22" width="11.6328125" customWidth="1"/>
    <col min="23" max="24" width="12.26953125" customWidth="1"/>
    <col min="25" max="25" width="11.453125" customWidth="1"/>
    <col min="26" max="26" width="11.81640625" customWidth="1"/>
    <col min="27" max="27" width="11.453125" customWidth="1"/>
    <col min="28" max="28" width="10.90625" customWidth="1"/>
    <col min="29" max="29" width="12.54296875" customWidth="1"/>
    <col min="30" max="30" width="12.90625" customWidth="1"/>
  </cols>
  <sheetData>
    <row r="1" spans="1:30" x14ac:dyDescent="0.35">
      <c r="A1" t="s">
        <v>74</v>
      </c>
      <c r="B1" s="10">
        <v>44976</v>
      </c>
      <c r="C1" s="10">
        <v>44977</v>
      </c>
      <c r="D1" s="10">
        <v>44978</v>
      </c>
      <c r="E1" s="10">
        <v>44979</v>
      </c>
      <c r="F1" s="10">
        <v>44980</v>
      </c>
      <c r="G1" s="10">
        <v>44981</v>
      </c>
      <c r="H1" s="10">
        <v>44982</v>
      </c>
      <c r="I1" s="10">
        <v>44983</v>
      </c>
      <c r="J1" s="10">
        <v>44984</v>
      </c>
      <c r="K1" s="10">
        <v>44985</v>
      </c>
      <c r="L1" s="10">
        <v>44986</v>
      </c>
      <c r="M1" s="10">
        <v>44987</v>
      </c>
      <c r="N1" s="10">
        <v>44988</v>
      </c>
      <c r="O1" s="10">
        <v>44989</v>
      </c>
      <c r="P1" s="10">
        <v>44990</v>
      </c>
      <c r="Q1" s="10">
        <v>44991</v>
      </c>
      <c r="R1" s="10">
        <v>44992</v>
      </c>
      <c r="S1" s="10">
        <v>44993</v>
      </c>
      <c r="T1" s="10">
        <v>44994</v>
      </c>
      <c r="U1" s="10">
        <v>44995</v>
      </c>
      <c r="V1" s="10">
        <v>44996</v>
      </c>
      <c r="W1" s="10">
        <v>44997</v>
      </c>
      <c r="X1" s="10">
        <v>44998</v>
      </c>
      <c r="Y1" s="10">
        <v>44999</v>
      </c>
      <c r="Z1" s="10">
        <v>45000</v>
      </c>
      <c r="AA1" s="10">
        <v>45001</v>
      </c>
      <c r="AB1" s="10">
        <v>45002</v>
      </c>
      <c r="AC1" s="10">
        <v>45003</v>
      </c>
      <c r="AD1" t="s">
        <v>19</v>
      </c>
    </row>
    <row r="2" spans="1:30" x14ac:dyDescent="0.35">
      <c r="A2" t="s">
        <v>75</v>
      </c>
      <c r="B2" s="1">
        <v>4515</v>
      </c>
      <c r="C2" s="1">
        <v>4135</v>
      </c>
      <c r="D2" s="1">
        <v>4970</v>
      </c>
      <c r="E2" s="1">
        <v>5310</v>
      </c>
      <c r="F2" s="1">
        <v>5265</v>
      </c>
      <c r="G2" s="1">
        <v>6750</v>
      </c>
      <c r="H2" s="1">
        <v>8030</v>
      </c>
      <c r="I2" s="1">
        <v>5255</v>
      </c>
      <c r="J2" s="1">
        <v>4995</v>
      </c>
      <c r="K2" s="1">
        <v>5595</v>
      </c>
      <c r="L2" s="1">
        <v>5460</v>
      </c>
      <c r="M2" s="1">
        <v>6535</v>
      </c>
      <c r="N2" s="1">
        <v>7720</v>
      </c>
      <c r="O2" s="1">
        <v>8470</v>
      </c>
      <c r="P2" s="1">
        <v>4735</v>
      </c>
      <c r="Q2" s="1">
        <v>4780</v>
      </c>
      <c r="R2" s="1">
        <v>4835</v>
      </c>
      <c r="S2" s="1">
        <v>5775</v>
      </c>
      <c r="T2" s="1">
        <v>6750</v>
      </c>
      <c r="U2" s="1">
        <v>8010</v>
      </c>
      <c r="V2" s="1">
        <v>9025</v>
      </c>
      <c r="W2" s="1">
        <v>4720</v>
      </c>
      <c r="X2" s="1">
        <v>4570</v>
      </c>
      <c r="Y2" s="1">
        <v>4780</v>
      </c>
      <c r="Z2" s="1">
        <v>5140</v>
      </c>
      <c r="AA2" s="1">
        <v>5555</v>
      </c>
      <c r="AB2" s="1">
        <v>6480</v>
      </c>
      <c r="AC2" s="1">
        <v>7930</v>
      </c>
      <c r="AD2" s="1">
        <f>SUM(B2:AC2)</f>
        <v>166090</v>
      </c>
    </row>
    <row r="3" spans="1:30" x14ac:dyDescent="0.35">
      <c r="A3" t="s">
        <v>76</v>
      </c>
      <c r="B3" s="1">
        <v>736</v>
      </c>
      <c r="C3" s="1">
        <v>650</v>
      </c>
      <c r="D3" s="1">
        <v>825</v>
      </c>
      <c r="E3" s="1">
        <v>910</v>
      </c>
      <c r="F3" s="1">
        <v>886</v>
      </c>
      <c r="G3" s="1">
        <v>1210</v>
      </c>
      <c r="H3" s="1">
        <v>1490</v>
      </c>
      <c r="I3" s="1">
        <v>878</v>
      </c>
      <c r="J3" s="1">
        <v>828</v>
      </c>
      <c r="K3" s="1">
        <v>951</v>
      </c>
      <c r="L3" s="1">
        <v>933</v>
      </c>
      <c r="M3" s="1">
        <v>1155</v>
      </c>
      <c r="N3" s="1">
        <v>1407</v>
      </c>
      <c r="O3" s="1">
        <v>1570</v>
      </c>
      <c r="P3" s="1">
        <v>780</v>
      </c>
      <c r="Q3" s="1">
        <v>779</v>
      </c>
      <c r="R3" s="1">
        <v>787</v>
      </c>
      <c r="S3" s="1">
        <v>985</v>
      </c>
      <c r="T3" s="1">
        <v>1193</v>
      </c>
      <c r="U3" s="1">
        <v>1466</v>
      </c>
      <c r="V3" s="1">
        <v>1677</v>
      </c>
      <c r="W3" s="1">
        <v>767</v>
      </c>
      <c r="X3" s="1">
        <v>736</v>
      </c>
      <c r="Y3" s="1">
        <v>765</v>
      </c>
      <c r="Z3" s="1">
        <v>852</v>
      </c>
      <c r="AA3" s="1">
        <v>941</v>
      </c>
      <c r="AB3" s="1">
        <v>1138</v>
      </c>
      <c r="AC3" s="1">
        <v>1438</v>
      </c>
      <c r="AD3" s="1">
        <f>SUM(B3:AC3)</f>
        <v>28733</v>
      </c>
    </row>
    <row r="4" spans="1:30" x14ac:dyDescent="0.35">
      <c r="H4" t="s">
        <v>91</v>
      </c>
      <c r="O4" t="s">
        <v>92</v>
      </c>
      <c r="V4" t="s">
        <v>93</v>
      </c>
      <c r="AC4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1a </vt:lpstr>
      <vt:lpstr>week 2a</vt:lpstr>
      <vt:lpstr>Week 3a</vt:lpstr>
      <vt:lpstr>week 4a</vt:lpstr>
      <vt:lpstr>merge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2022-10-19T18:00:55Z</dcterms:created>
  <dcterms:modified xsi:type="dcterms:W3CDTF">2023-06-28T10:11:24Z</dcterms:modified>
</cp:coreProperties>
</file>