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Prashant Sharma\Desktop\Pricing Mechanism\"/>
    </mc:Choice>
  </mc:AlternateContent>
  <xr:revisionPtr revIDLastSave="0" documentId="13_ncr:1_{8169CB58-B7C9-479B-A1EC-E263CCD1D126}" xr6:coauthVersionLast="47" xr6:coauthVersionMax="47" xr10:uidLastSave="{00000000-0000-0000-0000-000000000000}"/>
  <bookViews>
    <workbookView xWindow="-110" yWindow="-110" windowWidth="19420" windowHeight="10420" tabRatio="665" firstSheet="3" activeTab="8" xr2:uid="{00000000-000D-0000-FFFF-FFFF00000000}"/>
  </bookViews>
  <sheets>
    <sheet name="Query" sheetId="1" r:id="rId1"/>
    <sheet name="Main UI" sheetId="13" r:id="rId2"/>
    <sheet name="Room Selection Flow" sheetId="4" r:id="rId3"/>
    <sheet name="Room Cost Reports" sheetId="2" r:id="rId4"/>
    <sheet name="Hotel" sheetId="9" r:id="rId5"/>
    <sheet name="Location" sheetId="10" r:id="rId6"/>
    <sheet name="Camping Site" sheetId="11" r:id="rId7"/>
    <sheet name="Activity Reports" sheetId="8" r:id="rId8"/>
    <sheet name="Vehicle Selection" sheetId="5" r:id="rId9"/>
    <sheet name="Vehicle" sheetId="12" r:id="rId10"/>
    <sheet name="Vehicle Cost Reports" sheetId="3" r:id="rId11"/>
    <sheet name="Route Table" sheetId="14" r:id="rId12"/>
    <sheet name="Sheet1" sheetId="15" r:id="rId13"/>
  </sheets>
  <definedNames>
    <definedName name="_xlnm._FilterDatabase" localSheetId="7" hidden="1">'Activity Reports'!$A$1:$R$46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P29" i="1" l="1"/>
  <c r="AN29" i="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2" i="3"/>
  <c r="M2" i="3"/>
  <c r="W80" i="3"/>
  <c r="V80" i="3"/>
  <c r="U80" i="3"/>
  <c r="AB65" i="1"/>
  <c r="AB64" i="1"/>
  <c r="AB62" i="1"/>
  <c r="AB59" i="1"/>
  <c r="AB58" i="1"/>
  <c r="AB57" i="1"/>
  <c r="C33" i="11"/>
  <c r="D33" i="11" s="1"/>
  <c r="H33" i="11" s="1"/>
  <c r="I33" i="11" s="1"/>
  <c r="C32" i="11"/>
  <c r="D32" i="11" s="1"/>
  <c r="H32" i="11" s="1"/>
  <c r="I32" i="11" s="1"/>
  <c r="H31" i="11"/>
  <c r="I31" i="11" s="1"/>
  <c r="C34" i="9"/>
  <c r="D34" i="9" s="1"/>
  <c r="E34" i="9" s="1"/>
  <c r="F34" i="9" s="1"/>
  <c r="C33" i="9"/>
  <c r="D33" i="9" s="1"/>
  <c r="E33" i="9" s="1"/>
  <c r="F33" i="9" s="1"/>
  <c r="E32" i="9"/>
  <c r="F32" i="9" s="1"/>
  <c r="W15" i="2"/>
  <c r="R14" i="2"/>
  <c r="Q14" i="2"/>
  <c r="R12" i="2"/>
  <c r="S3" i="2"/>
  <c r="S4" i="2"/>
  <c r="S2" i="2"/>
  <c r="I4" i="2"/>
  <c r="J4" i="2" s="1"/>
  <c r="K4" i="2" s="1"/>
  <c r="L4" i="2" s="1"/>
  <c r="I5" i="2"/>
  <c r="J5" i="2" s="1"/>
  <c r="K5" i="2" s="1"/>
  <c r="L5" i="2" s="1"/>
  <c r="I6" i="2"/>
  <c r="J6" i="2" s="1"/>
  <c r="K6" i="2" s="1"/>
  <c r="L6" i="2" s="1"/>
  <c r="I7" i="2"/>
  <c r="J7" i="2" s="1"/>
  <c r="K7" i="2" s="1"/>
  <c r="L7" i="2" s="1"/>
  <c r="I8" i="2"/>
  <c r="J8" i="2" s="1"/>
  <c r="K8" i="2" s="1"/>
  <c r="L8" i="2" s="1"/>
  <c r="I9" i="2"/>
  <c r="J9" i="2" s="1"/>
  <c r="K9" i="2" s="1"/>
  <c r="L9" i="2" s="1"/>
  <c r="I10" i="2"/>
  <c r="J10" i="2" s="1"/>
  <c r="K10" i="2" s="1"/>
  <c r="L10" i="2" s="1"/>
  <c r="I11" i="2"/>
  <c r="J11" i="2" s="1"/>
  <c r="K11" i="2" s="1"/>
  <c r="L11" i="2" s="1"/>
  <c r="I12" i="2"/>
  <c r="J12" i="2" s="1"/>
  <c r="K12" i="2" s="1"/>
  <c r="L12" i="2" s="1"/>
  <c r="I13" i="2"/>
  <c r="J13" i="2" s="1"/>
  <c r="K13" i="2" s="1"/>
  <c r="L13" i="2" s="1"/>
  <c r="I14" i="2"/>
  <c r="J14" i="2" s="1"/>
  <c r="K14" i="2" s="1"/>
  <c r="L14" i="2" s="1"/>
  <c r="I15" i="2"/>
  <c r="I16" i="2"/>
  <c r="I17" i="2"/>
  <c r="J17" i="2" s="1"/>
  <c r="K17" i="2" s="1"/>
  <c r="L17" i="2" s="1"/>
  <c r="I18" i="2"/>
  <c r="J18" i="2" s="1"/>
  <c r="K18" i="2" s="1"/>
  <c r="L18" i="2" s="1"/>
  <c r="I19" i="2"/>
  <c r="J19" i="2" s="1"/>
  <c r="I20" i="2"/>
  <c r="J20" i="2" s="1"/>
  <c r="K20" i="2" s="1"/>
  <c r="L20" i="2" s="1"/>
  <c r="I21" i="2"/>
  <c r="J21" i="2" s="1"/>
  <c r="K21" i="2" s="1"/>
  <c r="L21" i="2" s="1"/>
  <c r="I22" i="2"/>
  <c r="J22" i="2" s="1"/>
  <c r="K22" i="2" s="1"/>
  <c r="L22" i="2" s="1"/>
  <c r="I23" i="2"/>
  <c r="J23" i="2" s="1"/>
  <c r="K23" i="2" s="1"/>
  <c r="L23" i="2" s="1"/>
  <c r="I24" i="2"/>
  <c r="J24" i="2" s="1"/>
  <c r="K24" i="2" s="1"/>
  <c r="L24" i="2" s="1"/>
  <c r="I25" i="2"/>
  <c r="J25" i="2" s="1"/>
  <c r="K25" i="2" s="1"/>
  <c r="L25" i="2" s="1"/>
  <c r="I26" i="2"/>
  <c r="J26" i="2" s="1"/>
  <c r="K26" i="2" s="1"/>
  <c r="L26" i="2" s="1"/>
  <c r="I27" i="2"/>
  <c r="J27" i="2" s="1"/>
  <c r="K27" i="2" s="1"/>
  <c r="L27" i="2" s="1"/>
  <c r="I28" i="2"/>
  <c r="J28" i="2" s="1"/>
  <c r="K28" i="2" s="1"/>
  <c r="L28" i="2" s="1"/>
  <c r="I29" i="2"/>
  <c r="J29" i="2" s="1"/>
  <c r="K29" i="2" s="1"/>
  <c r="L29" i="2" s="1"/>
  <c r="I30" i="2"/>
  <c r="J30" i="2" s="1"/>
  <c r="K30" i="2" s="1"/>
  <c r="L30" i="2" s="1"/>
  <c r="I31" i="2"/>
  <c r="J31" i="2" s="1"/>
  <c r="K31" i="2" s="1"/>
  <c r="L31" i="2" s="1"/>
  <c r="I32" i="2"/>
  <c r="J32" i="2" s="1"/>
  <c r="K32" i="2" s="1"/>
  <c r="L32" i="2" s="1"/>
  <c r="I33" i="2"/>
  <c r="J33" i="2" s="1"/>
  <c r="K33" i="2" s="1"/>
  <c r="L33" i="2" s="1"/>
  <c r="I34" i="2"/>
  <c r="J34" i="2" s="1"/>
  <c r="K34" i="2" s="1"/>
  <c r="L34" i="2" s="1"/>
  <c r="I35" i="2"/>
  <c r="J35" i="2" s="1"/>
  <c r="K35" i="2" s="1"/>
  <c r="L35" i="2" s="1"/>
  <c r="I36" i="2"/>
  <c r="J36" i="2" s="1"/>
  <c r="K36" i="2" s="1"/>
  <c r="L36" i="2" s="1"/>
  <c r="I37" i="2"/>
  <c r="J37" i="2" s="1"/>
  <c r="K37" i="2" s="1"/>
  <c r="L37" i="2" s="1"/>
  <c r="I38" i="2"/>
  <c r="J38" i="2" s="1"/>
  <c r="K38" i="2" s="1"/>
  <c r="L38" i="2" s="1"/>
  <c r="I39" i="2"/>
  <c r="J39" i="2" s="1"/>
  <c r="K39" i="2" s="1"/>
  <c r="L39" i="2" s="1"/>
  <c r="I40" i="2"/>
  <c r="J40" i="2" s="1"/>
  <c r="K40" i="2" s="1"/>
  <c r="L40" i="2" s="1"/>
  <c r="I41" i="2"/>
  <c r="J41" i="2" s="1"/>
  <c r="K41" i="2" s="1"/>
  <c r="L41" i="2" s="1"/>
  <c r="I42" i="2"/>
  <c r="J42" i="2" s="1"/>
  <c r="K42" i="2" s="1"/>
  <c r="L42" i="2" s="1"/>
  <c r="I43" i="2"/>
  <c r="J43" i="2" s="1"/>
  <c r="K43" i="2" s="1"/>
  <c r="L43" i="2" s="1"/>
  <c r="I44" i="2"/>
  <c r="J44" i="2" s="1"/>
  <c r="K44" i="2" s="1"/>
  <c r="L44" i="2" s="1"/>
  <c r="I45" i="2"/>
  <c r="J45" i="2" s="1"/>
  <c r="K45" i="2" s="1"/>
  <c r="L45" i="2" s="1"/>
  <c r="I46" i="2"/>
  <c r="J46" i="2" s="1"/>
  <c r="K46" i="2" s="1"/>
  <c r="L46" i="2" s="1"/>
  <c r="J15" i="2"/>
  <c r="K15" i="2" s="1"/>
  <c r="L15" i="2" s="1"/>
  <c r="J16" i="2"/>
  <c r="K16" i="2" s="1"/>
  <c r="L16" i="2" s="1"/>
  <c r="I3" i="2"/>
  <c r="J3" i="2" s="1"/>
  <c r="K3" i="2" s="1"/>
  <c r="L3" i="2" s="1"/>
  <c r="F4" i="1"/>
  <c r="F3" i="1"/>
  <c r="F5" i="1"/>
  <c r="F6" i="1"/>
  <c r="F7" i="1"/>
  <c r="F8" i="1"/>
  <c r="F9" i="1"/>
  <c r="F10" i="1"/>
  <c r="F11" i="1"/>
  <c r="F12" i="1"/>
  <c r="F13" i="1"/>
  <c r="F14" i="1"/>
  <c r="U3" i="1"/>
  <c r="K2" i="2"/>
  <c r="L2" i="2" s="1"/>
  <c r="U7" i="1" l="1"/>
  <c r="S5" i="2"/>
  <c r="K19" i="2"/>
  <c r="L19" i="2" s="1"/>
  <c r="U8" i="1"/>
</calcChain>
</file>

<file path=xl/sharedStrings.xml><?xml version="1.0" encoding="utf-8"?>
<sst xmlns="http://schemas.openxmlformats.org/spreadsheetml/2006/main" count="3139" uniqueCount="613">
  <si>
    <t>Room</t>
  </si>
  <si>
    <t>ID</t>
  </si>
  <si>
    <t>Hotel Category</t>
  </si>
  <si>
    <t>Room Type</t>
  </si>
  <si>
    <t>Standard</t>
  </si>
  <si>
    <t>Base</t>
  </si>
  <si>
    <t>SD1</t>
  </si>
  <si>
    <t>SB1</t>
  </si>
  <si>
    <t>SSD1</t>
  </si>
  <si>
    <t>DB1</t>
  </si>
  <si>
    <t>DD1</t>
  </si>
  <si>
    <t>DSD1</t>
  </si>
  <si>
    <t>SDB1</t>
  </si>
  <si>
    <t>SDD1</t>
  </si>
  <si>
    <t>SSSD1</t>
  </si>
  <si>
    <t>Child With Bed</t>
  </si>
  <si>
    <t>Child Without Bed</t>
  </si>
  <si>
    <t>VehicleID</t>
  </si>
  <si>
    <t>DZ1</t>
  </si>
  <si>
    <t>IN1</t>
  </si>
  <si>
    <t>TE1</t>
  </si>
  <si>
    <t>Charges/Day</t>
  </si>
  <si>
    <t>Location Code</t>
  </si>
  <si>
    <t>Manali</t>
  </si>
  <si>
    <t>SAV100</t>
  </si>
  <si>
    <t>MANALI</t>
  </si>
  <si>
    <t>SHIMLA</t>
  </si>
  <si>
    <t>SAV99</t>
  </si>
  <si>
    <t>SAV98</t>
  </si>
  <si>
    <t>CHANDIGARH</t>
  </si>
  <si>
    <t>SAV97</t>
  </si>
  <si>
    <t>DELHI</t>
  </si>
  <si>
    <t>SAV96</t>
  </si>
  <si>
    <t>AMRITSAR</t>
  </si>
  <si>
    <t>Pax</t>
  </si>
  <si>
    <t>Query</t>
  </si>
  <si>
    <t>Days</t>
  </si>
  <si>
    <t>Max 3 Adult &amp; 1 Child Without bed/Room allowed</t>
  </si>
  <si>
    <t>KM</t>
  </si>
  <si>
    <t>Beyond 80 Charges/KM</t>
  </si>
  <si>
    <t>Night Charges</t>
  </si>
  <si>
    <t>VehicleType</t>
  </si>
  <si>
    <t>Innova</t>
  </si>
  <si>
    <t>HotelType (Standard, Deluxe, Super Deluxe)</t>
  </si>
  <si>
    <t>Deluxe</t>
  </si>
  <si>
    <t>Super Deluxe</t>
  </si>
  <si>
    <t>RoomType (Standard, Deluxe, Super Deluxe)</t>
  </si>
  <si>
    <t>Extra Charge Beyond 80 KM</t>
  </si>
  <si>
    <t>Total number of person</t>
  </si>
  <si>
    <t>Adult</t>
  </si>
  <si>
    <t>CWD</t>
  </si>
  <si>
    <t>CWOD</t>
  </si>
  <si>
    <t>Has to be a Adult</t>
  </si>
  <si>
    <t>Possible combination or not</t>
  </si>
  <si>
    <t>yes</t>
  </si>
  <si>
    <t>NA</t>
  </si>
  <si>
    <t>Check</t>
  </si>
  <si>
    <t>Destination</t>
  </si>
  <si>
    <t>Tempo Traveller</t>
  </si>
  <si>
    <t>No, Error, Are you sure?</t>
  </si>
  <si>
    <t>Description</t>
  </si>
  <si>
    <t>Chandigarh</t>
  </si>
  <si>
    <t>Shimla</t>
  </si>
  <si>
    <t>Day/Night cost</t>
  </si>
  <si>
    <t>How Many Pax?</t>
  </si>
  <si>
    <t>How Many Adult?</t>
  </si>
  <si>
    <t>How Many Child With Bed?</t>
  </si>
  <si>
    <t>How Many Child Without Bed?</t>
  </si>
  <si>
    <t>What Type of Hotel?</t>
  </si>
  <si>
    <t>What Type of Room Category?</t>
  </si>
  <si>
    <t>Select</t>
  </si>
  <si>
    <t>Selection</t>
  </si>
  <si>
    <t>Category</t>
  </si>
  <si>
    <t>No. of Person</t>
  </si>
  <si>
    <t>Alot A Room</t>
  </si>
  <si>
    <t>Alerts</t>
  </si>
  <si>
    <t>Calculate Room Cost/Package</t>
  </si>
  <si>
    <t>System Step Flow</t>
  </si>
  <si>
    <t>Total Inventory of Rooms/Package/Location</t>
  </si>
  <si>
    <t>If Condition Breached</t>
  </si>
  <si>
    <t>Show Inventory on dashboard Location Wise Packages Wise</t>
  </si>
  <si>
    <t>Disable Booking on Packages of particular locations. Alert Back End By Mail.</t>
  </si>
  <si>
    <t>It seems you a group call us to serve you with better deals</t>
  </si>
  <si>
    <t>100 Rooms/per location Max</t>
  </si>
  <si>
    <t>Maximum No. of Pax 12 can be alloted rooms per package (Adults Plus Childs included)</t>
  </si>
  <si>
    <t>No one can make more than 2 booking from a single credentials/phone no./login profile of same package on same dates</t>
  </si>
  <si>
    <t>System</t>
  </si>
  <si>
    <t>If condition breached means more than 12 Pax</t>
  </si>
  <si>
    <t>Important Notes:-</t>
  </si>
  <si>
    <t>What Type of Vehicle?</t>
  </si>
  <si>
    <t>Alot A Vehicle</t>
  </si>
  <si>
    <t>Prompt to alot Extra Vehicle of every time above condition is breached</t>
  </si>
  <si>
    <t>Ask for Occupancy Single/double/triple in case more than one Vehicle is alloted</t>
  </si>
  <si>
    <t>VehicleName</t>
  </si>
  <si>
    <t>Location</t>
  </si>
  <si>
    <t>Dezire</t>
  </si>
  <si>
    <t>5 Adults &amp; 1 Child Below 6</t>
  </si>
  <si>
    <t>3 Adults &amp; 1 Child Below 6</t>
  </si>
  <si>
    <t>12 Adults &amp; 3 Child Below 6</t>
  </si>
  <si>
    <t>TI1</t>
  </si>
  <si>
    <t>Tata Indigo</t>
  </si>
  <si>
    <t>Alto</t>
  </si>
  <si>
    <t>Wagon R</t>
  </si>
  <si>
    <t>AL1</t>
  </si>
  <si>
    <t>WR1</t>
  </si>
  <si>
    <t>Inventory</t>
  </si>
  <si>
    <t>Etios</t>
  </si>
  <si>
    <t>TYE1</t>
  </si>
  <si>
    <t>FR1</t>
  </si>
  <si>
    <t>42 Adults</t>
  </si>
  <si>
    <t>10 Adults</t>
  </si>
  <si>
    <t>Alot Vehicle according to inventory/per location Max</t>
  </si>
  <si>
    <t>Max 6 Vehicles can be alotted for same Date/Package</t>
  </si>
  <si>
    <t>Max 3 Vehiclesfor same Date/Package can be allotted</t>
  </si>
  <si>
    <t>Fixed Charges</t>
  </si>
  <si>
    <t>Hotel Name</t>
  </si>
  <si>
    <t>Room Capacity</t>
  </si>
  <si>
    <t>Room Inventory</t>
  </si>
  <si>
    <t>Day Flower, ShinaMarima or Similar</t>
  </si>
  <si>
    <t>Himalyan, Sagar Resort or Similar</t>
  </si>
  <si>
    <t>X Y Z or Similar</t>
  </si>
  <si>
    <t>Innova Crysta</t>
  </si>
  <si>
    <t>Which Pricing</t>
  </si>
  <si>
    <t>Per/Day</t>
  </si>
  <si>
    <t>Nights</t>
  </si>
  <si>
    <t>Vehicle</t>
  </si>
  <si>
    <t>Room Category</t>
  </si>
  <si>
    <t>CHD-SHM</t>
  </si>
  <si>
    <t>SHM-MAN</t>
  </si>
  <si>
    <t>MAN-LOCAL</t>
  </si>
  <si>
    <t>MAN-CHD</t>
  </si>
  <si>
    <t xml:space="preserve">Locations of Stay </t>
  </si>
  <si>
    <t>3 Nights Cost</t>
  </si>
  <si>
    <t xml:space="preserve"> Manali</t>
  </si>
  <si>
    <t xml:space="preserve">1 Night </t>
  </si>
  <si>
    <t>2 Nights</t>
  </si>
  <si>
    <t>Cost Calculation Flow</t>
  </si>
  <si>
    <t>Total Cost</t>
  </si>
  <si>
    <t>XXXX</t>
  </si>
  <si>
    <t>Total Pax</t>
  </si>
  <si>
    <t>4 Days/3Nights Charges</t>
  </si>
  <si>
    <t>2*3500</t>
  </si>
  <si>
    <t>4*500</t>
  </si>
  <si>
    <t>3*100</t>
  </si>
  <si>
    <t>Single Occupancy</t>
  </si>
  <si>
    <t>Double Occupancy</t>
  </si>
  <si>
    <t>Triple Occupancy</t>
  </si>
  <si>
    <t>How Many Rooms do You need?</t>
  </si>
  <si>
    <t>Maximum Adult Pax Limit In a Single Room  Is Over. Please Add another Room.</t>
  </si>
  <si>
    <t>Rent</t>
  </si>
  <si>
    <t>Delhi</t>
  </si>
  <si>
    <t>Amritsar</t>
  </si>
  <si>
    <t>Dhramshala</t>
  </si>
  <si>
    <t>Locations</t>
  </si>
  <si>
    <t>Hotel</t>
  </si>
  <si>
    <t>Vihecle Cost</t>
  </si>
  <si>
    <t>Fixed Cost</t>
  </si>
  <si>
    <t>Solang Nalah</t>
  </si>
  <si>
    <t>Vasisth</t>
  </si>
  <si>
    <t>Hadimba Temple</t>
  </si>
  <si>
    <t>Rohtang Pass</t>
  </si>
  <si>
    <t>Atul Tunnel</t>
  </si>
  <si>
    <t>Sub Location</t>
  </si>
  <si>
    <t>Trekking</t>
  </si>
  <si>
    <t>Camping</t>
  </si>
  <si>
    <t>Gaggal</t>
  </si>
  <si>
    <t>Dharamshala</t>
  </si>
  <si>
    <t>Paragliding</t>
  </si>
  <si>
    <t>WaterStatic</t>
  </si>
  <si>
    <t>Bhagsu</t>
  </si>
  <si>
    <t>Trihund</t>
  </si>
  <si>
    <t>Yes</t>
  </si>
  <si>
    <t>Show Inventory on dashboard Location Wise</t>
  </si>
  <si>
    <t>Child Below 5 Years</t>
  </si>
  <si>
    <t>6 - 12 Years</t>
  </si>
  <si>
    <t>12 Years &amp; Plus</t>
  </si>
  <si>
    <t>Conditions</t>
  </si>
  <si>
    <t>Ask for Occupancy</t>
  </si>
  <si>
    <t>Decide Occupancy according to room selection (Single, Double, Triple for Room Rent Calculation)</t>
  </si>
  <si>
    <t>Ex Location</t>
  </si>
  <si>
    <t>Tour Start Destination</t>
  </si>
  <si>
    <t>Tour End Destination</t>
  </si>
  <si>
    <t>Tour Start City</t>
  </si>
  <si>
    <t>Tour End City</t>
  </si>
  <si>
    <t>More than 3 Adults &amp; 1 Child (0-12 Years) Without Bed cannot Stay in a room of any category any hotel</t>
  </si>
  <si>
    <t>3 Adults &amp; 1 Child (0-12 Years) Without Bed</t>
  </si>
  <si>
    <t>Sub Location Code</t>
  </si>
  <si>
    <t>SAVM1001</t>
  </si>
  <si>
    <t>SAVM1002</t>
  </si>
  <si>
    <t>SAVM1003</t>
  </si>
  <si>
    <t>SAVM1004</t>
  </si>
  <si>
    <t>SAVM1005</t>
  </si>
  <si>
    <t>Manali Pic</t>
  </si>
  <si>
    <t>Manali Pin Code</t>
  </si>
  <si>
    <t>State</t>
  </si>
  <si>
    <t>Country</t>
  </si>
  <si>
    <t>Location Name</t>
  </si>
  <si>
    <t>gkjGDSHSFKD.HVKKD</t>
  </si>
  <si>
    <t>SHKFDZJGVL</t>
  </si>
  <si>
    <t>India</t>
  </si>
  <si>
    <t>Himachal Pradesh</t>
  </si>
  <si>
    <t>In Case of Clash Of Same locations while making packages. Please show all locations with state pin code &amp; country</t>
  </si>
  <si>
    <t>Main Location</t>
  </si>
  <si>
    <t>SVAM1001</t>
  </si>
  <si>
    <t>Sub Locations Name</t>
  </si>
  <si>
    <t>Day Flower</t>
  </si>
  <si>
    <t>Hotel Type</t>
  </si>
  <si>
    <t>Hotel Address</t>
  </si>
  <si>
    <t>Owner Name</t>
  </si>
  <si>
    <t>Emegency Contact</t>
  </si>
  <si>
    <t>Contract</t>
  </si>
  <si>
    <t>YES</t>
  </si>
  <si>
    <t>NO</t>
  </si>
  <si>
    <t>Validity</t>
  </si>
  <si>
    <t>From</t>
  </si>
  <si>
    <t>To</t>
  </si>
  <si>
    <t>Date</t>
  </si>
  <si>
    <t>Cut Off Time</t>
  </si>
  <si>
    <t>48 Hours</t>
  </si>
  <si>
    <t>Room Rent</t>
  </si>
  <si>
    <t>Mark Up</t>
  </si>
  <si>
    <t>Mark Up %</t>
  </si>
  <si>
    <t>Special Dates</t>
  </si>
  <si>
    <t>Calender</t>
  </si>
  <si>
    <t>%age</t>
  </si>
  <si>
    <t>Room Pics</t>
  </si>
  <si>
    <t>Hotel Pics</t>
  </si>
  <si>
    <t>Upload Contract</t>
  </si>
  <si>
    <t>Upload Pics</t>
  </si>
  <si>
    <t>Drop Down Menu</t>
  </si>
  <si>
    <t>Select One</t>
  </si>
  <si>
    <t>Landline</t>
  </si>
  <si>
    <t>Mob</t>
  </si>
  <si>
    <t>Alternate Mob</t>
  </si>
  <si>
    <t>Pin Code</t>
  </si>
  <si>
    <t>Distt.</t>
  </si>
  <si>
    <t>Add, Edit &amp; Sold Out</t>
  </si>
  <si>
    <t>As We Need To Develop New User Interface For Hotel Booking, So We Will Do That In Next Phase Of Our Site Development</t>
  </si>
  <si>
    <t>Offers</t>
  </si>
  <si>
    <t>Sale Icon Red Corner RHS</t>
  </si>
  <si>
    <t>Company Name</t>
  </si>
  <si>
    <t>Point of Contact</t>
  </si>
  <si>
    <t>Hotel Code</t>
  </si>
  <si>
    <t>Generate Unique Code</t>
  </si>
  <si>
    <t>GST No.</t>
  </si>
  <si>
    <t>Logic: Make code in reference to mapped main location ie. Manali</t>
  </si>
  <si>
    <t>Vasisth Pic</t>
  </si>
  <si>
    <t>Vasisth Pin Code</t>
  </si>
  <si>
    <t>Generate Unique Location Code</t>
  </si>
  <si>
    <t>Free Parking</t>
  </si>
  <si>
    <t>Free Wi-Fi</t>
  </si>
  <si>
    <t>Elevator/Lift</t>
  </si>
  <si>
    <t>Air Conditioning</t>
  </si>
  <si>
    <t>Room Service</t>
  </si>
  <si>
    <t>Power Backup</t>
  </si>
  <si>
    <t>Dry Cleaning Service</t>
  </si>
  <si>
    <t>Bathroom</t>
  </si>
  <si>
    <t>Smoking Rooms</t>
  </si>
  <si>
    <t>Laundry Service</t>
  </si>
  <si>
    <t>Ironing Service</t>
  </si>
  <si>
    <t>Housekeeping</t>
  </si>
  <si>
    <t>Newspaper</t>
  </si>
  <si>
    <t>Swimming Pool</t>
  </si>
  <si>
    <t>Telephone</t>
  </si>
  <si>
    <t>Basic Facilities:</t>
  </si>
  <si>
    <t>With Breakfast</t>
  </si>
  <si>
    <t>With Out Breakfast</t>
  </si>
  <si>
    <t>Add MarkUp</t>
  </si>
  <si>
    <t>Cacellation Policy</t>
  </si>
  <si>
    <t>Charges</t>
  </si>
  <si>
    <t>Add Cut Off Period Before CheckIn Date</t>
  </si>
  <si>
    <t>Hotel Highlights</t>
  </si>
  <si>
    <t>Room Amenties</t>
  </si>
  <si>
    <t>Infant</t>
  </si>
  <si>
    <t>Kasol</t>
  </si>
  <si>
    <t>Manikarn</t>
  </si>
  <si>
    <t>SAVM1006</t>
  </si>
  <si>
    <t>SAVM1007</t>
  </si>
  <si>
    <t>SAVM1008</t>
  </si>
  <si>
    <t>SAVM1009</t>
  </si>
  <si>
    <t>Kullu</t>
  </si>
  <si>
    <t>Tirthan</t>
  </si>
  <si>
    <t>Cost of 2 Adults (Double Occupancy) is a Default for any Hotel/Room Category</t>
  </si>
  <si>
    <t>User Alert: We are sold out for these dates, Please pick another date.</t>
  </si>
  <si>
    <t>Check If Google Map API Can Be Put In For Calculation Of Distance</t>
  </si>
  <si>
    <t>Camp Site Highlights</t>
  </si>
  <si>
    <t>Camp Site Address</t>
  </si>
  <si>
    <t>With Dinner</t>
  </si>
  <si>
    <t>Without Dinner</t>
  </si>
  <si>
    <t>Manali Hights</t>
  </si>
  <si>
    <t>Net Rates Per Night</t>
  </si>
  <si>
    <t>Camping Site Type</t>
  </si>
  <si>
    <t>Camping Site Pics</t>
  </si>
  <si>
    <t>Tent Pics</t>
  </si>
  <si>
    <t>Tent Amenties</t>
  </si>
  <si>
    <t>Vehicle Name</t>
  </si>
  <si>
    <t>Vehicle Code</t>
  </si>
  <si>
    <t>Camp Code</t>
  </si>
  <si>
    <t>Camp Name</t>
  </si>
  <si>
    <t>Vehicle Highlights</t>
  </si>
  <si>
    <t>Sub Location Name</t>
  </si>
  <si>
    <t>Vehicle Owner Company Address</t>
  </si>
  <si>
    <t>Year of Manufacturing</t>
  </si>
  <si>
    <t>Vehicle Owner Name</t>
  </si>
  <si>
    <t>Driver's Name</t>
  </si>
  <si>
    <t>Mob No.</t>
  </si>
  <si>
    <t>Licence No.</t>
  </si>
  <si>
    <t>Adhaar Card No.</t>
  </si>
  <si>
    <t>Upload</t>
  </si>
  <si>
    <t>Capacity of Pessenger</t>
  </si>
  <si>
    <t>Vehicle Pics</t>
  </si>
  <si>
    <t>Vehicle Amenties</t>
  </si>
  <si>
    <t>No</t>
  </si>
  <si>
    <t>Add Amenties</t>
  </si>
  <si>
    <t>Cutoff Period</t>
  </si>
  <si>
    <t>MarkUp</t>
  </si>
  <si>
    <t>Registration No.</t>
  </si>
  <si>
    <t xml:space="preserve">Dezire </t>
  </si>
  <si>
    <t>(+Add Vehicle)</t>
  </si>
  <si>
    <t>In Case of Packages</t>
  </si>
  <si>
    <t>24 Hrs</t>
  </si>
  <si>
    <t>In Case of Activity, Car Rentals, Hotel Transfers</t>
  </si>
  <si>
    <t>(+Add Driver Name)</t>
  </si>
  <si>
    <t>Make Package</t>
  </si>
  <si>
    <t>Name of Package</t>
  </si>
  <si>
    <t>Select Type</t>
  </si>
  <si>
    <t>Status</t>
  </si>
  <si>
    <t>Pax Limit</t>
  </si>
  <si>
    <t>Banner Image</t>
  </si>
  <si>
    <t>Forbidden Valleys</t>
  </si>
  <si>
    <t>Kalpa</t>
  </si>
  <si>
    <t>Generate Unique ID</t>
  </si>
  <si>
    <t>Himachal Holidays</t>
  </si>
  <si>
    <t>Add Location</t>
  </si>
  <si>
    <t>Rampur</t>
  </si>
  <si>
    <t>Distance</t>
  </si>
  <si>
    <t>Day</t>
  </si>
  <si>
    <t>Night</t>
  </si>
  <si>
    <t>Time</t>
  </si>
  <si>
    <t>Image</t>
  </si>
  <si>
    <t>PSAV001</t>
  </si>
  <si>
    <t>300 Km</t>
  </si>
  <si>
    <t>0 Km</t>
  </si>
  <si>
    <t>120 Km</t>
  </si>
  <si>
    <t>80 Km</t>
  </si>
  <si>
    <t>290 Km</t>
  </si>
  <si>
    <t>225 Km</t>
  </si>
  <si>
    <t>Total</t>
  </si>
  <si>
    <t>Total Nights Plus 1</t>
  </si>
  <si>
    <t>10 Hrs</t>
  </si>
  <si>
    <t>5 Hrs</t>
  </si>
  <si>
    <t>4 Hrs</t>
  </si>
  <si>
    <t>8 Hrs</t>
  </si>
  <si>
    <t>Temperature</t>
  </si>
  <si>
    <t>Humidity</t>
  </si>
  <si>
    <t>Others</t>
  </si>
  <si>
    <t>Add</t>
  </si>
  <si>
    <t>Hotels Categories</t>
  </si>
  <si>
    <t>Add Category</t>
  </si>
  <si>
    <t>All</t>
  </si>
  <si>
    <t>Select Hotels</t>
  </si>
  <si>
    <t>Check System</t>
  </si>
  <si>
    <t>Add Highlights</t>
  </si>
  <si>
    <t>Display On HomePage</t>
  </si>
  <si>
    <t>Display on Recommended</t>
  </si>
  <si>
    <t>Display on Sale</t>
  </si>
  <si>
    <t>Display on Hot Deals</t>
  </si>
  <si>
    <t>Discount</t>
  </si>
  <si>
    <t>Amount In %</t>
  </si>
  <si>
    <t>Review</t>
  </si>
  <si>
    <t>Submit</t>
  </si>
  <si>
    <t>International Holidays</t>
  </si>
  <si>
    <t>India Holidays</t>
  </si>
  <si>
    <t>Or Add Pic</t>
  </si>
  <si>
    <t>Vehicle Cost Type</t>
  </si>
  <si>
    <t>Sedan, Hatch Back, Suv</t>
  </si>
  <si>
    <t>Inclusions</t>
  </si>
  <si>
    <t>Exclusions</t>
  </si>
  <si>
    <t>Room Limit</t>
  </si>
  <si>
    <t>6 Adults</t>
  </si>
  <si>
    <t>Pilgrimmage</t>
  </si>
  <si>
    <t>Add Pic</t>
  </si>
  <si>
    <t>Enable/Disable</t>
  </si>
  <si>
    <t>Vehicle Limit</t>
  </si>
  <si>
    <t>Check Vehicle Selection</t>
  </si>
  <si>
    <t>Sub Locations</t>
  </si>
  <si>
    <t>Main Locations</t>
  </si>
  <si>
    <t>Chitkul</t>
  </si>
  <si>
    <t>Rekong Peo</t>
  </si>
  <si>
    <t>1.5 Hrs</t>
  </si>
  <si>
    <t>30 Minutes</t>
  </si>
  <si>
    <t>1070 Km</t>
  </si>
  <si>
    <t>40 Km</t>
  </si>
  <si>
    <t>15 Km</t>
  </si>
  <si>
    <t>Total KM</t>
  </si>
  <si>
    <t>Activity Km</t>
  </si>
  <si>
    <t>Charges To Be Calculated Per Day Km Wise</t>
  </si>
  <si>
    <t>Check Button</t>
  </si>
  <si>
    <t>Images</t>
  </si>
  <si>
    <t>More than 4 Pax cannot sit in a car of any category, Alot a vehicle according to carriage capacity and category of package selected</t>
  </si>
  <si>
    <t>According to Vehicle Policy more than 4 Pax cannot ride in a single Vehicle. Please add another Vehicle.</t>
  </si>
  <si>
    <t>According to Vehicle Capacity</t>
  </si>
  <si>
    <t>Sedan</t>
  </si>
  <si>
    <t>Hatch Back</t>
  </si>
  <si>
    <t>SUV</t>
  </si>
  <si>
    <t>Lunch</t>
  </si>
  <si>
    <t>Without Lunch</t>
  </si>
  <si>
    <t>All Meals</t>
  </si>
  <si>
    <t>Meal Type</t>
  </si>
  <si>
    <t>With Breakfast &amp; Dinner</t>
  </si>
  <si>
    <t>This Combination Only for Packages</t>
  </si>
  <si>
    <r>
      <t xml:space="preserve">Per Day + Night Charges </t>
    </r>
    <r>
      <rPr>
        <sz val="11"/>
        <color rgb="FFFF0000"/>
        <rFont val="Calibri"/>
        <family val="2"/>
        <scheme val="minor"/>
      </rPr>
      <t>Plus Activity Charges Per Day Km Wise</t>
    </r>
  </si>
  <si>
    <t>Main Booking UI</t>
  </si>
  <si>
    <t>Adults</t>
  </si>
  <si>
    <t>12 Year Plus</t>
  </si>
  <si>
    <t>Max 5 Rooms for same Date/Package</t>
  </si>
  <si>
    <t>If condition breached means more than 20 Pax</t>
  </si>
  <si>
    <t>Max 10 Rooms for same Date/Package</t>
  </si>
  <si>
    <t>Book Now Reserve</t>
  </si>
  <si>
    <t>Partial</t>
  </si>
  <si>
    <t>Before 7 Days Full Payment</t>
  </si>
  <si>
    <t>Minimum Payment</t>
  </si>
  <si>
    <t>Max 15</t>
  </si>
  <si>
    <t>05 Max</t>
  </si>
  <si>
    <t>6 year to 12 Years</t>
  </si>
  <si>
    <t>0-5 Years</t>
  </si>
  <si>
    <t>How many Infants?</t>
  </si>
  <si>
    <t>0 Years to 5 Years</t>
  </si>
  <si>
    <t>In Case Infant is added, Child without Bed will become disabled</t>
  </si>
  <si>
    <t>Maximum Childs weather it is with bed, without bed or Infant, only 2 can be added in one room at a time.</t>
  </si>
  <si>
    <t>Maximum Pax Limit In a Single Room  Is Over. Please Add another Room.</t>
  </si>
  <si>
    <t>Hotel Offered</t>
  </si>
  <si>
    <t xml:space="preserve">Show selected categories of Hotels w.r.t locations covered in package </t>
  </si>
  <si>
    <t>Cancellation Policy</t>
  </si>
  <si>
    <t>Enter Travel Date</t>
  </si>
  <si>
    <t>CALCULATE PACKAGE PRICE</t>
  </si>
  <si>
    <r>
      <t> Accept the </t>
    </r>
    <r>
      <rPr>
        <sz val="11"/>
        <color rgb="FF00B0F0"/>
        <rFont val="Calibri"/>
        <family val="2"/>
        <scheme val="minor"/>
      </rPr>
      <t>Privacy Policy , Terms &amp; Conditions, Cancellation Policy</t>
    </r>
  </si>
  <si>
    <t>Button</t>
  </si>
  <si>
    <t>With reference to cancellation policy</t>
  </si>
  <si>
    <t>Capacity</t>
  </si>
  <si>
    <t>Can be calculated according to pax irrespective of child, adult or infant</t>
  </si>
  <si>
    <t>Maximum Room Allowed 5 only</t>
  </si>
  <si>
    <t>Maximum No. of Pax 20 can be alloted rooms per package (Adults &amp; Childs included)</t>
  </si>
  <si>
    <t>You have already booked 10 Rooms for same package, in case you want to add more please call we have better deals for you.</t>
  </si>
  <si>
    <t>No one can make more than 2 booking from a single credentials/phone no./login profile of same package on same dates.</t>
  </si>
  <si>
    <t>You have already booked 10 Rooms for same package, in case you want to add more please call we have better deals for you. Make booking making other person as group leader. You cannot be at different locations as same time. Please call we have better deals for you.</t>
  </si>
  <si>
    <t>5 Rooms</t>
  </si>
  <si>
    <t xml:space="preserve">Rampur </t>
  </si>
  <si>
    <t>a</t>
  </si>
  <si>
    <t>Indigo</t>
  </si>
  <si>
    <t>etois</t>
  </si>
  <si>
    <t>Crysta</t>
  </si>
  <si>
    <t>Upgrade</t>
  </si>
  <si>
    <t>2 Dezire</t>
  </si>
  <si>
    <t>2 Innova</t>
  </si>
  <si>
    <t>3 Dizire</t>
  </si>
  <si>
    <t>Price</t>
  </si>
  <si>
    <t>Vehicle Type</t>
  </si>
  <si>
    <t>room</t>
  </si>
  <si>
    <t>plus gst</t>
  </si>
  <si>
    <t>7?</t>
  </si>
  <si>
    <t>10 sold out</t>
  </si>
  <si>
    <t>10 Sold out</t>
  </si>
  <si>
    <t>std</t>
  </si>
  <si>
    <t>TE2</t>
  </si>
  <si>
    <t>MUV</t>
  </si>
  <si>
    <t>Ertiga</t>
  </si>
  <si>
    <t>Marazzo</t>
  </si>
  <si>
    <t>ER1</t>
  </si>
  <si>
    <t>MA1</t>
  </si>
  <si>
    <t>Xylo</t>
  </si>
  <si>
    <t>XY1</t>
  </si>
  <si>
    <t>Mini Coach</t>
  </si>
  <si>
    <t>Coach</t>
  </si>
  <si>
    <t>Tata</t>
  </si>
  <si>
    <t>TAMC1</t>
  </si>
  <si>
    <t>TAC1</t>
  </si>
  <si>
    <t>Dezire, Etios, Tata Indigo</t>
  </si>
  <si>
    <t>Wagon R, Alto</t>
  </si>
  <si>
    <t>Innova, Innova Crysta</t>
  </si>
  <si>
    <t>Tata Mini Bus</t>
  </si>
  <si>
    <t>Tata Bus</t>
  </si>
  <si>
    <t>Check Availability in Start location, Match Inventory</t>
  </si>
  <si>
    <t>Tempo Traveller 1</t>
  </si>
  <si>
    <t>Tempo Traveller 2</t>
  </si>
  <si>
    <t>IN2</t>
  </si>
  <si>
    <t>SUV1</t>
  </si>
  <si>
    <t>Observation for Rate Logic &amp; Upgrade</t>
  </si>
  <si>
    <t>Cost for 2 Tempo Travellers is always less than Mini Coach</t>
  </si>
  <si>
    <t>Upgrade to Sedan If Required</t>
  </si>
  <si>
    <t>Upgrade to SUV (Innova) If Required</t>
  </si>
  <si>
    <t>Upgrade to 2 SUV (Innova) If Required According to capacity</t>
  </si>
  <si>
    <t>Seating Scheme</t>
  </si>
  <si>
    <t>1 F 3 B</t>
  </si>
  <si>
    <t>1 F 2 B</t>
  </si>
  <si>
    <t>1 F 2 M 3B</t>
  </si>
  <si>
    <t>1 F 3 M 3B</t>
  </si>
  <si>
    <r>
      <t xml:space="preserve">2 </t>
    </r>
    <r>
      <rPr>
        <sz val="11"/>
        <color theme="1"/>
        <rFont val="Calibri"/>
        <family val="2"/>
      </rPr>
      <t>×</t>
    </r>
    <r>
      <rPr>
        <sz val="11"/>
        <color theme="1"/>
        <rFont val="Calibri"/>
        <family val="2"/>
        <scheme val="minor"/>
      </rPr>
      <t xml:space="preserve"> 1</t>
    </r>
  </si>
  <si>
    <r>
      <t xml:space="preserve">2 </t>
    </r>
    <r>
      <rPr>
        <sz val="11"/>
        <color theme="1"/>
        <rFont val="Calibri"/>
        <family val="2"/>
      </rPr>
      <t>×</t>
    </r>
    <r>
      <rPr>
        <sz val="11"/>
        <color theme="1"/>
        <rFont val="Calibri"/>
        <family val="2"/>
        <scheme val="minor"/>
      </rPr>
      <t xml:space="preserve"> 2</t>
    </r>
  </si>
  <si>
    <t>Ertiga, Marazzo, Xylo</t>
  </si>
  <si>
    <t>Luxury</t>
  </si>
  <si>
    <t>System Name</t>
  </si>
  <si>
    <t>Mercedes Benz GLE</t>
  </si>
  <si>
    <t>Mercedes S Class</t>
  </si>
  <si>
    <t>BMW 5 Series</t>
  </si>
  <si>
    <t>Mercedes E Class</t>
  </si>
  <si>
    <t>Toyata Fortuner</t>
  </si>
  <si>
    <t>Audi 6</t>
  </si>
  <si>
    <t>Toyata Camry</t>
  </si>
  <si>
    <t>Toyata Altis</t>
  </si>
  <si>
    <t>Toyata Hiace</t>
  </si>
  <si>
    <t>Mini Van</t>
  </si>
  <si>
    <t>MBGLE</t>
  </si>
  <si>
    <t>MSC</t>
  </si>
  <si>
    <t>MEC</t>
  </si>
  <si>
    <t>A6</t>
  </si>
  <si>
    <t>BMW5S</t>
  </si>
  <si>
    <t>TCAM</t>
  </si>
  <si>
    <t>TALT</t>
  </si>
  <si>
    <t>THIA</t>
  </si>
  <si>
    <t>Mercedes Benz Coach</t>
  </si>
  <si>
    <t>Volvo Coach</t>
  </si>
  <si>
    <t>VCB</t>
  </si>
  <si>
    <t>MBGB</t>
  </si>
  <si>
    <t>Tempo Traveller Maharaja</t>
  </si>
  <si>
    <t>Tempo Traveller 3</t>
  </si>
  <si>
    <r>
      <t xml:space="preserve">1 </t>
    </r>
    <r>
      <rPr>
        <sz val="11"/>
        <color theme="1"/>
        <rFont val="Calibri"/>
        <family val="2"/>
      </rPr>
      <t>×</t>
    </r>
    <r>
      <rPr>
        <sz val="11"/>
        <color theme="1"/>
        <rFont val="Calibri"/>
        <family val="2"/>
        <scheme val="minor"/>
      </rPr>
      <t xml:space="preserve"> 1</t>
    </r>
  </si>
  <si>
    <t>TE3</t>
  </si>
  <si>
    <t>Show If Required In Car Rental</t>
  </si>
  <si>
    <t>Show If Required According to Pax In Car Rental</t>
  </si>
  <si>
    <t>Show When Pax are in between 23-35 In Car Rental</t>
  </si>
  <si>
    <t>Show When Tempo Traveller Required &amp; Pax are in between 6-9 In Car Rental</t>
  </si>
  <si>
    <t>Luggage/Person</t>
  </si>
  <si>
    <t>Vehicle Sytem Name</t>
  </si>
  <si>
    <t>Dimensions</t>
  </si>
  <si>
    <t>If any</t>
  </si>
  <si>
    <t>To be mentioned</t>
  </si>
  <si>
    <t>Max 3</t>
  </si>
  <si>
    <t>One Icon Category wise</t>
  </si>
  <si>
    <t>Inernal</t>
  </si>
  <si>
    <t>Front</t>
  </si>
  <si>
    <t>Back</t>
  </si>
  <si>
    <t>Decide Size</t>
  </si>
  <si>
    <t>Category Wise</t>
  </si>
  <si>
    <t>Any main location cannot be added as sub location.</t>
  </si>
  <si>
    <t>System has to work zone-wise, we have to club main location and respective sublocations in to a zone for easier search</t>
  </si>
  <si>
    <t>Quad Occupancy</t>
  </si>
  <si>
    <t>Penta Occupancy</t>
  </si>
  <si>
    <t>Hexa Occupancy</t>
  </si>
  <si>
    <t>Camp Rent</t>
  </si>
  <si>
    <t>Camp Inventory</t>
  </si>
  <si>
    <t>Show Hotel Name In Description Only</t>
  </si>
  <si>
    <t>Fetch lowest rate of hotel as per category selected, according to occupancy and availability/invertory, otherwise jump to next</t>
  </si>
  <si>
    <t>As per inventory &amp; locations</t>
  </si>
  <si>
    <t>Show When Pax are in between 1-3 (Package &amp; Car Rental)</t>
  </si>
  <si>
    <t>Show When Pax are in between 1-4 (Package &amp; Car Rental)</t>
  </si>
  <si>
    <t>Show When Pax are in between 1-6 (Package &amp; Car Rental)</t>
  </si>
  <si>
    <t>Show When Pax are in between 1-7 (Package &amp; Car Rental)</t>
  </si>
  <si>
    <t>Show When Pax are in between 7-12 (Package &amp; Car Rental)</t>
  </si>
  <si>
    <t>Show When Pax are in between 13-16 (Package &amp; Car Rental)</t>
  </si>
  <si>
    <t>Show When Pax are in between 17-23  (Package &amp; Car Rental)</t>
  </si>
  <si>
    <t>1 Hand Baggage &amp; 1 Baggage Allowed</t>
  </si>
  <si>
    <t>Exclusive Ride for You</t>
  </si>
  <si>
    <t>Meet &amp; Greet Service</t>
  </si>
  <si>
    <t>One Hand Bag/Person &amp; One Baggage Only Allowed</t>
  </si>
  <si>
    <t>Baggage/Person (Max Dimensions) Length + Breadth + Height =158 cm MAX</t>
  </si>
  <si>
    <t>Baggage/Person (Length + Breadth + Height =158 Cm MAX)</t>
  </si>
  <si>
    <t>KM (8 Hour)</t>
  </si>
  <si>
    <t>Beyond 80 KM &amp; 8 Hour Charges/KM</t>
  </si>
  <si>
    <t>manali</t>
  </si>
  <si>
    <t>delhi</t>
  </si>
  <si>
    <t>Pick &amp; Drop</t>
  </si>
  <si>
    <t>Full Day</t>
  </si>
  <si>
    <t>Half Day</t>
  </si>
  <si>
    <t>Intercity</t>
  </si>
  <si>
    <t>Charges/Day/Multicity</t>
  </si>
  <si>
    <t>Default Working Time</t>
  </si>
  <si>
    <t>Email ID.</t>
  </si>
  <si>
    <t>Email ID</t>
  </si>
  <si>
    <t>Hold Vehicle Upto One Hour Only</t>
  </si>
  <si>
    <t>Minimum Fare</t>
  </si>
  <si>
    <t>Factor</t>
  </si>
  <si>
    <t>shimla</t>
  </si>
  <si>
    <t>Jaipur</t>
  </si>
  <si>
    <t>Charges/Day/Minimum 4 Days/Multicity</t>
  </si>
  <si>
    <t>If 2 Days Increase By 2 Times</t>
  </si>
  <si>
    <t>If 3 Days Increase By 1.5 Times</t>
  </si>
  <si>
    <t>Naggar</t>
  </si>
  <si>
    <t>Route ID</t>
  </si>
  <si>
    <t>subroute</t>
  </si>
  <si>
    <t>Route</t>
  </si>
  <si>
    <t>Vendor Id</t>
  </si>
  <si>
    <t>R</t>
  </si>
  <si>
    <t>H</t>
  </si>
  <si>
    <t>P</t>
  </si>
  <si>
    <t>M</t>
  </si>
  <si>
    <t>Subroute price</t>
  </si>
  <si>
    <t>Tour ID</t>
  </si>
  <si>
    <t>Std</t>
  </si>
  <si>
    <t>STD R</t>
  </si>
  <si>
    <t>b</t>
  </si>
  <si>
    <t>c</t>
  </si>
  <si>
    <t>hotels</t>
  </si>
  <si>
    <t>dbl</t>
  </si>
  <si>
    <t>UI</t>
  </si>
  <si>
    <t>n</t>
  </si>
  <si>
    <t>ex</t>
  </si>
  <si>
    <t>6 n him holiday7</t>
  </si>
  <si>
    <t>d</t>
  </si>
  <si>
    <t>e</t>
  </si>
  <si>
    <t>f</t>
  </si>
  <si>
    <t>12N</t>
  </si>
  <si>
    <t>1 Hand Baggage Per Person &amp; Only 1 Baggage Allowed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</si>
</sst>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8"/>
      <name val="Calibri"/>
      <family val="2"/>
      <scheme val="minor"/>
    </font>
    <font>
      <b/>
      <sz val="11"/>
      <color theme="1"/>
      <name val="Calibri"/>
      <family val="2"/>
      <scheme val="minor"/>
    </font>
    <font>
      <sz val="11"/>
      <color rgb="FFFF0000"/>
      <name val="Calibri"/>
      <family val="2"/>
      <scheme val="minor"/>
    </font>
    <font>
      <sz val="11"/>
      <name val="Calibri"/>
      <family val="2"/>
      <scheme val="minor"/>
    </font>
    <font>
      <sz val="11"/>
      <color rgb="FF00B0F0"/>
      <name val="Calibri"/>
      <family val="2"/>
      <scheme val="minor"/>
    </font>
    <font>
      <sz val="11"/>
      <color rgb="FF002060"/>
      <name val="Calibri"/>
      <family val="2"/>
      <scheme val="minor"/>
    </font>
    <font>
      <sz val="11"/>
      <color theme="0"/>
      <name val="Calibri"/>
      <family val="2"/>
      <scheme val="minor"/>
    </font>
    <font>
      <b/>
      <sz val="11"/>
      <color rgb="FF4A4A4A"/>
      <name val="Calibri"/>
      <family val="2"/>
      <scheme val="minor"/>
    </font>
    <font>
      <sz val="11"/>
      <color theme="1"/>
      <name val="Calibri"/>
      <family val="2"/>
    </font>
  </fonts>
  <fills count="25">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4"/>
        <bgColor indexed="64"/>
      </patternFill>
    </fill>
    <fill>
      <patternFill patternType="solid">
        <fgColor rgb="FFFFC000"/>
        <bgColor indexed="64"/>
      </patternFill>
    </fill>
    <fill>
      <patternFill patternType="solid">
        <fgColor rgb="FFFF0000"/>
        <bgColor indexed="64"/>
      </patternFill>
    </fill>
    <fill>
      <patternFill patternType="solid">
        <fgColor theme="9" tint="0.59999389629810485"/>
        <bgColor indexed="64"/>
      </patternFill>
    </fill>
    <fill>
      <patternFill patternType="solid">
        <fgColor rgb="FF00B0F0"/>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2" tint="-9.9978637043366805E-2"/>
        <bgColor indexed="64"/>
      </patternFill>
    </fill>
    <fill>
      <patternFill patternType="solid">
        <fgColor theme="5" tint="0.39997558519241921"/>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theme="2"/>
        <bgColor indexed="64"/>
      </patternFill>
    </fill>
    <fill>
      <patternFill patternType="solid">
        <fgColor theme="2" tint="-0.499984740745262"/>
        <bgColor indexed="64"/>
      </patternFill>
    </fill>
    <fill>
      <patternFill patternType="solid">
        <fgColor rgb="FF7030A0"/>
        <bgColor indexed="64"/>
      </patternFill>
    </fill>
    <fill>
      <patternFill patternType="solid">
        <fgColor theme="0" tint="-4.9989318521683403E-2"/>
        <bgColor indexed="64"/>
      </patternFill>
    </fill>
    <fill>
      <patternFill patternType="solid">
        <fgColor theme="7" tint="0.79998168889431442"/>
        <bgColor indexed="64"/>
      </patternFill>
    </fill>
  </fills>
  <borders count="3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s>
  <cellStyleXfs count="1">
    <xf numFmtId="0" fontId="0" fillId="0" borderId="0"/>
  </cellStyleXfs>
  <cellXfs count="311">
    <xf numFmtId="0" fontId="0" fillId="0" borderId="0" xfId="0"/>
    <xf numFmtId="0" fontId="0" fillId="0" borderId="0" xfId="0" applyAlignment="1">
      <alignment horizontal="center"/>
    </xf>
    <xf numFmtId="0" fontId="0" fillId="0" borderId="4" xfId="0" applyBorder="1"/>
    <xf numFmtId="2" fontId="0" fillId="0" borderId="4" xfId="0" applyNumberFormat="1" applyBorder="1"/>
    <xf numFmtId="0" fontId="0" fillId="0" borderId="5" xfId="0" applyBorder="1"/>
    <xf numFmtId="2" fontId="0" fillId="0" borderId="11" xfId="0" applyNumberFormat="1" applyBorder="1"/>
    <xf numFmtId="0" fontId="0" fillId="0" borderId="13" xfId="0" applyBorder="1"/>
    <xf numFmtId="2" fontId="0" fillId="0" borderId="13" xfId="0" applyNumberFormat="1" applyBorder="1"/>
    <xf numFmtId="2" fontId="0" fillId="0" borderId="14" xfId="0" applyNumberFormat="1" applyBorder="1"/>
    <xf numFmtId="0" fontId="0" fillId="0" borderId="17" xfId="0" applyBorder="1"/>
    <xf numFmtId="0" fontId="0" fillId="0" borderId="19" xfId="0" applyBorder="1"/>
    <xf numFmtId="0" fontId="0" fillId="0" borderId="20" xfId="0" applyBorder="1"/>
    <xf numFmtId="0" fontId="0" fillId="0" borderId="4" xfId="0" applyBorder="1" applyAlignment="1">
      <alignment horizontal="center"/>
    </xf>
    <xf numFmtId="0" fontId="0" fillId="0" borderId="5" xfId="0"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0" fontId="0" fillId="0" borderId="14" xfId="0" applyBorder="1" applyAlignment="1">
      <alignment horizontal="center"/>
    </xf>
    <xf numFmtId="2" fontId="0" fillId="0" borderId="11" xfId="0" applyNumberFormat="1" applyBorder="1" applyAlignment="1">
      <alignment horizontal="center"/>
    </xf>
    <xf numFmtId="0" fontId="0" fillId="2" borderId="10" xfId="0" applyFill="1" applyBorder="1" applyAlignment="1">
      <alignment horizontal="center"/>
    </xf>
    <xf numFmtId="0" fontId="0" fillId="2" borderId="12" xfId="0" applyFill="1" applyBorder="1" applyAlignment="1">
      <alignment horizontal="center"/>
    </xf>
    <xf numFmtId="0" fontId="0" fillId="3" borderId="4" xfId="0" applyFill="1" applyBorder="1" applyAlignment="1">
      <alignment horizontal="center"/>
    </xf>
    <xf numFmtId="0" fontId="0" fillId="3" borderId="25" xfId="0" applyFill="1" applyBorder="1" applyAlignment="1">
      <alignment horizontal="center"/>
    </xf>
    <xf numFmtId="0" fontId="0" fillId="3" borderId="13" xfId="0" applyFill="1" applyBorder="1" applyAlignment="1">
      <alignment horizontal="center"/>
    </xf>
    <xf numFmtId="0" fontId="0" fillId="4" borderId="4" xfId="0" applyFill="1" applyBorder="1" applyAlignment="1">
      <alignment horizontal="center"/>
    </xf>
    <xf numFmtId="0" fontId="0" fillId="4" borderId="25" xfId="0" applyFill="1" applyBorder="1" applyAlignment="1">
      <alignment horizontal="center"/>
    </xf>
    <xf numFmtId="0" fontId="0" fillId="4" borderId="13" xfId="0" applyFill="1" applyBorder="1" applyAlignment="1">
      <alignment horizontal="center"/>
    </xf>
    <xf numFmtId="0" fontId="0" fillId="5" borderId="2" xfId="0" applyFill="1" applyBorder="1" applyAlignment="1">
      <alignment horizontal="left"/>
    </xf>
    <xf numFmtId="0" fontId="0" fillId="5" borderId="2" xfId="0" applyFill="1" applyBorder="1" applyAlignment="1">
      <alignment horizontal="left" wrapText="1"/>
    </xf>
    <xf numFmtId="0" fontId="0" fillId="5" borderId="21" xfId="0" applyFill="1" applyBorder="1" applyAlignment="1">
      <alignment horizontal="left" wrapText="1"/>
    </xf>
    <xf numFmtId="0" fontId="0" fillId="5" borderId="3" xfId="0" applyFill="1" applyBorder="1" applyAlignment="1">
      <alignment horizontal="left" wrapText="1"/>
    </xf>
    <xf numFmtId="0" fontId="0" fillId="5" borderId="3" xfId="0" applyFill="1" applyBorder="1" applyAlignment="1">
      <alignment horizontal="left"/>
    </xf>
    <xf numFmtId="0" fontId="0" fillId="6" borderId="22" xfId="0" applyFill="1" applyBorder="1" applyAlignment="1">
      <alignment horizontal="center"/>
    </xf>
    <xf numFmtId="0" fontId="0" fillId="6" borderId="23" xfId="0" applyFill="1" applyBorder="1" applyAlignment="1">
      <alignment horizontal="center"/>
    </xf>
    <xf numFmtId="0" fontId="0" fillId="6" borderId="24" xfId="0" applyFill="1" applyBorder="1" applyAlignment="1">
      <alignment horizontal="center"/>
    </xf>
    <xf numFmtId="0" fontId="0" fillId="7" borderId="4" xfId="0" applyFill="1" applyBorder="1"/>
    <xf numFmtId="0" fontId="0" fillId="0" borderId="4" xfId="0" applyBorder="1" applyAlignment="1">
      <alignment wrapText="1"/>
    </xf>
    <xf numFmtId="0" fontId="0" fillId="0" borderId="4" xfId="0" applyBorder="1" applyAlignment="1"/>
    <xf numFmtId="0" fontId="0" fillId="7" borderId="4" xfId="0" applyFill="1" applyBorder="1" applyAlignment="1">
      <alignment wrapText="1"/>
    </xf>
    <xf numFmtId="0" fontId="0" fillId="8" borderId="4" xfId="0" applyFill="1" applyBorder="1"/>
    <xf numFmtId="0" fontId="0" fillId="0" borderId="4" xfId="0" applyFill="1" applyBorder="1" applyAlignment="1">
      <alignment vertical="center"/>
    </xf>
    <xf numFmtId="0" fontId="0" fillId="0" borderId="4" xfId="0" applyFill="1" applyBorder="1" applyAlignment="1">
      <alignment wrapText="1"/>
    </xf>
    <xf numFmtId="0" fontId="0" fillId="0" borderId="4" xfId="0" applyBorder="1" applyAlignment="1">
      <alignment horizontal="left"/>
    </xf>
    <xf numFmtId="0" fontId="0" fillId="0" borderId="4" xfId="0" applyFill="1" applyBorder="1"/>
    <xf numFmtId="0" fontId="0" fillId="0" borderId="0" xfId="0" applyBorder="1" applyAlignment="1">
      <alignment horizontal="center"/>
    </xf>
    <xf numFmtId="0" fontId="0" fillId="0" borderId="0" xfId="0" applyBorder="1" applyAlignment="1">
      <alignment horizontal="left"/>
    </xf>
    <xf numFmtId="0" fontId="0" fillId="0" borderId="0" xfId="0" applyBorder="1"/>
    <xf numFmtId="0" fontId="0" fillId="0" borderId="4" xfId="0" applyBorder="1" applyAlignment="1">
      <alignment horizontal="left" wrapText="1"/>
    </xf>
    <xf numFmtId="0" fontId="0" fillId="11" borderId="1" xfId="0" applyFill="1" applyBorder="1"/>
    <xf numFmtId="0" fontId="0" fillId="11" borderId="6" xfId="0" applyFill="1" applyBorder="1"/>
    <xf numFmtId="0" fontId="0" fillId="11" borderId="15" xfId="0" applyFill="1" applyBorder="1"/>
    <xf numFmtId="0" fontId="0" fillId="11" borderId="26" xfId="0" applyFill="1" applyBorder="1"/>
    <xf numFmtId="0" fontId="0" fillId="12" borderId="4" xfId="0" applyFill="1" applyBorder="1" applyAlignment="1">
      <alignment horizontal="center"/>
    </xf>
    <xf numFmtId="0" fontId="0" fillId="11" borderId="28" xfId="0" applyFill="1" applyBorder="1" applyAlignment="1">
      <alignment horizontal="center"/>
    </xf>
    <xf numFmtId="0" fontId="0" fillId="0" borderId="11" xfId="0" applyFill="1" applyBorder="1" applyAlignment="1">
      <alignment horizontal="center"/>
    </xf>
    <xf numFmtId="0" fontId="0" fillId="5" borderId="26" xfId="0" applyFill="1" applyBorder="1" applyAlignment="1"/>
    <xf numFmtId="0" fontId="0" fillId="5" borderId="28" xfId="0" applyFill="1" applyBorder="1" applyAlignment="1"/>
    <xf numFmtId="0" fontId="0" fillId="5" borderId="0" xfId="0" applyFill="1" applyBorder="1" applyAlignment="1">
      <alignment horizontal="left"/>
    </xf>
    <xf numFmtId="0" fontId="0" fillId="6" borderId="0" xfId="0" applyFill="1" applyBorder="1" applyAlignment="1">
      <alignment horizontal="center"/>
    </xf>
    <xf numFmtId="2" fontId="0" fillId="0" borderId="0" xfId="0" applyNumberFormat="1" applyBorder="1" applyAlignment="1">
      <alignment horizontal="center"/>
    </xf>
    <xf numFmtId="0" fontId="0" fillId="10" borderId="10" xfId="0" applyFill="1" applyBorder="1" applyAlignment="1">
      <alignment horizontal="center"/>
    </xf>
    <xf numFmtId="0" fontId="0" fillId="10" borderId="4" xfId="0" applyFill="1" applyBorder="1" applyAlignment="1">
      <alignment horizontal="center"/>
    </xf>
    <xf numFmtId="2" fontId="0" fillId="10" borderId="11" xfId="0" applyNumberFormat="1" applyFill="1" applyBorder="1" applyAlignment="1">
      <alignment horizontal="center"/>
    </xf>
    <xf numFmtId="0" fontId="0" fillId="3" borderId="30" xfId="0" applyFill="1" applyBorder="1" applyAlignment="1">
      <alignment horizontal="center"/>
    </xf>
    <xf numFmtId="0" fontId="0" fillId="3" borderId="0" xfId="0" applyFill="1" applyBorder="1" applyAlignment="1">
      <alignment horizontal="center"/>
    </xf>
    <xf numFmtId="0" fontId="0" fillId="3" borderId="31" xfId="0" applyFill="1" applyBorder="1" applyAlignment="1">
      <alignment horizontal="center"/>
    </xf>
    <xf numFmtId="0" fontId="0" fillId="3" borderId="0" xfId="0" applyFill="1" applyBorder="1" applyAlignment="1">
      <alignment horizontal="left"/>
    </xf>
    <xf numFmtId="0" fontId="0" fillId="3" borderId="32" xfId="0" applyFill="1" applyBorder="1" applyAlignment="1">
      <alignment horizontal="center"/>
    </xf>
    <xf numFmtId="0" fontId="0" fillId="3" borderId="33" xfId="0" applyFill="1" applyBorder="1" applyAlignment="1">
      <alignment horizontal="center"/>
    </xf>
    <xf numFmtId="0" fontId="0" fillId="3" borderId="34" xfId="0" applyFill="1" applyBorder="1" applyAlignment="1">
      <alignment horizontal="center"/>
    </xf>
    <xf numFmtId="0" fontId="0" fillId="0" borderId="4" xfId="0" applyBorder="1" applyAlignment="1">
      <alignment horizontal="left"/>
    </xf>
    <xf numFmtId="0" fontId="0" fillId="5" borderId="6" xfId="0" applyFill="1" applyBorder="1"/>
    <xf numFmtId="0" fontId="0" fillId="2" borderId="6" xfId="0" applyFill="1" applyBorder="1"/>
    <xf numFmtId="0" fontId="0" fillId="2" borderId="7" xfId="0" applyFill="1" applyBorder="1"/>
    <xf numFmtId="0" fontId="0" fillId="13" borderId="6" xfId="0" applyFill="1" applyBorder="1"/>
    <xf numFmtId="0" fontId="0" fillId="2" borderId="18" xfId="0" applyFill="1" applyBorder="1"/>
    <xf numFmtId="0" fontId="0" fillId="2" borderId="5" xfId="0" applyFill="1" applyBorder="1"/>
    <xf numFmtId="0" fontId="0" fillId="2" borderId="16" xfId="0" applyFill="1" applyBorder="1"/>
    <xf numFmtId="0" fontId="0" fillId="2" borderId="19" xfId="0" applyFill="1" applyBorder="1"/>
    <xf numFmtId="0" fontId="0" fillId="2" borderId="4" xfId="0" applyFill="1" applyBorder="1"/>
    <xf numFmtId="0" fontId="0" fillId="6" borderId="5" xfId="0" applyFill="1" applyBorder="1"/>
    <xf numFmtId="0" fontId="0" fillId="6" borderId="4" xfId="0" applyFill="1" applyBorder="1"/>
    <xf numFmtId="0" fontId="0" fillId="6" borderId="0" xfId="0" applyFill="1" applyBorder="1"/>
    <xf numFmtId="0" fontId="0" fillId="2" borderId="0" xfId="0" applyFill="1" applyBorder="1"/>
    <xf numFmtId="0" fontId="0" fillId="0" borderId="0" xfId="0" applyFill="1" applyBorder="1"/>
    <xf numFmtId="0" fontId="0" fillId="14" borderId="4" xfId="0" applyFill="1" applyBorder="1"/>
    <xf numFmtId="0" fontId="0" fillId="15" borderId="4" xfId="0" applyFill="1" applyBorder="1"/>
    <xf numFmtId="0" fontId="0" fillId="8" borderId="4" xfId="0" applyFill="1" applyBorder="1" applyAlignment="1">
      <alignment horizontal="center"/>
    </xf>
    <xf numFmtId="0" fontId="0" fillId="15" borderId="4" xfId="0" applyFill="1" applyBorder="1" applyAlignment="1">
      <alignment horizontal="center"/>
    </xf>
    <xf numFmtId="0" fontId="0" fillId="15" borderId="4" xfId="0" applyFill="1" applyBorder="1" applyAlignment="1">
      <alignment horizontal="left"/>
    </xf>
    <xf numFmtId="0" fontId="0" fillId="2" borderId="28" xfId="0" applyFill="1" applyBorder="1"/>
    <xf numFmtId="0" fontId="0" fillId="0" borderId="4" xfId="0" applyFill="1" applyBorder="1" applyAlignment="1">
      <alignment horizontal="center"/>
    </xf>
    <xf numFmtId="0" fontId="0" fillId="0" borderId="4" xfId="0" applyFill="1" applyBorder="1" applyAlignment="1">
      <alignment horizontal="left"/>
    </xf>
    <xf numFmtId="0" fontId="0" fillId="0" borderId="18" xfId="0" applyFill="1" applyBorder="1"/>
    <xf numFmtId="0" fontId="0" fillId="0" borderId="5" xfId="0" applyFill="1" applyBorder="1"/>
    <xf numFmtId="0" fontId="0" fillId="0" borderId="16" xfId="0" applyFill="1" applyBorder="1"/>
    <xf numFmtId="0" fontId="0" fillId="0" borderId="19" xfId="0" applyFill="1" applyBorder="1"/>
    <xf numFmtId="0" fontId="0" fillId="0" borderId="13" xfId="0" applyFill="1" applyBorder="1"/>
    <xf numFmtId="2" fontId="0" fillId="0" borderId="5" xfId="0" applyNumberFormat="1" applyFill="1" applyBorder="1"/>
    <xf numFmtId="2" fontId="0" fillId="0" borderId="9" xfId="0" applyNumberFormat="1" applyFill="1" applyBorder="1"/>
    <xf numFmtId="1" fontId="0" fillId="0" borderId="9" xfId="0" applyNumberFormat="1" applyFill="1" applyBorder="1" applyAlignment="1">
      <alignment horizontal="center"/>
    </xf>
    <xf numFmtId="0" fontId="0" fillId="0" borderId="9" xfId="0" applyFill="1" applyBorder="1" applyAlignment="1">
      <alignment horizontal="center"/>
    </xf>
    <xf numFmtId="2" fontId="0" fillId="0" borderId="4" xfId="0" applyNumberFormat="1" applyFill="1" applyBorder="1"/>
    <xf numFmtId="2" fontId="0" fillId="0" borderId="11" xfId="0" applyNumberFormat="1" applyFill="1" applyBorder="1"/>
    <xf numFmtId="1" fontId="0" fillId="0" borderId="0" xfId="0" applyNumberFormat="1" applyFill="1" applyBorder="1"/>
    <xf numFmtId="1" fontId="0" fillId="0" borderId="0" xfId="0" applyNumberFormat="1" applyFill="1"/>
    <xf numFmtId="0" fontId="0" fillId="16" borderId="0" xfId="0" applyFill="1"/>
    <xf numFmtId="0" fontId="0" fillId="16" borderId="0" xfId="0" applyFill="1" applyBorder="1"/>
    <xf numFmtId="0" fontId="0" fillId="16" borderId="0" xfId="0" applyFill="1" applyBorder="1" applyAlignment="1">
      <alignment horizontal="center"/>
    </xf>
    <xf numFmtId="0" fontId="0" fillId="16" borderId="0" xfId="0" applyFill="1" applyBorder="1" applyAlignment="1">
      <alignment horizontal="left"/>
    </xf>
    <xf numFmtId="0" fontId="0" fillId="16" borderId="4" xfId="0" applyFill="1" applyBorder="1"/>
    <xf numFmtId="0" fontId="0" fillId="16" borderId="4" xfId="0" applyFill="1" applyBorder="1" applyAlignment="1">
      <alignment horizontal="center"/>
    </xf>
    <xf numFmtId="2" fontId="0" fillId="16" borderId="4" xfId="0" applyNumberFormat="1" applyFill="1" applyBorder="1" applyAlignment="1">
      <alignment horizontal="center"/>
    </xf>
    <xf numFmtId="2" fontId="0" fillId="16" borderId="0" xfId="0" applyNumberFormat="1" applyFill="1" applyBorder="1" applyAlignment="1">
      <alignment horizontal="center"/>
    </xf>
    <xf numFmtId="1" fontId="0" fillId="16" borderId="4" xfId="0" applyNumberFormat="1" applyFill="1" applyBorder="1" applyAlignment="1">
      <alignment horizontal="center"/>
    </xf>
    <xf numFmtId="0" fontId="0" fillId="16" borderId="2" xfId="0" applyFill="1" applyBorder="1"/>
    <xf numFmtId="0" fontId="0" fillId="16" borderId="36" xfId="0" applyFill="1" applyBorder="1"/>
    <xf numFmtId="0" fontId="0" fillId="16" borderId="3" xfId="0" applyFill="1" applyBorder="1"/>
    <xf numFmtId="0" fontId="0" fillId="16" borderId="30" xfId="0" applyFill="1" applyBorder="1"/>
    <xf numFmtId="0" fontId="0" fillId="16" borderId="31" xfId="0" applyFill="1" applyBorder="1"/>
    <xf numFmtId="0" fontId="0" fillId="16" borderId="30" xfId="0" applyFill="1" applyBorder="1" applyAlignment="1">
      <alignment horizontal="center"/>
    </xf>
    <xf numFmtId="0" fontId="0" fillId="16" borderId="33" xfId="0" applyFill="1" applyBorder="1"/>
    <xf numFmtId="0" fontId="0" fillId="16" borderId="34" xfId="0" applyFill="1" applyBorder="1"/>
    <xf numFmtId="0" fontId="0" fillId="16" borderId="30" xfId="0" applyFill="1" applyBorder="1" applyAlignment="1">
      <alignment horizontal="left"/>
    </xf>
    <xf numFmtId="0" fontId="0" fillId="16" borderId="32" xfId="0" applyFill="1" applyBorder="1"/>
    <xf numFmtId="0" fontId="0" fillId="16" borderId="0" xfId="0" applyFill="1" applyBorder="1" applyAlignment="1">
      <alignment horizontal="left" vertical="center" indent="1"/>
    </xf>
    <xf numFmtId="16" fontId="0" fillId="16" borderId="0" xfId="0" applyNumberFormat="1" applyFill="1" applyBorder="1" applyAlignment="1">
      <alignment horizontal="center"/>
    </xf>
    <xf numFmtId="0" fontId="0" fillId="16" borderId="30" xfId="0" applyFill="1" applyBorder="1" applyAlignment="1">
      <alignment horizontal="left" vertical="center" indent="1"/>
    </xf>
    <xf numFmtId="0" fontId="0" fillId="16" borderId="31" xfId="0" applyFill="1" applyBorder="1" applyAlignment="1">
      <alignment horizontal="left" vertical="center" indent="1"/>
    </xf>
    <xf numFmtId="0" fontId="0" fillId="16" borderId="30" xfId="0" applyFill="1" applyBorder="1" applyAlignment="1">
      <alignment vertical="center"/>
    </xf>
    <xf numFmtId="16" fontId="0" fillId="16" borderId="30" xfId="0" applyNumberFormat="1" applyFill="1" applyBorder="1" applyAlignment="1">
      <alignment horizontal="center"/>
    </xf>
    <xf numFmtId="0" fontId="0" fillId="16" borderId="32" xfId="0" applyFill="1" applyBorder="1" applyAlignment="1">
      <alignment horizontal="left" vertical="center" indent="1"/>
    </xf>
    <xf numFmtId="0" fontId="0" fillId="16" borderId="33" xfId="0" applyFill="1" applyBorder="1" applyAlignment="1">
      <alignment horizontal="left" vertical="center" indent="1"/>
    </xf>
    <xf numFmtId="0" fontId="3" fillId="16" borderId="0" xfId="0" applyFont="1" applyFill="1" applyBorder="1"/>
    <xf numFmtId="0" fontId="3" fillId="16" borderId="31" xfId="0" applyFont="1" applyFill="1" applyBorder="1"/>
    <xf numFmtId="0" fontId="3" fillId="16" borderId="0" xfId="0" applyFont="1" applyFill="1" applyBorder="1" applyAlignment="1">
      <alignment vertical="center"/>
    </xf>
    <xf numFmtId="0" fontId="3" fillId="0" borderId="35" xfId="0" applyFont="1" applyFill="1" applyBorder="1" applyAlignment="1">
      <alignment horizontal="left" wrapText="1"/>
    </xf>
    <xf numFmtId="0" fontId="3" fillId="0" borderId="4" xfId="0" applyFont="1" applyBorder="1" applyAlignment="1">
      <alignment wrapText="1"/>
    </xf>
    <xf numFmtId="0" fontId="3" fillId="0" borderId="0" xfId="0" applyFont="1" applyAlignment="1">
      <alignment wrapText="1"/>
    </xf>
    <xf numFmtId="0" fontId="3" fillId="16" borderId="0" xfId="0" applyFont="1" applyFill="1" applyBorder="1" applyAlignment="1">
      <alignment vertical="center" wrapText="1"/>
    </xf>
    <xf numFmtId="0" fontId="3" fillId="16" borderId="0" xfId="0" applyFont="1" applyFill="1" applyBorder="1" applyAlignment="1">
      <alignment horizontal="left" vertical="center" wrapText="1"/>
    </xf>
    <xf numFmtId="0" fontId="0" fillId="16" borderId="26" xfId="0" applyFill="1" applyBorder="1"/>
    <xf numFmtId="0" fontId="0" fillId="16" borderId="28" xfId="0" applyFill="1" applyBorder="1"/>
    <xf numFmtId="0" fontId="0" fillId="16" borderId="1" xfId="0" applyFill="1" applyBorder="1"/>
    <xf numFmtId="0" fontId="0" fillId="16" borderId="5" xfId="0" applyFill="1" applyBorder="1" applyAlignment="1">
      <alignment horizontal="center"/>
    </xf>
    <xf numFmtId="0" fontId="0" fillId="16" borderId="5" xfId="0" applyFill="1" applyBorder="1"/>
    <xf numFmtId="0" fontId="0" fillId="16" borderId="0" xfId="0" applyFill="1" applyBorder="1" applyAlignment="1">
      <alignment vertical="center"/>
    </xf>
    <xf numFmtId="0" fontId="0" fillId="16" borderId="10" xfId="0" applyFill="1" applyBorder="1"/>
    <xf numFmtId="0" fontId="0" fillId="16" borderId="9" xfId="0" applyFill="1" applyBorder="1"/>
    <xf numFmtId="0" fontId="0" fillId="16" borderId="11" xfId="0" applyFill="1" applyBorder="1"/>
    <xf numFmtId="0" fontId="0" fillId="16" borderId="12" xfId="0" applyFill="1" applyBorder="1"/>
    <xf numFmtId="0" fontId="0" fillId="16" borderId="13" xfId="0" applyFill="1" applyBorder="1"/>
    <xf numFmtId="0" fontId="0" fillId="16" borderId="14" xfId="0" applyFill="1" applyBorder="1"/>
    <xf numFmtId="0" fontId="0" fillId="16" borderId="8" xfId="0" applyFill="1" applyBorder="1"/>
    <xf numFmtId="0" fontId="0" fillId="16" borderId="37" xfId="0" applyFill="1" applyBorder="1"/>
    <xf numFmtId="0" fontId="0" fillId="16" borderId="6" xfId="0" applyFill="1" applyBorder="1"/>
    <xf numFmtId="0" fontId="3" fillId="16" borderId="36" xfId="0" applyFont="1" applyFill="1" applyBorder="1"/>
    <xf numFmtId="0" fontId="3" fillId="16" borderId="0" xfId="0" applyFont="1" applyFill="1" applyBorder="1" applyAlignment="1">
      <alignment horizontal="center"/>
    </xf>
    <xf numFmtId="0" fontId="0" fillId="16" borderId="36" xfId="0" applyFill="1" applyBorder="1" applyAlignment="1">
      <alignment vertical="center"/>
    </xf>
    <xf numFmtId="0" fontId="0" fillId="16" borderId="36" xfId="0" applyFill="1" applyBorder="1" applyAlignment="1">
      <alignment horizontal="left" vertical="center" indent="1"/>
    </xf>
    <xf numFmtId="0" fontId="3" fillId="16" borderId="3" xfId="0" applyFont="1" applyFill="1" applyBorder="1"/>
    <xf numFmtId="0" fontId="0" fillId="3" borderId="33" xfId="0" applyFill="1" applyBorder="1" applyAlignment="1">
      <alignment horizontal="center"/>
    </xf>
    <xf numFmtId="0" fontId="0" fillId="3" borderId="0" xfId="0" applyFill="1" applyBorder="1" applyAlignment="1">
      <alignment horizontal="center"/>
    </xf>
    <xf numFmtId="0" fontId="0" fillId="3" borderId="30" xfId="0" applyFill="1" applyBorder="1" applyAlignment="1">
      <alignment horizontal="left"/>
    </xf>
    <xf numFmtId="0" fontId="3" fillId="3" borderId="0" xfId="0" applyFont="1" applyFill="1" applyBorder="1" applyAlignment="1">
      <alignment horizontal="left" wrapText="1"/>
    </xf>
    <xf numFmtId="0" fontId="0" fillId="3" borderId="27" xfId="0" applyFill="1" applyBorder="1" applyAlignment="1">
      <alignment horizontal="center"/>
    </xf>
    <xf numFmtId="0" fontId="0" fillId="3" borderId="1" xfId="0" applyFill="1" applyBorder="1" applyAlignment="1">
      <alignment horizontal="center"/>
    </xf>
    <xf numFmtId="0" fontId="0" fillId="18" borderId="0" xfId="0" applyFill="1" applyBorder="1" applyAlignment="1">
      <alignment horizontal="center"/>
    </xf>
    <xf numFmtId="0" fontId="0" fillId="19" borderId="0" xfId="0" applyFill="1" applyBorder="1" applyAlignment="1">
      <alignment horizontal="center"/>
    </xf>
    <xf numFmtId="0" fontId="0" fillId="3" borderId="26" xfId="0" applyFill="1" applyBorder="1" applyAlignment="1"/>
    <xf numFmtId="0" fontId="0" fillId="3" borderId="27" xfId="0" applyFill="1" applyBorder="1" applyAlignment="1"/>
    <xf numFmtId="0" fontId="0" fillId="3" borderId="28" xfId="0" applyFill="1" applyBorder="1" applyAlignment="1"/>
    <xf numFmtId="0" fontId="0" fillId="3" borderId="30" xfId="0" applyFill="1" applyBorder="1" applyAlignment="1"/>
    <xf numFmtId="0" fontId="0" fillId="3" borderId="0" xfId="0" applyFill="1" applyBorder="1" applyAlignment="1"/>
    <xf numFmtId="0" fontId="0" fillId="3" borderId="28" xfId="0" applyFill="1" applyBorder="1" applyAlignment="1">
      <alignment horizontal="center"/>
    </xf>
    <xf numFmtId="0" fontId="0" fillId="17" borderId="0" xfId="0" applyFill="1" applyBorder="1" applyAlignment="1">
      <alignment horizontal="center"/>
    </xf>
    <xf numFmtId="0" fontId="3" fillId="17" borderId="0" xfId="0" applyFont="1" applyFill="1" applyBorder="1" applyAlignment="1">
      <alignment horizontal="left"/>
    </xf>
    <xf numFmtId="0" fontId="0" fillId="17" borderId="0" xfId="0" applyFill="1" applyBorder="1" applyAlignment="1">
      <alignment horizontal="left"/>
    </xf>
    <xf numFmtId="0" fontId="0" fillId="17" borderId="30" xfId="0" applyFill="1" applyBorder="1" applyAlignment="1">
      <alignment horizontal="left"/>
    </xf>
    <xf numFmtId="0" fontId="0" fillId="0" borderId="0" xfId="0" applyNumberFormat="1"/>
    <xf numFmtId="0" fontId="3" fillId="3" borderId="0" xfId="0" applyFont="1" applyFill="1" applyBorder="1" applyAlignment="1">
      <alignment horizontal="left"/>
    </xf>
    <xf numFmtId="0" fontId="0" fillId="0" borderId="4" xfId="0" applyBorder="1" applyAlignment="1">
      <alignment horizontal="left"/>
    </xf>
    <xf numFmtId="0" fontId="0" fillId="20" borderId="0" xfId="0" applyFill="1"/>
    <xf numFmtId="0" fontId="0" fillId="20" borderId="4" xfId="0" applyFill="1" applyBorder="1"/>
    <xf numFmtId="0" fontId="4" fillId="0" borderId="4" xfId="0" applyFont="1" applyBorder="1" applyAlignment="1">
      <alignment wrapText="1"/>
    </xf>
    <xf numFmtId="0" fontId="0" fillId="3" borderId="0" xfId="0" applyFill="1" applyBorder="1" applyAlignment="1">
      <alignment horizontal="center" wrapText="1"/>
    </xf>
    <xf numFmtId="0" fontId="0" fillId="20" borderId="0" xfId="0" applyFill="1" applyAlignment="1"/>
    <xf numFmtId="0" fontId="0" fillId="20" borderId="0" xfId="0" applyFill="1" applyAlignment="1">
      <alignment horizontal="left"/>
    </xf>
    <xf numFmtId="0" fontId="0" fillId="20" borderId="0" xfId="0" applyFill="1" applyAlignment="1">
      <alignment horizontal="left" wrapText="1"/>
    </xf>
    <xf numFmtId="0" fontId="0" fillId="0" borderId="0" xfId="0" applyFill="1" applyAlignment="1">
      <alignment wrapText="1"/>
    </xf>
    <xf numFmtId="0" fontId="3" fillId="20" borderId="0" xfId="0" applyFont="1" applyFill="1"/>
    <xf numFmtId="0" fontId="0" fillId="20" borderId="4" xfId="0" applyFill="1" applyBorder="1" applyAlignment="1">
      <alignment horizontal="center"/>
    </xf>
    <xf numFmtId="0" fontId="3" fillId="16" borderId="0" xfId="0" applyFont="1" applyFill="1" applyBorder="1" applyAlignment="1">
      <alignment horizontal="left"/>
    </xf>
    <xf numFmtId="0" fontId="0" fillId="21" borderId="0" xfId="0" applyFill="1"/>
    <xf numFmtId="0" fontId="0" fillId="20" borderId="0" xfId="0" applyFill="1" applyAlignment="1">
      <alignment horizontal="center"/>
    </xf>
    <xf numFmtId="0" fontId="0" fillId="11" borderId="0" xfId="0" applyFill="1" applyBorder="1" applyAlignment="1">
      <alignment horizontal="center"/>
    </xf>
    <xf numFmtId="0" fontId="3" fillId="0" borderId="0" xfId="0" applyFont="1"/>
    <xf numFmtId="0" fontId="8" fillId="20" borderId="0" xfId="0" applyFont="1" applyFill="1" applyAlignment="1">
      <alignment vertical="center" wrapText="1"/>
    </xf>
    <xf numFmtId="0" fontId="0" fillId="0" borderId="0" xfId="0" applyFill="1"/>
    <xf numFmtId="0" fontId="0" fillId="0" borderId="4" xfId="0" applyBorder="1" applyAlignment="1">
      <alignment wrapText="1"/>
    </xf>
    <xf numFmtId="0" fontId="0" fillId="0" borderId="4" xfId="0" applyBorder="1" applyAlignment="1">
      <alignment horizontal="left"/>
    </xf>
    <xf numFmtId="16" fontId="0" fillId="0" borderId="0" xfId="0" applyNumberFormat="1"/>
    <xf numFmtId="0" fontId="0" fillId="23" borderId="0" xfId="0" applyFill="1" applyAlignment="1">
      <alignment horizontal="right"/>
    </xf>
    <xf numFmtId="16" fontId="0" fillId="23" borderId="0" xfId="0" applyNumberFormat="1" applyFill="1" applyAlignment="1">
      <alignment horizontal="right"/>
    </xf>
    <xf numFmtId="0" fontId="0" fillId="0" borderId="0" xfId="0" applyAlignment="1">
      <alignment horizontal="right"/>
    </xf>
    <xf numFmtId="0" fontId="0" fillId="0" borderId="0" xfId="0" applyAlignment="1"/>
    <xf numFmtId="0" fontId="0" fillId="0" borderId="4" xfId="0" applyBorder="1" applyAlignment="1">
      <alignment horizontal="left"/>
    </xf>
    <xf numFmtId="0" fontId="0" fillId="0" borderId="5" xfId="0" applyFill="1" applyBorder="1" applyAlignment="1">
      <alignment horizontal="center"/>
    </xf>
    <xf numFmtId="0" fontId="0" fillId="0" borderId="4" xfId="0" applyBorder="1" applyAlignment="1">
      <alignment horizontal="center" wrapText="1"/>
    </xf>
    <xf numFmtId="0" fontId="0" fillId="3" borderId="8" xfId="0" applyFill="1" applyBorder="1"/>
    <xf numFmtId="0" fontId="0" fillId="3" borderId="5" xfId="0" applyFill="1" applyBorder="1"/>
    <xf numFmtId="0" fontId="0" fillId="3" borderId="5" xfId="0" applyFill="1" applyBorder="1" applyAlignment="1">
      <alignment horizontal="center"/>
    </xf>
    <xf numFmtId="0" fontId="0" fillId="3" borderId="10" xfId="0" applyFill="1" applyBorder="1"/>
    <xf numFmtId="0" fontId="0" fillId="3" borderId="4" xfId="0" applyFill="1" applyBorder="1"/>
    <xf numFmtId="16" fontId="0" fillId="3" borderId="10" xfId="0" applyNumberFormat="1" applyFill="1" applyBorder="1"/>
    <xf numFmtId="0" fontId="0" fillId="4" borderId="10" xfId="0" applyFill="1" applyBorder="1"/>
    <xf numFmtId="0" fontId="0" fillId="4" borderId="4" xfId="0" applyFill="1" applyBorder="1"/>
    <xf numFmtId="0" fontId="0" fillId="0" borderId="35" xfId="0" applyFill="1" applyBorder="1" applyAlignment="1">
      <alignment horizontal="center"/>
    </xf>
    <xf numFmtId="0" fontId="0" fillId="17" borderId="5" xfId="0" applyFill="1" applyBorder="1"/>
    <xf numFmtId="0" fontId="0" fillId="16" borderId="4" xfId="0" applyFill="1" applyBorder="1" applyAlignment="1">
      <alignment horizontal="center"/>
    </xf>
    <xf numFmtId="0" fontId="0" fillId="0" borderId="4" xfId="0" applyBorder="1" applyAlignment="1">
      <alignment wrapText="1"/>
    </xf>
    <xf numFmtId="0" fontId="0" fillId="16" borderId="4" xfId="0" applyFill="1" applyBorder="1" applyAlignment="1">
      <alignment horizontal="center"/>
    </xf>
    <xf numFmtId="0" fontId="0" fillId="24" borderId="35" xfId="0" applyFill="1" applyBorder="1" applyAlignment="1">
      <alignment horizontal="left"/>
    </xf>
    <xf numFmtId="0" fontId="0" fillId="24" borderId="4" xfId="0" applyFill="1" applyBorder="1" applyAlignment="1">
      <alignment horizontal="center"/>
    </xf>
    <xf numFmtId="0" fontId="0" fillId="24" borderId="4" xfId="0" applyFill="1" applyBorder="1"/>
    <xf numFmtId="0" fontId="0" fillId="24" borderId="4" xfId="0" applyFill="1" applyBorder="1" applyAlignment="1">
      <alignment horizontal="left"/>
    </xf>
    <xf numFmtId="0" fontId="0" fillId="24" borderId="5" xfId="0" applyFill="1" applyBorder="1" applyAlignment="1">
      <alignment horizontal="center"/>
    </xf>
    <xf numFmtId="0" fontId="0" fillId="24" borderId="35" xfId="0" applyFill="1" applyBorder="1" applyAlignment="1">
      <alignment horizontal="center"/>
    </xf>
    <xf numFmtId="0" fontId="0" fillId="4" borderId="12" xfId="0" applyFill="1" applyBorder="1"/>
    <xf numFmtId="0" fontId="0" fillId="4" borderId="13" xfId="0" applyFill="1" applyBorder="1"/>
    <xf numFmtId="0" fontId="0" fillId="16" borderId="13" xfId="0" applyFill="1" applyBorder="1" applyAlignment="1">
      <alignment horizontal="center"/>
    </xf>
    <xf numFmtId="16" fontId="0" fillId="16" borderId="10" xfId="0" applyNumberFormat="1" applyFill="1" applyBorder="1"/>
    <xf numFmtId="0" fontId="0" fillId="16" borderId="0" xfId="0" applyFill="1" applyBorder="1" applyAlignment="1"/>
    <xf numFmtId="0" fontId="0" fillId="3" borderId="5" xfId="0" applyFill="1" applyBorder="1" applyAlignment="1"/>
    <xf numFmtId="0" fontId="0" fillId="10" borderId="6" xfId="0" applyFill="1" applyBorder="1" applyAlignment="1"/>
    <xf numFmtId="0" fontId="0" fillId="3" borderId="4" xfId="0" applyFill="1" applyBorder="1" applyAlignment="1"/>
    <xf numFmtId="0" fontId="0" fillId="4" borderId="4" xfId="0" applyFill="1" applyBorder="1" applyAlignment="1"/>
    <xf numFmtId="0" fontId="0" fillId="10" borderId="37" xfId="0" applyFill="1" applyBorder="1"/>
    <xf numFmtId="0" fontId="0" fillId="10" borderId="6" xfId="0" applyFill="1" applyBorder="1"/>
    <xf numFmtId="0" fontId="0" fillId="10" borderId="6" xfId="0" applyFill="1" applyBorder="1" applyAlignment="1">
      <alignment horizontal="center"/>
    </xf>
    <xf numFmtId="0" fontId="0" fillId="10" borderId="7" xfId="0" applyFill="1" applyBorder="1" applyAlignment="1">
      <alignment horizontal="center"/>
    </xf>
    <xf numFmtId="0" fontId="0" fillId="8" borderId="5" xfId="0" applyFill="1" applyBorder="1"/>
    <xf numFmtId="0" fontId="0" fillId="0" borderId="5" xfId="0" applyBorder="1" applyAlignment="1">
      <alignment horizontal="left"/>
    </xf>
    <xf numFmtId="0" fontId="3" fillId="16" borderId="0" xfId="0" applyFont="1" applyFill="1" applyBorder="1" applyAlignment="1"/>
    <xf numFmtId="0" fontId="0" fillId="16" borderId="4" xfId="0" applyFill="1" applyBorder="1" applyAlignment="1">
      <alignment horizontal="left"/>
    </xf>
    <xf numFmtId="0" fontId="0" fillId="16" borderId="11" xfId="0" applyFill="1" applyBorder="1" applyAlignment="1">
      <alignment horizontal="center"/>
    </xf>
    <xf numFmtId="0" fontId="0" fillId="16" borderId="0" xfId="0" applyFill="1" applyBorder="1" applyAlignment="1">
      <alignment horizontal="center"/>
    </xf>
    <xf numFmtId="0" fontId="0" fillId="11" borderId="30" xfId="0" applyFill="1" applyBorder="1" applyAlignment="1">
      <alignment horizontal="center"/>
    </xf>
    <xf numFmtId="0" fontId="0" fillId="11" borderId="0" xfId="0" applyFill="1" applyBorder="1"/>
    <xf numFmtId="0" fontId="7" fillId="22" borderId="0" xfId="0" applyFont="1" applyFill="1" applyBorder="1" applyAlignment="1">
      <alignment horizontal="center"/>
    </xf>
    <xf numFmtId="0" fontId="0" fillId="10" borderId="0" xfId="0" applyFill="1" applyBorder="1" applyAlignment="1">
      <alignment horizontal="center"/>
    </xf>
    <xf numFmtId="0" fontId="0" fillId="10" borderId="0" xfId="0" applyFill="1" applyBorder="1" applyAlignment="1">
      <alignment horizontal="left"/>
    </xf>
    <xf numFmtId="0" fontId="0" fillId="10" borderId="31" xfId="0" applyFill="1" applyBorder="1" applyAlignment="1">
      <alignment horizontal="center"/>
    </xf>
    <xf numFmtId="0" fontId="0" fillId="11" borderId="32" xfId="0" applyFill="1" applyBorder="1" applyAlignment="1">
      <alignment horizontal="center"/>
    </xf>
    <xf numFmtId="0" fontId="0" fillId="11" borderId="33" xfId="0" applyFill="1" applyBorder="1" applyAlignment="1">
      <alignment horizontal="center"/>
    </xf>
    <xf numFmtId="0" fontId="0" fillId="11" borderId="33" xfId="0" applyFill="1" applyBorder="1"/>
    <xf numFmtId="0" fontId="7" fillId="22" borderId="33" xfId="0" applyFont="1" applyFill="1" applyBorder="1" applyAlignment="1">
      <alignment horizontal="center"/>
    </xf>
    <xf numFmtId="0" fontId="0" fillId="10" borderId="33" xfId="0" applyFill="1" applyBorder="1" applyAlignment="1">
      <alignment horizontal="center"/>
    </xf>
    <xf numFmtId="0" fontId="0" fillId="10" borderId="33" xfId="0" applyFill="1" applyBorder="1" applyAlignment="1">
      <alignment horizontal="left"/>
    </xf>
    <xf numFmtId="0" fontId="0" fillId="10" borderId="34" xfId="0" applyFill="1" applyBorder="1" applyAlignment="1">
      <alignment horizontal="center"/>
    </xf>
    <xf numFmtId="0" fontId="0" fillId="12" borderId="26" xfId="0" applyFill="1" applyBorder="1" applyAlignment="1">
      <alignment horizontal="center"/>
    </xf>
    <xf numFmtId="0" fontId="7" fillId="22" borderId="28" xfId="0" applyFont="1" applyFill="1" applyBorder="1" applyAlignment="1">
      <alignment horizontal="center"/>
    </xf>
    <xf numFmtId="0" fontId="0" fillId="16" borderId="27" xfId="0" applyFill="1" applyBorder="1"/>
    <xf numFmtId="0" fontId="0" fillId="16" borderId="6" xfId="0" applyFill="1" applyBorder="1" applyAlignment="1">
      <alignment horizontal="center"/>
    </xf>
    <xf numFmtId="0" fontId="0" fillId="18" borderId="0" xfId="0" applyFill="1" applyBorder="1" applyAlignment="1">
      <alignment horizontal="center"/>
    </xf>
    <xf numFmtId="0" fontId="0" fillId="19" borderId="0" xfId="0" applyFill="1" applyBorder="1" applyAlignment="1">
      <alignment horizontal="center"/>
    </xf>
    <xf numFmtId="0" fontId="0" fillId="0" borderId="0" xfId="0" applyAlignment="1">
      <alignment horizontal="left"/>
    </xf>
    <xf numFmtId="0" fontId="0" fillId="0" borderId="0" xfId="0" applyFill="1" applyBorder="1" applyAlignment="1">
      <alignment horizontal="center"/>
    </xf>
    <xf numFmtId="0" fontId="0" fillId="0" borderId="0" xfId="0" applyAlignment="1">
      <alignment horizontal="center"/>
    </xf>
    <xf numFmtId="0" fontId="0" fillId="3" borderId="37" xfId="0" applyFill="1" applyBorder="1" applyAlignment="1">
      <alignment horizontal="center"/>
    </xf>
    <xf numFmtId="0" fontId="0" fillId="3" borderId="6" xfId="0" applyFill="1" applyBorder="1" applyAlignment="1">
      <alignment horizontal="center"/>
    </xf>
    <xf numFmtId="0" fontId="0" fillId="3" borderId="7" xfId="0" applyFill="1" applyBorder="1" applyAlignment="1">
      <alignment horizontal="center"/>
    </xf>
    <xf numFmtId="0" fontId="0" fillId="3" borderId="26" xfId="0" applyFill="1" applyBorder="1" applyAlignment="1">
      <alignment horizontal="center"/>
    </xf>
    <xf numFmtId="0" fontId="0" fillId="3" borderId="27" xfId="0" applyFill="1" applyBorder="1" applyAlignment="1">
      <alignment horizontal="center"/>
    </xf>
    <xf numFmtId="0" fontId="0" fillId="3" borderId="28" xfId="0" applyFill="1" applyBorder="1" applyAlignment="1">
      <alignment horizontal="center"/>
    </xf>
    <xf numFmtId="0" fontId="0" fillId="18" borderId="0" xfId="0" applyFill="1" applyBorder="1" applyAlignment="1">
      <alignment horizontal="center"/>
    </xf>
    <xf numFmtId="0" fontId="0" fillId="19" borderId="0" xfId="0" applyFill="1" applyBorder="1" applyAlignment="1">
      <alignment horizontal="center" vertical="center"/>
    </xf>
    <xf numFmtId="0" fontId="0" fillId="5" borderId="26" xfId="0" applyFill="1" applyBorder="1" applyAlignment="1">
      <alignment horizontal="center" wrapText="1"/>
    </xf>
    <xf numFmtId="0" fontId="0" fillId="5" borderId="27" xfId="0" applyFill="1" applyBorder="1" applyAlignment="1">
      <alignment horizontal="center" wrapText="1"/>
    </xf>
    <xf numFmtId="0" fontId="0" fillId="5" borderId="28" xfId="0" applyFill="1" applyBorder="1" applyAlignment="1">
      <alignment horizontal="center" wrapText="1"/>
    </xf>
    <xf numFmtId="0" fontId="0" fillId="10" borderId="26" xfId="0" applyFill="1" applyBorder="1" applyAlignment="1">
      <alignment horizontal="center"/>
    </xf>
    <xf numFmtId="0" fontId="0" fillId="10" borderId="27" xfId="0" applyFill="1" applyBorder="1" applyAlignment="1">
      <alignment horizontal="center"/>
    </xf>
    <xf numFmtId="0" fontId="0" fillId="10" borderId="28" xfId="0" applyFill="1" applyBorder="1" applyAlignment="1">
      <alignment horizontal="center"/>
    </xf>
    <xf numFmtId="0" fontId="0" fillId="3" borderId="33" xfId="0" applyFill="1" applyBorder="1" applyAlignment="1">
      <alignment horizontal="center"/>
    </xf>
    <xf numFmtId="0" fontId="0" fillId="3" borderId="0" xfId="0" applyFill="1" applyBorder="1" applyAlignment="1">
      <alignment horizontal="center"/>
    </xf>
    <xf numFmtId="0" fontId="0" fillId="19" borderId="0" xfId="0" applyFill="1" applyBorder="1" applyAlignment="1">
      <alignment horizontal="center"/>
    </xf>
    <xf numFmtId="0" fontId="0" fillId="7" borderId="0" xfId="0" applyFill="1" applyAlignment="1">
      <alignment horizontal="left"/>
    </xf>
    <xf numFmtId="0" fontId="0" fillId="7" borderId="0" xfId="0" applyFill="1" applyAlignment="1">
      <alignment horizontal="left" wrapText="1"/>
    </xf>
    <xf numFmtId="0" fontId="6" fillId="9" borderId="0" xfId="0" applyFont="1" applyFill="1" applyAlignment="1">
      <alignment horizontal="center"/>
    </xf>
    <xf numFmtId="0" fontId="0" fillId="21" borderId="4" xfId="0" applyFill="1" applyBorder="1" applyAlignment="1">
      <alignment horizontal="center"/>
    </xf>
    <xf numFmtId="0" fontId="0" fillId="20" borderId="4" xfId="0" applyFill="1" applyBorder="1" applyAlignment="1">
      <alignment horizontal="center"/>
    </xf>
    <xf numFmtId="16" fontId="0" fillId="20" borderId="4" xfId="0" applyNumberFormat="1" applyFill="1" applyBorder="1" applyAlignment="1">
      <alignment horizontal="center"/>
    </xf>
    <xf numFmtId="0" fontId="0" fillId="20" borderId="4" xfId="0" applyNumberFormat="1" applyFill="1" applyBorder="1" applyAlignment="1">
      <alignment horizontal="center"/>
    </xf>
    <xf numFmtId="0" fontId="0" fillId="0" borderId="4" xfId="0" applyBorder="1" applyAlignment="1">
      <alignment wrapText="1"/>
    </xf>
    <xf numFmtId="0" fontId="0" fillId="0" borderId="4" xfId="0" applyBorder="1" applyAlignment="1">
      <alignment horizontal="left" wrapText="1"/>
    </xf>
    <xf numFmtId="0" fontId="2" fillId="9" borderId="29" xfId="0" applyFont="1" applyFill="1" applyBorder="1" applyAlignment="1">
      <alignment horizontal="left"/>
    </xf>
    <xf numFmtId="0" fontId="0" fillId="0" borderId="4" xfId="0" applyBorder="1" applyAlignment="1">
      <alignment horizontal="left"/>
    </xf>
    <xf numFmtId="0" fontId="0" fillId="16" borderId="4" xfId="0" applyFill="1" applyBorder="1" applyAlignment="1">
      <alignment horizontal="center"/>
    </xf>
    <xf numFmtId="0" fontId="0" fillId="16" borderId="26" xfId="0" applyFill="1" applyBorder="1" applyAlignment="1">
      <alignment horizontal="center" wrapText="1"/>
    </xf>
    <xf numFmtId="0" fontId="0" fillId="16" borderId="27" xfId="0" applyFill="1" applyBorder="1" applyAlignment="1">
      <alignment horizontal="center" wrapText="1"/>
    </xf>
    <xf numFmtId="0" fontId="0" fillId="16" borderId="28" xfId="0" applyFill="1" applyBorder="1" applyAlignment="1">
      <alignment horizontal="center" wrapText="1"/>
    </xf>
    <xf numFmtId="0" fontId="3" fillId="16" borderId="0" xfId="0" applyFont="1" applyFill="1" applyBorder="1" applyAlignment="1">
      <alignment horizontal="center" wrapText="1"/>
    </xf>
    <xf numFmtId="0" fontId="3" fillId="16" borderId="31" xfId="0" applyFont="1" applyFill="1" applyBorder="1" applyAlignment="1">
      <alignment horizontal="center" wrapText="1"/>
    </xf>
    <xf numFmtId="0" fontId="0" fillId="16" borderId="30" xfId="0" applyFill="1" applyBorder="1" applyAlignment="1">
      <alignment horizontal="center"/>
    </xf>
    <xf numFmtId="0" fontId="0" fillId="16" borderId="0" xfId="0" applyFill="1" applyBorder="1" applyAlignment="1">
      <alignment horizontal="center"/>
    </xf>
    <xf numFmtId="0" fontId="3" fillId="0" borderId="0" xfId="0" applyFont="1" applyAlignment="1">
      <alignment horizontal="center"/>
    </xf>
    <xf numFmtId="0" fontId="0" fillId="12" borderId="4" xfId="0" applyFill="1" applyBorder="1" applyAlignment="1">
      <alignment horizontal="center" wrapText="1"/>
    </xf>
    <xf numFmtId="0" fontId="0" fillId="12" borderId="4" xfId="0" applyFill="1" applyBorder="1" applyAlignment="1">
      <alignment horizontal="center"/>
    </xf>
    <xf numFmtId="0" fontId="0" fillId="7" borderId="4" xfId="0" applyFill="1" applyBorder="1" applyAlignment="1">
      <alignment horizontal="center"/>
    </xf>
    <xf numFmtId="0" fontId="0" fillId="12" borderId="26" xfId="0" applyFill="1" applyBorder="1" applyAlignment="1">
      <alignment horizontal="center"/>
    </xf>
    <xf numFmtId="0" fontId="0" fillId="12" borderId="27" xfId="0" applyFill="1" applyBorder="1" applyAlignment="1">
      <alignment horizontal="center"/>
    </xf>
    <xf numFmtId="0" fontId="0" fillId="12" borderId="28"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65"/>
  <sheetViews>
    <sheetView topLeftCell="AG19" workbookViewId="0">
      <selection activeCell="AX19" sqref="AX19"/>
    </sheetView>
  </sheetViews>
  <sheetFormatPr defaultRowHeight="14.5" x14ac:dyDescent="0.35"/>
  <cols>
    <col min="1" max="5" width="8.7265625" style="1"/>
    <col min="6" max="6" width="9.90625" style="1" customWidth="1"/>
    <col min="7" max="7" width="15.08984375" style="1" customWidth="1"/>
    <col min="8" max="8" width="13.1796875" style="1" bestFit="1" customWidth="1"/>
    <col min="9" max="9" width="12.26953125" style="1" bestFit="1" customWidth="1"/>
    <col min="10" max="13" width="10.36328125" style="1" bestFit="1" customWidth="1"/>
    <col min="14" max="15" width="8.26953125" style="1" customWidth="1"/>
    <col min="16" max="16" width="14.453125" style="1" bestFit="1" customWidth="1"/>
    <col min="17" max="17" width="20.90625" style="1" bestFit="1" customWidth="1"/>
    <col min="18" max="18" width="12" style="1" bestFit="1" customWidth="1"/>
    <col min="19" max="19" width="11.36328125" style="1" customWidth="1"/>
    <col min="20" max="20" width="12.26953125" style="1" bestFit="1" customWidth="1"/>
    <col min="21" max="22" width="13.54296875" style="1" customWidth="1"/>
    <col min="23" max="23" width="22.54296875" style="1" bestFit="1" customWidth="1"/>
    <col min="24" max="24" width="19.6328125" style="1" customWidth="1"/>
    <col min="25" max="25" width="12.1796875" style="1" bestFit="1" customWidth="1"/>
    <col min="26" max="26" width="19.90625" style="1" bestFit="1" customWidth="1"/>
    <col min="27" max="27" width="12.54296875" style="1" bestFit="1" customWidth="1"/>
    <col min="28" max="28" width="12.54296875" style="1" customWidth="1"/>
    <col min="29" max="29" width="9.54296875" style="1" bestFit="1" customWidth="1"/>
    <col min="30" max="31" width="10.90625" style="1" bestFit="1" customWidth="1"/>
    <col min="32" max="32" width="12.08984375" style="1" bestFit="1" customWidth="1"/>
    <col min="33" max="33" width="9.453125" style="1" bestFit="1" customWidth="1"/>
    <col min="34" max="36" width="8.7265625" style="1"/>
    <col min="37" max="37" width="10.36328125" style="1" bestFit="1" customWidth="1"/>
    <col min="38" max="16384" width="8.7265625" style="1"/>
  </cols>
  <sheetData>
    <row r="1" spans="1:33" ht="87.5" thickBot="1" x14ac:dyDescent="0.4">
      <c r="A1" s="27" t="s">
        <v>60</v>
      </c>
      <c r="B1" s="27" t="s">
        <v>48</v>
      </c>
      <c r="C1" s="26" t="s">
        <v>49</v>
      </c>
      <c r="D1" s="27" t="s">
        <v>15</v>
      </c>
      <c r="E1" s="27" t="s">
        <v>16</v>
      </c>
      <c r="F1" s="28" t="s">
        <v>37</v>
      </c>
      <c r="G1" s="29" t="s">
        <v>53</v>
      </c>
      <c r="H1" s="29" t="s">
        <v>43</v>
      </c>
      <c r="I1" s="29" t="s">
        <v>46</v>
      </c>
      <c r="J1" s="276" t="s">
        <v>57</v>
      </c>
      <c r="K1" s="277"/>
      <c r="L1" s="277"/>
      <c r="M1" s="278"/>
      <c r="N1" s="54" t="s">
        <v>63</v>
      </c>
      <c r="O1" s="55"/>
      <c r="P1" s="30"/>
      <c r="Q1" s="29" t="s">
        <v>53</v>
      </c>
      <c r="R1" s="29" t="s">
        <v>122</v>
      </c>
      <c r="S1" s="29" t="s">
        <v>47</v>
      </c>
      <c r="T1" s="30"/>
      <c r="U1" s="30"/>
      <c r="V1" s="56"/>
    </row>
    <row r="2" spans="1:33" x14ac:dyDescent="0.35">
      <c r="A2" s="31" t="s">
        <v>35</v>
      </c>
      <c r="B2" s="32" t="s">
        <v>34</v>
      </c>
      <c r="C2" s="32" t="s">
        <v>49</v>
      </c>
      <c r="D2" s="32" t="s">
        <v>50</v>
      </c>
      <c r="E2" s="32" t="s">
        <v>51</v>
      </c>
      <c r="F2" s="32" t="s">
        <v>0</v>
      </c>
      <c r="G2" s="32" t="s">
        <v>56</v>
      </c>
      <c r="H2" s="32" t="s">
        <v>2</v>
      </c>
      <c r="I2" s="32" t="s">
        <v>3</v>
      </c>
      <c r="J2" s="32" t="s">
        <v>57</v>
      </c>
      <c r="K2" s="32" t="s">
        <v>57</v>
      </c>
      <c r="L2" s="32" t="s">
        <v>57</v>
      </c>
      <c r="M2" s="32" t="s">
        <v>57</v>
      </c>
      <c r="N2" s="32" t="s">
        <v>36</v>
      </c>
      <c r="O2" s="32" t="s">
        <v>124</v>
      </c>
      <c r="P2" s="32" t="s">
        <v>41</v>
      </c>
      <c r="Q2" s="32" t="s">
        <v>56</v>
      </c>
      <c r="R2" s="32" t="s">
        <v>123</v>
      </c>
      <c r="S2" s="32" t="s">
        <v>38</v>
      </c>
      <c r="T2" s="32" t="s">
        <v>40</v>
      </c>
      <c r="U2" s="33" t="s">
        <v>137</v>
      </c>
      <c r="V2" s="57"/>
    </row>
    <row r="3" spans="1:33" x14ac:dyDescent="0.35">
      <c r="A3" s="18">
        <v>1</v>
      </c>
      <c r="B3" s="20">
        <v>1</v>
      </c>
      <c r="C3" s="20">
        <v>1</v>
      </c>
      <c r="D3" s="20">
        <v>0</v>
      </c>
      <c r="E3" s="20">
        <v>0</v>
      </c>
      <c r="F3" s="20">
        <f>IF(SUM(C3,D3,E3)&lt;=4,1,2)</f>
        <v>1</v>
      </c>
      <c r="G3" s="20" t="s">
        <v>54</v>
      </c>
      <c r="H3" s="20" t="s">
        <v>4</v>
      </c>
      <c r="I3" s="20" t="s">
        <v>4</v>
      </c>
      <c r="J3" s="20" t="s">
        <v>23</v>
      </c>
      <c r="K3" s="20" t="s">
        <v>23</v>
      </c>
      <c r="L3" s="20" t="s">
        <v>23</v>
      </c>
      <c r="M3" s="20" t="s">
        <v>23</v>
      </c>
      <c r="N3" s="20">
        <v>1</v>
      </c>
      <c r="O3" s="20">
        <v>1</v>
      </c>
      <c r="P3" s="23" t="s">
        <v>42</v>
      </c>
      <c r="Q3" s="23" t="s">
        <v>54</v>
      </c>
      <c r="R3" s="23" t="s">
        <v>54</v>
      </c>
      <c r="S3" s="23">
        <v>0</v>
      </c>
      <c r="T3" s="23">
        <v>0</v>
      </c>
      <c r="U3" s="17">
        <f>SUM('Room Cost Reports'!J2,'Vehicle Cost Reports'!K2)</f>
        <v>2300</v>
      </c>
      <c r="V3" s="58"/>
    </row>
    <row r="4" spans="1:33" ht="15" thickBot="1" x14ac:dyDescent="0.4">
      <c r="A4" s="18">
        <v>2</v>
      </c>
      <c r="B4" s="20">
        <v>1</v>
      </c>
      <c r="C4" s="20">
        <v>0</v>
      </c>
      <c r="D4" s="20">
        <v>0</v>
      </c>
      <c r="E4" s="20">
        <v>1</v>
      </c>
      <c r="F4" s="20">
        <f>IF(SUM(C4,D4,E4)&lt;=4,1,2)</f>
        <v>1</v>
      </c>
      <c r="G4" s="20" t="s">
        <v>52</v>
      </c>
      <c r="H4" s="20" t="s">
        <v>55</v>
      </c>
      <c r="I4" s="20" t="s">
        <v>55</v>
      </c>
      <c r="J4" s="20" t="s">
        <v>55</v>
      </c>
      <c r="K4" s="20" t="s">
        <v>55</v>
      </c>
      <c r="L4" s="20" t="s">
        <v>55</v>
      </c>
      <c r="M4" s="20" t="s">
        <v>55</v>
      </c>
      <c r="N4" s="20" t="s">
        <v>55</v>
      </c>
      <c r="O4" s="20" t="s">
        <v>55</v>
      </c>
      <c r="P4" s="23" t="s">
        <v>55</v>
      </c>
      <c r="Q4" s="23" t="s">
        <v>52</v>
      </c>
      <c r="R4" s="23" t="s">
        <v>55</v>
      </c>
      <c r="S4" s="23" t="s">
        <v>55</v>
      </c>
      <c r="T4" s="23" t="s">
        <v>55</v>
      </c>
      <c r="U4" s="15" t="s">
        <v>55</v>
      </c>
      <c r="V4" s="43"/>
    </row>
    <row r="5" spans="1:33" ht="15" thickBot="1" x14ac:dyDescent="0.4">
      <c r="A5" s="18">
        <v>3</v>
      </c>
      <c r="B5" s="20">
        <v>1</v>
      </c>
      <c r="C5" s="20">
        <v>0</v>
      </c>
      <c r="D5" s="20">
        <v>1</v>
      </c>
      <c r="E5" s="20">
        <v>0</v>
      </c>
      <c r="F5" s="20">
        <f t="shared" ref="F5:F14" si="0">IF(SUM(C5,D5,E5)&lt;=4,1,2)</f>
        <v>1</v>
      </c>
      <c r="G5" s="21" t="s">
        <v>52</v>
      </c>
      <c r="H5" s="20" t="s">
        <v>55</v>
      </c>
      <c r="I5" s="20" t="s">
        <v>55</v>
      </c>
      <c r="J5" s="20" t="s">
        <v>55</v>
      </c>
      <c r="K5" s="20" t="s">
        <v>55</v>
      </c>
      <c r="L5" s="20" t="s">
        <v>55</v>
      </c>
      <c r="M5" s="20" t="s">
        <v>55</v>
      </c>
      <c r="N5" s="20" t="s">
        <v>55</v>
      </c>
      <c r="O5" s="20" t="s">
        <v>55</v>
      </c>
      <c r="P5" s="23" t="s">
        <v>55</v>
      </c>
      <c r="Q5" s="24" t="s">
        <v>52</v>
      </c>
      <c r="R5" s="24" t="s">
        <v>55</v>
      </c>
      <c r="S5" s="23" t="s">
        <v>55</v>
      </c>
      <c r="T5" s="23" t="s">
        <v>55</v>
      </c>
      <c r="U5" s="15" t="s">
        <v>55</v>
      </c>
      <c r="V5" s="43"/>
      <c r="W5" s="279" t="s">
        <v>136</v>
      </c>
      <c r="X5" s="280"/>
      <c r="Y5" s="280"/>
      <c r="Z5" s="280"/>
      <c r="AA5" s="280"/>
      <c r="AB5" s="280"/>
      <c r="AC5" s="280"/>
      <c r="AD5" s="280"/>
      <c r="AE5" s="280"/>
      <c r="AF5" s="280"/>
      <c r="AG5" s="281"/>
    </row>
    <row r="6" spans="1:33" x14ac:dyDescent="0.35">
      <c r="A6" s="18">
        <v>4</v>
      </c>
      <c r="B6" s="20">
        <v>2</v>
      </c>
      <c r="C6" s="20">
        <v>1</v>
      </c>
      <c r="D6" s="20">
        <v>1</v>
      </c>
      <c r="E6" s="20">
        <v>0</v>
      </c>
      <c r="F6" s="20">
        <f t="shared" si="0"/>
        <v>1</v>
      </c>
      <c r="G6" s="20" t="s">
        <v>54</v>
      </c>
      <c r="H6" s="20" t="s">
        <v>44</v>
      </c>
      <c r="I6" s="20" t="s">
        <v>45</v>
      </c>
      <c r="J6" s="20" t="s">
        <v>23</v>
      </c>
      <c r="K6" s="20" t="s">
        <v>23</v>
      </c>
      <c r="L6" s="20" t="s">
        <v>23</v>
      </c>
      <c r="M6" s="20" t="s">
        <v>23</v>
      </c>
      <c r="N6" s="20">
        <v>1</v>
      </c>
      <c r="O6" s="20">
        <v>1</v>
      </c>
      <c r="P6" s="23" t="s">
        <v>58</v>
      </c>
      <c r="Q6" s="23" t="s">
        <v>59</v>
      </c>
      <c r="R6" s="23" t="s">
        <v>55</v>
      </c>
      <c r="S6" s="23" t="s">
        <v>55</v>
      </c>
      <c r="T6" s="23" t="s">
        <v>55</v>
      </c>
      <c r="U6" s="15" t="s">
        <v>55</v>
      </c>
      <c r="V6" s="43"/>
      <c r="W6" s="62"/>
      <c r="X6" s="63"/>
      <c r="Y6" s="161"/>
      <c r="Z6" s="63"/>
      <c r="AA6" s="63"/>
      <c r="AB6" s="63"/>
      <c r="AC6" s="63"/>
      <c r="AD6" s="63"/>
      <c r="AE6" s="63"/>
      <c r="AF6" s="63"/>
      <c r="AG6" s="64"/>
    </row>
    <row r="7" spans="1:33" x14ac:dyDescent="0.35">
      <c r="A7" s="18">
        <v>5</v>
      </c>
      <c r="B7" s="20">
        <v>2</v>
      </c>
      <c r="C7" s="20">
        <v>1</v>
      </c>
      <c r="D7" s="20">
        <v>0</v>
      </c>
      <c r="E7" s="20">
        <v>1</v>
      </c>
      <c r="F7" s="20">
        <f t="shared" si="0"/>
        <v>1</v>
      </c>
      <c r="G7" s="20" t="s">
        <v>54</v>
      </c>
      <c r="H7" s="20" t="s">
        <v>44</v>
      </c>
      <c r="I7" s="20" t="s">
        <v>45</v>
      </c>
      <c r="J7" s="20" t="s">
        <v>23</v>
      </c>
      <c r="K7" s="20" t="s">
        <v>23</v>
      </c>
      <c r="L7" s="20" t="s">
        <v>23</v>
      </c>
      <c r="M7" s="20" t="s">
        <v>23</v>
      </c>
      <c r="N7" s="20">
        <v>1</v>
      </c>
      <c r="O7" s="20">
        <v>1</v>
      </c>
      <c r="P7" s="23" t="s">
        <v>42</v>
      </c>
      <c r="Q7" s="23" t="s">
        <v>54</v>
      </c>
      <c r="R7" s="23" t="s">
        <v>54</v>
      </c>
      <c r="S7" s="23">
        <v>0</v>
      </c>
      <c r="T7" s="23" t="s">
        <v>55</v>
      </c>
      <c r="U7" s="17">
        <f>SUM('Room Cost Reports'!J7,'Vehicle Cost Reports'!K3)</f>
        <v>4300</v>
      </c>
      <c r="V7" s="58"/>
      <c r="W7" s="62" t="s">
        <v>139</v>
      </c>
      <c r="X7" s="63" t="s">
        <v>2</v>
      </c>
      <c r="Y7" s="161"/>
      <c r="Z7" s="63" t="s">
        <v>126</v>
      </c>
      <c r="AA7" s="283" t="s">
        <v>131</v>
      </c>
      <c r="AB7" s="283"/>
      <c r="AC7" s="283" t="s">
        <v>125</v>
      </c>
      <c r="AD7" s="283"/>
      <c r="AE7" s="283"/>
      <c r="AF7" s="283"/>
      <c r="AG7" s="64" t="s">
        <v>137</v>
      </c>
    </row>
    <row r="8" spans="1:33" x14ac:dyDescent="0.35">
      <c r="A8" s="59">
        <v>6</v>
      </c>
      <c r="B8" s="60">
        <v>2</v>
      </c>
      <c r="C8" s="60">
        <v>2</v>
      </c>
      <c r="D8" s="60">
        <v>0</v>
      </c>
      <c r="E8" s="60">
        <v>0</v>
      </c>
      <c r="F8" s="60">
        <f t="shared" si="0"/>
        <v>1</v>
      </c>
      <c r="G8" s="60" t="s">
        <v>54</v>
      </c>
      <c r="H8" s="60" t="s">
        <v>45</v>
      </c>
      <c r="I8" s="60" t="s">
        <v>44</v>
      </c>
      <c r="J8" s="60" t="s">
        <v>61</v>
      </c>
      <c r="K8" s="60" t="s">
        <v>62</v>
      </c>
      <c r="L8" s="60" t="s">
        <v>23</v>
      </c>
      <c r="M8" s="60" t="s">
        <v>61</v>
      </c>
      <c r="N8" s="60">
        <v>4</v>
      </c>
      <c r="O8" s="60">
        <v>3</v>
      </c>
      <c r="P8" s="60" t="s">
        <v>121</v>
      </c>
      <c r="Q8" s="60" t="s">
        <v>54</v>
      </c>
      <c r="R8" s="60" t="s">
        <v>54</v>
      </c>
      <c r="S8" s="60">
        <v>0</v>
      </c>
      <c r="T8" s="60">
        <v>0</v>
      </c>
      <c r="U8" s="61">
        <f>('Room Cost Reports'!J19*1)+('Room Cost Reports'!J10*2)+('Vehicle Cost Reports'!K2*4+'Vehicle Cost Reports'!Q2*3)</f>
        <v>13600</v>
      </c>
      <c r="V8" s="58"/>
      <c r="W8" s="62">
        <v>2</v>
      </c>
      <c r="X8" s="65" t="s">
        <v>45</v>
      </c>
      <c r="Y8" s="65"/>
      <c r="Z8" s="65" t="s">
        <v>44</v>
      </c>
      <c r="AA8" s="65" t="s">
        <v>62</v>
      </c>
      <c r="AB8" s="65" t="s">
        <v>133</v>
      </c>
      <c r="AC8" s="65" t="s">
        <v>127</v>
      </c>
      <c r="AD8" s="65" t="s">
        <v>128</v>
      </c>
      <c r="AE8" s="65" t="s">
        <v>129</v>
      </c>
      <c r="AF8" s="65" t="s">
        <v>130</v>
      </c>
      <c r="AG8" s="64" t="s">
        <v>138</v>
      </c>
    </row>
    <row r="9" spans="1:33" x14ac:dyDescent="0.35">
      <c r="A9" s="18">
        <v>7</v>
      </c>
      <c r="B9" s="20">
        <v>3</v>
      </c>
      <c r="C9" s="20">
        <v>1</v>
      </c>
      <c r="D9" s="20">
        <v>1</v>
      </c>
      <c r="E9" s="20">
        <v>1</v>
      </c>
      <c r="F9" s="20">
        <f t="shared" si="0"/>
        <v>1</v>
      </c>
      <c r="G9" s="20" t="s">
        <v>54</v>
      </c>
      <c r="H9" s="20"/>
      <c r="I9" s="20"/>
      <c r="J9" s="20"/>
      <c r="K9" s="20"/>
      <c r="L9" s="20"/>
      <c r="M9" s="20"/>
      <c r="N9" s="20"/>
      <c r="O9" s="20"/>
      <c r="P9" s="23"/>
      <c r="Q9" s="23"/>
      <c r="R9" s="23"/>
      <c r="S9" s="23"/>
      <c r="T9" s="23"/>
      <c r="U9" s="15"/>
      <c r="V9" s="43"/>
      <c r="W9" s="62"/>
      <c r="X9" s="63"/>
      <c r="Y9" s="161"/>
      <c r="Z9" s="63"/>
      <c r="AA9" s="63" t="s">
        <v>134</v>
      </c>
      <c r="AB9" s="63" t="s">
        <v>135</v>
      </c>
      <c r="AC9" s="63">
        <v>1</v>
      </c>
      <c r="AD9" s="63">
        <v>1</v>
      </c>
      <c r="AE9" s="63">
        <v>1</v>
      </c>
      <c r="AF9" s="63">
        <v>1</v>
      </c>
      <c r="AG9" s="64"/>
    </row>
    <row r="10" spans="1:33" x14ac:dyDescent="0.35">
      <c r="A10" s="18">
        <v>8</v>
      </c>
      <c r="B10" s="20">
        <v>3</v>
      </c>
      <c r="C10" s="20">
        <v>2</v>
      </c>
      <c r="D10" s="20">
        <v>0</v>
      </c>
      <c r="E10" s="20">
        <v>1</v>
      </c>
      <c r="F10" s="20">
        <f t="shared" si="0"/>
        <v>1</v>
      </c>
      <c r="G10" s="20" t="s">
        <v>54</v>
      </c>
      <c r="H10" s="20"/>
      <c r="I10" s="20"/>
      <c r="J10" s="20"/>
      <c r="K10" s="20"/>
      <c r="L10" s="20"/>
      <c r="M10" s="20"/>
      <c r="N10" s="20"/>
      <c r="O10" s="20"/>
      <c r="P10" s="23"/>
      <c r="Q10" s="23"/>
      <c r="R10" s="23"/>
      <c r="S10" s="23"/>
      <c r="T10" s="23"/>
      <c r="U10" s="15"/>
      <c r="V10" s="43"/>
      <c r="W10" s="62"/>
      <c r="X10" s="63"/>
      <c r="Y10" s="161"/>
      <c r="Z10" s="63"/>
      <c r="AA10" s="283" t="s">
        <v>132</v>
      </c>
      <c r="AB10" s="283"/>
      <c r="AC10" s="283" t="s">
        <v>140</v>
      </c>
      <c r="AD10" s="283"/>
      <c r="AE10" s="283"/>
      <c r="AF10" s="283"/>
      <c r="AG10" s="64"/>
    </row>
    <row r="11" spans="1:33" ht="15" thickBot="1" x14ac:dyDescent="0.4">
      <c r="A11" s="18">
        <v>9</v>
      </c>
      <c r="B11" s="20">
        <v>3</v>
      </c>
      <c r="C11" s="20">
        <v>2</v>
      </c>
      <c r="D11" s="20">
        <v>1</v>
      </c>
      <c r="E11" s="20">
        <v>0</v>
      </c>
      <c r="F11" s="20">
        <f t="shared" si="0"/>
        <v>1</v>
      </c>
      <c r="G11" s="20" t="s">
        <v>54</v>
      </c>
      <c r="H11" s="20"/>
      <c r="I11" s="20"/>
      <c r="J11" s="20"/>
      <c r="K11" s="20"/>
      <c r="L11" s="20"/>
      <c r="M11" s="20"/>
      <c r="N11" s="20"/>
      <c r="O11" s="20"/>
      <c r="P11" s="23"/>
      <c r="Q11" s="23"/>
      <c r="R11" s="23"/>
      <c r="S11" s="23"/>
      <c r="T11" s="23"/>
      <c r="U11" s="15"/>
      <c r="V11" s="43"/>
      <c r="W11" s="66"/>
      <c r="X11" s="67"/>
      <c r="Y11" s="160"/>
      <c r="Z11" s="67"/>
      <c r="AA11" s="67">
        <v>4375</v>
      </c>
      <c r="AB11" s="67" t="s">
        <v>141</v>
      </c>
      <c r="AC11" s="282" t="s">
        <v>142</v>
      </c>
      <c r="AD11" s="282"/>
      <c r="AE11" s="282" t="s">
        <v>143</v>
      </c>
      <c r="AF11" s="282"/>
      <c r="AG11" s="68"/>
    </row>
    <row r="12" spans="1:33" x14ac:dyDescent="0.35">
      <c r="A12" s="18">
        <v>10</v>
      </c>
      <c r="B12" s="20">
        <v>3</v>
      </c>
      <c r="C12" s="20">
        <v>3</v>
      </c>
      <c r="D12" s="20">
        <v>0</v>
      </c>
      <c r="E12" s="20">
        <v>0</v>
      </c>
      <c r="F12" s="20">
        <f t="shared" si="0"/>
        <v>1</v>
      </c>
      <c r="G12" s="20" t="s">
        <v>54</v>
      </c>
      <c r="H12" s="20"/>
      <c r="I12" s="20"/>
      <c r="J12" s="20"/>
      <c r="K12" s="20"/>
      <c r="L12" s="20"/>
      <c r="M12" s="20"/>
      <c r="N12" s="20"/>
      <c r="O12" s="20"/>
      <c r="P12" s="23"/>
      <c r="Q12" s="23"/>
      <c r="R12" s="23"/>
      <c r="S12" s="23"/>
      <c r="T12" s="23"/>
      <c r="U12" s="15"/>
      <c r="V12" s="43"/>
    </row>
    <row r="13" spans="1:33" x14ac:dyDescent="0.35">
      <c r="A13" s="18">
        <v>11</v>
      </c>
      <c r="B13" s="20">
        <v>4</v>
      </c>
      <c r="C13" s="20">
        <v>2</v>
      </c>
      <c r="D13" s="20">
        <v>1</v>
      </c>
      <c r="E13" s="20">
        <v>1</v>
      </c>
      <c r="F13" s="20">
        <f t="shared" si="0"/>
        <v>1</v>
      </c>
      <c r="G13" s="20" t="s">
        <v>54</v>
      </c>
      <c r="H13" s="20"/>
      <c r="I13" s="20"/>
      <c r="J13" s="20"/>
      <c r="K13" s="20"/>
      <c r="L13" s="20"/>
      <c r="M13" s="20"/>
      <c r="N13" s="20"/>
      <c r="O13" s="20"/>
      <c r="P13" s="23"/>
      <c r="Q13" s="23"/>
      <c r="R13" s="23"/>
      <c r="S13" s="23"/>
      <c r="T13" s="23"/>
      <c r="U13" s="15"/>
      <c r="V13" s="43"/>
      <c r="W13" s="1" t="s">
        <v>179</v>
      </c>
    </row>
    <row r="14" spans="1:33" x14ac:dyDescent="0.35">
      <c r="A14" s="18">
        <v>12</v>
      </c>
      <c r="B14" s="20">
        <v>4</v>
      </c>
      <c r="C14" s="20">
        <v>3</v>
      </c>
      <c r="D14" s="20">
        <v>0</v>
      </c>
      <c r="E14" s="20">
        <v>1</v>
      </c>
      <c r="F14" s="20">
        <f t="shared" si="0"/>
        <v>1</v>
      </c>
      <c r="G14" s="20" t="s">
        <v>54</v>
      </c>
      <c r="H14" s="20"/>
      <c r="I14" s="20"/>
      <c r="J14" s="20"/>
      <c r="K14" s="20"/>
      <c r="L14" s="20"/>
      <c r="M14" s="20"/>
      <c r="N14" s="20"/>
      <c r="O14" s="20"/>
      <c r="P14" s="23"/>
      <c r="Q14" s="23"/>
      <c r="R14" s="23"/>
      <c r="S14" s="23"/>
      <c r="T14" s="23"/>
      <c r="U14" s="15"/>
      <c r="V14" s="43"/>
      <c r="W14" s="1" t="s">
        <v>180</v>
      </c>
      <c r="X14" s="1" t="s">
        <v>181</v>
      </c>
    </row>
    <row r="15" spans="1:33" ht="15" thickBot="1" x14ac:dyDescent="0.4">
      <c r="A15" s="18">
        <v>13</v>
      </c>
      <c r="B15" s="20">
        <v>4</v>
      </c>
      <c r="C15" s="20">
        <v>3</v>
      </c>
      <c r="D15" s="20">
        <v>1</v>
      </c>
      <c r="E15" s="20">
        <v>0</v>
      </c>
      <c r="F15" s="20">
        <v>2</v>
      </c>
      <c r="G15" s="20" t="s">
        <v>54</v>
      </c>
      <c r="H15" s="20"/>
      <c r="I15" s="20"/>
      <c r="J15" s="20"/>
      <c r="K15" s="20"/>
      <c r="L15" s="20"/>
      <c r="M15" s="20"/>
      <c r="N15" s="20"/>
      <c r="O15" s="20"/>
      <c r="P15" s="23"/>
      <c r="Q15" s="23"/>
      <c r="R15" s="23"/>
      <c r="S15" s="23"/>
      <c r="T15" s="23"/>
      <c r="U15" s="15"/>
      <c r="V15" s="43"/>
    </row>
    <row r="16" spans="1:33" ht="15" thickBot="1" x14ac:dyDescent="0.4">
      <c r="A16" s="18">
        <v>14</v>
      </c>
      <c r="B16" s="20">
        <v>4</v>
      </c>
      <c r="C16" s="20">
        <v>4</v>
      </c>
      <c r="D16" s="20">
        <v>0</v>
      </c>
      <c r="E16" s="20">
        <v>0</v>
      </c>
      <c r="F16" s="20">
        <v>2</v>
      </c>
      <c r="G16" s="20" t="s">
        <v>54</v>
      </c>
      <c r="H16" s="20"/>
      <c r="I16" s="20"/>
      <c r="J16" s="20"/>
      <c r="K16" s="20"/>
      <c r="L16" s="20"/>
      <c r="M16" s="20"/>
      <c r="N16" s="20"/>
      <c r="O16" s="20"/>
      <c r="P16" s="23"/>
      <c r="Q16" s="23"/>
      <c r="R16" s="23"/>
      <c r="S16" s="23"/>
      <c r="T16" s="23"/>
      <c r="U16" s="15"/>
      <c r="V16" s="43"/>
      <c r="W16" s="268" t="s">
        <v>323</v>
      </c>
      <c r="X16" s="269"/>
      <c r="Y16" s="269"/>
      <c r="Z16" s="269"/>
      <c r="AA16" s="269"/>
      <c r="AB16" s="269"/>
      <c r="AC16" s="269"/>
      <c r="AD16" s="269"/>
      <c r="AE16" s="269"/>
      <c r="AF16" s="269"/>
      <c r="AG16" s="270"/>
    </row>
    <row r="17" spans="1:45" x14ac:dyDescent="0.35">
      <c r="A17" s="18">
        <v>15</v>
      </c>
      <c r="B17" s="20">
        <v>5</v>
      </c>
      <c r="C17" s="20">
        <v>4</v>
      </c>
      <c r="D17" s="20">
        <v>0</v>
      </c>
      <c r="E17" s="20">
        <v>1</v>
      </c>
      <c r="F17" s="20">
        <v>2</v>
      </c>
      <c r="G17" s="20" t="s">
        <v>54</v>
      </c>
      <c r="H17" s="20"/>
      <c r="I17" s="20"/>
      <c r="J17" s="20"/>
      <c r="K17" s="20"/>
      <c r="L17" s="20"/>
      <c r="M17" s="20"/>
      <c r="N17" s="20"/>
      <c r="O17" s="20"/>
      <c r="P17" s="23"/>
      <c r="Q17" s="23"/>
      <c r="R17" s="23"/>
      <c r="S17" s="23"/>
      <c r="T17" s="23"/>
      <c r="U17" s="15"/>
      <c r="V17" s="43"/>
      <c r="W17" s="62"/>
      <c r="X17" s="161"/>
      <c r="Y17" s="161"/>
      <c r="Z17" s="161"/>
      <c r="AA17" s="161"/>
      <c r="AB17" s="161"/>
      <c r="AC17" s="161"/>
      <c r="AD17" s="161"/>
      <c r="AE17" s="161"/>
      <c r="AF17" s="161"/>
      <c r="AG17" s="64"/>
    </row>
    <row r="18" spans="1:45" x14ac:dyDescent="0.35">
      <c r="A18" s="18">
        <v>16</v>
      </c>
      <c r="B18" s="20">
        <v>6</v>
      </c>
      <c r="C18" s="20">
        <v>4</v>
      </c>
      <c r="D18" s="20">
        <v>1</v>
      </c>
      <c r="E18" s="20">
        <v>1</v>
      </c>
      <c r="F18" s="20">
        <v>2</v>
      </c>
      <c r="G18" s="20" t="s">
        <v>54</v>
      </c>
      <c r="H18" s="20"/>
      <c r="I18" s="20"/>
      <c r="J18" s="20"/>
      <c r="K18" s="20"/>
      <c r="L18" s="20"/>
      <c r="M18" s="20"/>
      <c r="N18" s="20"/>
      <c r="O18" s="20"/>
      <c r="P18" s="23"/>
      <c r="Q18" s="23"/>
      <c r="R18" s="23"/>
      <c r="S18" s="23"/>
      <c r="T18" s="23"/>
      <c r="U18" s="15"/>
      <c r="V18" s="43"/>
      <c r="W18" s="162" t="s">
        <v>324</v>
      </c>
      <c r="X18" s="65" t="s">
        <v>329</v>
      </c>
      <c r="Y18" s="65"/>
      <c r="Z18" s="65" t="s">
        <v>331</v>
      </c>
      <c r="AA18" s="65" t="s">
        <v>340</v>
      </c>
      <c r="AB18" s="65" t="s">
        <v>328</v>
      </c>
      <c r="AC18" s="65" t="s">
        <v>381</v>
      </c>
      <c r="AD18" s="65" t="s">
        <v>326</v>
      </c>
      <c r="AE18" s="65" t="s">
        <v>382</v>
      </c>
      <c r="AF18" s="65"/>
      <c r="AG18" s="64"/>
    </row>
    <row r="19" spans="1:45" x14ac:dyDescent="0.35">
      <c r="A19" s="18">
        <v>17</v>
      </c>
      <c r="B19" s="20">
        <v>7</v>
      </c>
      <c r="C19" s="20">
        <v>4</v>
      </c>
      <c r="D19" s="20">
        <v>2</v>
      </c>
      <c r="E19" s="20">
        <v>1</v>
      </c>
      <c r="F19" s="20">
        <v>2</v>
      </c>
      <c r="G19" s="20" t="s">
        <v>54</v>
      </c>
      <c r="H19" s="20"/>
      <c r="I19" s="20"/>
      <c r="J19" s="20"/>
      <c r="K19" s="20"/>
      <c r="L19" s="20"/>
      <c r="M19" s="20"/>
      <c r="N19" s="20"/>
      <c r="O19" s="20"/>
      <c r="P19" s="23"/>
      <c r="Q19" s="23"/>
      <c r="R19" s="23"/>
      <c r="S19" s="23"/>
      <c r="T19" s="23"/>
      <c r="U19" s="15"/>
      <c r="V19" s="43"/>
      <c r="W19" s="162" t="s">
        <v>325</v>
      </c>
      <c r="X19" s="65" t="s">
        <v>332</v>
      </c>
      <c r="Y19" s="65"/>
      <c r="Z19" s="65" t="s">
        <v>371</v>
      </c>
      <c r="AA19" s="65" t="s">
        <v>372</v>
      </c>
      <c r="AB19" s="65" t="s">
        <v>380</v>
      </c>
      <c r="AC19" s="65"/>
      <c r="AD19" s="65"/>
      <c r="AE19" s="65"/>
      <c r="AF19" s="65"/>
      <c r="AG19" s="64"/>
      <c r="AK19" s="1" t="s">
        <v>611</v>
      </c>
    </row>
    <row r="20" spans="1:45" x14ac:dyDescent="0.35">
      <c r="A20" s="18">
        <v>18</v>
      </c>
      <c r="B20" s="20">
        <v>8</v>
      </c>
      <c r="C20" s="20">
        <v>6</v>
      </c>
      <c r="D20" s="20">
        <v>1</v>
      </c>
      <c r="E20" s="20">
        <v>1</v>
      </c>
      <c r="F20" s="20">
        <v>3</v>
      </c>
      <c r="G20" s="20" t="s">
        <v>54</v>
      </c>
      <c r="H20" s="20"/>
      <c r="I20" s="20"/>
      <c r="J20" s="20"/>
      <c r="K20" s="20"/>
      <c r="L20" s="20"/>
      <c r="M20" s="20"/>
      <c r="N20" s="20"/>
      <c r="O20" s="20"/>
      <c r="P20" s="23"/>
      <c r="Q20" s="23"/>
      <c r="R20" s="23"/>
      <c r="S20" s="23"/>
      <c r="T20" s="23"/>
      <c r="U20" s="15"/>
      <c r="V20" s="43"/>
      <c r="W20" s="162" t="s">
        <v>180</v>
      </c>
      <c r="X20" s="274" t="s">
        <v>153</v>
      </c>
      <c r="Y20" s="274"/>
      <c r="Z20" s="274"/>
      <c r="AA20" s="161" t="s">
        <v>335</v>
      </c>
      <c r="AB20" s="161" t="s">
        <v>336</v>
      </c>
      <c r="AC20" s="161" t="s">
        <v>337</v>
      </c>
      <c r="AD20" s="161" t="s">
        <v>338</v>
      </c>
      <c r="AE20" s="161" t="s">
        <v>60</v>
      </c>
      <c r="AF20" s="161" t="s">
        <v>339</v>
      </c>
      <c r="AG20" s="64"/>
      <c r="AN20" s="1" t="s">
        <v>603</v>
      </c>
    </row>
    <row r="21" spans="1:45" x14ac:dyDescent="0.35">
      <c r="A21" s="18"/>
      <c r="B21" s="20"/>
      <c r="C21" s="20"/>
      <c r="D21" s="20"/>
      <c r="E21" s="20"/>
      <c r="F21" s="20"/>
      <c r="G21" s="20"/>
      <c r="H21" s="20"/>
      <c r="I21" s="20"/>
      <c r="J21" s="20"/>
      <c r="K21" s="20"/>
      <c r="L21" s="20"/>
      <c r="M21" s="20"/>
      <c r="N21" s="20"/>
      <c r="O21" s="20"/>
      <c r="P21" s="23"/>
      <c r="Q21" s="23"/>
      <c r="R21" s="23"/>
      <c r="S21" s="23"/>
      <c r="T21" s="23"/>
      <c r="U21" s="15"/>
      <c r="V21" s="43"/>
      <c r="W21" s="162"/>
      <c r="X21" s="166"/>
      <c r="Y21" s="166" t="s">
        <v>385</v>
      </c>
      <c r="Z21" s="166" t="s">
        <v>386</v>
      </c>
      <c r="AA21" s="161"/>
      <c r="AB21" s="161"/>
      <c r="AC21" s="161"/>
      <c r="AD21" s="161"/>
      <c r="AE21" s="161"/>
      <c r="AF21" s="161"/>
      <c r="AG21" s="64"/>
      <c r="AK21" s="1" t="s">
        <v>607</v>
      </c>
      <c r="AN21" s="267" t="s">
        <v>602</v>
      </c>
      <c r="AO21" s="267"/>
      <c r="AP21" s="267"/>
    </row>
    <row r="22" spans="1:45" x14ac:dyDescent="0.35">
      <c r="A22" s="18">
        <v>19</v>
      </c>
      <c r="B22" s="20">
        <v>9</v>
      </c>
      <c r="C22" s="20">
        <v>7</v>
      </c>
      <c r="D22" s="20">
        <v>1</v>
      </c>
      <c r="E22" s="20">
        <v>1</v>
      </c>
      <c r="F22" s="20">
        <v>3</v>
      </c>
      <c r="G22" s="20" t="s">
        <v>54</v>
      </c>
      <c r="H22" s="20"/>
      <c r="I22" s="20"/>
      <c r="J22" s="20"/>
      <c r="K22" s="20"/>
      <c r="L22" s="20"/>
      <c r="M22" s="20"/>
      <c r="N22" s="20"/>
      <c r="O22" s="20"/>
      <c r="P22" s="23"/>
      <c r="Q22" s="23"/>
      <c r="R22" s="23"/>
      <c r="S22" s="23"/>
      <c r="T22" s="23"/>
      <c r="U22" s="15"/>
      <c r="V22" s="43"/>
      <c r="W22" s="162"/>
      <c r="X22" s="166" t="s">
        <v>333</v>
      </c>
      <c r="Y22" s="166"/>
      <c r="Z22" s="166" t="s">
        <v>150</v>
      </c>
      <c r="AA22" s="161" t="s">
        <v>342</v>
      </c>
      <c r="AB22" s="161">
        <v>1</v>
      </c>
      <c r="AC22" s="161">
        <v>0</v>
      </c>
      <c r="AD22" s="161" t="s">
        <v>349</v>
      </c>
      <c r="AE22" s="161" t="s">
        <v>356</v>
      </c>
      <c r="AF22" s="161" t="s">
        <v>361</v>
      </c>
      <c r="AG22" s="64" t="s">
        <v>373</v>
      </c>
      <c r="AH22"/>
      <c r="AJ22" s="1" t="s">
        <v>606</v>
      </c>
      <c r="AK22" s="266" t="s">
        <v>570</v>
      </c>
      <c r="AN22" s="1" t="s">
        <v>448</v>
      </c>
      <c r="AO22" s="1" t="s">
        <v>600</v>
      </c>
      <c r="AP22" s="1" t="s">
        <v>601</v>
      </c>
      <c r="AQ22" s="1" t="s">
        <v>608</v>
      </c>
      <c r="AR22" s="1" t="s">
        <v>609</v>
      </c>
      <c r="AS22" s="1" t="s">
        <v>610</v>
      </c>
    </row>
    <row r="23" spans="1:45" ht="15" thickBot="1" x14ac:dyDescent="0.4">
      <c r="A23" s="19">
        <v>20</v>
      </c>
      <c r="B23" s="22">
        <v>10</v>
      </c>
      <c r="C23" s="22">
        <v>8</v>
      </c>
      <c r="D23" s="22">
        <v>1</v>
      </c>
      <c r="E23" s="22">
        <v>1</v>
      </c>
      <c r="F23" s="22">
        <v>3</v>
      </c>
      <c r="G23" s="22" t="s">
        <v>54</v>
      </c>
      <c r="H23" s="22"/>
      <c r="I23" s="22"/>
      <c r="J23" s="22"/>
      <c r="K23" s="22"/>
      <c r="L23" s="22"/>
      <c r="M23" s="22"/>
      <c r="N23" s="22"/>
      <c r="O23" s="22"/>
      <c r="P23" s="25"/>
      <c r="Q23" s="25"/>
      <c r="R23" s="25"/>
      <c r="S23" s="25"/>
      <c r="T23" s="25"/>
      <c r="U23" s="16"/>
      <c r="V23" s="43"/>
      <c r="W23" s="162"/>
      <c r="X23" s="166" t="s">
        <v>333</v>
      </c>
      <c r="Y23" s="166"/>
      <c r="Z23" s="166" t="s">
        <v>62</v>
      </c>
      <c r="AA23" s="161" t="s">
        <v>341</v>
      </c>
      <c r="AB23" s="161">
        <v>1</v>
      </c>
      <c r="AC23" s="161">
        <v>1</v>
      </c>
      <c r="AD23" s="161"/>
      <c r="AE23" s="161" t="s">
        <v>356</v>
      </c>
      <c r="AF23" s="161" t="s">
        <v>361</v>
      </c>
      <c r="AG23" s="64" t="s">
        <v>373</v>
      </c>
      <c r="AH23"/>
      <c r="AJ23" s="1" t="s">
        <v>605</v>
      </c>
      <c r="AK23" s="263" t="s">
        <v>62</v>
      </c>
      <c r="AL23" s="1" t="s">
        <v>598</v>
      </c>
      <c r="AM23" s="1" t="s">
        <v>599</v>
      </c>
      <c r="AN23" s="1">
        <v>1000</v>
      </c>
      <c r="AO23" s="1">
        <v>1200</v>
      </c>
      <c r="AP23" s="1">
        <v>1300</v>
      </c>
      <c r="AQ23" s="1">
        <v>900</v>
      </c>
      <c r="AR23" s="1">
        <v>500</v>
      </c>
      <c r="AS23" s="1">
        <v>800</v>
      </c>
    </row>
    <row r="24" spans="1:45" x14ac:dyDescent="0.35">
      <c r="W24" s="162"/>
      <c r="X24" s="166" t="s">
        <v>333</v>
      </c>
      <c r="Y24" s="166"/>
      <c r="Z24" s="166" t="s">
        <v>334</v>
      </c>
      <c r="AA24" s="161" t="s">
        <v>343</v>
      </c>
      <c r="AB24" s="161">
        <v>1</v>
      </c>
      <c r="AC24" s="161">
        <v>1</v>
      </c>
      <c r="AD24" s="161" t="s">
        <v>350</v>
      </c>
      <c r="AE24" s="161" t="s">
        <v>356</v>
      </c>
      <c r="AF24" s="161" t="s">
        <v>361</v>
      </c>
      <c r="AG24" s="64" t="s">
        <v>373</v>
      </c>
      <c r="AH24"/>
      <c r="AI24" s="1">
        <v>2</v>
      </c>
      <c r="AJ24" s="1" t="s">
        <v>605</v>
      </c>
      <c r="AK24" s="263" t="s">
        <v>334</v>
      </c>
      <c r="AL24" s="1" t="s">
        <v>598</v>
      </c>
      <c r="AM24" s="1" t="s">
        <v>599</v>
      </c>
      <c r="AN24" s="1">
        <v>900</v>
      </c>
      <c r="AO24" s="1">
        <v>1200</v>
      </c>
      <c r="AP24" s="1">
        <v>1300</v>
      </c>
      <c r="AQ24" s="1">
        <v>1100</v>
      </c>
      <c r="AR24" s="1">
        <v>1200</v>
      </c>
      <c r="AS24" s="1">
        <v>1300</v>
      </c>
    </row>
    <row r="25" spans="1:45" x14ac:dyDescent="0.35">
      <c r="W25" s="162"/>
      <c r="X25" s="166" t="s">
        <v>333</v>
      </c>
      <c r="Y25" s="167"/>
      <c r="Z25" s="167" t="s">
        <v>330</v>
      </c>
      <c r="AA25" s="167" t="s">
        <v>344</v>
      </c>
      <c r="AB25" s="167">
        <v>1</v>
      </c>
      <c r="AC25" s="167">
        <v>2</v>
      </c>
      <c r="AD25" s="161" t="s">
        <v>351</v>
      </c>
      <c r="AE25" s="161" t="s">
        <v>356</v>
      </c>
      <c r="AF25" s="161" t="s">
        <v>361</v>
      </c>
      <c r="AG25" s="64" t="s">
        <v>373</v>
      </c>
      <c r="AH25"/>
      <c r="AI25" s="1">
        <v>2</v>
      </c>
      <c r="AJ25" s="1" t="s">
        <v>605</v>
      </c>
      <c r="AK25" s="264" t="s">
        <v>330</v>
      </c>
      <c r="AL25" s="1" t="s">
        <v>598</v>
      </c>
      <c r="AM25" s="1" t="s">
        <v>599</v>
      </c>
      <c r="AN25" s="1">
        <v>1000</v>
      </c>
      <c r="AO25" s="1">
        <v>1200</v>
      </c>
      <c r="AP25" s="1">
        <v>1300</v>
      </c>
      <c r="AQ25" s="1">
        <v>800</v>
      </c>
      <c r="AR25" s="1">
        <v>1000</v>
      </c>
      <c r="AS25" s="1">
        <v>900</v>
      </c>
    </row>
    <row r="26" spans="1:45" x14ac:dyDescent="0.35">
      <c r="W26" s="162"/>
      <c r="X26" s="166" t="s">
        <v>333</v>
      </c>
      <c r="Y26" s="167" t="s">
        <v>387</v>
      </c>
      <c r="Z26" s="167"/>
      <c r="AA26" s="167" t="s">
        <v>392</v>
      </c>
      <c r="AB26" s="284">
        <v>1</v>
      </c>
      <c r="AC26" s="275"/>
      <c r="AD26" s="161" t="s">
        <v>389</v>
      </c>
      <c r="AE26" s="161" t="s">
        <v>356</v>
      </c>
      <c r="AF26" s="161" t="s">
        <v>361</v>
      </c>
      <c r="AG26" s="64" t="s">
        <v>373</v>
      </c>
      <c r="AH26"/>
      <c r="AJ26" s="1" t="s">
        <v>605</v>
      </c>
      <c r="AK26" s="263" t="s">
        <v>61</v>
      </c>
      <c r="AL26" s="1" t="s">
        <v>598</v>
      </c>
      <c r="AM26" s="1" t="s">
        <v>599</v>
      </c>
      <c r="AN26" s="1">
        <v>1200</v>
      </c>
      <c r="AO26" s="1">
        <v>1300</v>
      </c>
      <c r="AP26" s="1">
        <v>1400</v>
      </c>
      <c r="AQ26" s="1">
        <v>1200</v>
      </c>
      <c r="AR26" s="1">
        <v>1000</v>
      </c>
      <c r="AS26" s="1">
        <v>900</v>
      </c>
    </row>
    <row r="27" spans="1:45" x14ac:dyDescent="0.35">
      <c r="W27" s="162"/>
      <c r="X27" s="166" t="s">
        <v>333</v>
      </c>
      <c r="Y27" s="167" t="s">
        <v>388</v>
      </c>
      <c r="Z27" s="167"/>
      <c r="AA27" s="167" t="s">
        <v>393</v>
      </c>
      <c r="AB27" s="284"/>
      <c r="AC27" s="275"/>
      <c r="AD27" s="161" t="s">
        <v>390</v>
      </c>
      <c r="AE27" s="161" t="s">
        <v>356</v>
      </c>
      <c r="AF27" s="161" t="s">
        <v>361</v>
      </c>
      <c r="AG27" s="64" t="s">
        <v>373</v>
      </c>
      <c r="AH27"/>
      <c r="AJ27" s="1" t="s">
        <v>605</v>
      </c>
      <c r="AK27" s="263" t="s">
        <v>61</v>
      </c>
      <c r="AL27" s="1" t="s">
        <v>598</v>
      </c>
      <c r="AM27" s="1" t="s">
        <v>599</v>
      </c>
      <c r="AN27" s="1">
        <v>1000</v>
      </c>
      <c r="AO27" s="1">
        <v>1200</v>
      </c>
      <c r="AP27" s="1">
        <v>1300</v>
      </c>
      <c r="AQ27" s="1">
        <v>1100</v>
      </c>
      <c r="AR27" s="1">
        <v>1000</v>
      </c>
      <c r="AS27" s="1">
        <v>700</v>
      </c>
    </row>
    <row r="28" spans="1:45" x14ac:dyDescent="0.35">
      <c r="W28" s="162"/>
      <c r="X28" s="166" t="s">
        <v>333</v>
      </c>
      <c r="Y28" s="166"/>
      <c r="Z28" s="166" t="s">
        <v>61</v>
      </c>
      <c r="AA28" s="161" t="s">
        <v>345</v>
      </c>
      <c r="AB28" s="161">
        <v>1</v>
      </c>
      <c r="AC28" s="161">
        <v>1</v>
      </c>
      <c r="AD28" s="161" t="s">
        <v>352</v>
      </c>
      <c r="AE28" s="161" t="s">
        <v>356</v>
      </c>
      <c r="AF28" s="161" t="s">
        <v>361</v>
      </c>
      <c r="AG28" s="64" t="s">
        <v>373</v>
      </c>
      <c r="AJ28" s="1" t="s">
        <v>605</v>
      </c>
      <c r="AK28" s="264" t="s">
        <v>330</v>
      </c>
      <c r="AL28" s="1" t="s">
        <v>598</v>
      </c>
      <c r="AM28" s="1" t="s">
        <v>599</v>
      </c>
      <c r="AN28" s="1">
        <v>1500</v>
      </c>
      <c r="AO28" s="1">
        <v>1700</v>
      </c>
      <c r="AP28" s="1">
        <v>2000</v>
      </c>
      <c r="AQ28" s="1">
        <v>1900</v>
      </c>
      <c r="AR28" s="1">
        <v>1600</v>
      </c>
      <c r="AS28" s="1">
        <v>1500</v>
      </c>
    </row>
    <row r="29" spans="1:45" ht="15" thickBot="1" x14ac:dyDescent="0.4">
      <c r="W29" s="162" t="s">
        <v>181</v>
      </c>
      <c r="X29" s="166" t="s">
        <v>333</v>
      </c>
      <c r="Y29" s="166"/>
      <c r="Z29" s="166" t="s">
        <v>150</v>
      </c>
      <c r="AA29" s="161" t="s">
        <v>346</v>
      </c>
      <c r="AB29" s="161">
        <v>1</v>
      </c>
      <c r="AC29" s="161">
        <v>1</v>
      </c>
      <c r="AD29" s="161" t="s">
        <v>350</v>
      </c>
      <c r="AE29" s="161" t="s">
        <v>356</v>
      </c>
      <c r="AF29" s="161" t="s">
        <v>361</v>
      </c>
      <c r="AG29" s="64" t="s">
        <v>373</v>
      </c>
      <c r="AK29" s="1" t="s">
        <v>570</v>
      </c>
      <c r="AN29" s="1">
        <f>SUM(AN23:AN28)</f>
        <v>6600</v>
      </c>
      <c r="AP29" s="1">
        <f>SUM(AR23,AN24,AQ25,AS26,AS27,AS28)</f>
        <v>5300</v>
      </c>
    </row>
    <row r="30" spans="1:45" ht="15" thickBot="1" x14ac:dyDescent="0.4">
      <c r="W30" s="168" t="s">
        <v>347</v>
      </c>
      <c r="X30" s="169"/>
      <c r="Y30" s="169"/>
      <c r="Z30" s="170"/>
      <c r="AA30" s="173" t="s">
        <v>391</v>
      </c>
      <c r="AB30" s="164">
        <v>7</v>
      </c>
      <c r="AC30" s="165">
        <v>6</v>
      </c>
      <c r="AD30" s="271"/>
      <c r="AE30" s="272"/>
      <c r="AF30" s="272"/>
      <c r="AG30" s="273"/>
      <c r="AN30" s="1">
        <v>5000</v>
      </c>
      <c r="AP30" s="1">
        <v>5000</v>
      </c>
    </row>
    <row r="31" spans="1:45" ht="29" x14ac:dyDescent="0.35">
      <c r="W31" s="171"/>
      <c r="X31" s="172"/>
      <c r="Y31" s="172"/>
      <c r="Z31" s="172"/>
      <c r="AA31" s="172"/>
      <c r="AB31" s="163" t="s">
        <v>348</v>
      </c>
      <c r="AC31" s="161"/>
      <c r="AD31" s="161"/>
      <c r="AE31" s="161"/>
      <c r="AF31" s="161"/>
      <c r="AG31" s="64"/>
      <c r="AM31" s="1" t="s">
        <v>604</v>
      </c>
      <c r="AN31" s="1">
        <v>11000</v>
      </c>
      <c r="AP31" s="1">
        <v>10300</v>
      </c>
    </row>
    <row r="32" spans="1:45" x14ac:dyDescent="0.35">
      <c r="W32" s="162"/>
      <c r="X32" s="65"/>
      <c r="Y32" s="65"/>
      <c r="Z32" s="65"/>
      <c r="AA32" s="65"/>
      <c r="AB32" s="163"/>
      <c r="AC32" s="65"/>
      <c r="AD32" s="65"/>
      <c r="AE32" s="65"/>
      <c r="AF32" s="65"/>
      <c r="AG32" s="64"/>
    </row>
    <row r="33" spans="23:33" x14ac:dyDescent="0.35">
      <c r="W33" s="162" t="s">
        <v>357</v>
      </c>
      <c r="X33" s="65" t="s">
        <v>358</v>
      </c>
      <c r="Y33" s="65"/>
      <c r="Z33" s="65" t="s">
        <v>359</v>
      </c>
      <c r="AA33" s="65"/>
      <c r="AB33" s="65"/>
      <c r="AC33" s="65"/>
      <c r="AD33" s="65"/>
      <c r="AE33" s="65"/>
      <c r="AF33" s="65"/>
      <c r="AG33" s="64"/>
    </row>
    <row r="34" spans="23:33" x14ac:dyDescent="0.35">
      <c r="W34" s="162" t="s">
        <v>126</v>
      </c>
      <c r="X34" s="65" t="s">
        <v>358</v>
      </c>
      <c r="Y34" s="65"/>
      <c r="Z34" s="65" t="s">
        <v>359</v>
      </c>
      <c r="AA34" s="65" t="s">
        <v>398</v>
      </c>
      <c r="AB34" s="65"/>
      <c r="AC34" s="65"/>
      <c r="AD34" s="65"/>
      <c r="AE34" s="65"/>
      <c r="AF34" s="65"/>
      <c r="AG34" s="64"/>
    </row>
    <row r="35" spans="23:33" x14ac:dyDescent="0.35">
      <c r="W35" s="162" t="s">
        <v>408</v>
      </c>
      <c r="X35" s="65" t="s">
        <v>409</v>
      </c>
      <c r="Y35" s="65"/>
      <c r="Z35" s="179" t="s">
        <v>410</v>
      </c>
      <c r="AA35" s="65"/>
      <c r="AB35" s="65"/>
      <c r="AC35" s="65"/>
      <c r="AD35" s="65"/>
      <c r="AE35" s="65"/>
      <c r="AF35" s="65"/>
      <c r="AG35" s="64"/>
    </row>
    <row r="36" spans="23:33" x14ac:dyDescent="0.35">
      <c r="W36" s="162" t="s">
        <v>360</v>
      </c>
      <c r="X36" s="65" t="s">
        <v>70</v>
      </c>
      <c r="Y36" s="65"/>
      <c r="Z36" s="65"/>
      <c r="AA36" s="65" t="s">
        <v>398</v>
      </c>
      <c r="AB36" s="65" t="s">
        <v>337</v>
      </c>
      <c r="AC36" s="65"/>
      <c r="AD36" s="65"/>
      <c r="AE36" s="65"/>
      <c r="AF36" s="65"/>
      <c r="AG36" s="64"/>
    </row>
    <row r="37" spans="23:33" x14ac:dyDescent="0.35">
      <c r="W37" s="162" t="s">
        <v>362</v>
      </c>
      <c r="X37" s="65"/>
      <c r="Y37" s="65"/>
      <c r="Z37" s="65"/>
      <c r="AA37" s="65"/>
      <c r="AB37" s="65"/>
      <c r="AC37" s="65"/>
      <c r="AD37" s="65"/>
      <c r="AE37" s="65"/>
      <c r="AF37" s="65"/>
      <c r="AG37" s="64"/>
    </row>
    <row r="38" spans="23:33" x14ac:dyDescent="0.35">
      <c r="W38" s="162" t="s">
        <v>327</v>
      </c>
      <c r="X38" s="65" t="s">
        <v>379</v>
      </c>
      <c r="Y38" s="65"/>
      <c r="Z38" s="65" t="s">
        <v>378</v>
      </c>
      <c r="AA38" s="65" t="s">
        <v>446</v>
      </c>
      <c r="AB38" s="65"/>
      <c r="AC38" s="65"/>
      <c r="AD38" s="65"/>
      <c r="AE38" s="65"/>
      <c r="AF38" s="65"/>
      <c r="AG38" s="64"/>
    </row>
    <row r="39" spans="23:33" x14ac:dyDescent="0.35">
      <c r="W39" s="62"/>
      <c r="X39" s="161"/>
      <c r="Y39" s="161"/>
      <c r="Z39" s="161"/>
      <c r="AA39" s="65"/>
      <c r="AB39" s="65"/>
      <c r="AC39" s="65"/>
      <c r="AD39" s="65"/>
      <c r="AE39" s="65"/>
      <c r="AF39" s="65"/>
      <c r="AG39" s="64"/>
    </row>
    <row r="40" spans="23:33" x14ac:dyDescent="0.35">
      <c r="W40" s="162" t="s">
        <v>125</v>
      </c>
      <c r="X40" s="65" t="s">
        <v>358</v>
      </c>
      <c r="Y40" s="65"/>
      <c r="Z40" s="65" t="s">
        <v>375</v>
      </c>
      <c r="AA40" s="65"/>
      <c r="AB40" s="65" t="s">
        <v>398</v>
      </c>
      <c r="AC40" s="179" t="s">
        <v>553</v>
      </c>
      <c r="AD40" s="65"/>
      <c r="AE40" s="65"/>
      <c r="AF40" s="65"/>
      <c r="AG40" s="64"/>
    </row>
    <row r="41" spans="23:33" x14ac:dyDescent="0.35">
      <c r="W41" s="177" t="s">
        <v>374</v>
      </c>
      <c r="X41" s="176" t="s">
        <v>411</v>
      </c>
      <c r="Y41" s="176"/>
      <c r="Z41" s="176"/>
      <c r="AA41" s="176"/>
      <c r="AB41" s="176"/>
      <c r="AC41" s="176"/>
      <c r="AD41" s="176"/>
      <c r="AE41" s="65"/>
      <c r="AF41" s="65"/>
      <c r="AG41" s="64"/>
    </row>
    <row r="42" spans="23:33" x14ac:dyDescent="0.35">
      <c r="W42" s="177" t="s">
        <v>394</v>
      </c>
      <c r="X42" s="174" t="s">
        <v>391</v>
      </c>
      <c r="Y42" s="174" t="s">
        <v>395</v>
      </c>
      <c r="Z42" s="174">
        <v>55</v>
      </c>
      <c r="AA42" s="175" t="s">
        <v>396</v>
      </c>
      <c r="AB42" s="176"/>
      <c r="AC42" s="176"/>
      <c r="AD42" s="176"/>
      <c r="AE42" s="65"/>
      <c r="AF42" s="65"/>
      <c r="AG42" s="64"/>
    </row>
    <row r="43" spans="23:33" x14ac:dyDescent="0.35">
      <c r="W43" s="162" t="s">
        <v>383</v>
      </c>
      <c r="X43" s="161" t="s">
        <v>384</v>
      </c>
      <c r="Y43" s="65"/>
      <c r="Z43" s="65"/>
      <c r="AA43" s="65"/>
      <c r="AB43" s="65"/>
      <c r="AC43" s="65"/>
      <c r="AD43" s="65"/>
      <c r="AE43" s="65"/>
      <c r="AF43" s="65"/>
      <c r="AG43" s="64"/>
    </row>
    <row r="44" spans="23:33" x14ac:dyDescent="0.35">
      <c r="W44" s="162" t="s">
        <v>376</v>
      </c>
      <c r="X44" s="65" t="s">
        <v>377</v>
      </c>
      <c r="Y44" s="65"/>
      <c r="Z44" s="65"/>
      <c r="AA44" s="65"/>
      <c r="AB44" s="65"/>
      <c r="AC44" s="65"/>
      <c r="AD44" s="65"/>
      <c r="AE44" s="65"/>
      <c r="AF44" s="65"/>
      <c r="AG44" s="64"/>
    </row>
    <row r="45" spans="23:33" x14ac:dyDescent="0.35">
      <c r="W45" s="162"/>
      <c r="X45" s="65"/>
      <c r="Y45" s="65"/>
      <c r="Z45" s="65"/>
      <c r="AA45" s="65"/>
      <c r="AB45" s="65"/>
      <c r="AC45" s="65"/>
      <c r="AD45" s="65"/>
      <c r="AE45" s="65"/>
      <c r="AF45" s="65"/>
      <c r="AG45" s="64"/>
    </row>
    <row r="46" spans="23:33" x14ac:dyDescent="0.35">
      <c r="W46" s="162"/>
      <c r="X46" s="65"/>
      <c r="Y46" s="65"/>
      <c r="Z46" s="65"/>
      <c r="AA46" s="65"/>
      <c r="AB46" s="65"/>
      <c r="AC46" s="65"/>
      <c r="AD46" s="65"/>
      <c r="AE46" s="65"/>
      <c r="AF46" s="65"/>
      <c r="AG46" s="64"/>
    </row>
    <row r="47" spans="23:33" x14ac:dyDescent="0.35">
      <c r="W47" s="162" t="s">
        <v>363</v>
      </c>
      <c r="X47" s="65" t="s">
        <v>171</v>
      </c>
      <c r="Y47" s="65"/>
      <c r="Z47" s="65" t="s">
        <v>312</v>
      </c>
      <c r="AA47" s="65" t="s">
        <v>397</v>
      </c>
      <c r="AB47" s="65"/>
      <c r="AC47" s="65"/>
      <c r="AD47" s="65"/>
      <c r="AE47" s="65"/>
      <c r="AF47" s="65"/>
      <c r="AG47" s="64"/>
    </row>
    <row r="48" spans="23:33" x14ac:dyDescent="0.35">
      <c r="W48" s="162" t="s">
        <v>365</v>
      </c>
      <c r="X48" s="65" t="s">
        <v>171</v>
      </c>
      <c r="Y48" s="65"/>
      <c r="Z48" s="65" t="s">
        <v>312</v>
      </c>
      <c r="AA48" s="65" t="s">
        <v>397</v>
      </c>
      <c r="AB48" s="65"/>
      <c r="AC48" s="65"/>
      <c r="AD48" s="65"/>
      <c r="AE48" s="65"/>
      <c r="AF48" s="65"/>
      <c r="AG48" s="64"/>
    </row>
    <row r="49" spans="23:33" x14ac:dyDescent="0.35">
      <c r="W49" s="162" t="s">
        <v>364</v>
      </c>
      <c r="X49" s="65" t="s">
        <v>171</v>
      </c>
      <c r="Y49" s="65"/>
      <c r="Z49" s="65" t="s">
        <v>312</v>
      </c>
      <c r="AA49" s="65" t="s">
        <v>397</v>
      </c>
      <c r="AB49" s="65"/>
      <c r="AC49" s="65"/>
      <c r="AD49" s="65"/>
      <c r="AE49" s="65"/>
      <c r="AF49" s="65"/>
      <c r="AG49" s="64"/>
    </row>
    <row r="50" spans="23:33" x14ac:dyDescent="0.35">
      <c r="W50" s="162" t="s">
        <v>366</v>
      </c>
      <c r="X50" s="65" t="s">
        <v>171</v>
      </c>
      <c r="Y50" s="65"/>
      <c r="Z50" s="65" t="s">
        <v>312</v>
      </c>
      <c r="AA50" s="65" t="s">
        <v>397</v>
      </c>
      <c r="AB50" s="65"/>
      <c r="AC50" s="65"/>
      <c r="AD50" s="65"/>
      <c r="AE50" s="65"/>
      <c r="AF50" s="65"/>
      <c r="AG50" s="64"/>
    </row>
    <row r="51" spans="23:33" x14ac:dyDescent="0.35">
      <c r="W51" s="162" t="s">
        <v>367</v>
      </c>
      <c r="X51" s="65" t="s">
        <v>171</v>
      </c>
      <c r="Y51" s="65"/>
      <c r="Z51" s="65" t="s">
        <v>368</v>
      </c>
      <c r="AA51" s="161"/>
      <c r="AB51" s="161"/>
      <c r="AC51" s="161"/>
      <c r="AD51" s="161"/>
      <c r="AE51" s="161"/>
      <c r="AF51" s="161"/>
      <c r="AG51" s="64"/>
    </row>
    <row r="52" spans="23:33" ht="29" x14ac:dyDescent="0.35">
      <c r="W52" s="162" t="s">
        <v>418</v>
      </c>
      <c r="X52" s="65" t="s">
        <v>421</v>
      </c>
      <c r="Y52" s="65"/>
      <c r="Z52" s="65" t="s">
        <v>419</v>
      </c>
      <c r="AA52" s="184" t="s">
        <v>420</v>
      </c>
      <c r="AB52" s="161" t="s">
        <v>216</v>
      </c>
      <c r="AC52" s="179" t="s">
        <v>438</v>
      </c>
      <c r="AD52" s="161"/>
      <c r="AE52" s="161"/>
      <c r="AF52" s="161"/>
      <c r="AG52" s="64"/>
    </row>
    <row r="53" spans="23:33" x14ac:dyDescent="0.35">
      <c r="W53" s="162"/>
      <c r="X53" s="161"/>
      <c r="Y53" s="161"/>
      <c r="Z53" s="161"/>
      <c r="AA53" s="161"/>
      <c r="AB53" s="161"/>
      <c r="AC53" s="161"/>
      <c r="AD53" s="161"/>
      <c r="AE53" s="161"/>
      <c r="AF53" s="161"/>
      <c r="AG53" s="64"/>
    </row>
    <row r="54" spans="23:33" x14ac:dyDescent="0.35">
      <c r="W54" s="162"/>
      <c r="X54" s="161"/>
      <c r="Y54" s="161"/>
      <c r="Z54" s="161"/>
      <c r="AA54" s="20" t="s">
        <v>369</v>
      </c>
      <c r="AB54" s="161"/>
      <c r="AC54" s="161"/>
      <c r="AD54" s="161"/>
      <c r="AE54" s="161"/>
      <c r="AF54" s="161"/>
      <c r="AG54" s="64"/>
    </row>
    <row r="55" spans="23:33" ht="15" thickBot="1" x14ac:dyDescent="0.4">
      <c r="W55" s="66"/>
      <c r="X55" s="160"/>
      <c r="Y55" s="160"/>
      <c r="Z55" s="160"/>
      <c r="AA55" s="22" t="s">
        <v>370</v>
      </c>
      <c r="AB55" s="160"/>
      <c r="AC55" s="160"/>
      <c r="AD55" s="160"/>
      <c r="AE55" s="160"/>
      <c r="AF55" s="160"/>
      <c r="AG55" s="68"/>
    </row>
    <row r="57" spans="23:33" x14ac:dyDescent="0.35">
      <c r="X57" s="1">
        <v>2</v>
      </c>
      <c r="Y57" s="1" t="s">
        <v>458</v>
      </c>
      <c r="Z57" s="1">
        <v>1300</v>
      </c>
      <c r="AA57" s="1">
        <v>6</v>
      </c>
      <c r="AB57" s="1">
        <f>Z57*AA57</f>
        <v>7800</v>
      </c>
      <c r="AC57" s="1">
        <v>500</v>
      </c>
      <c r="AD57" s="1">
        <v>7</v>
      </c>
      <c r="AE57" s="1">
        <v>3500</v>
      </c>
      <c r="AF57" s="1" t="s">
        <v>4</v>
      </c>
    </row>
    <row r="58" spans="23:33" x14ac:dyDescent="0.35">
      <c r="X58" s="1">
        <v>2</v>
      </c>
      <c r="Y58" s="1" t="s">
        <v>458</v>
      </c>
      <c r="Z58" s="1">
        <v>1300</v>
      </c>
      <c r="AA58" s="1">
        <v>6</v>
      </c>
      <c r="AB58" s="1">
        <f>Z58*AA58</f>
        <v>7800</v>
      </c>
      <c r="AC58" s="1">
        <v>500</v>
      </c>
      <c r="AD58" s="1">
        <v>7</v>
      </c>
      <c r="AE58" s="1">
        <v>3500</v>
      </c>
    </row>
    <row r="59" spans="23:33" x14ac:dyDescent="0.35">
      <c r="AB59" s="1">
        <f>SUM(AB57:AB58)</f>
        <v>15600</v>
      </c>
      <c r="AE59" s="1">
        <v>7000</v>
      </c>
    </row>
    <row r="61" spans="23:33" x14ac:dyDescent="0.35">
      <c r="AB61" s="1">
        <v>22600</v>
      </c>
      <c r="AC61" s="1" t="s">
        <v>459</v>
      </c>
      <c r="AE61" s="1">
        <v>11300</v>
      </c>
    </row>
    <row r="62" spans="23:33" x14ac:dyDescent="0.35">
      <c r="W62" s="1">
        <v>3</v>
      </c>
      <c r="X62" s="1">
        <v>1</v>
      </c>
      <c r="Y62" s="1" t="s">
        <v>458</v>
      </c>
      <c r="Z62" s="1">
        <v>1800</v>
      </c>
      <c r="AA62" s="1">
        <v>6</v>
      </c>
      <c r="AB62" s="1">
        <f>Z62*AA62</f>
        <v>10800</v>
      </c>
      <c r="AC62" s="1">
        <v>500</v>
      </c>
      <c r="AD62" s="1">
        <v>7</v>
      </c>
      <c r="AE62" s="1">
        <v>3500</v>
      </c>
      <c r="AF62" s="1" t="s">
        <v>4</v>
      </c>
    </row>
    <row r="64" spans="23:33" x14ac:dyDescent="0.35">
      <c r="AB64" s="1">
        <f>SUM(AB62,AE62)</f>
        <v>14300</v>
      </c>
    </row>
    <row r="65" spans="23:31" x14ac:dyDescent="0.35">
      <c r="W65" s="1">
        <v>2</v>
      </c>
      <c r="X65" s="1">
        <v>2</v>
      </c>
      <c r="Y65" s="1" t="s">
        <v>458</v>
      </c>
      <c r="Z65" s="1">
        <v>1300</v>
      </c>
      <c r="AA65" s="1">
        <v>6</v>
      </c>
      <c r="AB65" s="1">
        <f>Z65*AA65</f>
        <v>7800</v>
      </c>
      <c r="AC65" s="1">
        <v>500</v>
      </c>
      <c r="AD65" s="1">
        <v>7</v>
      </c>
      <c r="AE65" s="1">
        <v>7000</v>
      </c>
    </row>
  </sheetData>
  <mergeCells count="14">
    <mergeCell ref="J1:M1"/>
    <mergeCell ref="W5:AG5"/>
    <mergeCell ref="AC11:AD11"/>
    <mergeCell ref="AE11:AF11"/>
    <mergeCell ref="AA7:AB7"/>
    <mergeCell ref="AC7:AF7"/>
    <mergeCell ref="AA10:AB10"/>
    <mergeCell ref="AC10:AF10"/>
    <mergeCell ref="AN21:AP21"/>
    <mergeCell ref="W16:AG16"/>
    <mergeCell ref="AD30:AG30"/>
    <mergeCell ref="X20:Z20"/>
    <mergeCell ref="AC26:AC27"/>
    <mergeCell ref="AB26:AB27"/>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D0308-7A56-4A8B-B7CD-F08A0219AFEB}">
  <dimension ref="A1:O64"/>
  <sheetViews>
    <sheetView topLeftCell="B14" workbookViewId="0">
      <selection activeCell="F26" sqref="F26"/>
    </sheetView>
  </sheetViews>
  <sheetFormatPr defaultRowHeight="14.5" x14ac:dyDescent="0.35"/>
  <cols>
    <col min="1" max="1" width="28.7265625" bestFit="1" customWidth="1"/>
    <col min="2" max="2" width="19.08984375" bestFit="1" customWidth="1"/>
    <col min="3" max="3" width="23.08984375" bestFit="1" customWidth="1"/>
    <col min="4" max="4" width="19.90625" bestFit="1" customWidth="1"/>
    <col min="5" max="5" width="31.54296875" bestFit="1" customWidth="1"/>
    <col min="6" max="6" width="10.453125" bestFit="1" customWidth="1"/>
    <col min="7" max="9" width="10.453125" customWidth="1"/>
    <col min="10" max="10" width="21.26953125" customWidth="1"/>
    <col min="11" max="11" width="20.36328125" bestFit="1" customWidth="1"/>
    <col min="12" max="12" width="12.26953125" bestFit="1" customWidth="1"/>
    <col min="13" max="13" width="17.54296875" customWidth="1"/>
    <col min="14" max="14" width="17.81640625" bestFit="1" customWidth="1"/>
    <col min="15" max="15" width="22" bestFit="1" customWidth="1"/>
  </cols>
  <sheetData>
    <row r="1" spans="1:15" x14ac:dyDescent="0.35">
      <c r="A1" s="114" t="s">
        <v>295</v>
      </c>
      <c r="B1" s="115" t="s">
        <v>317</v>
      </c>
      <c r="C1" s="115" t="s">
        <v>296</v>
      </c>
      <c r="D1" s="115" t="s">
        <v>243</v>
      </c>
      <c r="E1" s="106" t="s">
        <v>316</v>
      </c>
      <c r="F1" s="106"/>
      <c r="G1" s="106" t="s">
        <v>302</v>
      </c>
      <c r="H1" s="106"/>
      <c r="I1" s="155" t="s">
        <v>318</v>
      </c>
      <c r="J1" s="106"/>
      <c r="K1" s="106"/>
      <c r="L1" s="106"/>
      <c r="M1" s="155"/>
      <c r="N1" s="155"/>
      <c r="O1" s="155"/>
    </row>
    <row r="2" spans="1:15" x14ac:dyDescent="0.35">
      <c r="A2" s="106" t="s">
        <v>533</v>
      </c>
      <c r="B2" s="106" t="s">
        <v>402</v>
      </c>
      <c r="C2" s="106" t="s">
        <v>72</v>
      </c>
      <c r="D2" s="106" t="s">
        <v>44</v>
      </c>
      <c r="E2" s="132" t="s">
        <v>538</v>
      </c>
      <c r="F2" s="106"/>
      <c r="G2" s="106"/>
      <c r="H2" s="106"/>
      <c r="I2" s="106"/>
      <c r="J2" s="106"/>
      <c r="K2" s="106"/>
      <c r="L2" s="106"/>
      <c r="M2" s="106"/>
      <c r="N2" s="132"/>
      <c r="O2" s="132"/>
    </row>
    <row r="3" spans="1:15" x14ac:dyDescent="0.35">
      <c r="A3" s="117" t="s">
        <v>309</v>
      </c>
      <c r="B3" s="108">
        <v>4</v>
      </c>
      <c r="C3" s="132" t="s">
        <v>440</v>
      </c>
      <c r="D3" s="106"/>
      <c r="E3" s="106"/>
      <c r="F3" s="106"/>
      <c r="G3" s="106"/>
      <c r="H3" s="106"/>
      <c r="I3" s="106"/>
      <c r="J3" s="106"/>
      <c r="K3" s="106"/>
      <c r="L3" s="106"/>
      <c r="M3" s="106"/>
      <c r="N3" s="106"/>
      <c r="O3" s="106"/>
    </row>
    <row r="4" spans="1:15" x14ac:dyDescent="0.35">
      <c r="A4" s="117" t="s">
        <v>492</v>
      </c>
      <c r="B4" s="108" t="s">
        <v>493</v>
      </c>
      <c r="C4" s="231" t="s">
        <v>532</v>
      </c>
      <c r="D4" s="106" t="s">
        <v>534</v>
      </c>
      <c r="E4" s="132" t="s">
        <v>536</v>
      </c>
      <c r="F4" s="106"/>
      <c r="G4" s="106"/>
      <c r="H4" s="106"/>
      <c r="I4" s="106"/>
      <c r="J4" s="106"/>
      <c r="K4" s="106"/>
      <c r="L4" s="106"/>
      <c r="M4" s="106"/>
      <c r="N4" s="106"/>
      <c r="O4" s="106"/>
    </row>
    <row r="5" spans="1:15" x14ac:dyDescent="0.35">
      <c r="A5" s="117" t="s">
        <v>310</v>
      </c>
      <c r="B5" s="106" t="s">
        <v>537</v>
      </c>
      <c r="C5" s="231" t="s">
        <v>540</v>
      </c>
      <c r="D5" s="106" t="s">
        <v>539</v>
      </c>
      <c r="E5" s="106" t="s">
        <v>541</v>
      </c>
      <c r="F5" s="132" t="s">
        <v>542</v>
      </c>
      <c r="G5" s="106"/>
      <c r="H5" s="106"/>
      <c r="I5" s="106"/>
      <c r="J5" s="132"/>
      <c r="K5" s="106"/>
      <c r="L5" s="106"/>
      <c r="M5" s="106"/>
      <c r="N5" s="106"/>
      <c r="O5" s="106"/>
    </row>
    <row r="6" spans="1:15" x14ac:dyDescent="0.35">
      <c r="A6" s="117" t="s">
        <v>299</v>
      </c>
      <c r="B6" s="106" t="s">
        <v>60</v>
      </c>
      <c r="C6" s="106"/>
      <c r="D6" s="106"/>
      <c r="E6" s="106"/>
      <c r="F6" s="106"/>
      <c r="G6" s="106"/>
      <c r="H6" s="106"/>
      <c r="I6" s="106"/>
      <c r="J6" s="106"/>
      <c r="K6" s="106"/>
      <c r="L6" s="106"/>
      <c r="M6" s="106"/>
      <c r="N6" s="106"/>
      <c r="O6" s="106"/>
    </row>
    <row r="7" spans="1:15" x14ac:dyDescent="0.35">
      <c r="A7" s="117" t="s">
        <v>311</v>
      </c>
      <c r="B7" s="106" t="s">
        <v>535</v>
      </c>
      <c r="C7" s="106"/>
      <c r="D7" s="106"/>
      <c r="E7" s="106"/>
      <c r="F7" s="106"/>
      <c r="G7" s="106"/>
      <c r="H7" s="106"/>
      <c r="I7" s="106"/>
      <c r="J7" s="106"/>
      <c r="K7" s="106"/>
      <c r="L7" s="106"/>
      <c r="M7" s="106"/>
      <c r="N7" s="106"/>
      <c r="O7" s="106"/>
    </row>
    <row r="8" spans="1:15" x14ac:dyDescent="0.35">
      <c r="A8" s="117" t="s">
        <v>313</v>
      </c>
      <c r="B8" s="132" t="s">
        <v>267</v>
      </c>
      <c r="C8" s="132"/>
      <c r="D8" s="106"/>
      <c r="E8" s="106"/>
      <c r="F8" s="106"/>
      <c r="G8" s="106"/>
      <c r="H8" s="106"/>
      <c r="I8" s="106"/>
      <c r="J8" s="106"/>
      <c r="K8" s="106"/>
      <c r="L8" s="106"/>
      <c r="M8" s="106"/>
      <c r="N8" s="106"/>
      <c r="O8" s="106"/>
    </row>
    <row r="9" spans="1:15" x14ac:dyDescent="0.35">
      <c r="A9" s="117" t="s">
        <v>196</v>
      </c>
      <c r="B9" s="106" t="s">
        <v>23</v>
      </c>
      <c r="C9" s="106" t="s">
        <v>22</v>
      </c>
      <c r="D9" s="106" t="s">
        <v>24</v>
      </c>
      <c r="E9" s="106"/>
      <c r="F9" s="106"/>
      <c r="G9" s="106"/>
      <c r="H9" s="106"/>
      <c r="I9" s="106"/>
      <c r="J9" s="106"/>
      <c r="K9" s="106"/>
      <c r="L9" s="106"/>
      <c r="M9" s="106"/>
      <c r="N9" s="106"/>
      <c r="O9" s="106"/>
    </row>
    <row r="10" spans="1:15" x14ac:dyDescent="0.35">
      <c r="A10" s="117" t="s">
        <v>300</v>
      </c>
      <c r="B10" s="106" t="s">
        <v>274</v>
      </c>
      <c r="C10" s="106" t="s">
        <v>186</v>
      </c>
      <c r="D10" s="106" t="s">
        <v>276</v>
      </c>
      <c r="E10" s="106"/>
      <c r="F10" s="106"/>
      <c r="G10" s="106"/>
      <c r="H10" s="106"/>
      <c r="I10" s="106"/>
      <c r="J10" s="106"/>
      <c r="K10" s="106"/>
      <c r="L10" s="106"/>
      <c r="M10" s="106"/>
      <c r="N10" s="106"/>
      <c r="O10" s="106"/>
    </row>
    <row r="11" spans="1:15" x14ac:dyDescent="0.35">
      <c r="A11" s="117" t="s">
        <v>303</v>
      </c>
      <c r="B11" s="106"/>
      <c r="C11" s="106"/>
      <c r="D11" s="105"/>
      <c r="E11" s="105"/>
      <c r="F11" s="105"/>
      <c r="G11" s="105"/>
      <c r="H11" s="106"/>
      <c r="I11" s="106"/>
      <c r="J11" s="105"/>
      <c r="K11" s="105"/>
      <c r="L11" s="106"/>
      <c r="M11" s="106"/>
      <c r="N11" s="106"/>
      <c r="O11" s="106"/>
    </row>
    <row r="12" spans="1:15" x14ac:dyDescent="0.35">
      <c r="A12" s="117" t="s">
        <v>240</v>
      </c>
      <c r="B12" s="105"/>
      <c r="C12" s="105"/>
      <c r="D12" s="105" t="s">
        <v>577</v>
      </c>
      <c r="E12" s="105"/>
      <c r="F12" s="105" t="s">
        <v>576</v>
      </c>
      <c r="G12" s="105"/>
      <c r="H12" s="106"/>
      <c r="I12" s="106"/>
      <c r="J12" s="105"/>
      <c r="K12" s="105"/>
      <c r="L12" s="106"/>
      <c r="M12" s="106"/>
      <c r="N12" s="106"/>
      <c r="O12" s="106"/>
    </row>
    <row r="13" spans="1:15" x14ac:dyDescent="0.35">
      <c r="A13" s="117" t="s">
        <v>301</v>
      </c>
      <c r="B13" s="106"/>
      <c r="C13" s="106" t="s">
        <v>235</v>
      </c>
      <c r="D13" s="106" t="s">
        <v>194</v>
      </c>
      <c r="E13" s="106" t="s">
        <v>234</v>
      </c>
      <c r="F13" s="106" t="s">
        <v>195</v>
      </c>
      <c r="G13" s="106" t="s">
        <v>195</v>
      </c>
      <c r="H13" s="105"/>
      <c r="I13" s="106"/>
      <c r="J13" s="106"/>
      <c r="K13" s="106"/>
      <c r="L13" s="105"/>
      <c r="M13" s="106"/>
      <c r="N13" s="106"/>
      <c r="O13" s="106"/>
    </row>
    <row r="14" spans="1:15" x14ac:dyDescent="0.35">
      <c r="A14" s="117" t="s">
        <v>244</v>
      </c>
      <c r="B14" s="106"/>
      <c r="C14" s="106"/>
      <c r="D14" s="106"/>
      <c r="E14" s="106"/>
      <c r="F14" s="106"/>
      <c r="G14" s="106"/>
      <c r="H14" s="106"/>
      <c r="I14" s="106"/>
      <c r="J14" s="106"/>
      <c r="K14" s="106"/>
      <c r="L14" s="106"/>
      <c r="M14" s="106"/>
      <c r="N14" s="106"/>
      <c r="O14" s="106"/>
    </row>
    <row r="15" spans="1:15" x14ac:dyDescent="0.35">
      <c r="A15" s="117" t="s">
        <v>304</v>
      </c>
      <c r="B15" s="106"/>
      <c r="C15" s="106" t="s">
        <v>305</v>
      </c>
      <c r="D15" s="106"/>
      <c r="E15" s="106" t="s">
        <v>306</v>
      </c>
      <c r="F15" s="106" t="s">
        <v>308</v>
      </c>
      <c r="G15" s="106" t="s">
        <v>307</v>
      </c>
      <c r="H15" s="106" t="s">
        <v>308</v>
      </c>
      <c r="I15" s="132" t="s">
        <v>322</v>
      </c>
      <c r="J15" s="106"/>
      <c r="K15" s="106"/>
      <c r="L15" s="106"/>
      <c r="M15" s="132"/>
      <c r="N15" s="132"/>
      <c r="O15" s="132"/>
    </row>
    <row r="16" spans="1:15" x14ac:dyDescent="0.35">
      <c r="A16" s="117" t="s">
        <v>241</v>
      </c>
      <c r="B16" s="106" t="s">
        <v>231</v>
      </c>
      <c r="C16" s="106" t="s">
        <v>232</v>
      </c>
      <c r="D16" s="106" t="s">
        <v>233</v>
      </c>
      <c r="E16" s="106"/>
      <c r="F16" s="106"/>
      <c r="G16" s="106"/>
      <c r="H16" s="106"/>
      <c r="I16" s="106"/>
      <c r="J16" s="106"/>
      <c r="K16" s="106"/>
      <c r="L16" s="106"/>
      <c r="M16" s="106"/>
      <c r="N16" s="106"/>
      <c r="O16" s="106"/>
    </row>
    <row r="17" spans="1:15" x14ac:dyDescent="0.35">
      <c r="A17" s="117" t="s">
        <v>209</v>
      </c>
      <c r="B17" s="106" t="s">
        <v>231</v>
      </c>
      <c r="C17" s="106" t="s">
        <v>232</v>
      </c>
      <c r="D17" s="106"/>
      <c r="E17" s="106"/>
      <c r="F17" s="106"/>
      <c r="G17" s="106"/>
      <c r="H17" s="106"/>
      <c r="I17" s="106"/>
      <c r="J17" s="106"/>
      <c r="K17" s="106"/>
      <c r="L17" s="106"/>
      <c r="M17" s="106"/>
      <c r="N17" s="106"/>
      <c r="O17" s="106"/>
    </row>
    <row r="18" spans="1:15" x14ac:dyDescent="0.35">
      <c r="A18" s="117" t="s">
        <v>210</v>
      </c>
      <c r="B18" s="106" t="s">
        <v>171</v>
      </c>
      <c r="C18" s="106" t="s">
        <v>312</v>
      </c>
      <c r="D18" s="106" t="s">
        <v>227</v>
      </c>
      <c r="E18" s="106"/>
      <c r="F18" s="106"/>
      <c r="G18" s="106"/>
      <c r="H18" s="106"/>
      <c r="I18" s="106"/>
      <c r="J18" s="106"/>
      <c r="K18" s="106"/>
      <c r="L18" s="106"/>
      <c r="M18" s="106"/>
      <c r="N18" s="106"/>
      <c r="O18" s="106"/>
    </row>
    <row r="19" spans="1:15" x14ac:dyDescent="0.35">
      <c r="A19" s="117" t="s">
        <v>213</v>
      </c>
      <c r="B19" s="106" t="s">
        <v>214</v>
      </c>
      <c r="C19" s="106" t="s">
        <v>215</v>
      </c>
      <c r="D19" s="106"/>
      <c r="E19" s="106"/>
      <c r="F19" s="106"/>
      <c r="G19" s="106"/>
      <c r="H19" s="106"/>
      <c r="I19" s="106"/>
      <c r="J19" s="106"/>
      <c r="K19" s="106"/>
      <c r="L19" s="106"/>
      <c r="M19" s="106"/>
      <c r="N19" s="106"/>
      <c r="O19" s="106"/>
    </row>
    <row r="20" spans="1:15" x14ac:dyDescent="0.35">
      <c r="A20" s="117"/>
      <c r="B20" s="106" t="s">
        <v>216</v>
      </c>
      <c r="C20" s="106" t="s">
        <v>216</v>
      </c>
      <c r="D20" s="106"/>
      <c r="E20" s="106"/>
      <c r="F20" s="106"/>
      <c r="G20" s="106"/>
      <c r="H20" s="106"/>
      <c r="I20" s="106"/>
      <c r="J20" s="106"/>
      <c r="K20" s="106"/>
      <c r="L20" s="106"/>
      <c r="M20" s="106"/>
      <c r="N20" s="106"/>
      <c r="O20" s="106"/>
    </row>
    <row r="21" spans="1:15" x14ac:dyDescent="0.35">
      <c r="A21" s="122" t="s">
        <v>314</v>
      </c>
      <c r="B21" s="132" t="s">
        <v>218</v>
      </c>
      <c r="C21" s="132"/>
      <c r="D21" s="132" t="s">
        <v>319</v>
      </c>
      <c r="E21" s="156" t="s">
        <v>320</v>
      </c>
      <c r="F21" s="242" t="s">
        <v>321</v>
      </c>
      <c r="G21" s="132"/>
      <c r="H21" s="106"/>
      <c r="I21" s="106"/>
      <c r="J21" s="242"/>
      <c r="K21" s="132"/>
      <c r="L21" s="106"/>
      <c r="M21" s="106"/>
      <c r="N21" s="106"/>
      <c r="O21" s="106"/>
    </row>
    <row r="22" spans="1:15" x14ac:dyDescent="0.35">
      <c r="A22" s="128"/>
      <c r="B22" s="134" t="s">
        <v>270</v>
      </c>
      <c r="C22" s="138"/>
      <c r="D22" s="124"/>
      <c r="E22" s="124"/>
      <c r="F22" s="124"/>
      <c r="G22" s="124"/>
      <c r="H22" s="124"/>
      <c r="I22" s="124"/>
      <c r="J22" s="124"/>
      <c r="K22" s="106"/>
      <c r="L22" s="106"/>
      <c r="M22" s="106"/>
      <c r="N22" s="106"/>
      <c r="O22" s="106"/>
    </row>
    <row r="23" spans="1:15" x14ac:dyDescent="0.35">
      <c r="A23" s="128" t="s">
        <v>268</v>
      </c>
      <c r="B23" s="106" t="s">
        <v>36</v>
      </c>
      <c r="C23" s="132" t="s">
        <v>543</v>
      </c>
      <c r="D23" s="124" t="s">
        <v>269</v>
      </c>
      <c r="E23" s="191" t="s">
        <v>438</v>
      </c>
      <c r="F23" s="191"/>
      <c r="G23" s="191"/>
      <c r="H23" s="191"/>
      <c r="I23" s="191"/>
      <c r="J23" s="106"/>
      <c r="K23" s="106"/>
      <c r="L23" s="106"/>
      <c r="M23" s="106"/>
      <c r="N23" s="106"/>
      <c r="O23" s="106"/>
    </row>
    <row r="24" spans="1:15" ht="15" thickBot="1" x14ac:dyDescent="0.4">
      <c r="A24" s="128"/>
      <c r="B24" s="106"/>
      <c r="C24" s="106"/>
      <c r="D24" s="106"/>
      <c r="E24" s="124"/>
      <c r="F24" s="124"/>
      <c r="G24" s="124"/>
      <c r="H24" s="124"/>
      <c r="I24" s="124"/>
      <c r="J24" s="106"/>
      <c r="K24" s="106"/>
      <c r="L24" s="106"/>
      <c r="M24" s="106"/>
      <c r="N24" s="106"/>
      <c r="O24" s="106"/>
    </row>
    <row r="25" spans="1:15" ht="15" thickBot="1" x14ac:dyDescent="0.4">
      <c r="A25" s="153" t="s">
        <v>17</v>
      </c>
      <c r="B25" s="154" t="s">
        <v>72</v>
      </c>
      <c r="C25" s="154" t="s">
        <v>501</v>
      </c>
      <c r="D25" s="154" t="s">
        <v>439</v>
      </c>
      <c r="E25" s="154" t="s">
        <v>575</v>
      </c>
      <c r="F25" s="261" t="s">
        <v>571</v>
      </c>
      <c r="G25" s="154" t="s">
        <v>572</v>
      </c>
      <c r="H25" s="154" t="s">
        <v>573</v>
      </c>
      <c r="I25" s="154" t="s">
        <v>574</v>
      </c>
      <c r="J25" s="262" t="s">
        <v>38</v>
      </c>
      <c r="K25" s="141" t="s">
        <v>39</v>
      </c>
      <c r="L25" s="141" t="s">
        <v>40</v>
      </c>
      <c r="M25" s="142" t="s">
        <v>114</v>
      </c>
      <c r="N25" s="140" t="s">
        <v>105</v>
      </c>
      <c r="O25" s="142" t="s">
        <v>315</v>
      </c>
    </row>
    <row r="26" spans="1:15" x14ac:dyDescent="0.35">
      <c r="A26" s="152" t="s">
        <v>18</v>
      </c>
      <c r="B26" s="144" t="s">
        <v>44</v>
      </c>
      <c r="C26" s="144" t="s">
        <v>402</v>
      </c>
      <c r="D26" s="143">
        <v>4</v>
      </c>
      <c r="E26" s="143">
        <v>2000</v>
      </c>
      <c r="F26" s="143">
        <v>200</v>
      </c>
      <c r="G26" s="143">
        <v>300</v>
      </c>
      <c r="H26" s="143">
        <v>250</v>
      </c>
      <c r="I26" s="143">
        <v>700</v>
      </c>
      <c r="J26" s="143">
        <v>80</v>
      </c>
      <c r="K26" s="143">
        <v>10</v>
      </c>
      <c r="L26" s="143">
        <v>100</v>
      </c>
      <c r="M26" s="144"/>
      <c r="N26" s="143">
        <v>10</v>
      </c>
      <c r="O26" s="147"/>
    </row>
    <row r="27" spans="1:15" x14ac:dyDescent="0.35">
      <c r="A27" s="146" t="s">
        <v>19</v>
      </c>
      <c r="B27" s="109" t="s">
        <v>44</v>
      </c>
      <c r="C27" s="109" t="s">
        <v>404</v>
      </c>
      <c r="D27" s="218">
        <v>6</v>
      </c>
      <c r="E27" s="218">
        <v>1000</v>
      </c>
      <c r="F27" s="220"/>
      <c r="G27" s="220"/>
      <c r="H27" s="220"/>
      <c r="I27" s="220"/>
      <c r="J27" s="218">
        <v>80</v>
      </c>
      <c r="K27" s="218">
        <v>15</v>
      </c>
      <c r="L27" s="218">
        <v>200</v>
      </c>
      <c r="M27" s="109"/>
      <c r="N27" s="218">
        <v>5</v>
      </c>
      <c r="O27" s="148"/>
    </row>
    <row r="28" spans="1:15" x14ac:dyDescent="0.35">
      <c r="A28" s="146" t="s">
        <v>20</v>
      </c>
      <c r="B28" s="109" t="s">
        <v>4</v>
      </c>
      <c r="C28" s="109" t="s">
        <v>58</v>
      </c>
      <c r="D28" s="218">
        <v>12</v>
      </c>
      <c r="E28" s="218">
        <v>1500</v>
      </c>
      <c r="F28" s="220"/>
      <c r="G28" s="220"/>
      <c r="H28" s="220"/>
      <c r="I28" s="220"/>
      <c r="J28" s="218">
        <v>80</v>
      </c>
      <c r="K28" s="218">
        <v>20</v>
      </c>
      <c r="L28" s="218">
        <v>300</v>
      </c>
      <c r="M28" s="109"/>
      <c r="N28" s="218">
        <v>2</v>
      </c>
      <c r="O28" s="148"/>
    </row>
    <row r="29" spans="1:15" x14ac:dyDescent="0.35">
      <c r="A29" s="146" t="s">
        <v>103</v>
      </c>
      <c r="B29" s="109" t="s">
        <v>4</v>
      </c>
      <c r="C29" s="109" t="s">
        <v>403</v>
      </c>
      <c r="D29" s="218">
        <v>3</v>
      </c>
      <c r="E29" s="109"/>
      <c r="F29" s="109"/>
      <c r="G29" s="109"/>
      <c r="H29" s="109"/>
      <c r="I29" s="109"/>
      <c r="J29" s="109"/>
      <c r="K29" s="109"/>
      <c r="L29" s="109"/>
      <c r="M29" s="109"/>
      <c r="N29" s="218">
        <v>20</v>
      </c>
      <c r="O29" s="148"/>
    </row>
    <row r="30" spans="1:15" x14ac:dyDescent="0.35">
      <c r="A30" s="146" t="s">
        <v>104</v>
      </c>
      <c r="B30" s="109" t="s">
        <v>4</v>
      </c>
      <c r="C30" s="109" t="s">
        <v>403</v>
      </c>
      <c r="D30" s="218">
        <v>3</v>
      </c>
      <c r="E30" s="109"/>
      <c r="F30" s="109"/>
      <c r="G30" s="109"/>
      <c r="H30" s="109"/>
      <c r="I30" s="109"/>
      <c r="J30" s="109"/>
      <c r="K30" s="109"/>
      <c r="L30" s="109"/>
      <c r="M30" s="109"/>
      <c r="N30" s="218">
        <v>10</v>
      </c>
      <c r="O30" s="148"/>
    </row>
    <row r="31" spans="1:15" x14ac:dyDescent="0.35">
      <c r="A31" s="146" t="s">
        <v>107</v>
      </c>
      <c r="B31" s="109" t="s">
        <v>44</v>
      </c>
      <c r="C31" s="109" t="s">
        <v>402</v>
      </c>
      <c r="D31" s="218">
        <v>4</v>
      </c>
      <c r="E31" s="109"/>
      <c r="F31" s="109"/>
      <c r="G31" s="109"/>
      <c r="H31" s="109"/>
      <c r="I31" s="109"/>
      <c r="J31" s="109"/>
      <c r="K31" s="109"/>
      <c r="L31" s="109"/>
      <c r="M31" s="109"/>
      <c r="N31" s="218">
        <v>10</v>
      </c>
      <c r="O31" s="148"/>
    </row>
    <row r="32" spans="1:15" x14ac:dyDescent="0.35">
      <c r="A32" s="146" t="s">
        <v>99</v>
      </c>
      <c r="B32" s="109" t="s">
        <v>44</v>
      </c>
      <c r="C32" s="109" t="s">
        <v>402</v>
      </c>
      <c r="D32" s="218">
        <v>4</v>
      </c>
      <c r="E32" s="109"/>
      <c r="F32" s="109"/>
      <c r="G32" s="109"/>
      <c r="H32" s="109"/>
      <c r="I32" s="109"/>
      <c r="J32" s="109"/>
      <c r="K32" s="109"/>
      <c r="L32" s="109"/>
      <c r="M32" s="109"/>
      <c r="N32" s="218">
        <v>10</v>
      </c>
      <c r="O32" s="148"/>
    </row>
    <row r="33" spans="1:15" x14ac:dyDescent="0.35">
      <c r="A33" s="146" t="s">
        <v>464</v>
      </c>
      <c r="B33" s="109" t="s">
        <v>4</v>
      </c>
      <c r="C33" s="109" t="s">
        <v>58</v>
      </c>
      <c r="D33" s="218">
        <v>16</v>
      </c>
      <c r="E33" s="109"/>
      <c r="F33" s="109"/>
      <c r="G33" s="109"/>
      <c r="H33" s="109"/>
      <c r="I33" s="109"/>
      <c r="J33" s="109"/>
      <c r="K33" s="109"/>
      <c r="L33" s="109"/>
      <c r="M33" s="109"/>
      <c r="N33" s="218">
        <v>5</v>
      </c>
      <c r="O33" s="148"/>
    </row>
    <row r="34" spans="1:15" x14ac:dyDescent="0.35">
      <c r="A34" s="146" t="s">
        <v>468</v>
      </c>
      <c r="B34" s="109" t="s">
        <v>4</v>
      </c>
      <c r="C34" s="109" t="s">
        <v>465</v>
      </c>
      <c r="D34" s="218">
        <v>6</v>
      </c>
      <c r="E34" s="109"/>
      <c r="F34" s="109"/>
      <c r="G34" s="109"/>
      <c r="H34" s="109"/>
      <c r="I34" s="109"/>
      <c r="J34" s="109"/>
      <c r="K34" s="109"/>
      <c r="L34" s="109"/>
      <c r="M34" s="109"/>
      <c r="N34" s="218">
        <v>0</v>
      </c>
      <c r="O34" s="148"/>
    </row>
    <row r="35" spans="1:15" x14ac:dyDescent="0.35">
      <c r="A35" s="230" t="s">
        <v>469</v>
      </c>
      <c r="B35" s="109" t="s">
        <v>4</v>
      </c>
      <c r="C35" s="109" t="s">
        <v>465</v>
      </c>
      <c r="D35" s="218">
        <v>6</v>
      </c>
      <c r="E35" s="109"/>
      <c r="F35" s="109"/>
      <c r="G35" s="109"/>
      <c r="H35" s="109"/>
      <c r="I35" s="109"/>
      <c r="J35" s="109"/>
      <c r="K35" s="109"/>
      <c r="L35" s="109"/>
      <c r="M35" s="109"/>
      <c r="N35" s="218">
        <v>2</v>
      </c>
      <c r="O35" s="148"/>
    </row>
    <row r="36" spans="1:15" x14ac:dyDescent="0.35">
      <c r="A36" s="230" t="s">
        <v>485</v>
      </c>
      <c r="B36" s="109" t="s">
        <v>44</v>
      </c>
      <c r="C36" s="109" t="s">
        <v>486</v>
      </c>
      <c r="D36" s="218">
        <v>7</v>
      </c>
      <c r="E36" s="109"/>
      <c r="F36" s="109"/>
      <c r="G36" s="109"/>
      <c r="H36" s="109"/>
      <c r="I36" s="109"/>
      <c r="J36" s="109"/>
      <c r="K36" s="109"/>
      <c r="L36" s="109"/>
      <c r="M36" s="109"/>
      <c r="N36" s="218">
        <v>0</v>
      </c>
      <c r="O36" s="148"/>
    </row>
    <row r="37" spans="1:15" x14ac:dyDescent="0.35">
      <c r="A37" s="146" t="s">
        <v>471</v>
      </c>
      <c r="B37" s="109" t="s">
        <v>4</v>
      </c>
      <c r="C37" s="109" t="s">
        <v>465</v>
      </c>
      <c r="D37" s="218">
        <v>6</v>
      </c>
      <c r="E37" s="109"/>
      <c r="F37" s="109"/>
      <c r="G37" s="109"/>
      <c r="H37" s="109"/>
      <c r="I37" s="109"/>
      <c r="J37" s="109"/>
      <c r="K37" s="109"/>
      <c r="L37" s="109"/>
      <c r="M37" s="109"/>
      <c r="N37" s="218">
        <v>0</v>
      </c>
      <c r="O37" s="148"/>
    </row>
    <row r="38" spans="1:15" x14ac:dyDescent="0.35">
      <c r="A38" s="146" t="s">
        <v>475</v>
      </c>
      <c r="B38" s="109" t="s">
        <v>44</v>
      </c>
      <c r="C38" s="109" t="s">
        <v>472</v>
      </c>
      <c r="D38" s="218">
        <v>23</v>
      </c>
      <c r="E38" s="109"/>
      <c r="F38" s="109"/>
      <c r="G38" s="109"/>
      <c r="H38" s="109"/>
      <c r="I38" s="109"/>
      <c r="J38" s="109"/>
      <c r="K38" s="109"/>
      <c r="L38" s="109"/>
      <c r="M38" s="109"/>
      <c r="N38" s="218">
        <v>0</v>
      </c>
      <c r="O38" s="148"/>
    </row>
    <row r="39" spans="1:15" x14ac:dyDescent="0.35">
      <c r="A39" s="146" t="s">
        <v>476</v>
      </c>
      <c r="B39" s="109" t="s">
        <v>44</v>
      </c>
      <c r="C39" s="109" t="s">
        <v>473</v>
      </c>
      <c r="D39" s="218">
        <v>35</v>
      </c>
      <c r="E39" s="109"/>
      <c r="F39" s="109"/>
      <c r="G39" s="109"/>
      <c r="H39" s="109"/>
      <c r="I39" s="109"/>
      <c r="J39" s="109"/>
      <c r="K39" s="109"/>
      <c r="L39" s="109"/>
      <c r="M39" s="109"/>
      <c r="N39" s="218">
        <v>0</v>
      </c>
      <c r="O39" s="148"/>
    </row>
    <row r="40" spans="1:15" x14ac:dyDescent="0.35">
      <c r="A40" s="146" t="s">
        <v>527</v>
      </c>
      <c r="B40" s="109" t="s">
        <v>44</v>
      </c>
      <c r="C40" s="109" t="s">
        <v>524</v>
      </c>
      <c r="D40" s="218">
        <v>9</v>
      </c>
      <c r="E40" s="109"/>
      <c r="F40" s="109"/>
      <c r="G40" s="109"/>
      <c r="H40" s="109"/>
      <c r="I40" s="109"/>
      <c r="J40" s="109"/>
      <c r="K40" s="109"/>
      <c r="L40" s="109"/>
      <c r="M40" s="109"/>
      <c r="N40" s="218">
        <v>0</v>
      </c>
      <c r="O40" s="148"/>
    </row>
    <row r="41" spans="1:15" x14ac:dyDescent="0.35">
      <c r="A41" s="146" t="s">
        <v>108</v>
      </c>
      <c r="B41" s="109" t="s">
        <v>500</v>
      </c>
      <c r="C41" s="109" t="s">
        <v>404</v>
      </c>
      <c r="D41" s="218">
        <v>7</v>
      </c>
      <c r="E41" s="109"/>
      <c r="F41" s="109"/>
      <c r="G41" s="109"/>
      <c r="H41" s="109"/>
      <c r="I41" s="109"/>
      <c r="J41" s="109"/>
      <c r="K41" s="109"/>
      <c r="L41" s="109"/>
      <c r="M41" s="109"/>
      <c r="N41" s="218"/>
      <c r="O41" s="148"/>
    </row>
    <row r="42" spans="1:15" x14ac:dyDescent="0.35">
      <c r="A42" s="146" t="s">
        <v>512</v>
      </c>
      <c r="B42" s="109" t="s">
        <v>500</v>
      </c>
      <c r="C42" s="109" t="s">
        <v>404</v>
      </c>
      <c r="D42" s="218">
        <v>4</v>
      </c>
      <c r="E42" s="109"/>
      <c r="F42" s="109"/>
      <c r="G42" s="109"/>
      <c r="H42" s="109"/>
      <c r="I42" s="109"/>
      <c r="J42" s="109"/>
      <c r="K42" s="109"/>
      <c r="L42" s="109"/>
      <c r="M42" s="109"/>
      <c r="N42" s="218"/>
      <c r="O42" s="148"/>
    </row>
    <row r="43" spans="1:15" x14ac:dyDescent="0.35">
      <c r="A43" s="146" t="s">
        <v>513</v>
      </c>
      <c r="B43" s="109" t="s">
        <v>500</v>
      </c>
      <c r="C43" s="109" t="s">
        <v>402</v>
      </c>
      <c r="D43" s="218">
        <v>4</v>
      </c>
      <c r="E43" s="109"/>
      <c r="F43" s="109"/>
      <c r="G43" s="109"/>
      <c r="H43" s="109"/>
      <c r="I43" s="109"/>
      <c r="J43" s="109"/>
      <c r="K43" s="109"/>
      <c r="L43" s="109"/>
      <c r="M43" s="109"/>
      <c r="N43" s="218"/>
      <c r="O43" s="148"/>
    </row>
    <row r="44" spans="1:15" x14ac:dyDescent="0.35">
      <c r="A44" s="146" t="s">
        <v>514</v>
      </c>
      <c r="B44" s="109" t="s">
        <v>500</v>
      </c>
      <c r="C44" s="109" t="s">
        <v>402</v>
      </c>
      <c r="D44" s="218">
        <v>4</v>
      </c>
      <c r="E44" s="109"/>
      <c r="F44" s="109"/>
      <c r="G44" s="109"/>
      <c r="H44" s="109"/>
      <c r="I44" s="109"/>
      <c r="J44" s="109"/>
      <c r="K44" s="109"/>
      <c r="L44" s="109"/>
      <c r="M44" s="109"/>
      <c r="N44" s="218"/>
      <c r="O44" s="148"/>
    </row>
    <row r="45" spans="1:15" x14ac:dyDescent="0.35">
      <c r="A45" s="146" t="s">
        <v>515</v>
      </c>
      <c r="B45" s="109" t="s">
        <v>500</v>
      </c>
      <c r="C45" s="109" t="s">
        <v>402</v>
      </c>
      <c r="D45" s="218">
        <v>4</v>
      </c>
      <c r="E45" s="109"/>
      <c r="F45" s="109"/>
      <c r="G45" s="109"/>
      <c r="H45" s="109"/>
      <c r="I45" s="109"/>
      <c r="J45" s="109"/>
      <c r="K45" s="109"/>
      <c r="L45" s="109"/>
      <c r="M45" s="109"/>
      <c r="N45" s="218"/>
      <c r="O45" s="148"/>
    </row>
    <row r="46" spans="1:15" x14ac:dyDescent="0.35">
      <c r="A46" s="146" t="s">
        <v>516</v>
      </c>
      <c r="B46" s="109" t="s">
        <v>500</v>
      </c>
      <c r="C46" s="109" t="s">
        <v>402</v>
      </c>
      <c r="D46" s="218">
        <v>4</v>
      </c>
      <c r="E46" s="109"/>
      <c r="F46" s="109"/>
      <c r="G46" s="109"/>
      <c r="H46" s="109"/>
      <c r="I46" s="109"/>
      <c r="J46" s="109"/>
      <c r="K46" s="109"/>
      <c r="L46" s="109"/>
      <c r="M46" s="109"/>
      <c r="N46" s="218"/>
      <c r="O46" s="148"/>
    </row>
    <row r="47" spans="1:15" x14ac:dyDescent="0.35">
      <c r="A47" s="146" t="s">
        <v>517</v>
      </c>
      <c r="B47" s="109" t="s">
        <v>500</v>
      </c>
      <c r="C47" s="109" t="s">
        <v>402</v>
      </c>
      <c r="D47" s="218">
        <v>4</v>
      </c>
      <c r="E47" s="109"/>
      <c r="F47" s="109"/>
      <c r="G47" s="109"/>
      <c r="H47" s="109"/>
      <c r="I47" s="109"/>
      <c r="J47" s="109"/>
      <c r="K47" s="109"/>
      <c r="L47" s="109"/>
      <c r="M47" s="109"/>
      <c r="N47" s="218"/>
      <c r="O47" s="148"/>
    </row>
    <row r="48" spans="1:15" x14ac:dyDescent="0.35">
      <c r="A48" s="146" t="s">
        <v>518</v>
      </c>
      <c r="B48" s="109" t="s">
        <v>500</v>
      </c>
      <c r="C48" s="109" t="s">
        <v>402</v>
      </c>
      <c r="D48" s="218">
        <v>4</v>
      </c>
      <c r="E48" s="109"/>
      <c r="F48" s="109"/>
      <c r="G48" s="109"/>
      <c r="H48" s="109"/>
      <c r="I48" s="109"/>
      <c r="J48" s="109"/>
      <c r="K48" s="109"/>
      <c r="L48" s="109"/>
      <c r="M48" s="109"/>
      <c r="N48" s="218"/>
      <c r="O48" s="148"/>
    </row>
    <row r="49" spans="1:15" x14ac:dyDescent="0.35">
      <c r="A49" s="146" t="s">
        <v>519</v>
      </c>
      <c r="B49" s="109" t="s">
        <v>500</v>
      </c>
      <c r="C49" s="109" t="s">
        <v>511</v>
      </c>
      <c r="D49" s="218">
        <v>8</v>
      </c>
      <c r="E49" s="109"/>
      <c r="F49" s="109"/>
      <c r="G49" s="109"/>
      <c r="H49" s="109"/>
      <c r="I49" s="109"/>
      <c r="J49" s="109"/>
      <c r="K49" s="109"/>
      <c r="L49" s="109"/>
      <c r="M49" s="109"/>
      <c r="N49" s="218"/>
      <c r="O49" s="148"/>
    </row>
    <row r="50" spans="1:15" x14ac:dyDescent="0.35">
      <c r="A50" s="146" t="s">
        <v>522</v>
      </c>
      <c r="B50" s="109" t="s">
        <v>500</v>
      </c>
      <c r="C50" s="109" t="s">
        <v>473</v>
      </c>
      <c r="D50" s="218">
        <v>45</v>
      </c>
      <c r="E50" s="109"/>
      <c r="F50" s="109"/>
      <c r="G50" s="109"/>
      <c r="H50" s="109"/>
      <c r="I50" s="109"/>
      <c r="J50" s="109"/>
      <c r="K50" s="109"/>
      <c r="L50" s="109"/>
      <c r="M50" s="109"/>
      <c r="N50" s="218"/>
      <c r="O50" s="148"/>
    </row>
    <row r="51" spans="1:15" ht="15" thickBot="1" x14ac:dyDescent="0.4">
      <c r="A51" s="149" t="s">
        <v>523</v>
      </c>
      <c r="B51" s="150" t="s">
        <v>500</v>
      </c>
      <c r="C51" s="150" t="s">
        <v>473</v>
      </c>
      <c r="D51" s="229">
        <v>45</v>
      </c>
      <c r="E51" s="150"/>
      <c r="F51" s="150"/>
      <c r="G51" s="150"/>
      <c r="H51" s="150"/>
      <c r="I51" s="150"/>
      <c r="J51" s="150"/>
      <c r="K51" s="150"/>
      <c r="L51" s="150"/>
      <c r="M51" s="150"/>
      <c r="N51" s="229"/>
      <c r="O51" s="151"/>
    </row>
    <row r="52" spans="1:15" x14ac:dyDescent="0.35">
      <c r="A52" s="117"/>
      <c r="B52" s="106"/>
      <c r="C52" s="106"/>
      <c r="D52" s="106"/>
      <c r="E52" s="106"/>
      <c r="F52" s="106"/>
      <c r="G52" s="106"/>
      <c r="H52" s="106"/>
      <c r="I52" s="106"/>
      <c r="J52" s="106"/>
      <c r="K52" s="106"/>
      <c r="L52" s="106"/>
      <c r="M52" s="106"/>
      <c r="N52" s="107"/>
      <c r="O52" s="118"/>
    </row>
    <row r="53" spans="1:15" x14ac:dyDescent="0.35">
      <c r="A53" s="117"/>
      <c r="B53" s="106"/>
      <c r="C53" s="106"/>
      <c r="D53" s="106"/>
      <c r="E53" s="106"/>
      <c r="F53" s="106"/>
      <c r="G53" s="106"/>
      <c r="H53" s="106"/>
      <c r="I53" s="106"/>
      <c r="J53" s="106"/>
      <c r="K53" s="106"/>
      <c r="L53" s="106"/>
      <c r="M53" s="106"/>
      <c r="N53" s="107"/>
      <c r="O53" s="118"/>
    </row>
    <row r="54" spans="1:15" x14ac:dyDescent="0.35">
      <c r="A54" s="117"/>
      <c r="B54" s="106"/>
      <c r="C54" s="106"/>
      <c r="D54" s="106"/>
      <c r="E54" s="106"/>
      <c r="F54" s="106"/>
      <c r="G54" s="106"/>
      <c r="H54" s="106"/>
      <c r="I54" s="106"/>
      <c r="J54" s="106"/>
      <c r="K54" s="106"/>
      <c r="L54" s="106"/>
      <c r="M54" s="106"/>
      <c r="N54" s="107"/>
      <c r="O54" s="118"/>
    </row>
    <row r="55" spans="1:15" x14ac:dyDescent="0.35">
      <c r="A55" s="117"/>
      <c r="B55" s="106"/>
      <c r="C55" s="106"/>
      <c r="D55" s="106"/>
      <c r="E55" s="106"/>
      <c r="F55" s="106"/>
      <c r="G55" s="106"/>
      <c r="H55" s="106"/>
      <c r="I55" s="106"/>
      <c r="J55" s="106"/>
      <c r="K55" s="106"/>
      <c r="L55" s="106"/>
      <c r="M55" s="106"/>
      <c r="N55" s="107"/>
      <c r="O55" s="118"/>
    </row>
    <row r="56" spans="1:15" ht="15" thickBot="1" x14ac:dyDescent="0.4">
      <c r="A56" s="117"/>
      <c r="B56" s="106"/>
      <c r="C56" s="106"/>
      <c r="D56" s="106"/>
      <c r="E56" s="106"/>
      <c r="F56" s="106"/>
      <c r="G56" s="106"/>
      <c r="H56" s="106"/>
      <c r="I56" s="106"/>
      <c r="J56" s="106"/>
      <c r="K56" s="106"/>
      <c r="L56" s="106"/>
      <c r="M56" s="106"/>
      <c r="N56" s="107"/>
      <c r="O56" s="118"/>
    </row>
    <row r="57" spans="1:15" x14ac:dyDescent="0.35">
      <c r="A57" s="114"/>
      <c r="B57" s="115"/>
      <c r="C57" s="115"/>
      <c r="D57" s="115"/>
      <c r="E57" s="157"/>
      <c r="F57" s="157"/>
      <c r="G57" s="157"/>
      <c r="H57" s="157"/>
      <c r="I57" s="157"/>
      <c r="J57" s="115"/>
      <c r="K57" s="158"/>
      <c r="L57" s="115"/>
      <c r="M57" s="115"/>
      <c r="N57" s="155" t="s">
        <v>236</v>
      </c>
      <c r="O57" s="159" t="s">
        <v>239</v>
      </c>
    </row>
    <row r="58" spans="1:15" x14ac:dyDescent="0.35">
      <c r="A58" s="117"/>
      <c r="B58" s="106"/>
      <c r="C58" s="106"/>
      <c r="D58" s="106"/>
      <c r="E58" s="145"/>
      <c r="F58" s="145"/>
      <c r="G58" s="145"/>
      <c r="H58" s="145"/>
      <c r="I58" s="145"/>
      <c r="J58" s="106"/>
      <c r="K58" s="124"/>
      <c r="L58" s="106"/>
      <c r="M58" s="106"/>
      <c r="N58" s="106"/>
      <c r="O58" s="133" t="s">
        <v>238</v>
      </c>
    </row>
    <row r="59" spans="1:15" x14ac:dyDescent="0.35">
      <c r="A59" s="119" t="s">
        <v>222</v>
      </c>
      <c r="B59" s="112" t="s">
        <v>223</v>
      </c>
      <c r="C59" s="112"/>
      <c r="D59" s="112"/>
      <c r="E59" s="107" t="s">
        <v>220</v>
      </c>
      <c r="F59" s="245"/>
      <c r="G59" s="245"/>
      <c r="H59" s="245"/>
      <c r="I59" s="245"/>
      <c r="J59" s="106"/>
      <c r="K59" s="106"/>
      <c r="L59" s="106"/>
      <c r="M59" s="106"/>
      <c r="N59" s="106"/>
      <c r="O59" s="118"/>
    </row>
    <row r="60" spans="1:15" x14ac:dyDescent="0.35">
      <c r="A60" s="119" t="s">
        <v>214</v>
      </c>
      <c r="B60" s="107" t="s">
        <v>215</v>
      </c>
      <c r="C60" s="107"/>
      <c r="D60" s="107"/>
      <c r="E60" s="107" t="s">
        <v>224</v>
      </c>
      <c r="F60" s="245"/>
      <c r="G60" s="245"/>
      <c r="H60" s="245"/>
      <c r="I60" s="245"/>
      <c r="J60" s="106"/>
      <c r="K60" s="106"/>
      <c r="L60" s="106"/>
      <c r="M60" s="106"/>
      <c r="N60" s="106"/>
      <c r="O60" s="118"/>
    </row>
    <row r="61" spans="1:15" x14ac:dyDescent="0.35">
      <c r="A61" s="129">
        <v>44545</v>
      </c>
      <c r="B61" s="125">
        <v>44201</v>
      </c>
      <c r="C61" s="125"/>
      <c r="D61" s="125"/>
      <c r="E61" s="107">
        <v>50</v>
      </c>
      <c r="F61" s="245"/>
      <c r="G61" s="245"/>
      <c r="H61" s="245"/>
      <c r="I61" s="245"/>
      <c r="J61" s="106"/>
      <c r="K61" s="106"/>
      <c r="L61" s="106"/>
      <c r="M61" s="106"/>
      <c r="N61" s="106"/>
      <c r="O61" s="118"/>
    </row>
    <row r="62" spans="1:15" x14ac:dyDescent="0.35">
      <c r="A62" s="128"/>
      <c r="B62" s="106"/>
      <c r="C62" s="106"/>
      <c r="D62" s="106"/>
      <c r="E62" s="124"/>
      <c r="F62" s="124"/>
      <c r="G62" s="124"/>
      <c r="H62" s="124"/>
      <c r="I62" s="124"/>
      <c r="J62" s="106"/>
      <c r="K62" s="106"/>
      <c r="L62" s="106"/>
      <c r="M62" s="106"/>
      <c r="N62" s="106"/>
      <c r="O62" s="118"/>
    </row>
    <row r="63" spans="1:15" x14ac:dyDescent="0.35">
      <c r="A63" s="117" t="s">
        <v>264</v>
      </c>
      <c r="B63" s="106"/>
      <c r="C63" s="106"/>
      <c r="D63" s="106"/>
      <c r="E63" s="106"/>
      <c r="F63" s="106"/>
      <c r="G63" s="106"/>
      <c r="H63" s="106"/>
      <c r="I63" s="106"/>
      <c r="J63" s="106"/>
      <c r="K63" s="106"/>
      <c r="L63" s="106"/>
      <c r="M63" s="106"/>
      <c r="N63" s="106"/>
      <c r="O63" s="118"/>
    </row>
    <row r="64" spans="1:15" ht="15" thickBot="1" x14ac:dyDescent="0.4">
      <c r="A64" s="130"/>
      <c r="B64" s="131"/>
      <c r="C64" s="131"/>
      <c r="D64" s="131"/>
      <c r="E64" s="131"/>
      <c r="F64" s="131"/>
      <c r="G64" s="131"/>
      <c r="H64" s="131"/>
      <c r="I64" s="131"/>
      <c r="J64" s="131"/>
      <c r="K64" s="131"/>
      <c r="L64" s="120"/>
      <c r="M64" s="120"/>
      <c r="N64" s="120"/>
      <c r="O64" s="121"/>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3A9E4-2E35-4390-80AC-7FC83E96E77A}">
  <dimension ref="A1:AD131"/>
  <sheetViews>
    <sheetView topLeftCell="E1" workbookViewId="0">
      <selection activeCell="K1" sqref="K1"/>
    </sheetView>
  </sheetViews>
  <sheetFormatPr defaultRowHeight="14.5" x14ac:dyDescent="0.35"/>
  <cols>
    <col min="1" max="1" width="9.81640625" bestFit="1" customWidth="1"/>
    <col min="2" max="2" width="26.26953125" bestFit="1" customWidth="1"/>
    <col min="3" max="3" width="14.453125" customWidth="1"/>
    <col min="4" max="4" width="23.08984375" bestFit="1" customWidth="1"/>
    <col min="5" max="5" width="13.81640625" bestFit="1" customWidth="1"/>
    <col min="6" max="6" width="50.1796875" bestFit="1" customWidth="1"/>
    <col min="7" max="7" width="11.08984375" style="1" customWidth="1"/>
    <col min="8" max="10" width="14.453125" customWidth="1"/>
    <col min="11" max="11" width="34.81640625" bestFit="1" customWidth="1"/>
    <col min="12" max="12" width="26.54296875" bestFit="1" customWidth="1"/>
    <col min="13" max="13" width="24.90625" bestFit="1" customWidth="1"/>
    <col min="14" max="14" width="23.08984375" customWidth="1"/>
    <col min="15" max="15" width="10.90625" bestFit="1" customWidth="1"/>
    <col min="16" max="16" width="31.7265625" bestFit="1" customWidth="1"/>
    <col min="17" max="18" width="12.26953125" bestFit="1" customWidth="1"/>
    <col min="19" max="19" width="8.7265625" style="1"/>
    <col min="27" max="27" width="7.90625" bestFit="1" customWidth="1"/>
    <col min="29" max="29" width="7" bestFit="1" customWidth="1"/>
    <col min="30" max="30" width="6.7265625" customWidth="1"/>
  </cols>
  <sheetData>
    <row r="1" spans="1:30" ht="15" customHeight="1" thickBot="1" x14ac:dyDescent="0.4">
      <c r="A1" s="236" t="s">
        <v>17</v>
      </c>
      <c r="B1" s="237" t="s">
        <v>93</v>
      </c>
      <c r="C1" s="237" t="s">
        <v>72</v>
      </c>
      <c r="D1" s="237" t="s">
        <v>501</v>
      </c>
      <c r="E1" s="233" t="s">
        <v>492</v>
      </c>
      <c r="F1" s="233" t="s">
        <v>566</v>
      </c>
      <c r="G1" s="238" t="s">
        <v>439</v>
      </c>
      <c r="H1" s="237" t="s">
        <v>590</v>
      </c>
      <c r="I1" s="237" t="s">
        <v>22</v>
      </c>
      <c r="J1" s="238" t="s">
        <v>336</v>
      </c>
      <c r="K1" s="237" t="s">
        <v>584</v>
      </c>
      <c r="L1" s="237" t="s">
        <v>586</v>
      </c>
      <c r="M1" s="237" t="s">
        <v>585</v>
      </c>
      <c r="N1" s="237"/>
      <c r="O1" s="238" t="s">
        <v>567</v>
      </c>
      <c r="P1" s="237" t="s">
        <v>568</v>
      </c>
      <c r="Q1" s="237" t="s">
        <v>40</v>
      </c>
      <c r="R1" s="237" t="s">
        <v>114</v>
      </c>
      <c r="S1" s="239" t="s">
        <v>105</v>
      </c>
      <c r="U1" s="259" t="s">
        <v>34</v>
      </c>
      <c r="V1" s="259" t="s">
        <v>439</v>
      </c>
      <c r="W1" s="308" t="s">
        <v>457</v>
      </c>
      <c r="X1" s="309"/>
      <c r="Y1" s="310"/>
      <c r="Z1" s="260" t="s">
        <v>456</v>
      </c>
      <c r="AA1" s="280" t="s">
        <v>452</v>
      </c>
      <c r="AB1" s="280"/>
      <c r="AC1" s="280"/>
      <c r="AD1" s="281"/>
    </row>
    <row r="2" spans="1:30" x14ac:dyDescent="0.35">
      <c r="A2" s="208" t="s">
        <v>18</v>
      </c>
      <c r="B2" s="209" t="s">
        <v>95</v>
      </c>
      <c r="C2" s="209" t="s">
        <v>44</v>
      </c>
      <c r="D2" s="209" t="s">
        <v>402</v>
      </c>
      <c r="E2" s="210" t="s">
        <v>493</v>
      </c>
      <c r="F2" s="20" t="s">
        <v>561</v>
      </c>
      <c r="G2" s="210">
        <v>4</v>
      </c>
      <c r="H2" s="209" t="s">
        <v>25</v>
      </c>
      <c r="I2" s="209" t="s">
        <v>24</v>
      </c>
      <c r="J2" s="210">
        <v>1000</v>
      </c>
      <c r="K2" s="13">
        <v>500</v>
      </c>
      <c r="L2" s="13">
        <f>K2*1.5</f>
        <v>750</v>
      </c>
      <c r="M2" s="13">
        <f>K2*2</f>
        <v>1000</v>
      </c>
      <c r="N2" s="13"/>
      <c r="O2" s="13">
        <v>80</v>
      </c>
      <c r="P2" s="13">
        <v>10</v>
      </c>
      <c r="Q2" s="13">
        <v>100</v>
      </c>
      <c r="R2" s="13">
        <v>200</v>
      </c>
      <c r="S2" s="14">
        <v>10</v>
      </c>
      <c r="U2" s="246">
        <v>2</v>
      </c>
      <c r="V2" s="194">
        <v>3</v>
      </c>
      <c r="W2" s="247" t="s">
        <v>95</v>
      </c>
      <c r="X2" s="247" t="s">
        <v>449</v>
      </c>
      <c r="Y2" s="247" t="s">
        <v>450</v>
      </c>
      <c r="Z2" s="248">
        <v>500</v>
      </c>
      <c r="AA2" s="249">
        <v>200</v>
      </c>
      <c r="AB2" s="250" t="s">
        <v>42</v>
      </c>
      <c r="AC2" s="249"/>
      <c r="AD2" s="251"/>
    </row>
    <row r="3" spans="1:30" x14ac:dyDescent="0.35">
      <c r="A3" s="211" t="s">
        <v>19</v>
      </c>
      <c r="B3" s="212" t="s">
        <v>42</v>
      </c>
      <c r="C3" s="212" t="s">
        <v>44</v>
      </c>
      <c r="D3" s="212" t="s">
        <v>404</v>
      </c>
      <c r="E3" s="20" t="s">
        <v>495</v>
      </c>
      <c r="F3" s="20" t="s">
        <v>561</v>
      </c>
      <c r="G3" s="20">
        <v>6</v>
      </c>
      <c r="H3" s="212" t="s">
        <v>25</v>
      </c>
      <c r="I3" s="212" t="s">
        <v>24</v>
      </c>
      <c r="J3" s="212"/>
      <c r="K3" s="12">
        <v>1000</v>
      </c>
      <c r="L3" s="13">
        <f t="shared" ref="L3:L66" si="0">K3*1.5</f>
        <v>1500</v>
      </c>
      <c r="M3" s="13">
        <f t="shared" ref="M3:M66" si="1">K3*2</f>
        <v>2000</v>
      </c>
      <c r="N3" s="12"/>
      <c r="O3" s="12">
        <v>80</v>
      </c>
      <c r="P3" s="12">
        <v>15</v>
      </c>
      <c r="Q3" s="12">
        <v>200</v>
      </c>
      <c r="R3" s="2"/>
      <c r="S3" s="15">
        <v>5</v>
      </c>
      <c r="U3" s="246">
        <v>6</v>
      </c>
      <c r="V3" s="194">
        <v>5</v>
      </c>
      <c r="W3" s="247" t="s">
        <v>42</v>
      </c>
      <c r="X3" s="247" t="s">
        <v>451</v>
      </c>
      <c r="Y3" s="247"/>
      <c r="Z3" s="248">
        <v>700</v>
      </c>
      <c r="AA3" s="249">
        <v>300</v>
      </c>
      <c r="AB3" s="250" t="s">
        <v>453</v>
      </c>
      <c r="AC3" s="249"/>
      <c r="AD3" s="251"/>
    </row>
    <row r="4" spans="1:30" ht="15" thickBot="1" x14ac:dyDescent="0.4">
      <c r="A4" s="211" t="s">
        <v>20</v>
      </c>
      <c r="B4" s="212" t="s">
        <v>58</v>
      </c>
      <c r="C4" s="212" t="s">
        <v>4</v>
      </c>
      <c r="D4" s="212" t="s">
        <v>58</v>
      </c>
      <c r="E4" s="20" t="s">
        <v>497</v>
      </c>
      <c r="F4" s="20" t="s">
        <v>561</v>
      </c>
      <c r="G4" s="20">
        <v>12</v>
      </c>
      <c r="H4" s="212" t="s">
        <v>25</v>
      </c>
      <c r="I4" s="212" t="s">
        <v>24</v>
      </c>
      <c r="J4" s="212"/>
      <c r="K4" s="12">
        <v>1500</v>
      </c>
      <c r="L4" s="13">
        <f t="shared" si="0"/>
        <v>2250</v>
      </c>
      <c r="M4" s="13">
        <f t="shared" si="1"/>
        <v>3000</v>
      </c>
      <c r="N4" s="12"/>
      <c r="O4" s="12">
        <v>80</v>
      </c>
      <c r="P4" s="12">
        <v>20</v>
      </c>
      <c r="Q4" s="12">
        <v>300</v>
      </c>
      <c r="R4" s="2"/>
      <c r="S4" s="15">
        <v>2</v>
      </c>
      <c r="U4" s="252">
        <v>12</v>
      </c>
      <c r="V4" s="253">
        <v>15</v>
      </c>
      <c r="W4" s="254" t="s">
        <v>58</v>
      </c>
      <c r="X4" s="254"/>
      <c r="Y4" s="254"/>
      <c r="Z4" s="255">
        <v>1000</v>
      </c>
      <c r="AA4" s="256">
        <v>400</v>
      </c>
      <c r="AB4" s="257" t="s">
        <v>454</v>
      </c>
      <c r="AC4" s="256" t="s">
        <v>455</v>
      </c>
      <c r="AD4" s="258">
        <v>500</v>
      </c>
    </row>
    <row r="5" spans="1:30" x14ac:dyDescent="0.35">
      <c r="A5" s="211" t="s">
        <v>103</v>
      </c>
      <c r="B5" s="212" t="s">
        <v>101</v>
      </c>
      <c r="C5" s="212" t="s">
        <v>4</v>
      </c>
      <c r="D5" s="212" t="s">
        <v>403</v>
      </c>
      <c r="E5" s="20" t="s">
        <v>494</v>
      </c>
      <c r="F5" s="20" t="s">
        <v>564</v>
      </c>
      <c r="G5" s="20">
        <v>3</v>
      </c>
      <c r="H5" s="212" t="s">
        <v>25</v>
      </c>
      <c r="I5" s="212" t="s">
        <v>24</v>
      </c>
      <c r="J5" s="212"/>
      <c r="K5" s="2"/>
      <c r="L5" s="13">
        <f t="shared" si="0"/>
        <v>0</v>
      </c>
      <c r="M5" s="13">
        <f t="shared" si="1"/>
        <v>0</v>
      </c>
      <c r="N5" s="2"/>
      <c r="O5" s="2"/>
      <c r="P5" s="2"/>
      <c r="Q5" s="2"/>
      <c r="R5" s="2"/>
      <c r="S5" s="15">
        <v>20</v>
      </c>
    </row>
    <row r="6" spans="1:30" x14ac:dyDescent="0.35">
      <c r="A6" s="211" t="s">
        <v>104</v>
      </c>
      <c r="B6" s="212" t="s">
        <v>102</v>
      </c>
      <c r="C6" s="212" t="s">
        <v>4</v>
      </c>
      <c r="D6" s="212" t="s">
        <v>403</v>
      </c>
      <c r="E6" s="20" t="s">
        <v>494</v>
      </c>
      <c r="F6" s="20" t="s">
        <v>564</v>
      </c>
      <c r="G6" s="20">
        <v>3</v>
      </c>
      <c r="H6" s="212" t="s">
        <v>25</v>
      </c>
      <c r="I6" s="212" t="s">
        <v>24</v>
      </c>
      <c r="J6" s="212"/>
      <c r="K6" s="2"/>
      <c r="L6" s="13">
        <f t="shared" si="0"/>
        <v>0</v>
      </c>
      <c r="M6" s="13">
        <f t="shared" si="1"/>
        <v>0</v>
      </c>
      <c r="N6" s="2"/>
      <c r="O6" s="2"/>
      <c r="P6" s="2"/>
      <c r="Q6" s="2"/>
      <c r="R6" s="2"/>
      <c r="S6" s="15">
        <v>10</v>
      </c>
      <c r="U6" t="s">
        <v>569</v>
      </c>
      <c r="V6" t="s">
        <v>570</v>
      </c>
      <c r="W6">
        <v>500</v>
      </c>
    </row>
    <row r="7" spans="1:30" x14ac:dyDescent="0.35">
      <c r="A7" s="211" t="s">
        <v>107</v>
      </c>
      <c r="B7" s="212" t="s">
        <v>106</v>
      </c>
      <c r="C7" s="212" t="s">
        <v>44</v>
      </c>
      <c r="D7" s="212" t="s">
        <v>402</v>
      </c>
      <c r="E7" s="20" t="s">
        <v>493</v>
      </c>
      <c r="F7" s="20" t="s">
        <v>561</v>
      </c>
      <c r="G7" s="20">
        <v>4</v>
      </c>
      <c r="H7" s="212" t="s">
        <v>25</v>
      </c>
      <c r="I7" s="212" t="s">
        <v>24</v>
      </c>
      <c r="J7" s="212"/>
      <c r="K7" s="2"/>
      <c r="L7" s="13">
        <f t="shared" si="0"/>
        <v>0</v>
      </c>
      <c r="M7" s="13">
        <f t="shared" si="1"/>
        <v>0</v>
      </c>
      <c r="N7" s="2"/>
      <c r="O7" s="2"/>
      <c r="P7" s="2"/>
      <c r="Q7" s="2"/>
      <c r="R7" s="2"/>
      <c r="S7" s="15">
        <v>10</v>
      </c>
    </row>
    <row r="8" spans="1:30" x14ac:dyDescent="0.35">
      <c r="A8" s="211" t="s">
        <v>99</v>
      </c>
      <c r="B8" s="212" t="s">
        <v>100</v>
      </c>
      <c r="C8" s="212" t="s">
        <v>44</v>
      </c>
      <c r="D8" s="212" t="s">
        <v>402</v>
      </c>
      <c r="E8" s="20" t="s">
        <v>493</v>
      </c>
      <c r="F8" s="20" t="s">
        <v>561</v>
      </c>
      <c r="G8" s="20">
        <v>4</v>
      </c>
      <c r="H8" s="212" t="s">
        <v>25</v>
      </c>
      <c r="I8" s="212" t="s">
        <v>24</v>
      </c>
      <c r="J8" s="212"/>
      <c r="K8" s="42"/>
      <c r="L8" s="13">
        <f t="shared" si="0"/>
        <v>0</v>
      </c>
      <c r="M8" s="13">
        <f t="shared" si="1"/>
        <v>0</v>
      </c>
      <c r="N8" s="42"/>
      <c r="O8" s="2"/>
      <c r="P8" s="2"/>
      <c r="Q8" s="2"/>
      <c r="R8" s="2"/>
      <c r="S8" s="15">
        <v>10</v>
      </c>
    </row>
    <row r="9" spans="1:30" x14ac:dyDescent="0.35">
      <c r="A9" s="211" t="s">
        <v>464</v>
      </c>
      <c r="B9" s="212" t="s">
        <v>58</v>
      </c>
      <c r="C9" s="212" t="s">
        <v>4</v>
      </c>
      <c r="D9" s="212" t="s">
        <v>58</v>
      </c>
      <c r="E9" s="20" t="s">
        <v>497</v>
      </c>
      <c r="F9" s="20" t="s">
        <v>561</v>
      </c>
      <c r="G9" s="20">
        <v>16</v>
      </c>
      <c r="H9" s="212" t="s">
        <v>25</v>
      </c>
      <c r="I9" s="212" t="s">
        <v>24</v>
      </c>
      <c r="J9" s="212"/>
      <c r="K9" s="42"/>
      <c r="L9" s="13">
        <f t="shared" si="0"/>
        <v>0</v>
      </c>
      <c r="M9" s="13">
        <f t="shared" si="1"/>
        <v>0</v>
      </c>
      <c r="N9" s="42"/>
      <c r="O9" s="2"/>
      <c r="P9" s="2"/>
      <c r="Q9" s="2"/>
      <c r="R9" s="2"/>
      <c r="S9" s="15">
        <v>5</v>
      </c>
    </row>
    <row r="10" spans="1:30" x14ac:dyDescent="0.35">
      <c r="A10" s="211" t="s">
        <v>468</v>
      </c>
      <c r="B10" s="212" t="s">
        <v>466</v>
      </c>
      <c r="C10" s="212" t="s">
        <v>4</v>
      </c>
      <c r="D10" s="212" t="s">
        <v>465</v>
      </c>
      <c r="E10" s="20" t="s">
        <v>495</v>
      </c>
      <c r="F10" s="20" t="s">
        <v>561</v>
      </c>
      <c r="G10" s="20">
        <v>6</v>
      </c>
      <c r="H10" s="212" t="s">
        <v>25</v>
      </c>
      <c r="I10" s="212" t="s">
        <v>24</v>
      </c>
      <c r="J10" s="212"/>
      <c r="K10" s="42"/>
      <c r="L10" s="13">
        <f t="shared" si="0"/>
        <v>0</v>
      </c>
      <c r="M10" s="13">
        <f t="shared" si="1"/>
        <v>0</v>
      </c>
      <c r="N10" s="42"/>
      <c r="O10" s="2"/>
      <c r="P10" s="2"/>
      <c r="Q10" s="2"/>
      <c r="R10" s="2"/>
      <c r="S10" s="15">
        <v>5</v>
      </c>
    </row>
    <row r="11" spans="1:30" x14ac:dyDescent="0.35">
      <c r="A11" s="213" t="s">
        <v>469</v>
      </c>
      <c r="B11" s="212" t="s">
        <v>467</v>
      </c>
      <c r="C11" s="212" t="s">
        <v>4</v>
      </c>
      <c r="D11" s="212" t="s">
        <v>465</v>
      </c>
      <c r="E11" s="20" t="s">
        <v>495</v>
      </c>
      <c r="F11" s="20" t="s">
        <v>561</v>
      </c>
      <c r="G11" s="20">
        <v>6</v>
      </c>
      <c r="H11" s="212" t="s">
        <v>25</v>
      </c>
      <c r="I11" s="212" t="s">
        <v>24</v>
      </c>
      <c r="J11" s="212"/>
      <c r="K11" s="42"/>
      <c r="L11" s="13">
        <f t="shared" si="0"/>
        <v>0</v>
      </c>
      <c r="M11" s="13">
        <f t="shared" si="1"/>
        <v>0</v>
      </c>
      <c r="N11" s="42"/>
      <c r="O11" s="2"/>
      <c r="P11" s="2"/>
      <c r="Q11" s="2"/>
      <c r="R11" s="2"/>
      <c r="S11" s="15">
        <v>5</v>
      </c>
    </row>
    <row r="12" spans="1:30" x14ac:dyDescent="0.35">
      <c r="A12" s="213" t="s">
        <v>485</v>
      </c>
      <c r="B12" s="212" t="s">
        <v>42</v>
      </c>
      <c r="C12" s="212" t="s">
        <v>44</v>
      </c>
      <c r="D12" s="212" t="s">
        <v>486</v>
      </c>
      <c r="E12" s="20" t="s">
        <v>496</v>
      </c>
      <c r="F12" s="20" t="s">
        <v>561</v>
      </c>
      <c r="G12" s="20">
        <v>7</v>
      </c>
      <c r="H12" s="212" t="s">
        <v>25</v>
      </c>
      <c r="I12" s="212" t="s">
        <v>24</v>
      </c>
      <c r="J12" s="212"/>
      <c r="K12" s="42"/>
      <c r="L12" s="13">
        <f t="shared" si="0"/>
        <v>0</v>
      </c>
      <c r="M12" s="13">
        <f t="shared" si="1"/>
        <v>0</v>
      </c>
      <c r="N12" s="42"/>
      <c r="O12" s="2"/>
      <c r="P12" s="2"/>
      <c r="Q12" s="2"/>
      <c r="R12" s="2"/>
      <c r="S12" s="15">
        <v>5</v>
      </c>
    </row>
    <row r="13" spans="1:30" x14ac:dyDescent="0.35">
      <c r="A13" s="211" t="s">
        <v>471</v>
      </c>
      <c r="B13" s="212" t="s">
        <v>470</v>
      </c>
      <c r="C13" s="212" t="s">
        <v>4</v>
      </c>
      <c r="D13" s="212" t="s">
        <v>465</v>
      </c>
      <c r="E13" s="20" t="s">
        <v>495</v>
      </c>
      <c r="F13" s="20" t="s">
        <v>561</v>
      </c>
      <c r="G13" s="20">
        <v>6</v>
      </c>
      <c r="H13" s="212" t="s">
        <v>25</v>
      </c>
      <c r="I13" s="212" t="s">
        <v>24</v>
      </c>
      <c r="J13" s="212"/>
      <c r="K13" s="42"/>
      <c r="L13" s="13">
        <f t="shared" si="0"/>
        <v>0</v>
      </c>
      <c r="M13" s="13">
        <f t="shared" si="1"/>
        <v>0</v>
      </c>
      <c r="N13" s="42"/>
      <c r="O13" s="2"/>
      <c r="P13" s="2"/>
      <c r="Q13" s="2"/>
      <c r="R13" s="2"/>
      <c r="S13" s="15">
        <v>2</v>
      </c>
    </row>
    <row r="14" spans="1:30" x14ac:dyDescent="0.35">
      <c r="A14" s="211" t="s">
        <v>475</v>
      </c>
      <c r="B14" s="212" t="s">
        <v>474</v>
      </c>
      <c r="C14" s="212" t="s">
        <v>44</v>
      </c>
      <c r="D14" s="212" t="s">
        <v>472</v>
      </c>
      <c r="E14" s="20" t="s">
        <v>497</v>
      </c>
      <c r="F14" s="20" t="s">
        <v>561</v>
      </c>
      <c r="G14" s="20">
        <v>23</v>
      </c>
      <c r="H14" s="212" t="s">
        <v>25</v>
      </c>
      <c r="I14" s="212" t="s">
        <v>24</v>
      </c>
      <c r="J14" s="212"/>
      <c r="K14" s="42"/>
      <c r="L14" s="13">
        <f t="shared" si="0"/>
        <v>0</v>
      </c>
      <c r="M14" s="13">
        <f t="shared" si="1"/>
        <v>0</v>
      </c>
      <c r="N14" s="42"/>
      <c r="O14" s="2"/>
      <c r="P14" s="2"/>
      <c r="Q14" s="2"/>
      <c r="R14" s="2"/>
      <c r="S14" s="15">
        <v>2</v>
      </c>
    </row>
    <row r="15" spans="1:30" x14ac:dyDescent="0.35">
      <c r="A15" s="211" t="s">
        <v>476</v>
      </c>
      <c r="B15" s="212" t="s">
        <v>474</v>
      </c>
      <c r="C15" s="212" t="s">
        <v>44</v>
      </c>
      <c r="D15" s="212" t="s">
        <v>473</v>
      </c>
      <c r="E15" s="20" t="s">
        <v>498</v>
      </c>
      <c r="F15" s="20" t="s">
        <v>561</v>
      </c>
      <c r="G15" s="20">
        <v>35</v>
      </c>
      <c r="H15" s="212" t="s">
        <v>25</v>
      </c>
      <c r="I15" s="212" t="s">
        <v>24</v>
      </c>
      <c r="J15" s="212"/>
      <c r="K15" s="42"/>
      <c r="L15" s="13">
        <f t="shared" si="0"/>
        <v>0</v>
      </c>
      <c r="M15" s="13">
        <f t="shared" si="1"/>
        <v>0</v>
      </c>
      <c r="N15" s="42"/>
      <c r="O15" s="2"/>
      <c r="P15" s="2"/>
      <c r="Q15" s="2"/>
      <c r="R15" s="2"/>
      <c r="S15" s="15">
        <v>2</v>
      </c>
    </row>
    <row r="16" spans="1:30" x14ac:dyDescent="0.35">
      <c r="A16" s="211" t="s">
        <v>527</v>
      </c>
      <c r="B16" s="212" t="s">
        <v>524</v>
      </c>
      <c r="C16" s="212" t="s">
        <v>44</v>
      </c>
      <c r="D16" s="212" t="s">
        <v>524</v>
      </c>
      <c r="E16" s="20" t="s">
        <v>526</v>
      </c>
      <c r="F16" s="20" t="s">
        <v>561</v>
      </c>
      <c r="G16" s="20">
        <v>9</v>
      </c>
      <c r="H16" s="212" t="s">
        <v>25</v>
      </c>
      <c r="I16" s="212" t="s">
        <v>24</v>
      </c>
      <c r="J16" s="212"/>
      <c r="K16" s="2"/>
      <c r="L16" s="13">
        <f t="shared" si="0"/>
        <v>0</v>
      </c>
      <c r="M16" s="13">
        <f t="shared" si="1"/>
        <v>0</v>
      </c>
      <c r="N16" s="2"/>
      <c r="O16" s="2"/>
      <c r="P16" s="2"/>
      <c r="Q16" s="2"/>
      <c r="R16" s="2"/>
      <c r="S16" s="15">
        <v>5</v>
      </c>
    </row>
    <row r="17" spans="1:19" x14ac:dyDescent="0.35">
      <c r="A17" s="214" t="s">
        <v>108</v>
      </c>
      <c r="B17" s="215" t="s">
        <v>506</v>
      </c>
      <c r="C17" s="215" t="s">
        <v>500</v>
      </c>
      <c r="D17" s="215" t="s">
        <v>404</v>
      </c>
      <c r="E17" s="23" t="s">
        <v>496</v>
      </c>
      <c r="F17" s="23" t="s">
        <v>561</v>
      </c>
      <c r="G17" s="23">
        <v>7</v>
      </c>
      <c r="H17" s="215" t="s">
        <v>25</v>
      </c>
      <c r="I17" s="215" t="s">
        <v>24</v>
      </c>
      <c r="J17" s="215"/>
      <c r="K17" s="2"/>
      <c r="L17" s="13">
        <f t="shared" si="0"/>
        <v>0</v>
      </c>
      <c r="M17" s="13">
        <f t="shared" si="1"/>
        <v>0</v>
      </c>
      <c r="N17" s="2"/>
      <c r="O17" s="2"/>
      <c r="P17" s="2"/>
      <c r="Q17" s="2"/>
      <c r="R17" s="2"/>
      <c r="S17" s="15">
        <v>0</v>
      </c>
    </row>
    <row r="18" spans="1:19" x14ac:dyDescent="0.35">
      <c r="A18" s="214" t="s">
        <v>512</v>
      </c>
      <c r="B18" s="215" t="s">
        <v>502</v>
      </c>
      <c r="C18" s="215" t="s">
        <v>500</v>
      </c>
      <c r="D18" s="215" t="s">
        <v>404</v>
      </c>
      <c r="E18" s="23" t="s">
        <v>493</v>
      </c>
      <c r="F18" s="23" t="s">
        <v>561</v>
      </c>
      <c r="G18" s="23">
        <v>4</v>
      </c>
      <c r="H18" s="215" t="s">
        <v>25</v>
      </c>
      <c r="I18" s="215" t="s">
        <v>24</v>
      </c>
      <c r="J18" s="215"/>
      <c r="K18" s="2"/>
      <c r="L18" s="13">
        <f t="shared" si="0"/>
        <v>0</v>
      </c>
      <c r="M18" s="13">
        <f t="shared" si="1"/>
        <v>0</v>
      </c>
      <c r="N18" s="2"/>
      <c r="O18" s="2"/>
      <c r="P18" s="2"/>
      <c r="Q18" s="2"/>
      <c r="R18" s="2"/>
      <c r="S18" s="15">
        <v>2</v>
      </c>
    </row>
    <row r="19" spans="1:19" x14ac:dyDescent="0.35">
      <c r="A19" s="214" t="s">
        <v>513</v>
      </c>
      <c r="B19" s="215" t="s">
        <v>503</v>
      </c>
      <c r="C19" s="215" t="s">
        <v>500</v>
      </c>
      <c r="D19" s="215" t="s">
        <v>402</v>
      </c>
      <c r="E19" s="23" t="s">
        <v>493</v>
      </c>
      <c r="F19" s="23" t="s">
        <v>561</v>
      </c>
      <c r="G19" s="23">
        <v>4</v>
      </c>
      <c r="H19" s="215" t="s">
        <v>25</v>
      </c>
      <c r="I19" s="215" t="s">
        <v>24</v>
      </c>
      <c r="J19" s="215"/>
      <c r="K19" s="2"/>
      <c r="L19" s="13">
        <f t="shared" si="0"/>
        <v>0</v>
      </c>
      <c r="M19" s="13">
        <f t="shared" si="1"/>
        <v>0</v>
      </c>
      <c r="N19" s="2"/>
      <c r="O19" s="2"/>
      <c r="P19" s="2"/>
      <c r="Q19" s="2"/>
      <c r="R19" s="2"/>
      <c r="S19" s="15">
        <v>0</v>
      </c>
    </row>
    <row r="20" spans="1:19" x14ac:dyDescent="0.35">
      <c r="A20" s="214" t="s">
        <v>514</v>
      </c>
      <c r="B20" s="215" t="s">
        <v>505</v>
      </c>
      <c r="C20" s="215" t="s">
        <v>500</v>
      </c>
      <c r="D20" s="215" t="s">
        <v>402</v>
      </c>
      <c r="E20" s="23" t="s">
        <v>493</v>
      </c>
      <c r="F20" s="23" t="s">
        <v>561</v>
      </c>
      <c r="G20" s="23">
        <v>4</v>
      </c>
      <c r="H20" s="215" t="s">
        <v>25</v>
      </c>
      <c r="I20" s="215" t="s">
        <v>24</v>
      </c>
      <c r="J20" s="215"/>
      <c r="K20" s="2"/>
      <c r="L20" s="13">
        <f t="shared" si="0"/>
        <v>0</v>
      </c>
      <c r="M20" s="13">
        <f t="shared" si="1"/>
        <v>0</v>
      </c>
      <c r="N20" s="2"/>
      <c r="O20" s="2"/>
      <c r="P20" s="2"/>
      <c r="Q20" s="2"/>
      <c r="R20" s="2"/>
      <c r="S20" s="15">
        <v>0</v>
      </c>
    </row>
    <row r="21" spans="1:19" x14ac:dyDescent="0.35">
      <c r="A21" s="214" t="s">
        <v>515</v>
      </c>
      <c r="B21" s="215" t="s">
        <v>507</v>
      </c>
      <c r="C21" s="215" t="s">
        <v>500</v>
      </c>
      <c r="D21" s="215" t="s">
        <v>402</v>
      </c>
      <c r="E21" s="23" t="s">
        <v>493</v>
      </c>
      <c r="F21" s="23" t="s">
        <v>561</v>
      </c>
      <c r="G21" s="23">
        <v>4</v>
      </c>
      <c r="H21" s="215" t="s">
        <v>25</v>
      </c>
      <c r="I21" s="215" t="s">
        <v>24</v>
      </c>
      <c r="J21" s="215"/>
      <c r="K21" s="2"/>
      <c r="L21" s="13">
        <f t="shared" si="0"/>
        <v>0</v>
      </c>
      <c r="M21" s="13">
        <f t="shared" si="1"/>
        <v>0</v>
      </c>
      <c r="N21" s="2"/>
      <c r="O21" s="2"/>
      <c r="P21" s="2"/>
      <c r="Q21" s="2"/>
      <c r="R21" s="2"/>
      <c r="S21" s="15">
        <v>0</v>
      </c>
    </row>
    <row r="22" spans="1:19" x14ac:dyDescent="0.35">
      <c r="A22" s="214" t="s">
        <v>516</v>
      </c>
      <c r="B22" s="215" t="s">
        <v>504</v>
      </c>
      <c r="C22" s="215" t="s">
        <v>500</v>
      </c>
      <c r="D22" s="215" t="s">
        <v>402</v>
      </c>
      <c r="E22" s="23" t="s">
        <v>493</v>
      </c>
      <c r="F22" s="23" t="s">
        <v>561</v>
      </c>
      <c r="G22" s="23">
        <v>4</v>
      </c>
      <c r="H22" s="215" t="s">
        <v>25</v>
      </c>
      <c r="I22" s="215" t="s">
        <v>24</v>
      </c>
      <c r="J22" s="215"/>
      <c r="K22" s="2"/>
      <c r="L22" s="13">
        <f t="shared" si="0"/>
        <v>0</v>
      </c>
      <c r="M22" s="13">
        <f t="shared" si="1"/>
        <v>0</v>
      </c>
      <c r="N22" s="2"/>
      <c r="O22" s="2"/>
      <c r="P22" s="2"/>
      <c r="Q22" s="2"/>
      <c r="R22" s="2"/>
      <c r="S22" s="15">
        <v>0</v>
      </c>
    </row>
    <row r="23" spans="1:19" x14ac:dyDescent="0.35">
      <c r="A23" s="214" t="s">
        <v>517</v>
      </c>
      <c r="B23" s="215" t="s">
        <v>508</v>
      </c>
      <c r="C23" s="215" t="s">
        <v>500</v>
      </c>
      <c r="D23" s="215" t="s">
        <v>402</v>
      </c>
      <c r="E23" s="23" t="s">
        <v>493</v>
      </c>
      <c r="F23" s="23" t="s">
        <v>561</v>
      </c>
      <c r="G23" s="23">
        <v>4</v>
      </c>
      <c r="H23" s="215" t="s">
        <v>25</v>
      </c>
      <c r="I23" s="215" t="s">
        <v>24</v>
      </c>
      <c r="J23" s="215"/>
      <c r="K23" s="2"/>
      <c r="L23" s="13">
        <f t="shared" si="0"/>
        <v>0</v>
      </c>
      <c r="M23" s="13">
        <f t="shared" si="1"/>
        <v>0</v>
      </c>
      <c r="N23" s="2"/>
      <c r="O23" s="2"/>
      <c r="P23" s="2"/>
      <c r="Q23" s="2"/>
      <c r="R23" s="2"/>
      <c r="S23" s="15">
        <v>0</v>
      </c>
    </row>
    <row r="24" spans="1:19" x14ac:dyDescent="0.35">
      <c r="A24" s="214" t="s">
        <v>518</v>
      </c>
      <c r="B24" s="215" t="s">
        <v>509</v>
      </c>
      <c r="C24" s="215" t="s">
        <v>500</v>
      </c>
      <c r="D24" s="215" t="s">
        <v>402</v>
      </c>
      <c r="E24" s="23" t="s">
        <v>493</v>
      </c>
      <c r="F24" s="23" t="s">
        <v>561</v>
      </c>
      <c r="G24" s="23">
        <v>4</v>
      </c>
      <c r="H24" s="215" t="s">
        <v>25</v>
      </c>
      <c r="I24" s="215" t="s">
        <v>24</v>
      </c>
      <c r="J24" s="215"/>
      <c r="K24" s="2"/>
      <c r="L24" s="13">
        <f t="shared" si="0"/>
        <v>0</v>
      </c>
      <c r="M24" s="13">
        <f t="shared" si="1"/>
        <v>0</v>
      </c>
      <c r="N24" s="2"/>
      <c r="O24" s="2"/>
      <c r="P24" s="2"/>
      <c r="Q24" s="2"/>
      <c r="R24" s="2"/>
      <c r="S24" s="15">
        <v>0</v>
      </c>
    </row>
    <row r="25" spans="1:19" x14ac:dyDescent="0.35">
      <c r="A25" s="214" t="s">
        <v>519</v>
      </c>
      <c r="B25" s="215" t="s">
        <v>510</v>
      </c>
      <c r="C25" s="215" t="s">
        <v>500</v>
      </c>
      <c r="D25" s="215" t="s">
        <v>511</v>
      </c>
      <c r="E25" s="23" t="s">
        <v>497</v>
      </c>
      <c r="F25" s="23" t="s">
        <v>561</v>
      </c>
      <c r="G25" s="23">
        <v>8</v>
      </c>
      <c r="H25" s="215" t="s">
        <v>25</v>
      </c>
      <c r="I25" s="215" t="s">
        <v>24</v>
      </c>
      <c r="J25" s="215"/>
      <c r="K25" s="2"/>
      <c r="L25" s="13">
        <f t="shared" si="0"/>
        <v>0</v>
      </c>
      <c r="M25" s="13">
        <f t="shared" si="1"/>
        <v>0</v>
      </c>
      <c r="N25" s="2"/>
      <c r="O25" s="2"/>
      <c r="P25" s="2"/>
      <c r="Q25" s="2"/>
      <c r="R25" s="2"/>
      <c r="S25" s="15">
        <v>0</v>
      </c>
    </row>
    <row r="26" spans="1:19" x14ac:dyDescent="0.35">
      <c r="A26" s="214" t="s">
        <v>522</v>
      </c>
      <c r="B26" s="215" t="s">
        <v>521</v>
      </c>
      <c r="C26" s="215" t="s">
        <v>500</v>
      </c>
      <c r="D26" s="215" t="s">
        <v>473</v>
      </c>
      <c r="E26" s="23" t="s">
        <v>498</v>
      </c>
      <c r="F26" s="23" t="s">
        <v>561</v>
      </c>
      <c r="G26" s="23">
        <v>45</v>
      </c>
      <c r="H26" s="215" t="s">
        <v>25</v>
      </c>
      <c r="I26" s="215" t="s">
        <v>24</v>
      </c>
      <c r="J26" s="215"/>
      <c r="K26" s="2"/>
      <c r="L26" s="13">
        <f t="shared" si="0"/>
        <v>0</v>
      </c>
      <c r="M26" s="13">
        <f t="shared" si="1"/>
        <v>0</v>
      </c>
      <c r="N26" s="2"/>
      <c r="O26" s="2"/>
      <c r="P26" s="2"/>
      <c r="Q26" s="2"/>
      <c r="R26" s="2"/>
      <c r="S26" s="15">
        <v>0</v>
      </c>
    </row>
    <row r="27" spans="1:19" x14ac:dyDescent="0.35">
      <c r="A27" s="214" t="s">
        <v>523</v>
      </c>
      <c r="B27" s="215" t="s">
        <v>520</v>
      </c>
      <c r="C27" s="215" t="s">
        <v>500</v>
      </c>
      <c r="D27" s="215" t="s">
        <v>473</v>
      </c>
      <c r="E27" s="23" t="s">
        <v>498</v>
      </c>
      <c r="F27" s="23" t="s">
        <v>561</v>
      </c>
      <c r="G27" s="23">
        <v>45</v>
      </c>
      <c r="H27" s="215" t="s">
        <v>25</v>
      </c>
      <c r="I27" s="215" t="s">
        <v>24</v>
      </c>
      <c r="J27" s="215"/>
      <c r="K27" s="2"/>
      <c r="L27" s="13">
        <f t="shared" si="0"/>
        <v>0</v>
      </c>
      <c r="M27" s="13">
        <f t="shared" si="1"/>
        <v>0</v>
      </c>
      <c r="N27" s="2"/>
      <c r="O27" s="2"/>
      <c r="P27" s="2"/>
      <c r="Q27" s="2"/>
      <c r="R27" s="2"/>
      <c r="S27" s="15">
        <v>0</v>
      </c>
    </row>
    <row r="28" spans="1:19" x14ac:dyDescent="0.35">
      <c r="A28" s="211" t="s">
        <v>18</v>
      </c>
      <c r="B28" s="212" t="s">
        <v>95</v>
      </c>
      <c r="C28" s="212" t="s">
        <v>44</v>
      </c>
      <c r="D28" s="212" t="s">
        <v>402</v>
      </c>
      <c r="E28" s="20" t="s">
        <v>493</v>
      </c>
      <c r="F28" s="20" t="s">
        <v>561</v>
      </c>
      <c r="G28" s="20">
        <v>4</v>
      </c>
      <c r="H28" s="2" t="s">
        <v>26</v>
      </c>
      <c r="I28" s="2" t="s">
        <v>27</v>
      </c>
      <c r="J28" s="2"/>
      <c r="K28" s="2"/>
      <c r="L28" s="13">
        <f t="shared" si="0"/>
        <v>0</v>
      </c>
      <c r="M28" s="13">
        <f t="shared" si="1"/>
        <v>0</v>
      </c>
      <c r="N28" s="2"/>
      <c r="O28" s="2"/>
      <c r="P28" s="2"/>
      <c r="Q28" s="2"/>
      <c r="R28" s="2"/>
      <c r="S28" s="15"/>
    </row>
    <row r="29" spans="1:19" x14ac:dyDescent="0.35">
      <c r="A29" s="211" t="s">
        <v>19</v>
      </c>
      <c r="B29" s="212" t="s">
        <v>42</v>
      </c>
      <c r="C29" s="212" t="s">
        <v>44</v>
      </c>
      <c r="D29" s="212" t="s">
        <v>404</v>
      </c>
      <c r="E29" s="20" t="s">
        <v>495</v>
      </c>
      <c r="F29" s="20" t="s">
        <v>561</v>
      </c>
      <c r="G29" s="20">
        <v>6</v>
      </c>
      <c r="H29" s="2" t="s">
        <v>26</v>
      </c>
      <c r="I29" s="2" t="s">
        <v>27</v>
      </c>
      <c r="J29" s="2"/>
      <c r="K29" s="2"/>
      <c r="L29" s="13">
        <f t="shared" si="0"/>
        <v>0</v>
      </c>
      <c r="M29" s="13">
        <f t="shared" si="1"/>
        <v>0</v>
      </c>
      <c r="N29" s="2"/>
      <c r="O29" s="2"/>
      <c r="P29" s="2"/>
      <c r="Q29" s="2"/>
      <c r="R29" s="2"/>
      <c r="S29" s="15"/>
    </row>
    <row r="30" spans="1:19" x14ac:dyDescent="0.35">
      <c r="A30" s="211" t="s">
        <v>20</v>
      </c>
      <c r="B30" s="212" t="s">
        <v>58</v>
      </c>
      <c r="C30" s="212" t="s">
        <v>4</v>
      </c>
      <c r="D30" s="212" t="s">
        <v>58</v>
      </c>
      <c r="E30" s="20" t="s">
        <v>497</v>
      </c>
      <c r="F30" s="20" t="s">
        <v>561</v>
      </c>
      <c r="G30" s="20">
        <v>12</v>
      </c>
      <c r="H30" s="2" t="s">
        <v>26</v>
      </c>
      <c r="I30" s="2" t="s">
        <v>27</v>
      </c>
      <c r="J30" s="2"/>
      <c r="K30" s="2"/>
      <c r="L30" s="13">
        <f t="shared" si="0"/>
        <v>0</v>
      </c>
      <c r="M30" s="13">
        <f t="shared" si="1"/>
        <v>0</v>
      </c>
      <c r="N30" s="2"/>
      <c r="O30" s="2"/>
      <c r="P30" s="2"/>
      <c r="Q30" s="2"/>
      <c r="R30" s="2"/>
      <c r="S30" s="15"/>
    </row>
    <row r="31" spans="1:19" x14ac:dyDescent="0.35">
      <c r="A31" s="211" t="s">
        <v>103</v>
      </c>
      <c r="B31" s="212" t="s">
        <v>101</v>
      </c>
      <c r="C31" s="212" t="s">
        <v>4</v>
      </c>
      <c r="D31" s="212" t="s">
        <v>403</v>
      </c>
      <c r="E31" s="20" t="s">
        <v>494</v>
      </c>
      <c r="F31" s="20" t="s">
        <v>564</v>
      </c>
      <c r="G31" s="20">
        <v>3</v>
      </c>
      <c r="H31" s="2" t="s">
        <v>26</v>
      </c>
      <c r="I31" s="2" t="s">
        <v>27</v>
      </c>
      <c r="J31" s="2"/>
      <c r="K31" s="2"/>
      <c r="L31" s="13">
        <f t="shared" si="0"/>
        <v>0</v>
      </c>
      <c r="M31" s="13">
        <f t="shared" si="1"/>
        <v>0</v>
      </c>
      <c r="N31" s="2"/>
      <c r="O31" s="2"/>
      <c r="P31" s="2"/>
      <c r="Q31" s="2"/>
      <c r="R31" s="2"/>
      <c r="S31" s="15"/>
    </row>
    <row r="32" spans="1:19" x14ac:dyDescent="0.35">
      <c r="A32" s="211" t="s">
        <v>104</v>
      </c>
      <c r="B32" s="212" t="s">
        <v>102</v>
      </c>
      <c r="C32" s="212" t="s">
        <v>4</v>
      </c>
      <c r="D32" s="212" t="s">
        <v>403</v>
      </c>
      <c r="E32" s="20" t="s">
        <v>494</v>
      </c>
      <c r="F32" s="20" t="s">
        <v>564</v>
      </c>
      <c r="G32" s="20">
        <v>3</v>
      </c>
      <c r="H32" s="2" t="s">
        <v>26</v>
      </c>
      <c r="I32" s="2" t="s">
        <v>27</v>
      </c>
      <c r="J32" s="2"/>
      <c r="K32" s="2"/>
      <c r="L32" s="13">
        <f t="shared" si="0"/>
        <v>0</v>
      </c>
      <c r="M32" s="13">
        <f t="shared" si="1"/>
        <v>0</v>
      </c>
      <c r="N32" s="2"/>
      <c r="O32" s="2"/>
      <c r="P32" s="2"/>
      <c r="Q32" s="2"/>
      <c r="R32" s="2"/>
      <c r="S32" s="15"/>
    </row>
    <row r="33" spans="1:23" x14ac:dyDescent="0.35">
      <c r="A33" s="211" t="s">
        <v>107</v>
      </c>
      <c r="B33" s="212" t="s">
        <v>106</v>
      </c>
      <c r="C33" s="212" t="s">
        <v>44</v>
      </c>
      <c r="D33" s="212" t="s">
        <v>402</v>
      </c>
      <c r="E33" s="20" t="s">
        <v>493</v>
      </c>
      <c r="F33" s="20" t="s">
        <v>561</v>
      </c>
      <c r="G33" s="20">
        <v>4</v>
      </c>
      <c r="H33" s="2" t="s">
        <v>26</v>
      </c>
      <c r="I33" s="2" t="s">
        <v>27</v>
      </c>
      <c r="J33" s="2"/>
      <c r="K33" s="2"/>
      <c r="L33" s="13">
        <f t="shared" si="0"/>
        <v>0</v>
      </c>
      <c r="M33" s="13">
        <f t="shared" si="1"/>
        <v>0</v>
      </c>
      <c r="N33" s="2"/>
      <c r="O33" s="2"/>
      <c r="P33" s="2"/>
      <c r="Q33" s="2"/>
      <c r="R33" s="2"/>
      <c r="S33" s="15"/>
    </row>
    <row r="34" spans="1:23" x14ac:dyDescent="0.35">
      <c r="A34" s="211" t="s">
        <v>99</v>
      </c>
      <c r="B34" s="212" t="s">
        <v>100</v>
      </c>
      <c r="C34" s="212" t="s">
        <v>44</v>
      </c>
      <c r="D34" s="212" t="s">
        <v>402</v>
      </c>
      <c r="E34" s="20" t="s">
        <v>493</v>
      </c>
      <c r="F34" s="20" t="s">
        <v>561</v>
      </c>
      <c r="G34" s="20">
        <v>4</v>
      </c>
      <c r="H34" s="2" t="s">
        <v>26</v>
      </c>
      <c r="I34" s="2" t="s">
        <v>27</v>
      </c>
      <c r="J34" s="2"/>
      <c r="K34" s="2"/>
      <c r="L34" s="13">
        <f t="shared" si="0"/>
        <v>0</v>
      </c>
      <c r="M34" s="13">
        <f t="shared" si="1"/>
        <v>0</v>
      </c>
      <c r="N34" s="2"/>
      <c r="O34" s="2"/>
      <c r="P34" s="2"/>
      <c r="Q34" s="2"/>
      <c r="R34" s="2"/>
      <c r="S34" s="15"/>
    </row>
    <row r="35" spans="1:23" x14ac:dyDescent="0.35">
      <c r="A35" s="211" t="s">
        <v>464</v>
      </c>
      <c r="B35" s="212" t="s">
        <v>58</v>
      </c>
      <c r="C35" s="212" t="s">
        <v>4</v>
      </c>
      <c r="D35" s="212" t="s">
        <v>58</v>
      </c>
      <c r="E35" s="20" t="s">
        <v>497</v>
      </c>
      <c r="F35" s="20" t="s">
        <v>561</v>
      </c>
      <c r="G35" s="20">
        <v>16</v>
      </c>
      <c r="H35" s="2" t="s">
        <v>26</v>
      </c>
      <c r="I35" s="2" t="s">
        <v>27</v>
      </c>
      <c r="J35" s="2"/>
      <c r="K35" s="2"/>
      <c r="L35" s="13">
        <f t="shared" si="0"/>
        <v>0</v>
      </c>
      <c r="M35" s="13">
        <f t="shared" si="1"/>
        <v>0</v>
      </c>
      <c r="N35" s="2"/>
      <c r="O35" s="2"/>
      <c r="P35" s="2"/>
      <c r="Q35" s="2"/>
      <c r="R35" s="2"/>
      <c r="S35" s="15"/>
    </row>
    <row r="36" spans="1:23" x14ac:dyDescent="0.35">
      <c r="A36" s="211" t="s">
        <v>468</v>
      </c>
      <c r="B36" s="212" t="s">
        <v>466</v>
      </c>
      <c r="C36" s="212" t="s">
        <v>4</v>
      </c>
      <c r="D36" s="212" t="s">
        <v>465</v>
      </c>
      <c r="E36" s="20" t="s">
        <v>495</v>
      </c>
      <c r="F36" s="20" t="s">
        <v>561</v>
      </c>
      <c r="G36" s="20">
        <v>6</v>
      </c>
      <c r="H36" s="2" t="s">
        <v>26</v>
      </c>
      <c r="I36" s="2" t="s">
        <v>27</v>
      </c>
      <c r="J36" s="2"/>
      <c r="K36" s="2"/>
      <c r="L36" s="13">
        <f t="shared" si="0"/>
        <v>0</v>
      </c>
      <c r="M36" s="13">
        <f t="shared" si="1"/>
        <v>0</v>
      </c>
      <c r="N36" s="2"/>
      <c r="O36" s="2"/>
      <c r="P36" s="2"/>
      <c r="Q36" s="2"/>
      <c r="R36" s="2"/>
      <c r="S36" s="15"/>
    </row>
    <row r="37" spans="1:23" x14ac:dyDescent="0.35">
      <c r="A37" s="213" t="s">
        <v>469</v>
      </c>
      <c r="B37" s="212" t="s">
        <v>467</v>
      </c>
      <c r="C37" s="212" t="s">
        <v>4</v>
      </c>
      <c r="D37" s="212" t="s">
        <v>465</v>
      </c>
      <c r="E37" s="20" t="s">
        <v>495</v>
      </c>
      <c r="F37" s="20" t="s">
        <v>561</v>
      </c>
      <c r="G37" s="20">
        <v>6</v>
      </c>
      <c r="H37" s="2" t="s">
        <v>26</v>
      </c>
      <c r="I37" s="2" t="s">
        <v>27</v>
      </c>
      <c r="J37" s="2"/>
      <c r="K37" s="2"/>
      <c r="L37" s="13">
        <f t="shared" si="0"/>
        <v>0</v>
      </c>
      <c r="M37" s="13">
        <f t="shared" si="1"/>
        <v>0</v>
      </c>
      <c r="N37" s="2"/>
      <c r="O37" s="2"/>
      <c r="P37" s="2"/>
      <c r="Q37" s="2"/>
      <c r="R37" s="2"/>
      <c r="S37" s="15"/>
    </row>
    <row r="38" spans="1:23" x14ac:dyDescent="0.35">
      <c r="A38" s="213" t="s">
        <v>485</v>
      </c>
      <c r="B38" s="212" t="s">
        <v>42</v>
      </c>
      <c r="C38" s="212" t="s">
        <v>44</v>
      </c>
      <c r="D38" s="212" t="s">
        <v>486</v>
      </c>
      <c r="E38" s="20" t="s">
        <v>496</v>
      </c>
      <c r="F38" s="20" t="s">
        <v>561</v>
      </c>
      <c r="G38" s="20">
        <v>7</v>
      </c>
      <c r="H38" s="2" t="s">
        <v>26</v>
      </c>
      <c r="I38" s="2" t="s">
        <v>27</v>
      </c>
      <c r="J38" s="2"/>
      <c r="K38" s="2"/>
      <c r="L38" s="13">
        <f t="shared" si="0"/>
        <v>0</v>
      </c>
      <c r="M38" s="13">
        <f t="shared" si="1"/>
        <v>0</v>
      </c>
      <c r="N38" s="2"/>
      <c r="O38" s="2"/>
      <c r="P38" s="2"/>
      <c r="Q38" s="2"/>
      <c r="R38" s="2"/>
      <c r="S38" s="15"/>
    </row>
    <row r="39" spans="1:23" x14ac:dyDescent="0.35">
      <c r="A39" s="211" t="s">
        <v>471</v>
      </c>
      <c r="B39" s="212" t="s">
        <v>470</v>
      </c>
      <c r="C39" s="212" t="s">
        <v>4</v>
      </c>
      <c r="D39" s="212" t="s">
        <v>465</v>
      </c>
      <c r="E39" s="20" t="s">
        <v>495</v>
      </c>
      <c r="F39" s="20" t="s">
        <v>561</v>
      </c>
      <c r="G39" s="20">
        <v>6</v>
      </c>
      <c r="H39" s="2" t="s">
        <v>26</v>
      </c>
      <c r="I39" s="2" t="s">
        <v>27</v>
      </c>
      <c r="J39" s="2"/>
      <c r="K39" s="2"/>
      <c r="L39" s="13">
        <f t="shared" si="0"/>
        <v>0</v>
      </c>
      <c r="M39" s="13">
        <f t="shared" si="1"/>
        <v>0</v>
      </c>
      <c r="N39" s="2"/>
      <c r="O39" s="2"/>
      <c r="P39" s="2"/>
      <c r="Q39" s="2"/>
      <c r="R39" s="2"/>
      <c r="S39" s="15"/>
      <c r="V39" s="45"/>
      <c r="W39" s="45"/>
    </row>
    <row r="40" spans="1:23" x14ac:dyDescent="0.35">
      <c r="A40" s="211" t="s">
        <v>475</v>
      </c>
      <c r="B40" s="212" t="s">
        <v>474</v>
      </c>
      <c r="C40" s="212" t="s">
        <v>44</v>
      </c>
      <c r="D40" s="212" t="s">
        <v>472</v>
      </c>
      <c r="E40" s="20" t="s">
        <v>497</v>
      </c>
      <c r="F40" s="20" t="s">
        <v>561</v>
      </c>
      <c r="G40" s="20">
        <v>23</v>
      </c>
      <c r="H40" s="2" t="s">
        <v>26</v>
      </c>
      <c r="I40" s="2" t="s">
        <v>27</v>
      </c>
      <c r="J40" s="2"/>
      <c r="K40" s="2"/>
      <c r="L40" s="13">
        <f t="shared" si="0"/>
        <v>0</v>
      </c>
      <c r="M40" s="13">
        <f t="shared" si="1"/>
        <v>0</v>
      </c>
      <c r="N40" s="2"/>
      <c r="O40" s="2"/>
      <c r="P40" s="2"/>
      <c r="Q40" s="2"/>
      <c r="R40" s="2"/>
      <c r="S40" s="15"/>
      <c r="V40" s="45"/>
      <c r="W40" s="45"/>
    </row>
    <row r="41" spans="1:23" x14ac:dyDescent="0.35">
      <c r="A41" s="211" t="s">
        <v>476</v>
      </c>
      <c r="B41" s="212" t="s">
        <v>474</v>
      </c>
      <c r="C41" s="212" t="s">
        <v>44</v>
      </c>
      <c r="D41" s="212" t="s">
        <v>473</v>
      </c>
      <c r="E41" s="20" t="s">
        <v>498</v>
      </c>
      <c r="F41" s="20" t="s">
        <v>561</v>
      </c>
      <c r="G41" s="20">
        <v>35</v>
      </c>
      <c r="H41" s="2" t="s">
        <v>26</v>
      </c>
      <c r="I41" s="2" t="s">
        <v>27</v>
      </c>
      <c r="J41" s="2"/>
      <c r="K41" s="2"/>
      <c r="L41" s="13">
        <f t="shared" si="0"/>
        <v>0</v>
      </c>
      <c r="M41" s="13">
        <f t="shared" si="1"/>
        <v>0</v>
      </c>
      <c r="N41" s="2"/>
      <c r="O41" s="2"/>
      <c r="P41" s="2"/>
      <c r="Q41" s="2"/>
      <c r="R41" s="2"/>
      <c r="S41" s="15"/>
      <c r="V41" s="45"/>
      <c r="W41" s="45"/>
    </row>
    <row r="42" spans="1:23" x14ac:dyDescent="0.35">
      <c r="A42" s="211" t="s">
        <v>527</v>
      </c>
      <c r="B42" s="212" t="s">
        <v>524</v>
      </c>
      <c r="C42" s="212" t="s">
        <v>44</v>
      </c>
      <c r="D42" s="212" t="s">
        <v>524</v>
      </c>
      <c r="E42" s="20" t="s">
        <v>526</v>
      </c>
      <c r="F42" s="20" t="s">
        <v>561</v>
      </c>
      <c r="G42" s="20">
        <v>9</v>
      </c>
      <c r="H42" s="2" t="s">
        <v>26</v>
      </c>
      <c r="I42" s="2" t="s">
        <v>27</v>
      </c>
      <c r="J42" s="2"/>
      <c r="K42" s="2"/>
      <c r="L42" s="13">
        <f t="shared" si="0"/>
        <v>0</v>
      </c>
      <c r="M42" s="13">
        <f t="shared" si="1"/>
        <v>0</v>
      </c>
      <c r="N42" s="2"/>
      <c r="O42" s="2"/>
      <c r="P42" s="2"/>
      <c r="Q42" s="2"/>
      <c r="R42" s="2"/>
      <c r="S42" s="15"/>
      <c r="V42" s="45"/>
      <c r="W42" s="45"/>
    </row>
    <row r="43" spans="1:23" x14ac:dyDescent="0.35">
      <c r="A43" s="214" t="s">
        <v>108</v>
      </c>
      <c r="B43" s="215" t="s">
        <v>506</v>
      </c>
      <c r="C43" s="215" t="s">
        <v>500</v>
      </c>
      <c r="D43" s="215" t="s">
        <v>404</v>
      </c>
      <c r="E43" s="23" t="s">
        <v>496</v>
      </c>
      <c r="F43" s="23" t="s">
        <v>561</v>
      </c>
      <c r="G43" s="23">
        <v>7</v>
      </c>
      <c r="H43" s="2" t="s">
        <v>26</v>
      </c>
      <c r="I43" s="2" t="s">
        <v>27</v>
      </c>
      <c r="J43" s="2"/>
      <c r="K43" s="2"/>
      <c r="L43" s="13">
        <f t="shared" si="0"/>
        <v>0</v>
      </c>
      <c r="M43" s="13">
        <f t="shared" si="1"/>
        <v>0</v>
      </c>
      <c r="N43" s="2"/>
      <c r="O43" s="2"/>
      <c r="P43" s="2"/>
      <c r="Q43" s="2"/>
      <c r="R43" s="2"/>
      <c r="S43" s="15"/>
      <c r="V43" s="45"/>
      <c r="W43" s="45"/>
    </row>
    <row r="44" spans="1:23" x14ac:dyDescent="0.35">
      <c r="A44" s="214" t="s">
        <v>512</v>
      </c>
      <c r="B44" s="215" t="s">
        <v>502</v>
      </c>
      <c r="C44" s="215" t="s">
        <v>500</v>
      </c>
      <c r="D44" s="215" t="s">
        <v>404</v>
      </c>
      <c r="E44" s="23" t="s">
        <v>493</v>
      </c>
      <c r="F44" s="23" t="s">
        <v>561</v>
      </c>
      <c r="G44" s="23">
        <v>4</v>
      </c>
      <c r="H44" s="2" t="s">
        <v>26</v>
      </c>
      <c r="I44" s="2" t="s">
        <v>27</v>
      </c>
      <c r="J44" s="2"/>
      <c r="K44" s="2"/>
      <c r="L44" s="13">
        <f t="shared" si="0"/>
        <v>0</v>
      </c>
      <c r="M44" s="13">
        <f t="shared" si="1"/>
        <v>0</v>
      </c>
      <c r="N44" s="2"/>
      <c r="O44" s="2"/>
      <c r="P44" s="2"/>
      <c r="Q44" s="2"/>
      <c r="R44" s="2"/>
      <c r="S44" s="15"/>
      <c r="V44" s="45"/>
      <c r="W44" s="45"/>
    </row>
    <row r="45" spans="1:23" x14ac:dyDescent="0.35">
      <c r="A45" s="214" t="s">
        <v>513</v>
      </c>
      <c r="B45" s="215" t="s">
        <v>503</v>
      </c>
      <c r="C45" s="215" t="s">
        <v>500</v>
      </c>
      <c r="D45" s="215" t="s">
        <v>402</v>
      </c>
      <c r="E45" s="23" t="s">
        <v>493</v>
      </c>
      <c r="F45" s="23" t="s">
        <v>561</v>
      </c>
      <c r="G45" s="23">
        <v>4</v>
      </c>
      <c r="H45" s="2" t="s">
        <v>26</v>
      </c>
      <c r="I45" s="2" t="s">
        <v>27</v>
      </c>
      <c r="J45" s="2"/>
      <c r="K45" s="2"/>
      <c r="L45" s="13">
        <f t="shared" si="0"/>
        <v>0</v>
      </c>
      <c r="M45" s="13">
        <f t="shared" si="1"/>
        <v>0</v>
      </c>
      <c r="N45" s="2"/>
      <c r="O45" s="2"/>
      <c r="P45" s="2"/>
      <c r="Q45" s="2"/>
      <c r="R45" s="2"/>
      <c r="S45" s="15"/>
      <c r="V45" s="45"/>
      <c r="W45" s="45"/>
    </row>
    <row r="46" spans="1:23" x14ac:dyDescent="0.35">
      <c r="A46" s="214" t="s">
        <v>514</v>
      </c>
      <c r="B46" s="215" t="s">
        <v>505</v>
      </c>
      <c r="C46" s="215" t="s">
        <v>500</v>
      </c>
      <c r="D46" s="215" t="s">
        <v>402</v>
      </c>
      <c r="E46" s="23" t="s">
        <v>493</v>
      </c>
      <c r="F46" s="23" t="s">
        <v>561</v>
      </c>
      <c r="G46" s="23">
        <v>4</v>
      </c>
      <c r="H46" s="2" t="s">
        <v>26</v>
      </c>
      <c r="I46" s="2" t="s">
        <v>27</v>
      </c>
      <c r="J46" s="2"/>
      <c r="K46" s="2"/>
      <c r="L46" s="13">
        <f t="shared" si="0"/>
        <v>0</v>
      </c>
      <c r="M46" s="13">
        <f t="shared" si="1"/>
        <v>0</v>
      </c>
      <c r="N46" s="2"/>
      <c r="O46" s="2"/>
      <c r="P46" s="2"/>
      <c r="Q46" s="2"/>
      <c r="R46" s="2"/>
      <c r="S46" s="15"/>
      <c r="V46" s="45"/>
      <c r="W46" s="45"/>
    </row>
    <row r="47" spans="1:23" x14ac:dyDescent="0.35">
      <c r="A47" s="214" t="s">
        <v>515</v>
      </c>
      <c r="B47" s="215" t="s">
        <v>507</v>
      </c>
      <c r="C47" s="215" t="s">
        <v>500</v>
      </c>
      <c r="D47" s="215" t="s">
        <v>402</v>
      </c>
      <c r="E47" s="23" t="s">
        <v>493</v>
      </c>
      <c r="F47" s="23" t="s">
        <v>561</v>
      </c>
      <c r="G47" s="23">
        <v>4</v>
      </c>
      <c r="H47" s="2" t="s">
        <v>26</v>
      </c>
      <c r="I47" s="2" t="s">
        <v>27</v>
      </c>
      <c r="J47" s="2"/>
      <c r="K47" s="2"/>
      <c r="L47" s="13">
        <f t="shared" si="0"/>
        <v>0</v>
      </c>
      <c r="M47" s="13">
        <f t="shared" si="1"/>
        <v>0</v>
      </c>
      <c r="N47" s="2"/>
      <c r="O47" s="2"/>
      <c r="P47" s="2"/>
      <c r="Q47" s="2"/>
      <c r="R47" s="2"/>
      <c r="S47" s="15"/>
      <c r="V47" s="45"/>
      <c r="W47" s="45"/>
    </row>
    <row r="48" spans="1:23" x14ac:dyDescent="0.35">
      <c r="A48" s="214" t="s">
        <v>516</v>
      </c>
      <c r="B48" s="215" t="s">
        <v>504</v>
      </c>
      <c r="C48" s="215" t="s">
        <v>500</v>
      </c>
      <c r="D48" s="215" t="s">
        <v>402</v>
      </c>
      <c r="E48" s="23" t="s">
        <v>493</v>
      </c>
      <c r="F48" s="23" t="s">
        <v>561</v>
      </c>
      <c r="G48" s="23">
        <v>4</v>
      </c>
      <c r="H48" s="2" t="s">
        <v>26</v>
      </c>
      <c r="I48" s="2" t="s">
        <v>27</v>
      </c>
      <c r="J48" s="2"/>
      <c r="K48" s="2"/>
      <c r="L48" s="13">
        <f t="shared" si="0"/>
        <v>0</v>
      </c>
      <c r="M48" s="13">
        <f t="shared" si="1"/>
        <v>0</v>
      </c>
      <c r="N48" s="2"/>
      <c r="O48" s="2"/>
      <c r="P48" s="2"/>
      <c r="Q48" s="2"/>
      <c r="R48" s="2"/>
      <c r="S48" s="15"/>
      <c r="V48" s="45"/>
      <c r="W48" s="45"/>
    </row>
    <row r="49" spans="1:23" x14ac:dyDescent="0.35">
      <c r="A49" s="214" t="s">
        <v>517</v>
      </c>
      <c r="B49" s="215" t="s">
        <v>508</v>
      </c>
      <c r="C49" s="215" t="s">
        <v>500</v>
      </c>
      <c r="D49" s="215" t="s">
        <v>402</v>
      </c>
      <c r="E49" s="23" t="s">
        <v>493</v>
      </c>
      <c r="F49" s="23" t="s">
        <v>561</v>
      </c>
      <c r="G49" s="23">
        <v>4</v>
      </c>
      <c r="H49" s="2" t="s">
        <v>26</v>
      </c>
      <c r="I49" s="2" t="s">
        <v>27</v>
      </c>
      <c r="J49" s="2"/>
      <c r="K49" s="2"/>
      <c r="L49" s="13">
        <f t="shared" si="0"/>
        <v>0</v>
      </c>
      <c r="M49" s="13">
        <f t="shared" si="1"/>
        <v>0</v>
      </c>
      <c r="N49" s="2"/>
      <c r="O49" s="2"/>
      <c r="P49" s="2"/>
      <c r="Q49" s="2"/>
      <c r="R49" s="2"/>
      <c r="S49" s="15"/>
      <c r="V49" s="45"/>
      <c r="W49" s="45"/>
    </row>
    <row r="50" spans="1:23" x14ac:dyDescent="0.35">
      <c r="A50" s="214" t="s">
        <v>518</v>
      </c>
      <c r="B50" s="215" t="s">
        <v>509</v>
      </c>
      <c r="C50" s="215" t="s">
        <v>500</v>
      </c>
      <c r="D50" s="215" t="s">
        <v>402</v>
      </c>
      <c r="E50" s="23" t="s">
        <v>493</v>
      </c>
      <c r="F50" s="23" t="s">
        <v>561</v>
      </c>
      <c r="G50" s="23">
        <v>4</v>
      </c>
      <c r="H50" s="2" t="s">
        <v>26</v>
      </c>
      <c r="I50" s="2" t="s">
        <v>27</v>
      </c>
      <c r="J50" s="2"/>
      <c r="K50" s="2"/>
      <c r="L50" s="13">
        <f t="shared" si="0"/>
        <v>0</v>
      </c>
      <c r="M50" s="13">
        <f t="shared" si="1"/>
        <v>0</v>
      </c>
      <c r="N50" s="2"/>
      <c r="O50" s="2"/>
      <c r="P50" s="2"/>
      <c r="Q50" s="2"/>
      <c r="R50" s="2"/>
      <c r="S50" s="15"/>
      <c r="V50" s="45"/>
      <c r="W50" s="45"/>
    </row>
    <row r="51" spans="1:23" x14ac:dyDescent="0.35">
      <c r="A51" s="214" t="s">
        <v>519</v>
      </c>
      <c r="B51" s="215" t="s">
        <v>510</v>
      </c>
      <c r="C51" s="215" t="s">
        <v>500</v>
      </c>
      <c r="D51" s="215" t="s">
        <v>511</v>
      </c>
      <c r="E51" s="23" t="s">
        <v>497</v>
      </c>
      <c r="F51" s="23" t="s">
        <v>561</v>
      </c>
      <c r="G51" s="23">
        <v>8</v>
      </c>
      <c r="H51" s="2" t="s">
        <v>26</v>
      </c>
      <c r="I51" s="2" t="s">
        <v>27</v>
      </c>
      <c r="J51" s="2"/>
      <c r="K51" s="2"/>
      <c r="L51" s="13">
        <f t="shared" si="0"/>
        <v>0</v>
      </c>
      <c r="M51" s="13">
        <f t="shared" si="1"/>
        <v>0</v>
      </c>
      <c r="N51" s="2"/>
      <c r="O51" s="2"/>
      <c r="P51" s="2"/>
      <c r="Q51" s="2"/>
      <c r="R51" s="2"/>
      <c r="S51" s="15"/>
      <c r="V51" s="45"/>
      <c r="W51" s="45"/>
    </row>
    <row r="52" spans="1:23" x14ac:dyDescent="0.35">
      <c r="A52" s="214" t="s">
        <v>522</v>
      </c>
      <c r="B52" s="215" t="s">
        <v>521</v>
      </c>
      <c r="C52" s="215" t="s">
        <v>500</v>
      </c>
      <c r="D52" s="215" t="s">
        <v>473</v>
      </c>
      <c r="E52" s="23" t="s">
        <v>498</v>
      </c>
      <c r="F52" s="23" t="s">
        <v>561</v>
      </c>
      <c r="G52" s="23">
        <v>45</v>
      </c>
      <c r="H52" s="2" t="s">
        <v>26</v>
      </c>
      <c r="I52" s="2" t="s">
        <v>27</v>
      </c>
      <c r="J52" s="2"/>
      <c r="K52" s="2"/>
      <c r="L52" s="13">
        <f t="shared" si="0"/>
        <v>0</v>
      </c>
      <c r="M52" s="13">
        <f t="shared" si="1"/>
        <v>0</v>
      </c>
      <c r="N52" s="2"/>
      <c r="O52" s="2"/>
      <c r="P52" s="2"/>
      <c r="Q52" s="2"/>
      <c r="R52" s="2"/>
      <c r="S52" s="15"/>
      <c r="V52" s="45"/>
      <c r="W52" s="45"/>
    </row>
    <row r="53" spans="1:23" x14ac:dyDescent="0.35">
      <c r="A53" s="214" t="s">
        <v>523</v>
      </c>
      <c r="B53" s="215" t="s">
        <v>520</v>
      </c>
      <c r="C53" s="215" t="s">
        <v>500</v>
      </c>
      <c r="D53" s="215" t="s">
        <v>473</v>
      </c>
      <c r="E53" s="23" t="s">
        <v>498</v>
      </c>
      <c r="F53" s="23" t="s">
        <v>561</v>
      </c>
      <c r="G53" s="23">
        <v>45</v>
      </c>
      <c r="H53" s="2" t="s">
        <v>26</v>
      </c>
      <c r="I53" s="2" t="s">
        <v>27</v>
      </c>
      <c r="J53" s="2"/>
      <c r="K53" s="2"/>
      <c r="L53" s="13">
        <f t="shared" si="0"/>
        <v>0</v>
      </c>
      <c r="M53" s="13">
        <f t="shared" si="1"/>
        <v>0</v>
      </c>
      <c r="N53" s="2"/>
      <c r="O53" s="2"/>
      <c r="P53" s="2"/>
      <c r="Q53" s="2"/>
      <c r="R53" s="2"/>
      <c r="S53" s="15"/>
      <c r="V53" s="45"/>
      <c r="W53" s="45"/>
    </row>
    <row r="54" spans="1:23" x14ac:dyDescent="0.35">
      <c r="A54" s="211" t="s">
        <v>18</v>
      </c>
      <c r="B54" s="212" t="s">
        <v>95</v>
      </c>
      <c r="C54" s="212" t="s">
        <v>44</v>
      </c>
      <c r="D54" s="212" t="s">
        <v>402</v>
      </c>
      <c r="E54" s="20" t="s">
        <v>493</v>
      </c>
      <c r="F54" s="20" t="s">
        <v>561</v>
      </c>
      <c r="G54" s="20">
        <v>4</v>
      </c>
      <c r="H54" s="2" t="s">
        <v>29</v>
      </c>
      <c r="I54" s="2" t="s">
        <v>28</v>
      </c>
      <c r="J54" s="2"/>
      <c r="K54" s="2"/>
      <c r="L54" s="13">
        <f t="shared" si="0"/>
        <v>0</v>
      </c>
      <c r="M54" s="13">
        <f t="shared" si="1"/>
        <v>0</v>
      </c>
      <c r="N54" s="2"/>
      <c r="O54" s="2"/>
      <c r="P54" s="2"/>
      <c r="Q54" s="2"/>
      <c r="R54" s="2"/>
      <c r="S54" s="15"/>
      <c r="V54" s="45"/>
      <c r="W54" s="45"/>
    </row>
    <row r="55" spans="1:23" x14ac:dyDescent="0.35">
      <c r="A55" s="211" t="s">
        <v>19</v>
      </c>
      <c r="B55" s="212" t="s">
        <v>42</v>
      </c>
      <c r="C55" s="212" t="s">
        <v>44</v>
      </c>
      <c r="D55" s="212" t="s">
        <v>404</v>
      </c>
      <c r="E55" s="20" t="s">
        <v>495</v>
      </c>
      <c r="F55" s="20" t="s">
        <v>561</v>
      </c>
      <c r="G55" s="20">
        <v>6</v>
      </c>
      <c r="H55" s="2" t="s">
        <v>29</v>
      </c>
      <c r="I55" s="2" t="s">
        <v>28</v>
      </c>
      <c r="J55" s="2"/>
      <c r="K55" s="2"/>
      <c r="L55" s="13">
        <f t="shared" si="0"/>
        <v>0</v>
      </c>
      <c r="M55" s="13">
        <f t="shared" si="1"/>
        <v>0</v>
      </c>
      <c r="N55" s="2"/>
      <c r="O55" s="2"/>
      <c r="P55" s="2"/>
      <c r="Q55" s="2"/>
      <c r="R55" s="2"/>
      <c r="S55" s="15"/>
      <c r="V55" s="45"/>
      <c r="W55" s="45"/>
    </row>
    <row r="56" spans="1:23" x14ac:dyDescent="0.35">
      <c r="A56" s="211" t="s">
        <v>20</v>
      </c>
      <c r="B56" s="212" t="s">
        <v>58</v>
      </c>
      <c r="C56" s="212" t="s">
        <v>4</v>
      </c>
      <c r="D56" s="212" t="s">
        <v>58</v>
      </c>
      <c r="E56" s="20" t="s">
        <v>497</v>
      </c>
      <c r="F56" s="20" t="s">
        <v>561</v>
      </c>
      <c r="G56" s="20">
        <v>12</v>
      </c>
      <c r="H56" s="2" t="s">
        <v>29</v>
      </c>
      <c r="I56" s="2" t="s">
        <v>28</v>
      </c>
      <c r="J56" s="2"/>
      <c r="K56" s="2"/>
      <c r="L56" s="13">
        <f t="shared" si="0"/>
        <v>0</v>
      </c>
      <c r="M56" s="13">
        <f t="shared" si="1"/>
        <v>0</v>
      </c>
      <c r="N56" s="2"/>
      <c r="O56" s="2"/>
      <c r="P56" s="2"/>
      <c r="Q56" s="2"/>
      <c r="R56" s="2"/>
      <c r="S56" s="15"/>
      <c r="V56" s="45"/>
      <c r="W56" s="45"/>
    </row>
    <row r="57" spans="1:23" x14ac:dyDescent="0.35">
      <c r="A57" s="211" t="s">
        <v>103</v>
      </c>
      <c r="B57" s="212" t="s">
        <v>101</v>
      </c>
      <c r="C57" s="212" t="s">
        <v>4</v>
      </c>
      <c r="D57" s="212" t="s">
        <v>403</v>
      </c>
      <c r="E57" s="20" t="s">
        <v>494</v>
      </c>
      <c r="F57" s="20" t="s">
        <v>564</v>
      </c>
      <c r="G57" s="20">
        <v>3</v>
      </c>
      <c r="H57" s="2" t="s">
        <v>29</v>
      </c>
      <c r="I57" s="2" t="s">
        <v>28</v>
      </c>
      <c r="J57" s="2"/>
      <c r="K57" s="2"/>
      <c r="L57" s="13">
        <f t="shared" si="0"/>
        <v>0</v>
      </c>
      <c r="M57" s="13">
        <f t="shared" si="1"/>
        <v>0</v>
      </c>
      <c r="N57" s="2"/>
      <c r="O57" s="2"/>
      <c r="P57" s="2"/>
      <c r="Q57" s="2"/>
      <c r="R57" s="2"/>
      <c r="S57" s="15"/>
      <c r="V57" s="45"/>
      <c r="W57" s="45"/>
    </row>
    <row r="58" spans="1:23" x14ac:dyDescent="0.35">
      <c r="A58" s="211" t="s">
        <v>104</v>
      </c>
      <c r="B58" s="212" t="s">
        <v>102</v>
      </c>
      <c r="C58" s="212" t="s">
        <v>4</v>
      </c>
      <c r="D58" s="212" t="s">
        <v>403</v>
      </c>
      <c r="E58" s="20" t="s">
        <v>494</v>
      </c>
      <c r="F58" s="20" t="s">
        <v>564</v>
      </c>
      <c r="G58" s="20">
        <v>3</v>
      </c>
      <c r="H58" s="2" t="s">
        <v>29</v>
      </c>
      <c r="I58" s="2" t="s">
        <v>28</v>
      </c>
      <c r="J58" s="2"/>
      <c r="K58" s="2"/>
      <c r="L58" s="13">
        <f t="shared" si="0"/>
        <v>0</v>
      </c>
      <c r="M58" s="13">
        <f t="shared" si="1"/>
        <v>0</v>
      </c>
      <c r="N58" s="2"/>
      <c r="O58" s="2"/>
      <c r="P58" s="2"/>
      <c r="Q58" s="2"/>
      <c r="R58" s="2"/>
      <c r="S58" s="15"/>
      <c r="V58" s="45"/>
      <c r="W58" s="45"/>
    </row>
    <row r="59" spans="1:23" x14ac:dyDescent="0.35">
      <c r="A59" s="211" t="s">
        <v>107</v>
      </c>
      <c r="B59" s="212" t="s">
        <v>106</v>
      </c>
      <c r="C59" s="212" t="s">
        <v>44</v>
      </c>
      <c r="D59" s="212" t="s">
        <v>402</v>
      </c>
      <c r="E59" s="20" t="s">
        <v>493</v>
      </c>
      <c r="F59" s="20" t="s">
        <v>561</v>
      </c>
      <c r="G59" s="20">
        <v>4</v>
      </c>
      <c r="H59" s="2" t="s">
        <v>29</v>
      </c>
      <c r="I59" s="2" t="s">
        <v>28</v>
      </c>
      <c r="J59" s="2"/>
      <c r="K59" s="2"/>
      <c r="L59" s="13">
        <f t="shared" si="0"/>
        <v>0</v>
      </c>
      <c r="M59" s="13">
        <f t="shared" si="1"/>
        <v>0</v>
      </c>
      <c r="N59" s="2"/>
      <c r="O59" s="2"/>
      <c r="P59" s="2"/>
      <c r="Q59" s="2"/>
      <c r="R59" s="2"/>
      <c r="S59" s="15"/>
      <c r="V59" s="45"/>
      <c r="W59" s="45"/>
    </row>
    <row r="60" spans="1:23" x14ac:dyDescent="0.35">
      <c r="A60" s="211" t="s">
        <v>99</v>
      </c>
      <c r="B60" s="212" t="s">
        <v>100</v>
      </c>
      <c r="C60" s="212" t="s">
        <v>44</v>
      </c>
      <c r="D60" s="212" t="s">
        <v>402</v>
      </c>
      <c r="E60" s="20" t="s">
        <v>493</v>
      </c>
      <c r="F60" s="20" t="s">
        <v>561</v>
      </c>
      <c r="G60" s="20">
        <v>4</v>
      </c>
      <c r="H60" s="2" t="s">
        <v>29</v>
      </c>
      <c r="I60" s="2" t="s">
        <v>28</v>
      </c>
      <c r="J60" s="2"/>
      <c r="K60" s="2"/>
      <c r="L60" s="13">
        <f t="shared" si="0"/>
        <v>0</v>
      </c>
      <c r="M60" s="13">
        <f t="shared" si="1"/>
        <v>0</v>
      </c>
      <c r="N60" s="2"/>
      <c r="O60" s="2"/>
      <c r="P60" s="2"/>
      <c r="Q60" s="2"/>
      <c r="R60" s="2"/>
      <c r="S60" s="15"/>
      <c r="V60" s="45"/>
      <c r="W60" s="45"/>
    </row>
    <row r="61" spans="1:23" x14ac:dyDescent="0.35">
      <c r="A61" s="211" t="s">
        <v>464</v>
      </c>
      <c r="B61" s="212" t="s">
        <v>58</v>
      </c>
      <c r="C61" s="212" t="s">
        <v>4</v>
      </c>
      <c r="D61" s="212" t="s">
        <v>58</v>
      </c>
      <c r="E61" s="20" t="s">
        <v>497</v>
      </c>
      <c r="F61" s="20" t="s">
        <v>561</v>
      </c>
      <c r="G61" s="20">
        <v>16</v>
      </c>
      <c r="H61" s="2" t="s">
        <v>29</v>
      </c>
      <c r="I61" s="2" t="s">
        <v>28</v>
      </c>
      <c r="J61" s="2"/>
      <c r="K61" s="2"/>
      <c r="L61" s="13">
        <f t="shared" si="0"/>
        <v>0</v>
      </c>
      <c r="M61" s="13">
        <f t="shared" si="1"/>
        <v>0</v>
      </c>
      <c r="N61" s="2"/>
      <c r="O61" s="2"/>
      <c r="P61" s="2"/>
      <c r="Q61" s="2"/>
      <c r="R61" s="2"/>
      <c r="S61" s="15"/>
      <c r="V61" s="45"/>
      <c r="W61" s="45"/>
    </row>
    <row r="62" spans="1:23" x14ac:dyDescent="0.35">
      <c r="A62" s="211" t="s">
        <v>468</v>
      </c>
      <c r="B62" s="212" t="s">
        <v>466</v>
      </c>
      <c r="C62" s="212" t="s">
        <v>4</v>
      </c>
      <c r="D62" s="212" t="s">
        <v>465</v>
      </c>
      <c r="E62" s="20" t="s">
        <v>495</v>
      </c>
      <c r="F62" s="20" t="s">
        <v>561</v>
      </c>
      <c r="G62" s="20">
        <v>6</v>
      </c>
      <c r="H62" s="2" t="s">
        <v>29</v>
      </c>
      <c r="I62" s="2" t="s">
        <v>28</v>
      </c>
      <c r="J62" s="2"/>
      <c r="K62" s="2"/>
      <c r="L62" s="13">
        <f t="shared" si="0"/>
        <v>0</v>
      </c>
      <c r="M62" s="13">
        <f t="shared" si="1"/>
        <v>0</v>
      </c>
      <c r="N62" s="2"/>
      <c r="O62" s="2"/>
      <c r="P62" s="2"/>
      <c r="Q62" s="2"/>
      <c r="R62" s="2"/>
      <c r="S62" s="15"/>
      <c r="V62" s="45"/>
      <c r="W62" s="45"/>
    </row>
    <row r="63" spans="1:23" x14ac:dyDescent="0.35">
      <c r="A63" s="213" t="s">
        <v>469</v>
      </c>
      <c r="B63" s="212" t="s">
        <v>467</v>
      </c>
      <c r="C63" s="212" t="s">
        <v>4</v>
      </c>
      <c r="D63" s="212" t="s">
        <v>465</v>
      </c>
      <c r="E63" s="20" t="s">
        <v>495</v>
      </c>
      <c r="F63" s="20" t="s">
        <v>561</v>
      </c>
      <c r="G63" s="20">
        <v>6</v>
      </c>
      <c r="H63" s="2" t="s">
        <v>29</v>
      </c>
      <c r="I63" s="2" t="s">
        <v>28</v>
      </c>
      <c r="J63" s="2"/>
      <c r="K63" s="2"/>
      <c r="L63" s="13">
        <f t="shared" si="0"/>
        <v>0</v>
      </c>
      <c r="M63" s="13">
        <f t="shared" si="1"/>
        <v>0</v>
      </c>
      <c r="N63" s="2"/>
      <c r="O63" s="2"/>
      <c r="P63" s="2"/>
      <c r="Q63" s="2"/>
      <c r="R63" s="2"/>
      <c r="S63" s="15"/>
      <c r="V63" s="45"/>
      <c r="W63" s="45"/>
    </row>
    <row r="64" spans="1:23" x14ac:dyDescent="0.35">
      <c r="A64" s="213" t="s">
        <v>485</v>
      </c>
      <c r="B64" s="212" t="s">
        <v>42</v>
      </c>
      <c r="C64" s="212" t="s">
        <v>44</v>
      </c>
      <c r="D64" s="212" t="s">
        <v>486</v>
      </c>
      <c r="E64" s="20" t="s">
        <v>496</v>
      </c>
      <c r="F64" s="20" t="s">
        <v>561</v>
      </c>
      <c r="G64" s="20">
        <v>7</v>
      </c>
      <c r="H64" s="2" t="s">
        <v>29</v>
      </c>
      <c r="I64" s="2" t="s">
        <v>28</v>
      </c>
      <c r="J64" s="2"/>
      <c r="K64" s="2"/>
      <c r="L64" s="13">
        <f t="shared" si="0"/>
        <v>0</v>
      </c>
      <c r="M64" s="13">
        <f t="shared" si="1"/>
        <v>0</v>
      </c>
      <c r="N64" s="2"/>
      <c r="O64" s="2"/>
      <c r="P64" s="2"/>
      <c r="Q64" s="2"/>
      <c r="R64" s="2"/>
      <c r="S64" s="15"/>
      <c r="V64" s="45"/>
      <c r="W64" s="45"/>
    </row>
    <row r="65" spans="1:23" x14ac:dyDescent="0.35">
      <c r="A65" s="211" t="s">
        <v>471</v>
      </c>
      <c r="B65" s="212" t="s">
        <v>470</v>
      </c>
      <c r="C65" s="212" t="s">
        <v>4</v>
      </c>
      <c r="D65" s="212" t="s">
        <v>465</v>
      </c>
      <c r="E65" s="20" t="s">
        <v>495</v>
      </c>
      <c r="F65" s="20" t="s">
        <v>561</v>
      </c>
      <c r="G65" s="20">
        <v>6</v>
      </c>
      <c r="H65" s="2" t="s">
        <v>29</v>
      </c>
      <c r="I65" s="2" t="s">
        <v>28</v>
      </c>
      <c r="J65" s="2"/>
      <c r="K65" s="2"/>
      <c r="L65" s="13">
        <f t="shared" si="0"/>
        <v>0</v>
      </c>
      <c r="M65" s="13">
        <f t="shared" si="1"/>
        <v>0</v>
      </c>
      <c r="N65" s="2"/>
      <c r="O65" s="2"/>
      <c r="P65" s="2"/>
      <c r="Q65" s="2"/>
      <c r="R65" s="2"/>
      <c r="S65" s="15"/>
      <c r="V65" s="45"/>
      <c r="W65" s="45"/>
    </row>
    <row r="66" spans="1:23" x14ac:dyDescent="0.35">
      <c r="A66" s="211" t="s">
        <v>475</v>
      </c>
      <c r="B66" s="212" t="s">
        <v>474</v>
      </c>
      <c r="C66" s="212" t="s">
        <v>44</v>
      </c>
      <c r="D66" s="212" t="s">
        <v>472</v>
      </c>
      <c r="E66" s="20" t="s">
        <v>497</v>
      </c>
      <c r="F66" s="20" t="s">
        <v>561</v>
      </c>
      <c r="G66" s="20">
        <v>23</v>
      </c>
      <c r="H66" s="2" t="s">
        <v>29</v>
      </c>
      <c r="I66" s="2" t="s">
        <v>28</v>
      </c>
      <c r="J66" s="2"/>
      <c r="K66" s="2"/>
      <c r="L66" s="13">
        <f t="shared" si="0"/>
        <v>0</v>
      </c>
      <c r="M66" s="13">
        <f t="shared" si="1"/>
        <v>0</v>
      </c>
      <c r="N66" s="2"/>
      <c r="O66" s="2"/>
      <c r="P66" s="2"/>
      <c r="Q66" s="2"/>
      <c r="R66" s="2"/>
      <c r="S66" s="15"/>
      <c r="V66" s="45"/>
      <c r="W66" s="45"/>
    </row>
    <row r="67" spans="1:23" x14ac:dyDescent="0.35">
      <c r="A67" s="211" t="s">
        <v>476</v>
      </c>
      <c r="B67" s="212" t="s">
        <v>474</v>
      </c>
      <c r="C67" s="212" t="s">
        <v>44</v>
      </c>
      <c r="D67" s="212" t="s">
        <v>473</v>
      </c>
      <c r="E67" s="20" t="s">
        <v>498</v>
      </c>
      <c r="F67" s="20" t="s">
        <v>561</v>
      </c>
      <c r="G67" s="20">
        <v>35</v>
      </c>
      <c r="H67" s="2" t="s">
        <v>29</v>
      </c>
      <c r="I67" s="2" t="s">
        <v>28</v>
      </c>
      <c r="J67" s="2"/>
      <c r="K67" s="2"/>
      <c r="L67" s="13">
        <f t="shared" ref="L67:L101" si="2">K67*1.5</f>
        <v>0</v>
      </c>
      <c r="M67" s="13">
        <f t="shared" ref="M67:M90" si="3">K67*2</f>
        <v>0</v>
      </c>
      <c r="N67" s="2"/>
      <c r="O67" s="2"/>
      <c r="P67" s="2"/>
      <c r="Q67" s="2"/>
      <c r="R67" s="2"/>
      <c r="S67" s="15"/>
      <c r="V67" s="45"/>
      <c r="W67" s="45"/>
    </row>
    <row r="68" spans="1:23" x14ac:dyDescent="0.35">
      <c r="A68" s="211" t="s">
        <v>527</v>
      </c>
      <c r="B68" s="212" t="s">
        <v>524</v>
      </c>
      <c r="C68" s="212" t="s">
        <v>44</v>
      </c>
      <c r="D68" s="212" t="s">
        <v>524</v>
      </c>
      <c r="E68" s="20" t="s">
        <v>526</v>
      </c>
      <c r="F68" s="20" t="s">
        <v>561</v>
      </c>
      <c r="G68" s="20">
        <v>9</v>
      </c>
      <c r="H68" s="2" t="s">
        <v>29</v>
      </c>
      <c r="I68" s="2" t="s">
        <v>28</v>
      </c>
      <c r="J68" s="2"/>
      <c r="K68" s="2"/>
      <c r="L68" s="13">
        <f t="shared" si="2"/>
        <v>0</v>
      </c>
      <c r="M68" s="13">
        <f t="shared" si="3"/>
        <v>0</v>
      </c>
      <c r="N68" s="2"/>
      <c r="O68" s="2"/>
      <c r="P68" s="2"/>
      <c r="Q68" s="2"/>
      <c r="R68" s="2"/>
      <c r="S68" s="15"/>
      <c r="V68" s="45"/>
      <c r="W68" s="45"/>
    </row>
    <row r="69" spans="1:23" x14ac:dyDescent="0.35">
      <c r="A69" s="214" t="s">
        <v>108</v>
      </c>
      <c r="B69" s="215" t="s">
        <v>506</v>
      </c>
      <c r="C69" s="215" t="s">
        <v>500</v>
      </c>
      <c r="D69" s="215" t="s">
        <v>404</v>
      </c>
      <c r="E69" s="23" t="s">
        <v>496</v>
      </c>
      <c r="F69" s="23" t="s">
        <v>561</v>
      </c>
      <c r="G69" s="23">
        <v>7</v>
      </c>
      <c r="H69" s="2" t="s">
        <v>29</v>
      </c>
      <c r="I69" s="2" t="s">
        <v>28</v>
      </c>
      <c r="J69" s="2"/>
      <c r="K69" s="2"/>
      <c r="L69" s="13">
        <f t="shared" si="2"/>
        <v>0</v>
      </c>
      <c r="M69" s="13">
        <f t="shared" si="3"/>
        <v>0</v>
      </c>
      <c r="N69" s="2"/>
      <c r="O69" s="2"/>
      <c r="P69" s="2"/>
      <c r="Q69" s="2"/>
      <c r="R69" s="2"/>
      <c r="S69" s="15"/>
      <c r="V69" s="45"/>
      <c r="W69" s="45"/>
    </row>
    <row r="70" spans="1:23" x14ac:dyDescent="0.35">
      <c r="A70" s="214" t="s">
        <v>512</v>
      </c>
      <c r="B70" s="215" t="s">
        <v>502</v>
      </c>
      <c r="C70" s="215" t="s">
        <v>500</v>
      </c>
      <c r="D70" s="215" t="s">
        <v>404</v>
      </c>
      <c r="E70" s="23" t="s">
        <v>493</v>
      </c>
      <c r="F70" s="23" t="s">
        <v>561</v>
      </c>
      <c r="G70" s="23">
        <v>4</v>
      </c>
      <c r="H70" s="2" t="s">
        <v>29</v>
      </c>
      <c r="I70" s="2" t="s">
        <v>28</v>
      </c>
      <c r="J70" s="2"/>
      <c r="K70" s="2"/>
      <c r="L70" s="13">
        <f t="shared" si="2"/>
        <v>0</v>
      </c>
      <c r="M70" s="13">
        <f t="shared" si="3"/>
        <v>0</v>
      </c>
      <c r="N70" s="2"/>
      <c r="O70" s="2"/>
      <c r="P70" s="2"/>
      <c r="Q70" s="2"/>
      <c r="R70" s="2"/>
      <c r="S70" s="15"/>
      <c r="V70" s="45"/>
      <c r="W70" s="45"/>
    </row>
    <row r="71" spans="1:23" x14ac:dyDescent="0.35">
      <c r="A71" s="214" t="s">
        <v>513</v>
      </c>
      <c r="B71" s="215" t="s">
        <v>503</v>
      </c>
      <c r="C71" s="215" t="s">
        <v>500</v>
      </c>
      <c r="D71" s="215" t="s">
        <v>402</v>
      </c>
      <c r="E71" s="23" t="s">
        <v>493</v>
      </c>
      <c r="F71" s="23" t="s">
        <v>561</v>
      </c>
      <c r="G71" s="23">
        <v>4</v>
      </c>
      <c r="H71" s="2" t="s">
        <v>29</v>
      </c>
      <c r="I71" s="2" t="s">
        <v>28</v>
      </c>
      <c r="J71" s="2"/>
      <c r="K71" s="2"/>
      <c r="L71" s="13">
        <f t="shared" si="2"/>
        <v>0</v>
      </c>
      <c r="M71" s="13">
        <f t="shared" si="3"/>
        <v>0</v>
      </c>
      <c r="N71" s="2"/>
      <c r="O71" s="2"/>
      <c r="P71" s="2"/>
      <c r="Q71" s="2"/>
      <c r="R71" s="2"/>
      <c r="S71" s="15"/>
      <c r="V71" s="45"/>
      <c r="W71" s="45"/>
    </row>
    <row r="72" spans="1:23" x14ac:dyDescent="0.35">
      <c r="A72" s="214" t="s">
        <v>514</v>
      </c>
      <c r="B72" s="215" t="s">
        <v>505</v>
      </c>
      <c r="C72" s="215" t="s">
        <v>500</v>
      </c>
      <c r="D72" s="215" t="s">
        <v>402</v>
      </c>
      <c r="E72" s="23" t="s">
        <v>493</v>
      </c>
      <c r="F72" s="23" t="s">
        <v>561</v>
      </c>
      <c r="G72" s="23">
        <v>4</v>
      </c>
      <c r="H72" s="2" t="s">
        <v>29</v>
      </c>
      <c r="I72" s="2" t="s">
        <v>28</v>
      </c>
      <c r="J72" s="2"/>
      <c r="K72" s="2"/>
      <c r="L72" s="13">
        <f t="shared" si="2"/>
        <v>0</v>
      </c>
      <c r="M72" s="13">
        <f t="shared" si="3"/>
        <v>0</v>
      </c>
      <c r="N72" s="2"/>
      <c r="O72" s="2"/>
      <c r="P72" s="2"/>
      <c r="Q72" s="2"/>
      <c r="R72" s="2"/>
      <c r="S72" s="15"/>
      <c r="V72" s="45"/>
      <c r="W72" s="45"/>
    </row>
    <row r="73" spans="1:23" x14ac:dyDescent="0.35">
      <c r="A73" s="214" t="s">
        <v>515</v>
      </c>
      <c r="B73" s="215" t="s">
        <v>507</v>
      </c>
      <c r="C73" s="215" t="s">
        <v>500</v>
      </c>
      <c r="D73" s="215" t="s">
        <v>402</v>
      </c>
      <c r="E73" s="23" t="s">
        <v>493</v>
      </c>
      <c r="F73" s="23" t="s">
        <v>561</v>
      </c>
      <c r="G73" s="23">
        <v>4</v>
      </c>
      <c r="H73" s="2" t="s">
        <v>29</v>
      </c>
      <c r="I73" s="2" t="s">
        <v>28</v>
      </c>
      <c r="J73" s="2"/>
      <c r="K73" s="2"/>
      <c r="L73" s="13">
        <f t="shared" si="2"/>
        <v>0</v>
      </c>
      <c r="M73" s="13">
        <f t="shared" si="3"/>
        <v>0</v>
      </c>
      <c r="N73" s="2"/>
      <c r="O73" s="2"/>
      <c r="P73" s="2"/>
      <c r="Q73" s="2"/>
      <c r="R73" s="2"/>
      <c r="S73" s="15"/>
      <c r="V73" s="45"/>
      <c r="W73" s="45"/>
    </row>
    <row r="74" spans="1:23" x14ac:dyDescent="0.35">
      <c r="A74" s="214" t="s">
        <v>516</v>
      </c>
      <c r="B74" s="215" t="s">
        <v>504</v>
      </c>
      <c r="C74" s="215" t="s">
        <v>500</v>
      </c>
      <c r="D74" s="215" t="s">
        <v>402</v>
      </c>
      <c r="E74" s="23" t="s">
        <v>493</v>
      </c>
      <c r="F74" s="23" t="s">
        <v>561</v>
      </c>
      <c r="G74" s="23">
        <v>4</v>
      </c>
      <c r="H74" s="2" t="s">
        <v>29</v>
      </c>
      <c r="I74" s="2" t="s">
        <v>28</v>
      </c>
      <c r="J74" s="2"/>
      <c r="K74" s="2"/>
      <c r="L74" s="13">
        <f t="shared" si="2"/>
        <v>0</v>
      </c>
      <c r="M74" s="13">
        <f t="shared" si="3"/>
        <v>0</v>
      </c>
      <c r="N74" s="2"/>
      <c r="O74" s="2"/>
      <c r="P74" s="2"/>
      <c r="Q74" s="2"/>
      <c r="R74" s="2"/>
      <c r="S74" s="15"/>
      <c r="V74" s="45"/>
      <c r="W74" s="45"/>
    </row>
    <row r="75" spans="1:23" x14ac:dyDescent="0.35">
      <c r="A75" s="214" t="s">
        <v>517</v>
      </c>
      <c r="B75" s="215" t="s">
        <v>508</v>
      </c>
      <c r="C75" s="215" t="s">
        <v>500</v>
      </c>
      <c r="D75" s="215" t="s">
        <v>402</v>
      </c>
      <c r="E75" s="23" t="s">
        <v>493</v>
      </c>
      <c r="F75" s="23" t="s">
        <v>561</v>
      </c>
      <c r="G75" s="23">
        <v>4</v>
      </c>
      <c r="H75" s="2" t="s">
        <v>29</v>
      </c>
      <c r="I75" s="2" t="s">
        <v>28</v>
      </c>
      <c r="J75" s="2"/>
      <c r="K75" s="2"/>
      <c r="L75" s="13">
        <f t="shared" si="2"/>
        <v>0</v>
      </c>
      <c r="M75" s="13">
        <f t="shared" si="3"/>
        <v>0</v>
      </c>
      <c r="N75" s="2"/>
      <c r="O75" s="2"/>
      <c r="P75" s="2"/>
      <c r="Q75" s="2"/>
      <c r="R75" s="2"/>
      <c r="S75" s="15"/>
      <c r="V75" s="45"/>
      <c r="W75" s="45"/>
    </row>
    <row r="76" spans="1:23" x14ac:dyDescent="0.35">
      <c r="A76" s="214" t="s">
        <v>518</v>
      </c>
      <c r="B76" s="215" t="s">
        <v>509</v>
      </c>
      <c r="C76" s="215" t="s">
        <v>500</v>
      </c>
      <c r="D76" s="215" t="s">
        <v>402</v>
      </c>
      <c r="E76" s="23" t="s">
        <v>493</v>
      </c>
      <c r="F76" s="23" t="s">
        <v>561</v>
      </c>
      <c r="G76" s="23">
        <v>4</v>
      </c>
      <c r="H76" s="2" t="s">
        <v>29</v>
      </c>
      <c r="I76" s="2" t="s">
        <v>28</v>
      </c>
      <c r="J76" s="2"/>
      <c r="K76" s="2"/>
      <c r="L76" s="13">
        <f t="shared" si="2"/>
        <v>0</v>
      </c>
      <c r="M76" s="13">
        <f t="shared" si="3"/>
        <v>0</v>
      </c>
      <c r="N76" s="2"/>
      <c r="O76" s="2"/>
      <c r="P76" s="2"/>
      <c r="Q76" s="2"/>
      <c r="R76" s="2"/>
      <c r="S76" s="15"/>
      <c r="V76" s="45" t="s">
        <v>61</v>
      </c>
      <c r="W76" s="45">
        <v>1000</v>
      </c>
    </row>
    <row r="77" spans="1:23" x14ac:dyDescent="0.35">
      <c r="A77" s="214" t="s">
        <v>519</v>
      </c>
      <c r="B77" s="215" t="s">
        <v>510</v>
      </c>
      <c r="C77" s="215" t="s">
        <v>500</v>
      </c>
      <c r="D77" s="215" t="s">
        <v>511</v>
      </c>
      <c r="E77" s="23" t="s">
        <v>497</v>
      </c>
      <c r="F77" s="23" t="s">
        <v>561</v>
      </c>
      <c r="G77" s="23">
        <v>8</v>
      </c>
      <c r="H77" s="2" t="s">
        <v>29</v>
      </c>
      <c r="I77" s="2" t="s">
        <v>28</v>
      </c>
      <c r="J77" s="2"/>
      <c r="K77" s="2"/>
      <c r="L77" s="13">
        <f t="shared" si="2"/>
        <v>0</v>
      </c>
      <c r="M77" s="13">
        <f t="shared" si="3"/>
        <v>0</v>
      </c>
      <c r="N77" s="2"/>
      <c r="O77" s="2"/>
      <c r="P77" s="2"/>
      <c r="Q77" s="2"/>
      <c r="R77" s="2"/>
      <c r="S77" s="15"/>
      <c r="V77" s="45" t="s">
        <v>583</v>
      </c>
      <c r="W77" s="45">
        <v>1500</v>
      </c>
    </row>
    <row r="78" spans="1:23" x14ac:dyDescent="0.35">
      <c r="A78" s="214" t="s">
        <v>522</v>
      </c>
      <c r="B78" s="215" t="s">
        <v>521</v>
      </c>
      <c r="C78" s="215" t="s">
        <v>500</v>
      </c>
      <c r="D78" s="215" t="s">
        <v>473</v>
      </c>
      <c r="E78" s="23" t="s">
        <v>498</v>
      </c>
      <c r="F78" s="23" t="s">
        <v>561</v>
      </c>
      <c r="G78" s="23">
        <v>45</v>
      </c>
      <c r="H78" s="2" t="s">
        <v>29</v>
      </c>
      <c r="I78" s="2" t="s">
        <v>28</v>
      </c>
      <c r="J78" s="2"/>
      <c r="K78" s="2"/>
      <c r="L78" s="13">
        <f t="shared" si="2"/>
        <v>0</v>
      </c>
      <c r="M78" s="13">
        <f t="shared" si="3"/>
        <v>0</v>
      </c>
      <c r="N78" s="2"/>
      <c r="O78" s="2"/>
      <c r="P78" s="2"/>
      <c r="Q78" s="2"/>
      <c r="R78" s="2"/>
      <c r="S78" s="15"/>
      <c r="U78" t="s">
        <v>581</v>
      </c>
      <c r="V78" s="45" t="s">
        <v>569</v>
      </c>
      <c r="W78" s="45">
        <v>3000</v>
      </c>
    </row>
    <row r="79" spans="1:23" x14ac:dyDescent="0.35">
      <c r="A79" s="214" t="s">
        <v>523</v>
      </c>
      <c r="B79" s="215" t="s">
        <v>520</v>
      </c>
      <c r="C79" s="215" t="s">
        <v>500</v>
      </c>
      <c r="D79" s="215" t="s">
        <v>473</v>
      </c>
      <c r="E79" s="23" t="s">
        <v>498</v>
      </c>
      <c r="F79" s="23" t="s">
        <v>561</v>
      </c>
      <c r="G79" s="23">
        <v>45</v>
      </c>
      <c r="H79" s="2" t="s">
        <v>29</v>
      </c>
      <c r="I79" s="2" t="s">
        <v>28</v>
      </c>
      <c r="J79" s="2"/>
      <c r="K79" s="2"/>
      <c r="L79" s="13">
        <f t="shared" si="2"/>
        <v>0</v>
      </c>
      <c r="M79" s="13">
        <f t="shared" si="3"/>
        <v>0</v>
      </c>
      <c r="N79" s="2"/>
      <c r="O79" s="2"/>
      <c r="P79" s="2"/>
      <c r="Q79" s="2"/>
      <c r="R79" s="2"/>
      <c r="S79" s="15"/>
      <c r="U79">
        <v>2000</v>
      </c>
      <c r="V79" s="45" t="s">
        <v>582</v>
      </c>
      <c r="W79" s="45"/>
    </row>
    <row r="80" spans="1:23" x14ac:dyDescent="0.35">
      <c r="A80" s="211" t="s">
        <v>18</v>
      </c>
      <c r="B80" s="212" t="s">
        <v>95</v>
      </c>
      <c r="C80" s="212" t="s">
        <v>44</v>
      </c>
      <c r="D80" s="212" t="s">
        <v>402</v>
      </c>
      <c r="E80" s="20" t="s">
        <v>493</v>
      </c>
      <c r="F80" s="20" t="s">
        <v>561</v>
      </c>
      <c r="G80" s="20">
        <v>4</v>
      </c>
      <c r="H80" s="2" t="s">
        <v>31</v>
      </c>
      <c r="I80" s="2" t="s">
        <v>30</v>
      </c>
      <c r="J80" s="2"/>
      <c r="K80" s="2">
        <v>2000</v>
      </c>
      <c r="L80" s="13">
        <f t="shared" si="2"/>
        <v>3000</v>
      </c>
      <c r="M80" s="13">
        <f t="shared" si="3"/>
        <v>4000</v>
      </c>
      <c r="N80" s="2"/>
      <c r="O80" s="2"/>
      <c r="P80" s="2"/>
      <c r="Q80" s="2"/>
      <c r="R80" s="2">
        <v>500</v>
      </c>
      <c r="S80" s="15"/>
      <c r="U80">
        <f>2000*7</f>
        <v>14000</v>
      </c>
      <c r="V80" s="45">
        <f>500*6</f>
        <v>3000</v>
      </c>
      <c r="W80" s="45">
        <f>17000</f>
        <v>17000</v>
      </c>
    </row>
    <row r="81" spans="1:23" x14ac:dyDescent="0.35">
      <c r="A81" s="211" t="s">
        <v>19</v>
      </c>
      <c r="B81" s="212" t="s">
        <v>42</v>
      </c>
      <c r="C81" s="212" t="s">
        <v>44</v>
      </c>
      <c r="D81" s="212" t="s">
        <v>404</v>
      </c>
      <c r="E81" s="20" t="s">
        <v>495</v>
      </c>
      <c r="F81" s="20" t="s">
        <v>561</v>
      </c>
      <c r="G81" s="20">
        <v>6</v>
      </c>
      <c r="H81" s="2" t="s">
        <v>31</v>
      </c>
      <c r="I81" s="2" t="s">
        <v>30</v>
      </c>
      <c r="J81" s="2"/>
      <c r="K81" s="2"/>
      <c r="L81" s="13">
        <f t="shared" si="2"/>
        <v>0</v>
      </c>
      <c r="M81" s="13">
        <f t="shared" si="3"/>
        <v>0</v>
      </c>
      <c r="N81" s="2"/>
      <c r="O81" s="2"/>
      <c r="P81" s="2"/>
      <c r="Q81" s="2"/>
      <c r="R81" s="2"/>
      <c r="S81" s="15"/>
      <c r="V81" s="45"/>
      <c r="W81" s="45"/>
    </row>
    <row r="82" spans="1:23" x14ac:dyDescent="0.35">
      <c r="A82" s="211" t="s">
        <v>20</v>
      </c>
      <c r="B82" s="212" t="s">
        <v>58</v>
      </c>
      <c r="C82" s="212" t="s">
        <v>4</v>
      </c>
      <c r="D82" s="212" t="s">
        <v>58</v>
      </c>
      <c r="E82" s="20" t="s">
        <v>497</v>
      </c>
      <c r="F82" s="20" t="s">
        <v>561</v>
      </c>
      <c r="G82" s="20">
        <v>12</v>
      </c>
      <c r="H82" s="2" t="s">
        <v>31</v>
      </c>
      <c r="I82" s="2" t="s">
        <v>30</v>
      </c>
      <c r="J82" s="2"/>
      <c r="K82" s="2"/>
      <c r="L82" s="13">
        <f t="shared" si="2"/>
        <v>0</v>
      </c>
      <c r="M82" s="13">
        <f t="shared" si="3"/>
        <v>0</v>
      </c>
      <c r="N82" s="2"/>
      <c r="O82" s="2"/>
      <c r="P82" s="2"/>
      <c r="Q82" s="2"/>
      <c r="R82" s="2"/>
      <c r="S82" s="15"/>
      <c r="V82" s="45"/>
      <c r="W82" s="45"/>
    </row>
    <row r="83" spans="1:23" x14ac:dyDescent="0.35">
      <c r="A83" s="211" t="s">
        <v>103</v>
      </c>
      <c r="B83" s="212" t="s">
        <v>101</v>
      </c>
      <c r="C83" s="212" t="s">
        <v>4</v>
      </c>
      <c r="D83" s="212" t="s">
        <v>403</v>
      </c>
      <c r="E83" s="20" t="s">
        <v>494</v>
      </c>
      <c r="F83" s="20" t="s">
        <v>564</v>
      </c>
      <c r="G83" s="20">
        <v>3</v>
      </c>
      <c r="H83" s="2" t="s">
        <v>31</v>
      </c>
      <c r="I83" s="2" t="s">
        <v>30</v>
      </c>
      <c r="J83" s="2"/>
      <c r="K83" s="2"/>
      <c r="L83" s="13">
        <f t="shared" si="2"/>
        <v>0</v>
      </c>
      <c r="M83" s="13">
        <f t="shared" si="3"/>
        <v>0</v>
      </c>
      <c r="N83" s="2"/>
      <c r="O83" s="2"/>
      <c r="P83" s="2"/>
      <c r="Q83" s="2"/>
      <c r="R83" s="2"/>
      <c r="S83" s="15"/>
      <c r="V83" s="45"/>
      <c r="W83" s="45"/>
    </row>
    <row r="84" spans="1:23" x14ac:dyDescent="0.35">
      <c r="A84" s="211" t="s">
        <v>104</v>
      </c>
      <c r="B84" s="212" t="s">
        <v>102</v>
      </c>
      <c r="C84" s="212" t="s">
        <v>4</v>
      </c>
      <c r="D84" s="212" t="s">
        <v>403</v>
      </c>
      <c r="E84" s="20" t="s">
        <v>494</v>
      </c>
      <c r="F84" s="20" t="s">
        <v>564</v>
      </c>
      <c r="G84" s="20">
        <v>3</v>
      </c>
      <c r="H84" s="2" t="s">
        <v>31</v>
      </c>
      <c r="I84" s="2" t="s">
        <v>30</v>
      </c>
      <c r="J84" s="2"/>
      <c r="K84" s="2"/>
      <c r="L84" s="13">
        <f t="shared" si="2"/>
        <v>0</v>
      </c>
      <c r="M84" s="13">
        <f t="shared" si="3"/>
        <v>0</v>
      </c>
      <c r="N84" s="2"/>
      <c r="O84" s="2"/>
      <c r="P84" s="2"/>
      <c r="Q84" s="2"/>
      <c r="R84" s="2"/>
      <c r="S84" s="15"/>
      <c r="V84" s="45"/>
      <c r="W84" s="45"/>
    </row>
    <row r="85" spans="1:23" x14ac:dyDescent="0.35">
      <c r="A85" s="211" t="s">
        <v>107</v>
      </c>
      <c r="B85" s="212" t="s">
        <v>106</v>
      </c>
      <c r="C85" s="212" t="s">
        <v>44</v>
      </c>
      <c r="D85" s="212" t="s">
        <v>402</v>
      </c>
      <c r="E85" s="20" t="s">
        <v>493</v>
      </c>
      <c r="F85" s="20" t="s">
        <v>561</v>
      </c>
      <c r="G85" s="20">
        <v>4</v>
      </c>
      <c r="H85" s="2" t="s">
        <v>31</v>
      </c>
      <c r="I85" s="2" t="s">
        <v>30</v>
      </c>
      <c r="J85" s="2"/>
      <c r="K85" s="2"/>
      <c r="L85" s="13">
        <f t="shared" si="2"/>
        <v>0</v>
      </c>
      <c r="M85" s="13">
        <f t="shared" si="3"/>
        <v>0</v>
      </c>
      <c r="N85" s="2"/>
      <c r="O85" s="2"/>
      <c r="P85" s="2"/>
      <c r="Q85" s="2"/>
      <c r="R85" s="2"/>
      <c r="S85" s="15"/>
      <c r="V85" s="45"/>
      <c r="W85" s="45"/>
    </row>
    <row r="86" spans="1:23" x14ac:dyDescent="0.35">
      <c r="A86" s="211" t="s">
        <v>99</v>
      </c>
      <c r="B86" s="212" t="s">
        <v>100</v>
      </c>
      <c r="C86" s="212" t="s">
        <v>44</v>
      </c>
      <c r="D86" s="212" t="s">
        <v>402</v>
      </c>
      <c r="E86" s="20" t="s">
        <v>493</v>
      </c>
      <c r="F86" s="20" t="s">
        <v>561</v>
      </c>
      <c r="G86" s="20">
        <v>4</v>
      </c>
      <c r="H86" s="2" t="s">
        <v>31</v>
      </c>
      <c r="I86" s="2" t="s">
        <v>30</v>
      </c>
      <c r="J86" s="2"/>
      <c r="K86" s="2"/>
      <c r="L86" s="13">
        <f t="shared" si="2"/>
        <v>0</v>
      </c>
      <c r="M86" s="13">
        <f t="shared" si="3"/>
        <v>0</v>
      </c>
      <c r="N86" s="2"/>
      <c r="O86" s="2"/>
      <c r="P86" s="2"/>
      <c r="Q86" s="2"/>
      <c r="R86" s="2"/>
      <c r="S86" s="15"/>
      <c r="V86" s="45"/>
      <c r="W86" s="45"/>
    </row>
    <row r="87" spans="1:23" x14ac:dyDescent="0.35">
      <c r="A87" s="211" t="s">
        <v>464</v>
      </c>
      <c r="B87" s="212" t="s">
        <v>58</v>
      </c>
      <c r="C87" s="212" t="s">
        <v>4</v>
      </c>
      <c r="D87" s="212" t="s">
        <v>58</v>
      </c>
      <c r="E87" s="20" t="s">
        <v>497</v>
      </c>
      <c r="F87" s="20" t="s">
        <v>561</v>
      </c>
      <c r="G87" s="20">
        <v>16</v>
      </c>
      <c r="H87" s="2" t="s">
        <v>31</v>
      </c>
      <c r="I87" s="2" t="s">
        <v>30</v>
      </c>
      <c r="J87" s="2"/>
      <c r="K87" s="2"/>
      <c r="L87" s="13">
        <f t="shared" si="2"/>
        <v>0</v>
      </c>
      <c r="M87" s="13">
        <f t="shared" si="3"/>
        <v>0</v>
      </c>
      <c r="N87" s="2"/>
      <c r="O87" s="2"/>
      <c r="P87" s="2"/>
      <c r="Q87" s="2"/>
      <c r="R87" s="2"/>
      <c r="S87" s="15"/>
      <c r="V87" s="45"/>
      <c r="W87" s="45"/>
    </row>
    <row r="88" spans="1:23" x14ac:dyDescent="0.35">
      <c r="A88" s="211" t="s">
        <v>468</v>
      </c>
      <c r="B88" s="212" t="s">
        <v>466</v>
      </c>
      <c r="C88" s="212" t="s">
        <v>4</v>
      </c>
      <c r="D88" s="212" t="s">
        <v>465</v>
      </c>
      <c r="E88" s="20" t="s">
        <v>495</v>
      </c>
      <c r="F88" s="20" t="s">
        <v>561</v>
      </c>
      <c r="G88" s="20">
        <v>6</v>
      </c>
      <c r="H88" s="2" t="s">
        <v>31</v>
      </c>
      <c r="I88" s="2" t="s">
        <v>30</v>
      </c>
      <c r="J88" s="2"/>
      <c r="K88" s="2"/>
      <c r="L88" s="13">
        <f t="shared" si="2"/>
        <v>0</v>
      </c>
      <c r="M88" s="13">
        <f t="shared" si="3"/>
        <v>0</v>
      </c>
      <c r="N88" s="2"/>
      <c r="O88" s="2"/>
      <c r="P88" s="2"/>
      <c r="Q88" s="2"/>
      <c r="R88" s="2"/>
      <c r="S88" s="15"/>
      <c r="V88" s="45"/>
      <c r="W88" s="45"/>
    </row>
    <row r="89" spans="1:23" x14ac:dyDescent="0.35">
      <c r="A89" s="213" t="s">
        <v>469</v>
      </c>
      <c r="B89" s="212" t="s">
        <v>467</v>
      </c>
      <c r="C89" s="212" t="s">
        <v>4</v>
      </c>
      <c r="D89" s="212" t="s">
        <v>465</v>
      </c>
      <c r="E89" s="20" t="s">
        <v>495</v>
      </c>
      <c r="F89" s="20" t="s">
        <v>561</v>
      </c>
      <c r="G89" s="20">
        <v>6</v>
      </c>
      <c r="H89" s="2" t="s">
        <v>31</v>
      </c>
      <c r="I89" s="2" t="s">
        <v>30</v>
      </c>
      <c r="J89" s="2"/>
      <c r="K89" s="2"/>
      <c r="L89" s="13">
        <f t="shared" si="2"/>
        <v>0</v>
      </c>
      <c r="M89" s="13">
        <f t="shared" si="3"/>
        <v>0</v>
      </c>
      <c r="N89" s="2"/>
      <c r="O89" s="2"/>
      <c r="P89" s="2"/>
      <c r="Q89" s="2"/>
      <c r="R89" s="2"/>
      <c r="S89" s="15"/>
      <c r="V89" s="45"/>
      <c r="W89" s="45"/>
    </row>
    <row r="90" spans="1:23" x14ac:dyDescent="0.35">
      <c r="A90" s="213" t="s">
        <v>485</v>
      </c>
      <c r="B90" s="212" t="s">
        <v>42</v>
      </c>
      <c r="C90" s="212" t="s">
        <v>44</v>
      </c>
      <c r="D90" s="212" t="s">
        <v>486</v>
      </c>
      <c r="E90" s="20" t="s">
        <v>496</v>
      </c>
      <c r="F90" s="20" t="s">
        <v>561</v>
      </c>
      <c r="G90" s="20">
        <v>7</v>
      </c>
      <c r="H90" s="2" t="s">
        <v>31</v>
      </c>
      <c r="I90" s="2" t="s">
        <v>30</v>
      </c>
      <c r="J90" s="2"/>
      <c r="K90" s="2"/>
      <c r="L90" s="13">
        <f t="shared" si="2"/>
        <v>0</v>
      </c>
      <c r="M90" s="13">
        <f t="shared" si="3"/>
        <v>0</v>
      </c>
      <c r="N90" s="2"/>
      <c r="O90" s="2"/>
      <c r="P90" s="2"/>
      <c r="Q90" s="2"/>
      <c r="R90" s="2"/>
      <c r="S90" s="15"/>
      <c r="V90" s="45"/>
      <c r="W90" s="45"/>
    </row>
    <row r="91" spans="1:23" x14ac:dyDescent="0.35">
      <c r="A91" s="211" t="s">
        <v>471</v>
      </c>
      <c r="B91" s="212" t="s">
        <v>470</v>
      </c>
      <c r="C91" s="212" t="s">
        <v>4</v>
      </c>
      <c r="D91" s="212" t="s">
        <v>465</v>
      </c>
      <c r="E91" s="20" t="s">
        <v>495</v>
      </c>
      <c r="F91" s="20" t="s">
        <v>561</v>
      </c>
      <c r="G91" s="20">
        <v>6</v>
      </c>
      <c r="H91" s="2" t="s">
        <v>31</v>
      </c>
      <c r="I91" s="2" t="s">
        <v>30</v>
      </c>
      <c r="J91" s="2"/>
      <c r="K91" s="2"/>
      <c r="L91" s="13">
        <f t="shared" si="2"/>
        <v>0</v>
      </c>
      <c r="M91" s="2"/>
      <c r="N91" s="2"/>
      <c r="O91" s="2"/>
      <c r="P91" s="2"/>
      <c r="Q91" s="2"/>
      <c r="R91" s="2"/>
      <c r="S91" s="15"/>
      <c r="V91" s="45"/>
      <c r="W91" s="45"/>
    </row>
    <row r="92" spans="1:23" x14ac:dyDescent="0.35">
      <c r="A92" s="211" t="s">
        <v>475</v>
      </c>
      <c r="B92" s="212" t="s">
        <v>474</v>
      </c>
      <c r="C92" s="212" t="s">
        <v>44</v>
      </c>
      <c r="D92" s="212" t="s">
        <v>472</v>
      </c>
      <c r="E92" s="20" t="s">
        <v>497</v>
      </c>
      <c r="F92" s="20" t="s">
        <v>561</v>
      </c>
      <c r="G92" s="20">
        <v>23</v>
      </c>
      <c r="H92" s="2" t="s">
        <v>31</v>
      </c>
      <c r="I92" s="2" t="s">
        <v>30</v>
      </c>
      <c r="J92" s="2"/>
      <c r="K92" s="2"/>
      <c r="L92" s="13">
        <f t="shared" si="2"/>
        <v>0</v>
      </c>
      <c r="M92" s="2"/>
      <c r="N92" s="2"/>
      <c r="O92" s="2"/>
      <c r="P92" s="2"/>
      <c r="Q92" s="2"/>
      <c r="R92" s="2"/>
      <c r="S92" s="15"/>
      <c r="V92" s="45"/>
      <c r="W92" s="45"/>
    </row>
    <row r="93" spans="1:23" x14ac:dyDescent="0.35">
      <c r="A93" s="211" t="s">
        <v>476</v>
      </c>
      <c r="B93" s="212" t="s">
        <v>474</v>
      </c>
      <c r="C93" s="212" t="s">
        <v>44</v>
      </c>
      <c r="D93" s="212" t="s">
        <v>473</v>
      </c>
      <c r="E93" s="20" t="s">
        <v>498</v>
      </c>
      <c r="F93" s="20" t="s">
        <v>561</v>
      </c>
      <c r="G93" s="20">
        <v>35</v>
      </c>
      <c r="H93" s="2" t="s">
        <v>31</v>
      </c>
      <c r="I93" s="2" t="s">
        <v>30</v>
      </c>
      <c r="J93" s="2"/>
      <c r="K93" s="2"/>
      <c r="L93" s="13">
        <f t="shared" si="2"/>
        <v>0</v>
      </c>
      <c r="M93" s="2"/>
      <c r="N93" s="2"/>
      <c r="O93" s="2"/>
      <c r="P93" s="2"/>
      <c r="Q93" s="2"/>
      <c r="R93" s="2"/>
      <c r="S93" s="15"/>
      <c r="V93" s="45"/>
      <c r="W93" s="45"/>
    </row>
    <row r="94" spans="1:23" x14ac:dyDescent="0.35">
      <c r="A94" s="211" t="s">
        <v>527</v>
      </c>
      <c r="B94" s="212" t="s">
        <v>524</v>
      </c>
      <c r="C94" s="212" t="s">
        <v>44</v>
      </c>
      <c r="D94" s="212" t="s">
        <v>524</v>
      </c>
      <c r="E94" s="20" t="s">
        <v>526</v>
      </c>
      <c r="F94" s="20" t="s">
        <v>561</v>
      </c>
      <c r="G94" s="20">
        <v>9</v>
      </c>
      <c r="H94" s="2" t="s">
        <v>31</v>
      </c>
      <c r="I94" s="2" t="s">
        <v>30</v>
      </c>
      <c r="J94" s="2"/>
      <c r="K94" s="2"/>
      <c r="L94" s="13">
        <f t="shared" si="2"/>
        <v>0</v>
      </c>
      <c r="M94" s="2"/>
      <c r="N94" s="2"/>
      <c r="O94" s="2"/>
      <c r="P94" s="2"/>
      <c r="Q94" s="2"/>
      <c r="R94" s="2"/>
      <c r="S94" s="15"/>
      <c r="V94" s="45"/>
      <c r="W94" s="45"/>
    </row>
    <row r="95" spans="1:23" x14ac:dyDescent="0.35">
      <c r="A95" s="214" t="s">
        <v>108</v>
      </c>
      <c r="B95" s="215" t="s">
        <v>506</v>
      </c>
      <c r="C95" s="215" t="s">
        <v>500</v>
      </c>
      <c r="D95" s="215" t="s">
        <v>404</v>
      </c>
      <c r="E95" s="23" t="s">
        <v>496</v>
      </c>
      <c r="F95" s="23" t="s">
        <v>561</v>
      </c>
      <c r="G95" s="23">
        <v>7</v>
      </c>
      <c r="H95" s="2" t="s">
        <v>31</v>
      </c>
      <c r="I95" s="2" t="s">
        <v>30</v>
      </c>
      <c r="J95" s="2"/>
      <c r="K95" s="2"/>
      <c r="L95" s="13">
        <f t="shared" si="2"/>
        <v>0</v>
      </c>
      <c r="M95" s="2"/>
      <c r="N95" s="2"/>
      <c r="O95" s="2"/>
      <c r="P95" s="2"/>
      <c r="Q95" s="2"/>
      <c r="R95" s="2"/>
      <c r="S95" s="15"/>
      <c r="V95" s="45"/>
      <c r="W95" s="45"/>
    </row>
    <row r="96" spans="1:23" x14ac:dyDescent="0.35">
      <c r="A96" s="214" t="s">
        <v>512</v>
      </c>
      <c r="B96" s="215" t="s">
        <v>502</v>
      </c>
      <c r="C96" s="215" t="s">
        <v>500</v>
      </c>
      <c r="D96" s="215" t="s">
        <v>404</v>
      </c>
      <c r="E96" s="23" t="s">
        <v>493</v>
      </c>
      <c r="F96" s="23" t="s">
        <v>561</v>
      </c>
      <c r="G96" s="23">
        <v>4</v>
      </c>
      <c r="H96" s="2" t="s">
        <v>31</v>
      </c>
      <c r="I96" s="2" t="s">
        <v>30</v>
      </c>
      <c r="J96" s="2"/>
      <c r="K96" s="2"/>
      <c r="L96" s="13">
        <f t="shared" si="2"/>
        <v>0</v>
      </c>
      <c r="M96" s="2"/>
      <c r="N96" s="2"/>
      <c r="O96" s="2"/>
      <c r="P96" s="2"/>
      <c r="Q96" s="2"/>
      <c r="R96" s="2"/>
      <c r="S96" s="15"/>
    </row>
    <row r="97" spans="1:19" x14ac:dyDescent="0.35">
      <c r="A97" s="214" t="s">
        <v>513</v>
      </c>
      <c r="B97" s="215" t="s">
        <v>503</v>
      </c>
      <c r="C97" s="215" t="s">
        <v>500</v>
      </c>
      <c r="D97" s="215" t="s">
        <v>402</v>
      </c>
      <c r="E97" s="23" t="s">
        <v>493</v>
      </c>
      <c r="F97" s="23" t="s">
        <v>561</v>
      </c>
      <c r="G97" s="23">
        <v>4</v>
      </c>
      <c r="H97" s="2" t="s">
        <v>31</v>
      </c>
      <c r="I97" s="2" t="s">
        <v>30</v>
      </c>
      <c r="J97" s="2"/>
      <c r="K97" s="2"/>
      <c r="L97" s="13">
        <f t="shared" si="2"/>
        <v>0</v>
      </c>
      <c r="M97" s="2"/>
      <c r="N97" s="2"/>
      <c r="O97" s="2"/>
      <c r="P97" s="2"/>
      <c r="Q97" s="2"/>
      <c r="R97" s="2"/>
      <c r="S97" s="15"/>
    </row>
    <row r="98" spans="1:19" x14ac:dyDescent="0.35">
      <c r="A98" s="214" t="s">
        <v>514</v>
      </c>
      <c r="B98" s="215" t="s">
        <v>505</v>
      </c>
      <c r="C98" s="215" t="s">
        <v>500</v>
      </c>
      <c r="D98" s="215" t="s">
        <v>402</v>
      </c>
      <c r="E98" s="23" t="s">
        <v>493</v>
      </c>
      <c r="F98" s="23" t="s">
        <v>561</v>
      </c>
      <c r="G98" s="23">
        <v>4</v>
      </c>
      <c r="H98" s="2" t="s">
        <v>31</v>
      </c>
      <c r="I98" s="2" t="s">
        <v>30</v>
      </c>
      <c r="J98" s="2"/>
      <c r="K98" s="2"/>
      <c r="L98" s="13">
        <f t="shared" si="2"/>
        <v>0</v>
      </c>
      <c r="M98" s="2"/>
      <c r="N98" s="2"/>
      <c r="O98" s="2"/>
      <c r="P98" s="2"/>
      <c r="Q98" s="2"/>
      <c r="R98" s="2"/>
      <c r="S98" s="15"/>
    </row>
    <row r="99" spans="1:19" x14ac:dyDescent="0.35">
      <c r="A99" s="214" t="s">
        <v>515</v>
      </c>
      <c r="B99" s="215" t="s">
        <v>507</v>
      </c>
      <c r="C99" s="215" t="s">
        <v>500</v>
      </c>
      <c r="D99" s="215" t="s">
        <v>402</v>
      </c>
      <c r="E99" s="23" t="s">
        <v>493</v>
      </c>
      <c r="F99" s="23" t="s">
        <v>561</v>
      </c>
      <c r="G99" s="23">
        <v>4</v>
      </c>
      <c r="H99" s="2" t="s">
        <v>31</v>
      </c>
      <c r="I99" s="2" t="s">
        <v>30</v>
      </c>
      <c r="J99" s="2"/>
      <c r="K99" s="2"/>
      <c r="L99" s="13">
        <f t="shared" si="2"/>
        <v>0</v>
      </c>
      <c r="M99" s="2"/>
      <c r="N99" s="2"/>
      <c r="O99" s="2"/>
      <c r="P99" s="2"/>
      <c r="Q99" s="2"/>
      <c r="R99" s="2"/>
      <c r="S99" s="15"/>
    </row>
    <row r="100" spans="1:19" x14ac:dyDescent="0.35">
      <c r="A100" s="214" t="s">
        <v>516</v>
      </c>
      <c r="B100" s="215" t="s">
        <v>504</v>
      </c>
      <c r="C100" s="215" t="s">
        <v>500</v>
      </c>
      <c r="D100" s="215" t="s">
        <v>402</v>
      </c>
      <c r="E100" s="23" t="s">
        <v>493</v>
      </c>
      <c r="F100" s="23" t="s">
        <v>561</v>
      </c>
      <c r="G100" s="23">
        <v>4</v>
      </c>
      <c r="H100" s="2" t="s">
        <v>31</v>
      </c>
      <c r="I100" s="2" t="s">
        <v>30</v>
      </c>
      <c r="J100" s="2"/>
      <c r="K100" s="2"/>
      <c r="L100" s="13">
        <f t="shared" si="2"/>
        <v>0</v>
      </c>
      <c r="M100" s="2"/>
      <c r="N100" s="2"/>
      <c r="O100" s="2"/>
      <c r="P100" s="2"/>
      <c r="Q100" s="2"/>
      <c r="R100" s="2"/>
      <c r="S100" s="15"/>
    </row>
    <row r="101" spans="1:19" x14ac:dyDescent="0.35">
      <c r="A101" s="214" t="s">
        <v>517</v>
      </c>
      <c r="B101" s="215" t="s">
        <v>508</v>
      </c>
      <c r="C101" s="215" t="s">
        <v>500</v>
      </c>
      <c r="D101" s="215" t="s">
        <v>402</v>
      </c>
      <c r="E101" s="23" t="s">
        <v>493</v>
      </c>
      <c r="F101" s="23" t="s">
        <v>561</v>
      </c>
      <c r="G101" s="23">
        <v>4</v>
      </c>
      <c r="H101" s="2" t="s">
        <v>31</v>
      </c>
      <c r="I101" s="2" t="s">
        <v>30</v>
      </c>
      <c r="J101" s="2"/>
      <c r="K101" s="2"/>
      <c r="L101" s="13">
        <f t="shared" si="2"/>
        <v>0</v>
      </c>
      <c r="M101" s="2"/>
      <c r="N101" s="2"/>
      <c r="O101" s="2"/>
      <c r="P101" s="2"/>
      <c r="Q101" s="2"/>
      <c r="R101" s="2"/>
      <c r="S101" s="15"/>
    </row>
    <row r="102" spans="1:19" x14ac:dyDescent="0.35">
      <c r="A102" s="214" t="s">
        <v>518</v>
      </c>
      <c r="B102" s="215" t="s">
        <v>509</v>
      </c>
      <c r="C102" s="215" t="s">
        <v>500</v>
      </c>
      <c r="D102" s="215" t="s">
        <v>402</v>
      </c>
      <c r="E102" s="23" t="s">
        <v>493</v>
      </c>
      <c r="F102" s="23" t="s">
        <v>561</v>
      </c>
      <c r="G102" s="23">
        <v>4</v>
      </c>
      <c r="H102" s="2" t="s">
        <v>31</v>
      </c>
      <c r="I102" s="2" t="s">
        <v>30</v>
      </c>
      <c r="J102" s="2"/>
      <c r="K102" s="2"/>
      <c r="L102" s="2"/>
      <c r="M102" s="2"/>
      <c r="N102" s="2"/>
      <c r="O102" s="2"/>
      <c r="P102" s="2"/>
      <c r="Q102" s="2"/>
      <c r="R102" s="2"/>
      <c r="S102" s="15"/>
    </row>
    <row r="103" spans="1:19" x14ac:dyDescent="0.35">
      <c r="A103" s="214" t="s">
        <v>519</v>
      </c>
      <c r="B103" s="215" t="s">
        <v>510</v>
      </c>
      <c r="C103" s="215" t="s">
        <v>500</v>
      </c>
      <c r="D103" s="215" t="s">
        <v>511</v>
      </c>
      <c r="E103" s="23" t="s">
        <v>497</v>
      </c>
      <c r="F103" s="23" t="s">
        <v>561</v>
      </c>
      <c r="G103" s="23">
        <v>8</v>
      </c>
      <c r="H103" s="2" t="s">
        <v>31</v>
      </c>
      <c r="I103" s="2" t="s">
        <v>30</v>
      </c>
      <c r="J103" s="2"/>
      <c r="K103" s="2"/>
      <c r="L103" s="2"/>
      <c r="M103" s="2"/>
      <c r="N103" s="2"/>
      <c r="O103" s="2"/>
      <c r="P103" s="2"/>
      <c r="Q103" s="2"/>
      <c r="R103" s="2"/>
      <c r="S103" s="15"/>
    </row>
    <row r="104" spans="1:19" x14ac:dyDescent="0.35">
      <c r="A104" s="214" t="s">
        <v>522</v>
      </c>
      <c r="B104" s="215" t="s">
        <v>521</v>
      </c>
      <c r="C104" s="215" t="s">
        <v>500</v>
      </c>
      <c r="D104" s="215" t="s">
        <v>473</v>
      </c>
      <c r="E104" s="23" t="s">
        <v>498</v>
      </c>
      <c r="F104" s="23" t="s">
        <v>561</v>
      </c>
      <c r="G104" s="23">
        <v>45</v>
      </c>
      <c r="H104" s="2" t="s">
        <v>31</v>
      </c>
      <c r="I104" s="2" t="s">
        <v>30</v>
      </c>
      <c r="J104" s="2"/>
      <c r="K104" s="2"/>
      <c r="L104" s="2"/>
      <c r="M104" s="2"/>
      <c r="N104" s="2"/>
      <c r="O104" s="2"/>
      <c r="P104" s="2"/>
      <c r="Q104" s="2"/>
      <c r="R104" s="2"/>
      <c r="S104" s="15"/>
    </row>
    <row r="105" spans="1:19" x14ac:dyDescent="0.35">
      <c r="A105" s="214" t="s">
        <v>523</v>
      </c>
      <c r="B105" s="215" t="s">
        <v>520</v>
      </c>
      <c r="C105" s="215" t="s">
        <v>500</v>
      </c>
      <c r="D105" s="215" t="s">
        <v>473</v>
      </c>
      <c r="E105" s="23" t="s">
        <v>498</v>
      </c>
      <c r="F105" s="23" t="s">
        <v>561</v>
      </c>
      <c r="G105" s="23">
        <v>45</v>
      </c>
      <c r="H105" s="2" t="s">
        <v>31</v>
      </c>
      <c r="I105" s="2" t="s">
        <v>30</v>
      </c>
      <c r="J105" s="2"/>
      <c r="K105" s="2"/>
      <c r="L105" s="2"/>
      <c r="M105" s="2"/>
      <c r="N105" s="2"/>
      <c r="O105" s="2"/>
      <c r="P105" s="2"/>
      <c r="Q105" s="2"/>
      <c r="R105" s="2"/>
      <c r="S105" s="15"/>
    </row>
    <row r="106" spans="1:19" x14ac:dyDescent="0.35">
      <c r="A106" s="211" t="s">
        <v>18</v>
      </c>
      <c r="B106" s="212" t="s">
        <v>95</v>
      </c>
      <c r="C106" s="212" t="s">
        <v>44</v>
      </c>
      <c r="D106" s="212" t="s">
        <v>402</v>
      </c>
      <c r="E106" s="20" t="s">
        <v>493</v>
      </c>
      <c r="F106" s="20" t="s">
        <v>561</v>
      </c>
      <c r="G106" s="20">
        <v>4</v>
      </c>
      <c r="H106" s="2" t="s">
        <v>33</v>
      </c>
      <c r="I106" s="2" t="s">
        <v>32</v>
      </c>
      <c r="J106" s="2"/>
      <c r="K106" s="2"/>
      <c r="L106" s="2"/>
      <c r="M106" s="2"/>
      <c r="N106" s="2"/>
      <c r="O106" s="2"/>
      <c r="P106" s="2"/>
      <c r="Q106" s="2"/>
      <c r="R106" s="2"/>
      <c r="S106" s="15"/>
    </row>
    <row r="107" spans="1:19" x14ac:dyDescent="0.35">
      <c r="A107" s="211" t="s">
        <v>19</v>
      </c>
      <c r="B107" s="212" t="s">
        <v>42</v>
      </c>
      <c r="C107" s="212" t="s">
        <v>44</v>
      </c>
      <c r="D107" s="212" t="s">
        <v>404</v>
      </c>
      <c r="E107" s="20" t="s">
        <v>495</v>
      </c>
      <c r="F107" s="20" t="s">
        <v>561</v>
      </c>
      <c r="G107" s="20">
        <v>6</v>
      </c>
      <c r="H107" s="2" t="s">
        <v>33</v>
      </c>
      <c r="I107" s="2" t="s">
        <v>32</v>
      </c>
      <c r="J107" s="2"/>
      <c r="K107" s="2"/>
      <c r="L107" s="2"/>
      <c r="M107" s="2"/>
      <c r="N107" s="2"/>
      <c r="O107" s="2"/>
      <c r="P107" s="2"/>
      <c r="Q107" s="2"/>
      <c r="R107" s="2"/>
      <c r="S107" s="15"/>
    </row>
    <row r="108" spans="1:19" x14ac:dyDescent="0.35">
      <c r="A108" s="211" t="s">
        <v>20</v>
      </c>
      <c r="B108" s="212" t="s">
        <v>58</v>
      </c>
      <c r="C108" s="212" t="s">
        <v>4</v>
      </c>
      <c r="D108" s="212" t="s">
        <v>58</v>
      </c>
      <c r="E108" s="20" t="s">
        <v>497</v>
      </c>
      <c r="F108" s="20" t="s">
        <v>561</v>
      </c>
      <c r="G108" s="20">
        <v>12</v>
      </c>
      <c r="H108" s="2" t="s">
        <v>33</v>
      </c>
      <c r="I108" s="2" t="s">
        <v>32</v>
      </c>
      <c r="J108" s="2"/>
      <c r="K108" s="2"/>
      <c r="L108" s="2"/>
      <c r="M108" s="2"/>
      <c r="N108" s="2"/>
      <c r="O108" s="2"/>
      <c r="P108" s="2"/>
      <c r="Q108" s="2"/>
      <c r="R108" s="2"/>
      <c r="S108" s="15"/>
    </row>
    <row r="109" spans="1:19" x14ac:dyDescent="0.35">
      <c r="A109" s="211" t="s">
        <v>103</v>
      </c>
      <c r="B109" s="212" t="s">
        <v>101</v>
      </c>
      <c r="C109" s="212" t="s">
        <v>4</v>
      </c>
      <c r="D109" s="212" t="s">
        <v>403</v>
      </c>
      <c r="E109" s="20" t="s">
        <v>494</v>
      </c>
      <c r="F109" s="20" t="s">
        <v>564</v>
      </c>
      <c r="G109" s="20">
        <v>3</v>
      </c>
      <c r="H109" s="2" t="s">
        <v>33</v>
      </c>
      <c r="I109" s="2" t="s">
        <v>32</v>
      </c>
      <c r="J109" s="2"/>
      <c r="K109" s="2"/>
      <c r="L109" s="2"/>
      <c r="M109" s="2"/>
      <c r="N109" s="2"/>
      <c r="O109" s="2"/>
      <c r="P109" s="2"/>
      <c r="Q109" s="2"/>
      <c r="R109" s="2"/>
      <c r="S109" s="15"/>
    </row>
    <row r="110" spans="1:19" x14ac:dyDescent="0.35">
      <c r="A110" s="211" t="s">
        <v>104</v>
      </c>
      <c r="B110" s="212" t="s">
        <v>102</v>
      </c>
      <c r="C110" s="212" t="s">
        <v>4</v>
      </c>
      <c r="D110" s="212" t="s">
        <v>403</v>
      </c>
      <c r="E110" s="20" t="s">
        <v>494</v>
      </c>
      <c r="F110" s="20" t="s">
        <v>564</v>
      </c>
      <c r="G110" s="20">
        <v>3</v>
      </c>
      <c r="H110" s="2" t="s">
        <v>33</v>
      </c>
      <c r="I110" s="2" t="s">
        <v>32</v>
      </c>
      <c r="J110" s="2"/>
      <c r="K110" s="2"/>
      <c r="L110" s="2"/>
      <c r="M110" s="2"/>
      <c r="N110" s="2"/>
      <c r="O110" s="2"/>
      <c r="P110" s="2"/>
      <c r="Q110" s="2"/>
      <c r="R110" s="2"/>
      <c r="S110" s="15"/>
    </row>
    <row r="111" spans="1:19" x14ac:dyDescent="0.35">
      <c r="A111" s="211" t="s">
        <v>107</v>
      </c>
      <c r="B111" s="212" t="s">
        <v>106</v>
      </c>
      <c r="C111" s="212" t="s">
        <v>44</v>
      </c>
      <c r="D111" s="212" t="s">
        <v>402</v>
      </c>
      <c r="E111" s="20" t="s">
        <v>493</v>
      </c>
      <c r="F111" s="20" t="s">
        <v>561</v>
      </c>
      <c r="G111" s="20">
        <v>4</v>
      </c>
      <c r="H111" s="2" t="s">
        <v>33</v>
      </c>
      <c r="I111" s="2" t="s">
        <v>32</v>
      </c>
      <c r="J111" s="2"/>
      <c r="K111" s="2"/>
      <c r="L111" s="2"/>
      <c r="M111" s="2"/>
      <c r="N111" s="2"/>
      <c r="O111" s="2"/>
      <c r="P111" s="2"/>
      <c r="Q111" s="2"/>
      <c r="R111" s="2"/>
      <c r="S111" s="15"/>
    </row>
    <row r="112" spans="1:19" x14ac:dyDescent="0.35">
      <c r="A112" s="211" t="s">
        <v>99</v>
      </c>
      <c r="B112" s="212" t="s">
        <v>100</v>
      </c>
      <c r="C112" s="212" t="s">
        <v>44</v>
      </c>
      <c r="D112" s="212" t="s">
        <v>402</v>
      </c>
      <c r="E112" s="20" t="s">
        <v>493</v>
      </c>
      <c r="F112" s="20" t="s">
        <v>561</v>
      </c>
      <c r="G112" s="20">
        <v>4</v>
      </c>
      <c r="H112" s="2" t="s">
        <v>33</v>
      </c>
      <c r="I112" s="2" t="s">
        <v>32</v>
      </c>
      <c r="J112" s="2"/>
      <c r="K112" s="2"/>
      <c r="L112" s="2"/>
      <c r="M112" s="2"/>
      <c r="N112" s="2"/>
      <c r="O112" s="2"/>
      <c r="P112" s="2"/>
      <c r="Q112" s="2"/>
      <c r="R112" s="2"/>
      <c r="S112" s="15"/>
    </row>
    <row r="113" spans="1:19" x14ac:dyDescent="0.35">
      <c r="A113" s="211" t="s">
        <v>464</v>
      </c>
      <c r="B113" s="212" t="s">
        <v>58</v>
      </c>
      <c r="C113" s="212" t="s">
        <v>4</v>
      </c>
      <c r="D113" s="212" t="s">
        <v>58</v>
      </c>
      <c r="E113" s="20" t="s">
        <v>497</v>
      </c>
      <c r="F113" s="20" t="s">
        <v>561</v>
      </c>
      <c r="G113" s="20">
        <v>16</v>
      </c>
      <c r="H113" s="2" t="s">
        <v>33</v>
      </c>
      <c r="I113" s="2" t="s">
        <v>32</v>
      </c>
      <c r="J113" s="2"/>
      <c r="K113" s="2"/>
      <c r="L113" s="2"/>
      <c r="M113" s="2"/>
      <c r="N113" s="2"/>
      <c r="O113" s="2"/>
      <c r="P113" s="2"/>
      <c r="Q113" s="2"/>
      <c r="R113" s="2"/>
      <c r="S113" s="15"/>
    </row>
    <row r="114" spans="1:19" x14ac:dyDescent="0.35">
      <c r="A114" s="211" t="s">
        <v>468</v>
      </c>
      <c r="B114" s="212" t="s">
        <v>466</v>
      </c>
      <c r="C114" s="212" t="s">
        <v>4</v>
      </c>
      <c r="D114" s="212" t="s">
        <v>465</v>
      </c>
      <c r="E114" s="20" t="s">
        <v>495</v>
      </c>
      <c r="F114" s="20" t="s">
        <v>561</v>
      </c>
      <c r="G114" s="20">
        <v>6</v>
      </c>
      <c r="H114" s="2" t="s">
        <v>33</v>
      </c>
      <c r="I114" s="2" t="s">
        <v>32</v>
      </c>
      <c r="J114" s="2"/>
      <c r="K114" s="2"/>
      <c r="L114" s="2"/>
      <c r="M114" s="2"/>
      <c r="N114" s="2"/>
      <c r="O114" s="2"/>
      <c r="P114" s="2"/>
      <c r="Q114" s="2"/>
      <c r="R114" s="2"/>
      <c r="S114" s="15"/>
    </row>
    <row r="115" spans="1:19" x14ac:dyDescent="0.35">
      <c r="A115" s="213" t="s">
        <v>469</v>
      </c>
      <c r="B115" s="212" t="s">
        <v>467</v>
      </c>
      <c r="C115" s="212" t="s">
        <v>4</v>
      </c>
      <c r="D115" s="212" t="s">
        <v>465</v>
      </c>
      <c r="E115" s="20" t="s">
        <v>495</v>
      </c>
      <c r="F115" s="20" t="s">
        <v>561</v>
      </c>
      <c r="G115" s="20">
        <v>6</v>
      </c>
      <c r="H115" s="2" t="s">
        <v>33</v>
      </c>
      <c r="I115" s="2" t="s">
        <v>32</v>
      </c>
      <c r="J115" s="2"/>
      <c r="K115" s="2"/>
      <c r="L115" s="2"/>
      <c r="M115" s="2"/>
      <c r="N115" s="2"/>
      <c r="O115" s="2"/>
      <c r="P115" s="2"/>
      <c r="Q115" s="2"/>
      <c r="R115" s="2"/>
      <c r="S115" s="15"/>
    </row>
    <row r="116" spans="1:19" x14ac:dyDescent="0.35">
      <c r="A116" s="213" t="s">
        <v>485</v>
      </c>
      <c r="B116" s="212" t="s">
        <v>42</v>
      </c>
      <c r="C116" s="212" t="s">
        <v>44</v>
      </c>
      <c r="D116" s="212" t="s">
        <v>486</v>
      </c>
      <c r="E116" s="20" t="s">
        <v>496</v>
      </c>
      <c r="F116" s="20" t="s">
        <v>561</v>
      </c>
      <c r="G116" s="20">
        <v>7</v>
      </c>
      <c r="H116" s="2" t="s">
        <v>33</v>
      </c>
      <c r="I116" s="2" t="s">
        <v>32</v>
      </c>
      <c r="J116" s="2"/>
      <c r="K116" s="2"/>
      <c r="L116" s="2"/>
      <c r="M116" s="2"/>
      <c r="N116" s="2"/>
      <c r="O116" s="2"/>
      <c r="P116" s="2"/>
      <c r="Q116" s="2"/>
      <c r="R116" s="2"/>
      <c r="S116" s="15"/>
    </row>
    <row r="117" spans="1:19" x14ac:dyDescent="0.35">
      <c r="A117" s="211" t="s">
        <v>471</v>
      </c>
      <c r="B117" s="212" t="s">
        <v>470</v>
      </c>
      <c r="C117" s="212" t="s">
        <v>4</v>
      </c>
      <c r="D117" s="212" t="s">
        <v>465</v>
      </c>
      <c r="E117" s="20" t="s">
        <v>495</v>
      </c>
      <c r="F117" s="20" t="s">
        <v>561</v>
      </c>
      <c r="G117" s="20">
        <v>6</v>
      </c>
      <c r="H117" s="2" t="s">
        <v>33</v>
      </c>
      <c r="I117" s="2" t="s">
        <v>32</v>
      </c>
      <c r="J117" s="2"/>
      <c r="K117" s="2"/>
      <c r="L117" s="2"/>
      <c r="M117" s="2"/>
      <c r="N117" s="2"/>
      <c r="O117" s="2"/>
      <c r="P117" s="2"/>
      <c r="Q117" s="2"/>
      <c r="R117" s="2"/>
      <c r="S117" s="15"/>
    </row>
    <row r="118" spans="1:19" x14ac:dyDescent="0.35">
      <c r="A118" s="211" t="s">
        <v>475</v>
      </c>
      <c r="B118" s="212" t="s">
        <v>474</v>
      </c>
      <c r="C118" s="212" t="s">
        <v>44</v>
      </c>
      <c r="D118" s="212" t="s">
        <v>472</v>
      </c>
      <c r="E118" s="20" t="s">
        <v>497</v>
      </c>
      <c r="F118" s="20" t="s">
        <v>561</v>
      </c>
      <c r="G118" s="20">
        <v>23</v>
      </c>
      <c r="H118" s="2" t="s">
        <v>33</v>
      </c>
      <c r="I118" s="2" t="s">
        <v>32</v>
      </c>
      <c r="J118" s="2"/>
      <c r="K118" s="2"/>
      <c r="L118" s="2"/>
      <c r="M118" s="2"/>
      <c r="N118" s="2"/>
      <c r="O118" s="2"/>
      <c r="P118" s="2"/>
      <c r="Q118" s="2"/>
      <c r="R118" s="2"/>
      <c r="S118" s="15"/>
    </row>
    <row r="119" spans="1:19" x14ac:dyDescent="0.35">
      <c r="A119" s="211" t="s">
        <v>476</v>
      </c>
      <c r="B119" s="212" t="s">
        <v>474</v>
      </c>
      <c r="C119" s="212" t="s">
        <v>44</v>
      </c>
      <c r="D119" s="212" t="s">
        <v>473</v>
      </c>
      <c r="E119" s="20" t="s">
        <v>498</v>
      </c>
      <c r="F119" s="20" t="s">
        <v>561</v>
      </c>
      <c r="G119" s="20">
        <v>35</v>
      </c>
      <c r="H119" s="2" t="s">
        <v>33</v>
      </c>
      <c r="I119" s="2" t="s">
        <v>32</v>
      </c>
      <c r="J119" s="2"/>
      <c r="K119" s="2"/>
      <c r="L119" s="2"/>
      <c r="M119" s="2"/>
      <c r="N119" s="2"/>
      <c r="O119" s="2"/>
      <c r="P119" s="2"/>
      <c r="Q119" s="2"/>
      <c r="R119" s="2"/>
      <c r="S119" s="15"/>
    </row>
    <row r="120" spans="1:19" x14ac:dyDescent="0.35">
      <c r="A120" s="211" t="s">
        <v>527</v>
      </c>
      <c r="B120" s="212" t="s">
        <v>524</v>
      </c>
      <c r="C120" s="212" t="s">
        <v>44</v>
      </c>
      <c r="D120" s="212" t="s">
        <v>524</v>
      </c>
      <c r="E120" s="20" t="s">
        <v>526</v>
      </c>
      <c r="F120" s="20" t="s">
        <v>561</v>
      </c>
      <c r="G120" s="20">
        <v>9</v>
      </c>
      <c r="H120" s="2" t="s">
        <v>33</v>
      </c>
      <c r="I120" s="2" t="s">
        <v>32</v>
      </c>
      <c r="J120" s="2"/>
      <c r="K120" s="2"/>
      <c r="L120" s="2"/>
      <c r="M120" s="2"/>
      <c r="N120" s="2"/>
      <c r="O120" s="2"/>
      <c r="P120" s="2"/>
      <c r="Q120" s="2"/>
      <c r="R120" s="2"/>
      <c r="S120" s="15"/>
    </row>
    <row r="121" spans="1:19" x14ac:dyDescent="0.35">
      <c r="A121" s="214" t="s">
        <v>108</v>
      </c>
      <c r="B121" s="215" t="s">
        <v>506</v>
      </c>
      <c r="C121" s="215" t="s">
        <v>500</v>
      </c>
      <c r="D121" s="215" t="s">
        <v>404</v>
      </c>
      <c r="E121" s="23" t="s">
        <v>496</v>
      </c>
      <c r="F121" s="23" t="s">
        <v>561</v>
      </c>
      <c r="G121" s="23">
        <v>7</v>
      </c>
      <c r="H121" s="2" t="s">
        <v>33</v>
      </c>
      <c r="I121" s="2" t="s">
        <v>32</v>
      </c>
      <c r="J121" s="2"/>
      <c r="K121" s="2"/>
      <c r="L121" s="2"/>
      <c r="M121" s="2"/>
      <c r="N121" s="2"/>
      <c r="O121" s="2"/>
      <c r="P121" s="2"/>
      <c r="Q121" s="2"/>
      <c r="R121" s="2"/>
      <c r="S121" s="15"/>
    </row>
    <row r="122" spans="1:19" x14ac:dyDescent="0.35">
      <c r="A122" s="214" t="s">
        <v>512</v>
      </c>
      <c r="B122" s="215" t="s">
        <v>502</v>
      </c>
      <c r="C122" s="215" t="s">
        <v>500</v>
      </c>
      <c r="D122" s="215" t="s">
        <v>404</v>
      </c>
      <c r="E122" s="23" t="s">
        <v>493</v>
      </c>
      <c r="F122" s="23" t="s">
        <v>561</v>
      </c>
      <c r="G122" s="23">
        <v>4</v>
      </c>
      <c r="H122" s="2" t="s">
        <v>33</v>
      </c>
      <c r="I122" s="2" t="s">
        <v>32</v>
      </c>
      <c r="J122" s="2"/>
      <c r="K122" s="2"/>
      <c r="L122" s="2"/>
      <c r="M122" s="2"/>
      <c r="N122" s="2"/>
      <c r="O122" s="2"/>
      <c r="P122" s="2"/>
      <c r="Q122" s="2"/>
      <c r="R122" s="2"/>
      <c r="S122" s="15"/>
    </row>
    <row r="123" spans="1:19" x14ac:dyDescent="0.35">
      <c r="A123" s="214" t="s">
        <v>513</v>
      </c>
      <c r="B123" s="215" t="s">
        <v>503</v>
      </c>
      <c r="C123" s="215" t="s">
        <v>500</v>
      </c>
      <c r="D123" s="215" t="s">
        <v>402</v>
      </c>
      <c r="E123" s="23" t="s">
        <v>493</v>
      </c>
      <c r="F123" s="23" t="s">
        <v>561</v>
      </c>
      <c r="G123" s="23">
        <v>4</v>
      </c>
      <c r="H123" s="2" t="s">
        <v>33</v>
      </c>
      <c r="I123" s="2" t="s">
        <v>32</v>
      </c>
      <c r="J123" s="2"/>
      <c r="K123" s="2"/>
      <c r="L123" s="2"/>
      <c r="M123" s="2"/>
      <c r="N123" s="2"/>
      <c r="O123" s="2"/>
      <c r="P123" s="2"/>
      <c r="Q123" s="2"/>
      <c r="R123" s="2"/>
      <c r="S123" s="15"/>
    </row>
    <row r="124" spans="1:19" x14ac:dyDescent="0.35">
      <c r="A124" s="214" t="s">
        <v>514</v>
      </c>
      <c r="B124" s="215" t="s">
        <v>505</v>
      </c>
      <c r="C124" s="215" t="s">
        <v>500</v>
      </c>
      <c r="D124" s="215" t="s">
        <v>402</v>
      </c>
      <c r="E124" s="23" t="s">
        <v>493</v>
      </c>
      <c r="F124" s="23" t="s">
        <v>561</v>
      </c>
      <c r="G124" s="23">
        <v>4</v>
      </c>
      <c r="H124" s="2" t="s">
        <v>33</v>
      </c>
      <c r="I124" s="2" t="s">
        <v>32</v>
      </c>
      <c r="J124" s="2"/>
      <c r="K124" s="2"/>
      <c r="L124" s="2"/>
      <c r="M124" s="2"/>
      <c r="N124" s="2"/>
      <c r="O124" s="2"/>
      <c r="P124" s="2"/>
      <c r="Q124" s="2"/>
      <c r="R124" s="2"/>
      <c r="S124" s="15"/>
    </row>
    <row r="125" spans="1:19" x14ac:dyDescent="0.35">
      <c r="A125" s="214" t="s">
        <v>515</v>
      </c>
      <c r="B125" s="215" t="s">
        <v>507</v>
      </c>
      <c r="C125" s="215" t="s">
        <v>500</v>
      </c>
      <c r="D125" s="215" t="s">
        <v>402</v>
      </c>
      <c r="E125" s="23" t="s">
        <v>493</v>
      </c>
      <c r="F125" s="23" t="s">
        <v>561</v>
      </c>
      <c r="G125" s="23">
        <v>4</v>
      </c>
      <c r="H125" s="2" t="s">
        <v>33</v>
      </c>
      <c r="I125" s="2" t="s">
        <v>32</v>
      </c>
      <c r="J125" s="2"/>
      <c r="K125" s="2"/>
      <c r="L125" s="2"/>
      <c r="M125" s="2"/>
      <c r="N125" s="2"/>
      <c r="O125" s="2"/>
      <c r="P125" s="2"/>
      <c r="Q125" s="2"/>
      <c r="R125" s="2"/>
      <c r="S125" s="15"/>
    </row>
    <row r="126" spans="1:19" x14ac:dyDescent="0.35">
      <c r="A126" s="214" t="s">
        <v>516</v>
      </c>
      <c r="B126" s="215" t="s">
        <v>504</v>
      </c>
      <c r="C126" s="215" t="s">
        <v>500</v>
      </c>
      <c r="D126" s="215" t="s">
        <v>402</v>
      </c>
      <c r="E126" s="23" t="s">
        <v>493</v>
      </c>
      <c r="F126" s="23" t="s">
        <v>561</v>
      </c>
      <c r="G126" s="23">
        <v>4</v>
      </c>
      <c r="H126" s="2" t="s">
        <v>33</v>
      </c>
      <c r="I126" s="2" t="s">
        <v>32</v>
      </c>
      <c r="J126" s="2"/>
      <c r="K126" s="2"/>
      <c r="L126" s="2"/>
      <c r="M126" s="2"/>
      <c r="N126" s="2"/>
      <c r="O126" s="2"/>
      <c r="P126" s="2"/>
      <c r="Q126" s="2"/>
      <c r="R126" s="2"/>
      <c r="S126" s="15"/>
    </row>
    <row r="127" spans="1:19" x14ac:dyDescent="0.35">
      <c r="A127" s="214" t="s">
        <v>517</v>
      </c>
      <c r="B127" s="215" t="s">
        <v>508</v>
      </c>
      <c r="C127" s="215" t="s">
        <v>500</v>
      </c>
      <c r="D127" s="215" t="s">
        <v>402</v>
      </c>
      <c r="E127" s="23" t="s">
        <v>493</v>
      </c>
      <c r="F127" s="23" t="s">
        <v>561</v>
      </c>
      <c r="G127" s="23">
        <v>4</v>
      </c>
      <c r="H127" s="2" t="s">
        <v>33</v>
      </c>
      <c r="I127" s="2" t="s">
        <v>32</v>
      </c>
      <c r="J127" s="2"/>
      <c r="K127" s="2"/>
      <c r="L127" s="2"/>
      <c r="M127" s="2"/>
      <c r="N127" s="2"/>
      <c r="O127" s="2"/>
      <c r="P127" s="2"/>
      <c r="Q127" s="2"/>
      <c r="R127" s="2"/>
      <c r="S127" s="15"/>
    </row>
    <row r="128" spans="1:19" x14ac:dyDescent="0.35">
      <c r="A128" s="214" t="s">
        <v>518</v>
      </c>
      <c r="B128" s="215" t="s">
        <v>509</v>
      </c>
      <c r="C128" s="215" t="s">
        <v>500</v>
      </c>
      <c r="D128" s="215" t="s">
        <v>402</v>
      </c>
      <c r="E128" s="23" t="s">
        <v>493</v>
      </c>
      <c r="F128" s="23" t="s">
        <v>561</v>
      </c>
      <c r="G128" s="23">
        <v>4</v>
      </c>
      <c r="H128" s="2" t="s">
        <v>33</v>
      </c>
      <c r="I128" s="2" t="s">
        <v>32</v>
      </c>
      <c r="J128" s="2"/>
      <c r="K128" s="2"/>
      <c r="L128" s="2"/>
      <c r="M128" s="2"/>
      <c r="N128" s="2"/>
      <c r="O128" s="2"/>
      <c r="P128" s="2"/>
      <c r="Q128" s="2"/>
      <c r="R128" s="2"/>
      <c r="S128" s="15"/>
    </row>
    <row r="129" spans="1:19" x14ac:dyDescent="0.35">
      <c r="A129" s="214" t="s">
        <v>519</v>
      </c>
      <c r="B129" s="215" t="s">
        <v>510</v>
      </c>
      <c r="C129" s="215" t="s">
        <v>500</v>
      </c>
      <c r="D129" s="215" t="s">
        <v>511</v>
      </c>
      <c r="E129" s="23" t="s">
        <v>497</v>
      </c>
      <c r="F129" s="23" t="s">
        <v>561</v>
      </c>
      <c r="G129" s="23">
        <v>8</v>
      </c>
      <c r="H129" s="2" t="s">
        <v>33</v>
      </c>
      <c r="I129" s="2" t="s">
        <v>32</v>
      </c>
      <c r="J129" s="2"/>
      <c r="K129" s="2"/>
      <c r="L129" s="2"/>
      <c r="M129" s="2"/>
      <c r="N129" s="2"/>
      <c r="O129" s="2"/>
      <c r="P129" s="2"/>
      <c r="Q129" s="2"/>
      <c r="R129" s="2"/>
      <c r="S129" s="15"/>
    </row>
    <row r="130" spans="1:19" x14ac:dyDescent="0.35">
      <c r="A130" s="214" t="s">
        <v>522</v>
      </c>
      <c r="B130" s="215" t="s">
        <v>521</v>
      </c>
      <c r="C130" s="215" t="s">
        <v>500</v>
      </c>
      <c r="D130" s="215" t="s">
        <v>473</v>
      </c>
      <c r="E130" s="23" t="s">
        <v>498</v>
      </c>
      <c r="F130" s="23" t="s">
        <v>561</v>
      </c>
      <c r="G130" s="23">
        <v>45</v>
      </c>
      <c r="H130" s="2" t="s">
        <v>33</v>
      </c>
      <c r="I130" s="2" t="s">
        <v>32</v>
      </c>
      <c r="J130" s="2"/>
      <c r="K130" s="2"/>
      <c r="L130" s="2"/>
      <c r="M130" s="2"/>
      <c r="N130" s="2"/>
      <c r="O130" s="2"/>
      <c r="P130" s="2"/>
      <c r="Q130" s="2"/>
      <c r="R130" s="2"/>
      <c r="S130" s="15"/>
    </row>
    <row r="131" spans="1:19" ht="15" thickBot="1" x14ac:dyDescent="0.4">
      <c r="A131" s="227" t="s">
        <v>523</v>
      </c>
      <c r="B131" s="228" t="s">
        <v>520</v>
      </c>
      <c r="C131" s="228" t="s">
        <v>500</v>
      </c>
      <c r="D131" s="228" t="s">
        <v>473</v>
      </c>
      <c r="E131" s="25" t="s">
        <v>498</v>
      </c>
      <c r="F131" s="23" t="s">
        <v>561</v>
      </c>
      <c r="G131" s="25">
        <v>45</v>
      </c>
      <c r="H131" s="6" t="s">
        <v>33</v>
      </c>
      <c r="I131" s="6" t="s">
        <v>32</v>
      </c>
      <c r="J131" s="6"/>
      <c r="K131" s="6"/>
      <c r="L131" s="6"/>
      <c r="M131" s="6"/>
      <c r="N131" s="6"/>
      <c r="O131" s="6"/>
      <c r="P131" s="6"/>
      <c r="Q131" s="6"/>
      <c r="R131" s="6"/>
      <c r="S131" s="16"/>
    </row>
  </sheetData>
  <mergeCells count="2">
    <mergeCell ref="AA1:AD1"/>
    <mergeCell ref="W1:Y1"/>
  </mergeCells>
  <phoneticPr fontId="1"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5FB95-CDC5-4C26-A11E-2D5C91BEC2CD}">
  <dimension ref="A1:J22"/>
  <sheetViews>
    <sheetView workbookViewId="0">
      <selection activeCell="H21" sqref="H21"/>
    </sheetView>
  </sheetViews>
  <sheetFormatPr defaultRowHeight="14.5" x14ac:dyDescent="0.35"/>
  <cols>
    <col min="6" max="6" width="15.08984375" bestFit="1" customWidth="1"/>
    <col min="7" max="7" width="14.453125" bestFit="1" customWidth="1"/>
    <col min="8" max="8" width="14.453125" customWidth="1"/>
    <col min="9" max="9" width="13" bestFit="1" customWidth="1"/>
  </cols>
  <sheetData>
    <row r="1" spans="1:10" x14ac:dyDescent="0.35">
      <c r="A1" t="s">
        <v>588</v>
      </c>
      <c r="B1" t="s">
        <v>589</v>
      </c>
      <c r="D1" t="s">
        <v>214</v>
      </c>
      <c r="E1" t="s">
        <v>215</v>
      </c>
      <c r="F1" t="s">
        <v>215</v>
      </c>
      <c r="G1" t="s">
        <v>457</v>
      </c>
      <c r="H1" t="s">
        <v>591</v>
      </c>
      <c r="I1" t="s">
        <v>596</v>
      </c>
    </row>
    <row r="2" spans="1:10" x14ac:dyDescent="0.35">
      <c r="A2">
        <v>1</v>
      </c>
      <c r="B2">
        <v>0</v>
      </c>
      <c r="C2" t="s">
        <v>595</v>
      </c>
      <c r="D2" t="s">
        <v>25</v>
      </c>
      <c r="I2">
        <v>500</v>
      </c>
    </row>
    <row r="3" spans="1:10" x14ac:dyDescent="0.35">
      <c r="C3" t="s">
        <v>593</v>
      </c>
    </row>
    <row r="4" spans="1:10" x14ac:dyDescent="0.35">
      <c r="C4" t="s">
        <v>594</v>
      </c>
    </row>
    <row r="5" spans="1:10" x14ac:dyDescent="0.35">
      <c r="A5">
        <v>1</v>
      </c>
      <c r="B5">
        <v>1</v>
      </c>
      <c r="C5" t="s">
        <v>592</v>
      </c>
      <c r="D5" t="s">
        <v>25</v>
      </c>
      <c r="F5" t="s">
        <v>157</v>
      </c>
      <c r="G5" t="s">
        <v>18</v>
      </c>
      <c r="H5">
        <v>345</v>
      </c>
      <c r="I5">
        <v>200</v>
      </c>
      <c r="J5">
        <v>250</v>
      </c>
    </row>
    <row r="6" spans="1:10" x14ac:dyDescent="0.35">
      <c r="A6">
        <v>1</v>
      </c>
      <c r="B6">
        <v>1</v>
      </c>
      <c r="C6" t="s">
        <v>592</v>
      </c>
      <c r="D6" t="s">
        <v>25</v>
      </c>
      <c r="F6" t="s">
        <v>157</v>
      </c>
      <c r="G6" t="s">
        <v>18</v>
      </c>
      <c r="H6">
        <v>445</v>
      </c>
      <c r="I6">
        <v>230</v>
      </c>
    </row>
    <row r="7" spans="1:10" x14ac:dyDescent="0.35">
      <c r="A7">
        <v>1</v>
      </c>
      <c r="B7">
        <v>1</v>
      </c>
      <c r="C7" t="s">
        <v>592</v>
      </c>
      <c r="D7" t="s">
        <v>25</v>
      </c>
      <c r="F7" t="s">
        <v>157</v>
      </c>
      <c r="G7" t="s">
        <v>19</v>
      </c>
      <c r="H7">
        <v>346</v>
      </c>
      <c r="I7">
        <v>250</v>
      </c>
    </row>
    <row r="8" spans="1:10" x14ac:dyDescent="0.35">
      <c r="A8">
        <v>1</v>
      </c>
      <c r="B8">
        <v>1</v>
      </c>
      <c r="C8" t="s">
        <v>592</v>
      </c>
      <c r="D8" t="s">
        <v>25</v>
      </c>
      <c r="F8" t="s">
        <v>157</v>
      </c>
      <c r="G8" t="s">
        <v>20</v>
      </c>
      <c r="I8">
        <v>400</v>
      </c>
    </row>
    <row r="9" spans="1:10" x14ac:dyDescent="0.35">
      <c r="A9">
        <v>1</v>
      </c>
      <c r="B9">
        <v>4</v>
      </c>
      <c r="C9" t="s">
        <v>592</v>
      </c>
      <c r="D9" t="s">
        <v>25</v>
      </c>
      <c r="F9" t="s">
        <v>160</v>
      </c>
    </row>
    <row r="10" spans="1:10" x14ac:dyDescent="0.35">
      <c r="A10">
        <v>1</v>
      </c>
      <c r="D10" t="s">
        <v>25</v>
      </c>
      <c r="F10" t="s">
        <v>161</v>
      </c>
    </row>
    <row r="11" spans="1:10" x14ac:dyDescent="0.35">
      <c r="A11">
        <v>1</v>
      </c>
      <c r="D11" t="s">
        <v>25</v>
      </c>
      <c r="F11" t="s">
        <v>274</v>
      </c>
    </row>
    <row r="12" spans="1:10" x14ac:dyDescent="0.35">
      <c r="D12" t="s">
        <v>25</v>
      </c>
      <c r="F12" t="s">
        <v>275</v>
      </c>
    </row>
    <row r="13" spans="1:10" x14ac:dyDescent="0.35">
      <c r="A13">
        <v>1</v>
      </c>
      <c r="D13" t="s">
        <v>25</v>
      </c>
      <c r="F13" t="s">
        <v>280</v>
      </c>
    </row>
    <row r="14" spans="1:10" x14ac:dyDescent="0.35">
      <c r="D14" t="s">
        <v>25</v>
      </c>
      <c r="F14" t="s">
        <v>281</v>
      </c>
    </row>
    <row r="15" spans="1:10" x14ac:dyDescent="0.35">
      <c r="A15">
        <v>2</v>
      </c>
      <c r="D15" t="s">
        <v>62</v>
      </c>
      <c r="F15" t="s">
        <v>274</v>
      </c>
    </row>
    <row r="16" spans="1:10" x14ac:dyDescent="0.35">
      <c r="F16" t="s">
        <v>275</v>
      </c>
    </row>
    <row r="17" spans="4:6" x14ac:dyDescent="0.35">
      <c r="F17" t="s">
        <v>280</v>
      </c>
    </row>
    <row r="18" spans="4:6" x14ac:dyDescent="0.35">
      <c r="F18" t="s">
        <v>281</v>
      </c>
    </row>
    <row r="19" spans="4:6" x14ac:dyDescent="0.35">
      <c r="D19" t="s">
        <v>150</v>
      </c>
      <c r="F19" t="s">
        <v>274</v>
      </c>
    </row>
    <row r="20" spans="4:6" x14ac:dyDescent="0.35">
      <c r="F20" t="s">
        <v>275</v>
      </c>
    </row>
    <row r="21" spans="4:6" x14ac:dyDescent="0.35">
      <c r="F21" t="s">
        <v>280</v>
      </c>
    </row>
    <row r="22" spans="4:6" x14ac:dyDescent="0.35">
      <c r="F22" t="s">
        <v>281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ED41D-091A-452E-B3BC-EAC77859039C}">
  <dimension ref="A1:F4"/>
  <sheetViews>
    <sheetView workbookViewId="0"/>
  </sheetViews>
  <sheetFormatPr defaultRowHeight="14.5" x14ac:dyDescent="0.35"/>
  <cols>
    <col min="3" max="3" width="10.36328125" bestFit="1" customWidth="1"/>
  </cols>
  <sheetData>
    <row r="1" spans="1:6" x14ac:dyDescent="0.35">
      <c r="A1" t="s">
        <v>597</v>
      </c>
      <c r="B1" t="s">
        <v>590</v>
      </c>
    </row>
    <row r="2" spans="1:6" x14ac:dyDescent="0.35">
      <c r="A2" s="265">
        <v>1</v>
      </c>
      <c r="B2" t="s">
        <v>150</v>
      </c>
      <c r="C2" t="s">
        <v>62</v>
      </c>
      <c r="D2" t="s">
        <v>23</v>
      </c>
      <c r="E2" t="s">
        <v>150</v>
      </c>
    </row>
    <row r="3" spans="1:6" x14ac:dyDescent="0.35">
      <c r="B3" t="s">
        <v>150</v>
      </c>
      <c r="C3" t="s">
        <v>61</v>
      </c>
      <c r="D3" t="s">
        <v>62</v>
      </c>
      <c r="E3" t="s">
        <v>23</v>
      </c>
      <c r="F3" t="s">
        <v>150</v>
      </c>
    </row>
    <row r="4" spans="1:6" x14ac:dyDescent="0.35">
      <c r="B4" t="s">
        <v>150</v>
      </c>
      <c r="C4" t="s">
        <v>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9ABA6-B2AE-429C-93AB-19D275F32AC1}">
  <sheetPr codeName="Sheet1"/>
  <dimension ref="A1:P19"/>
  <sheetViews>
    <sheetView topLeftCell="A2" workbookViewId="0">
      <selection activeCell="E21" sqref="E21"/>
    </sheetView>
  </sheetViews>
  <sheetFormatPr defaultRowHeight="14.5" x14ac:dyDescent="0.35"/>
  <cols>
    <col min="1" max="1" width="19.26953125" bestFit="1" customWidth="1"/>
    <col min="4" max="4" width="18.54296875" bestFit="1" customWidth="1"/>
    <col min="5" max="5" width="15.6328125" bestFit="1" customWidth="1"/>
    <col min="6" max="6" width="8.36328125" bestFit="1" customWidth="1"/>
    <col min="8" max="8" width="10.36328125" bestFit="1" customWidth="1"/>
    <col min="10" max="10" width="12.1796875" bestFit="1" customWidth="1"/>
    <col min="12" max="12" width="15.54296875" bestFit="1" customWidth="1"/>
    <col min="13" max="13" width="10.36328125" bestFit="1" customWidth="1"/>
    <col min="15" max="15" width="13.453125" customWidth="1"/>
    <col min="16" max="16" width="15.81640625" bestFit="1" customWidth="1"/>
  </cols>
  <sheetData>
    <row r="1" spans="1:16" x14ac:dyDescent="0.35">
      <c r="A1" t="s">
        <v>412</v>
      </c>
      <c r="D1" s="197"/>
    </row>
    <row r="2" spans="1:16" x14ac:dyDescent="0.35">
      <c r="A2" s="192" t="s">
        <v>180</v>
      </c>
      <c r="B2" s="288"/>
      <c r="C2" s="288"/>
      <c r="D2" s="192" t="s">
        <v>181</v>
      </c>
      <c r="E2" s="288"/>
      <c r="F2" s="288"/>
      <c r="G2" s="181"/>
      <c r="H2" s="181"/>
      <c r="I2" s="181"/>
      <c r="J2" s="181" t="s">
        <v>62</v>
      </c>
      <c r="K2" s="181" t="s">
        <v>447</v>
      </c>
      <c r="L2" s="181" t="s">
        <v>330</v>
      </c>
      <c r="M2" s="181" t="s">
        <v>61</v>
      </c>
      <c r="N2" s="181"/>
      <c r="O2" s="181"/>
      <c r="P2" s="181"/>
    </row>
    <row r="3" spans="1:16" x14ac:dyDescent="0.35">
      <c r="A3" s="181"/>
      <c r="B3" s="181"/>
      <c r="C3" s="181"/>
      <c r="D3" s="181"/>
      <c r="E3" s="181"/>
      <c r="F3" s="181"/>
      <c r="G3" s="181"/>
      <c r="H3" s="181"/>
      <c r="I3" s="181"/>
      <c r="J3" s="193" t="s">
        <v>4</v>
      </c>
      <c r="K3" s="193" t="s">
        <v>4</v>
      </c>
      <c r="L3" s="193" t="s">
        <v>4</v>
      </c>
      <c r="M3" s="193" t="s">
        <v>4</v>
      </c>
      <c r="N3" s="181"/>
      <c r="O3" s="181"/>
      <c r="P3" s="181"/>
    </row>
    <row r="4" spans="1:16" x14ac:dyDescent="0.35">
      <c r="A4" s="181" t="s">
        <v>206</v>
      </c>
      <c r="B4" s="289" t="s">
        <v>4</v>
      </c>
      <c r="C4" s="289"/>
      <c r="D4" s="181" t="s">
        <v>44</v>
      </c>
      <c r="E4" s="181" t="s">
        <v>45</v>
      </c>
      <c r="F4" s="181"/>
      <c r="G4" s="181" t="s">
        <v>229</v>
      </c>
      <c r="H4" s="181"/>
      <c r="I4" s="181"/>
      <c r="J4" s="182" t="s">
        <v>431</v>
      </c>
      <c r="K4" s="189" t="s">
        <v>432</v>
      </c>
      <c r="L4" s="181"/>
      <c r="M4" s="181"/>
      <c r="N4" s="181"/>
      <c r="O4" s="181"/>
      <c r="P4" s="181"/>
    </row>
    <row r="5" spans="1:16" x14ac:dyDescent="0.35">
      <c r="A5" s="181"/>
      <c r="B5" s="181"/>
      <c r="C5" s="181"/>
      <c r="D5" s="181"/>
      <c r="E5" s="181"/>
      <c r="F5" s="181"/>
      <c r="G5" s="181"/>
      <c r="H5" s="181"/>
      <c r="I5" s="181"/>
      <c r="J5" s="181"/>
      <c r="K5" s="181"/>
      <c r="L5" s="181"/>
      <c r="M5" s="181"/>
      <c r="N5" s="181"/>
      <c r="O5" s="181"/>
      <c r="P5" s="181"/>
    </row>
    <row r="6" spans="1:16" x14ac:dyDescent="0.35">
      <c r="A6" s="181" t="s">
        <v>413</v>
      </c>
      <c r="B6" s="290" t="s">
        <v>422</v>
      </c>
      <c r="C6" s="291"/>
      <c r="D6" s="181" t="s">
        <v>15</v>
      </c>
      <c r="E6" s="190" t="s">
        <v>423</v>
      </c>
      <c r="F6" s="181"/>
      <c r="G6" s="181" t="s">
        <v>16</v>
      </c>
      <c r="H6" s="181"/>
      <c r="I6" s="190" t="s">
        <v>423</v>
      </c>
      <c r="J6" s="181"/>
      <c r="K6" s="181" t="s">
        <v>273</v>
      </c>
      <c r="L6" s="190" t="s">
        <v>423</v>
      </c>
      <c r="M6" s="181"/>
      <c r="N6" s="181" t="s">
        <v>126</v>
      </c>
      <c r="O6" s="181"/>
      <c r="P6" s="190" t="s">
        <v>4</v>
      </c>
    </row>
    <row r="7" spans="1:16" x14ac:dyDescent="0.35">
      <c r="A7" s="181"/>
      <c r="B7" s="181" t="s">
        <v>414</v>
      </c>
      <c r="C7" s="181"/>
      <c r="D7" s="185"/>
      <c r="E7" s="185" t="s">
        <v>424</v>
      </c>
      <c r="F7" s="185"/>
      <c r="G7" s="185"/>
      <c r="H7" s="185"/>
      <c r="I7" s="185" t="s">
        <v>424</v>
      </c>
      <c r="J7" s="181"/>
      <c r="K7" s="181"/>
      <c r="L7" s="181" t="s">
        <v>427</v>
      </c>
      <c r="M7" s="181"/>
      <c r="N7" s="181"/>
      <c r="O7" s="181"/>
      <c r="P7" s="181" t="s">
        <v>44</v>
      </c>
    </row>
    <row r="8" spans="1:16" x14ac:dyDescent="0.35">
      <c r="A8" s="181"/>
      <c r="B8" s="181"/>
      <c r="C8" s="181"/>
      <c r="D8" s="181"/>
      <c r="E8" s="181"/>
      <c r="F8" s="181"/>
      <c r="G8" s="285" t="s">
        <v>428</v>
      </c>
      <c r="H8" s="285"/>
      <c r="I8" s="285"/>
      <c r="J8" s="285"/>
      <c r="K8" s="285"/>
      <c r="L8" s="285"/>
      <c r="M8" s="285"/>
      <c r="N8" s="186"/>
      <c r="O8" s="186"/>
      <c r="P8" s="186" t="s">
        <v>45</v>
      </c>
    </row>
    <row r="9" spans="1:16" ht="26" customHeight="1" x14ac:dyDescent="0.35">
      <c r="A9" s="181"/>
      <c r="B9" s="181"/>
      <c r="C9" s="181"/>
      <c r="D9" s="181"/>
      <c r="E9" s="181"/>
      <c r="F9" s="181"/>
      <c r="G9" s="286" t="s">
        <v>429</v>
      </c>
      <c r="H9" s="286"/>
      <c r="I9" s="286"/>
      <c r="J9" s="286"/>
      <c r="K9" s="286"/>
      <c r="L9" s="286"/>
      <c r="M9" s="286"/>
      <c r="N9" s="187"/>
      <c r="O9" s="187"/>
      <c r="P9" s="181" t="s">
        <v>229</v>
      </c>
    </row>
    <row r="10" spans="1:16" x14ac:dyDescent="0.35">
      <c r="A10" s="181"/>
      <c r="B10" s="181"/>
      <c r="C10" s="181"/>
      <c r="D10" s="181"/>
      <c r="E10" s="181"/>
      <c r="F10" s="181"/>
      <c r="G10" s="181"/>
      <c r="H10" s="181"/>
      <c r="I10" s="181"/>
      <c r="J10" s="181"/>
      <c r="K10" s="181"/>
      <c r="L10" s="181"/>
      <c r="M10" s="181"/>
      <c r="N10" s="181"/>
      <c r="O10" s="181"/>
      <c r="P10" s="181"/>
    </row>
    <row r="11" spans="1:16" x14ac:dyDescent="0.35">
      <c r="A11" s="181" t="s">
        <v>434</v>
      </c>
      <c r="B11" s="182" t="s">
        <v>223</v>
      </c>
      <c r="C11" s="181"/>
      <c r="D11" s="181"/>
      <c r="E11" s="181"/>
      <c r="F11" s="181"/>
      <c r="G11" s="181"/>
      <c r="H11" s="181"/>
      <c r="I11" s="181"/>
      <c r="J11" s="181"/>
      <c r="K11" s="181"/>
      <c r="L11" s="181"/>
      <c r="M11" s="181"/>
      <c r="N11" s="181"/>
      <c r="O11" s="181"/>
      <c r="P11" s="181"/>
    </row>
    <row r="12" spans="1:16" x14ac:dyDescent="0.35">
      <c r="A12" s="181"/>
      <c r="B12" s="181"/>
      <c r="C12" s="181"/>
      <c r="D12" s="181"/>
      <c r="E12" s="181"/>
      <c r="F12" s="181"/>
      <c r="G12" s="181"/>
      <c r="H12" s="181"/>
      <c r="I12" s="181"/>
      <c r="J12" s="181"/>
      <c r="K12" s="181"/>
      <c r="L12" s="181"/>
      <c r="M12" s="181"/>
      <c r="N12" s="181"/>
      <c r="O12" s="181"/>
      <c r="P12" s="181"/>
    </row>
    <row r="13" spans="1:16" x14ac:dyDescent="0.35">
      <c r="A13" s="186" t="s">
        <v>436</v>
      </c>
      <c r="B13" s="181"/>
      <c r="C13" s="181"/>
      <c r="D13" s="181"/>
      <c r="E13" s="181"/>
      <c r="F13" s="181"/>
      <c r="G13" s="181"/>
      <c r="H13" s="181"/>
      <c r="I13" s="181"/>
      <c r="J13" s="181"/>
      <c r="K13" s="181"/>
      <c r="L13" s="181"/>
      <c r="M13" s="181"/>
      <c r="N13" s="181"/>
      <c r="O13" s="181"/>
      <c r="P13" s="181"/>
    </row>
    <row r="14" spans="1:16" x14ac:dyDescent="0.35">
      <c r="A14" s="181"/>
      <c r="B14" s="181"/>
      <c r="C14" s="181"/>
      <c r="D14" s="181"/>
      <c r="E14" s="181"/>
      <c r="F14" s="181"/>
      <c r="G14" s="181"/>
      <c r="H14" s="181"/>
      <c r="I14" s="181"/>
      <c r="J14" s="181"/>
      <c r="K14" s="181"/>
      <c r="L14" s="181"/>
      <c r="M14" s="181"/>
      <c r="N14" s="181"/>
      <c r="O14" s="181"/>
      <c r="P14" s="181"/>
    </row>
    <row r="15" spans="1:16" x14ac:dyDescent="0.35">
      <c r="A15" s="287" t="s">
        <v>435</v>
      </c>
      <c r="B15" s="287"/>
      <c r="C15" s="287"/>
      <c r="D15" s="287"/>
      <c r="E15" s="181"/>
      <c r="F15" s="196" t="s">
        <v>437</v>
      </c>
      <c r="G15" s="181"/>
      <c r="H15" s="181"/>
      <c r="I15" s="181"/>
      <c r="J15" s="181"/>
      <c r="K15" s="181"/>
      <c r="L15" s="181"/>
      <c r="M15" s="181"/>
      <c r="N15" s="181"/>
      <c r="O15" s="181"/>
      <c r="P15" s="181"/>
    </row>
    <row r="16" spans="1:16" x14ac:dyDescent="0.35">
      <c r="A16" s="181"/>
      <c r="B16" s="181"/>
      <c r="C16" s="181"/>
      <c r="D16" s="181"/>
      <c r="E16" s="181"/>
      <c r="F16" s="181"/>
      <c r="G16" s="181"/>
      <c r="H16" s="181"/>
      <c r="I16" s="181"/>
      <c r="J16" s="181"/>
      <c r="K16" s="181"/>
      <c r="L16" s="181"/>
      <c r="M16" s="181"/>
      <c r="N16" s="181"/>
      <c r="O16" s="181"/>
      <c r="P16" s="181"/>
    </row>
    <row r="18" spans="1:1" x14ac:dyDescent="0.35">
      <c r="A18" s="195" t="s">
        <v>552</v>
      </c>
    </row>
    <row r="19" spans="1:1" x14ac:dyDescent="0.35">
      <c r="A19" s="195" t="s">
        <v>551</v>
      </c>
    </row>
  </sheetData>
  <mergeCells count="7">
    <mergeCell ref="G8:M8"/>
    <mergeCell ref="G9:M9"/>
    <mergeCell ref="A15:D15"/>
    <mergeCell ref="B2:C2"/>
    <mergeCell ref="E2:F2"/>
    <mergeCell ref="B4:C4"/>
    <mergeCell ref="B6:C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0B96B-8038-42DA-941A-7AABE0B77989}">
  <sheetPr codeName="Sheet1"/>
  <dimension ref="A1:L19"/>
  <sheetViews>
    <sheetView workbookViewId="0">
      <selection activeCell="D8" sqref="D8"/>
    </sheetView>
  </sheetViews>
  <sheetFormatPr defaultRowHeight="14.5" x14ac:dyDescent="0.35"/>
  <cols>
    <col min="1" max="1" width="15.26953125" bestFit="1" customWidth="1"/>
    <col min="3" max="3" width="28.26953125" customWidth="1"/>
    <col min="4" max="4" width="33.1796875" bestFit="1" customWidth="1"/>
    <col min="5" max="5" width="20.26953125" bestFit="1" customWidth="1"/>
    <col min="6" max="6" width="19" bestFit="1" customWidth="1"/>
    <col min="7" max="7" width="46.7265625" bestFit="1" customWidth="1"/>
  </cols>
  <sheetData>
    <row r="1" spans="1:12" x14ac:dyDescent="0.35">
      <c r="A1" s="51" t="s">
        <v>77</v>
      </c>
      <c r="B1" s="51" t="s">
        <v>71</v>
      </c>
      <c r="C1" s="51" t="s">
        <v>35</v>
      </c>
      <c r="D1" s="51" t="s">
        <v>176</v>
      </c>
      <c r="E1" s="51" t="s">
        <v>60</v>
      </c>
      <c r="F1" s="51" t="s">
        <v>60</v>
      </c>
      <c r="G1" s="34" t="s">
        <v>75</v>
      </c>
    </row>
    <row r="2" spans="1:12" x14ac:dyDescent="0.35">
      <c r="A2" s="90">
        <v>1</v>
      </c>
      <c r="B2" s="91" t="s">
        <v>70</v>
      </c>
      <c r="C2" s="91" t="s">
        <v>182</v>
      </c>
      <c r="D2" s="91" t="s">
        <v>183</v>
      </c>
      <c r="E2" s="90"/>
      <c r="F2" s="90"/>
      <c r="G2" s="42"/>
    </row>
    <row r="3" spans="1:12" x14ac:dyDescent="0.35">
      <c r="A3" s="90">
        <v>2</v>
      </c>
      <c r="B3" s="91" t="s">
        <v>70</v>
      </c>
      <c r="C3" s="42" t="s">
        <v>68</v>
      </c>
      <c r="D3" s="91" t="s">
        <v>4</v>
      </c>
      <c r="E3" s="91" t="s">
        <v>44</v>
      </c>
      <c r="F3" s="91" t="s">
        <v>45</v>
      </c>
      <c r="G3" s="42"/>
    </row>
    <row r="4" spans="1:12" x14ac:dyDescent="0.35">
      <c r="A4" s="87">
        <v>1</v>
      </c>
      <c r="B4" s="85" t="s">
        <v>70</v>
      </c>
      <c r="C4" s="85" t="s">
        <v>64</v>
      </c>
      <c r="D4" s="88" t="s">
        <v>73</v>
      </c>
      <c r="E4" s="88"/>
      <c r="F4" s="88"/>
      <c r="G4" s="85"/>
    </row>
    <row r="5" spans="1:12" x14ac:dyDescent="0.35">
      <c r="A5" s="12">
        <v>2</v>
      </c>
      <c r="B5" s="2" t="s">
        <v>70</v>
      </c>
      <c r="C5" s="84" t="s">
        <v>65</v>
      </c>
      <c r="D5" s="41" t="s">
        <v>175</v>
      </c>
      <c r="E5" s="41"/>
      <c r="F5" s="41"/>
      <c r="G5" s="2"/>
    </row>
    <row r="6" spans="1:12" x14ac:dyDescent="0.35">
      <c r="A6" s="12">
        <v>3</v>
      </c>
      <c r="B6" s="2" t="s">
        <v>70</v>
      </c>
      <c r="C6" s="84" t="s">
        <v>66</v>
      </c>
      <c r="D6" s="41" t="s">
        <v>174</v>
      </c>
      <c r="E6" s="41"/>
      <c r="F6" s="41"/>
      <c r="G6" s="2"/>
    </row>
    <row r="7" spans="1:12" x14ac:dyDescent="0.35">
      <c r="A7" s="12">
        <v>4</v>
      </c>
      <c r="B7" s="2" t="s">
        <v>70</v>
      </c>
      <c r="C7" s="84" t="s">
        <v>67</v>
      </c>
      <c r="D7" s="69" t="s">
        <v>174</v>
      </c>
      <c r="E7" s="41"/>
      <c r="F7" s="41"/>
      <c r="G7" s="2"/>
    </row>
    <row r="8" spans="1:12" ht="87" x14ac:dyDescent="0.35">
      <c r="A8" s="12">
        <v>5</v>
      </c>
      <c r="B8" s="2" t="s">
        <v>70</v>
      </c>
      <c r="C8" s="84" t="s">
        <v>426</v>
      </c>
      <c r="D8" s="180" t="s">
        <v>425</v>
      </c>
      <c r="E8" s="188" t="s">
        <v>428</v>
      </c>
      <c r="F8" s="40" t="s">
        <v>429</v>
      </c>
      <c r="G8" s="37" t="s">
        <v>430</v>
      </c>
      <c r="H8" s="188"/>
      <c r="I8" s="188"/>
      <c r="J8" s="188"/>
      <c r="K8" s="188"/>
      <c r="L8" s="188"/>
    </row>
    <row r="9" spans="1:12" ht="43.5" x14ac:dyDescent="0.35">
      <c r="A9" s="90">
        <v>7</v>
      </c>
      <c r="B9" s="2" t="s">
        <v>70</v>
      </c>
      <c r="C9" s="85" t="s">
        <v>147</v>
      </c>
      <c r="D9" s="35" t="s">
        <v>177</v>
      </c>
      <c r="E9" s="69"/>
      <c r="F9" s="69"/>
      <c r="G9" s="35" t="s">
        <v>178</v>
      </c>
    </row>
    <row r="10" spans="1:12" x14ac:dyDescent="0.35">
      <c r="A10" s="90">
        <v>8</v>
      </c>
      <c r="B10" s="2" t="s">
        <v>70</v>
      </c>
      <c r="C10" s="38" t="s">
        <v>69</v>
      </c>
      <c r="D10" s="41" t="s">
        <v>4</v>
      </c>
      <c r="E10" s="41" t="s">
        <v>44</v>
      </c>
      <c r="F10" s="41" t="s">
        <v>45</v>
      </c>
      <c r="G10" s="2" t="s">
        <v>441</v>
      </c>
    </row>
    <row r="11" spans="1:12" x14ac:dyDescent="0.35">
      <c r="A11" s="90">
        <v>9</v>
      </c>
      <c r="B11" s="2"/>
      <c r="C11" s="86" t="s">
        <v>171</v>
      </c>
      <c r="D11" s="69"/>
      <c r="E11" s="69"/>
      <c r="F11" s="69"/>
      <c r="G11" s="2"/>
    </row>
    <row r="12" spans="1:12" ht="72.5" x14ac:dyDescent="0.35">
      <c r="A12" s="12">
        <v>10</v>
      </c>
      <c r="B12" s="2" t="s">
        <v>70</v>
      </c>
      <c r="C12" s="38" t="s">
        <v>74</v>
      </c>
      <c r="D12" s="135" t="s">
        <v>282</v>
      </c>
      <c r="E12" s="136" t="s">
        <v>184</v>
      </c>
      <c r="F12" s="35"/>
      <c r="G12" s="37" t="s">
        <v>148</v>
      </c>
    </row>
    <row r="13" spans="1:12" x14ac:dyDescent="0.35">
      <c r="A13" s="12">
        <v>11</v>
      </c>
      <c r="B13" s="295" t="s">
        <v>76</v>
      </c>
      <c r="C13" s="295"/>
      <c r="D13" s="2"/>
      <c r="E13" s="2"/>
      <c r="F13" s="2"/>
      <c r="G13" s="2"/>
    </row>
    <row r="14" spans="1:12" x14ac:dyDescent="0.35">
      <c r="A14" s="43"/>
      <c r="B14" s="44"/>
      <c r="C14" s="44"/>
      <c r="D14" s="45"/>
      <c r="E14" s="45"/>
      <c r="F14" s="45"/>
      <c r="G14" s="45"/>
    </row>
    <row r="15" spans="1:12" ht="29" x14ac:dyDescent="0.35">
      <c r="A15" s="294" t="s">
        <v>88</v>
      </c>
      <c r="B15" s="294"/>
      <c r="G15" s="137" t="s">
        <v>283</v>
      </c>
    </row>
    <row r="16" spans="1:12" ht="43.5" x14ac:dyDescent="0.35">
      <c r="A16" s="2" t="s">
        <v>86</v>
      </c>
      <c r="B16" s="295" t="s">
        <v>78</v>
      </c>
      <c r="C16" s="295"/>
      <c r="D16" s="41" t="s">
        <v>83</v>
      </c>
      <c r="E16" s="35" t="s">
        <v>172</v>
      </c>
      <c r="F16" s="2" t="s">
        <v>79</v>
      </c>
      <c r="G16" s="37" t="s">
        <v>81</v>
      </c>
    </row>
    <row r="17" spans="1:7" ht="46.5" customHeight="1" x14ac:dyDescent="0.35">
      <c r="A17" s="2" t="s">
        <v>86</v>
      </c>
      <c r="B17" s="293" t="s">
        <v>85</v>
      </c>
      <c r="C17" s="293"/>
      <c r="D17" s="2" t="s">
        <v>417</v>
      </c>
      <c r="E17" s="2"/>
      <c r="F17" s="2"/>
      <c r="G17" s="37" t="s">
        <v>443</v>
      </c>
    </row>
    <row r="18" spans="1:7" ht="44" customHeight="1" x14ac:dyDescent="0.35">
      <c r="A18" s="2" t="s">
        <v>86</v>
      </c>
      <c r="B18" s="293" t="s">
        <v>442</v>
      </c>
      <c r="C18" s="293"/>
      <c r="D18" s="42" t="s">
        <v>415</v>
      </c>
      <c r="E18" s="183" t="s">
        <v>184</v>
      </c>
      <c r="F18" s="35" t="s">
        <v>416</v>
      </c>
      <c r="G18" s="37" t="s">
        <v>82</v>
      </c>
    </row>
    <row r="19" spans="1:7" ht="87" x14ac:dyDescent="0.35">
      <c r="A19" s="2" t="s">
        <v>86</v>
      </c>
      <c r="B19" s="292" t="s">
        <v>444</v>
      </c>
      <c r="C19" s="292"/>
      <c r="D19" s="2"/>
      <c r="E19" s="2"/>
      <c r="F19" s="2"/>
      <c r="G19" s="37" t="s">
        <v>445</v>
      </c>
    </row>
  </sheetData>
  <mergeCells count="6">
    <mergeCell ref="B19:C19"/>
    <mergeCell ref="B18:C18"/>
    <mergeCell ref="A15:B15"/>
    <mergeCell ref="B13:C13"/>
    <mergeCell ref="B16:C16"/>
    <mergeCell ref="B17:C1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87C4E-0CDA-462C-9A29-0452BC28ADD2}">
  <dimension ref="A1:W60"/>
  <sheetViews>
    <sheetView workbookViewId="0">
      <selection activeCell="B2" sqref="B2"/>
    </sheetView>
  </sheetViews>
  <sheetFormatPr defaultRowHeight="14.5" x14ac:dyDescent="0.35"/>
  <cols>
    <col min="2" max="2" width="13.1796875" bestFit="1" customWidth="1"/>
    <col min="3" max="3" width="11.81640625" bestFit="1" customWidth="1"/>
    <col min="4" max="4" width="37.26953125" bestFit="1" customWidth="1"/>
    <col min="5" max="5" width="30.81640625" bestFit="1" customWidth="1"/>
    <col min="6" max="6" width="12.54296875" bestFit="1" customWidth="1"/>
    <col min="7" max="7" width="12.26953125" bestFit="1" customWidth="1"/>
    <col min="8" max="8" width="15.1796875" bestFit="1" customWidth="1"/>
    <col min="9" max="9" width="16.36328125" bestFit="1" customWidth="1"/>
    <col min="10" max="10" width="15.08984375" bestFit="1" customWidth="1"/>
    <col min="11" max="11" width="13.1796875" bestFit="1" customWidth="1"/>
    <col min="12" max="12" width="16" bestFit="1" customWidth="1"/>
    <col min="13" max="13" width="17.1796875" bestFit="1" customWidth="1"/>
    <col min="14" max="14" width="14.26953125" style="1" bestFit="1" customWidth="1"/>
    <col min="15" max="15" width="10.81640625" bestFit="1" customWidth="1"/>
    <col min="17" max="17" width="10.36328125" bestFit="1" customWidth="1"/>
    <col min="20" max="20" width="10.90625" bestFit="1" customWidth="1"/>
    <col min="21" max="21" width="8" bestFit="1" customWidth="1"/>
  </cols>
  <sheetData>
    <row r="1" spans="1:23" ht="15" thickBot="1" x14ac:dyDescent="0.4">
      <c r="A1" s="47" t="s">
        <v>1</v>
      </c>
      <c r="B1" s="48" t="s">
        <v>2</v>
      </c>
      <c r="C1" s="49" t="s">
        <v>3</v>
      </c>
      <c r="D1" s="47" t="s">
        <v>116</v>
      </c>
      <c r="E1" s="50" t="s">
        <v>115</v>
      </c>
      <c r="F1" s="48" t="s">
        <v>22</v>
      </c>
      <c r="G1" s="48" t="s">
        <v>94</v>
      </c>
      <c r="H1" s="73" t="s">
        <v>144</v>
      </c>
      <c r="I1" s="70" t="s">
        <v>145</v>
      </c>
      <c r="J1" s="71" t="s">
        <v>146</v>
      </c>
      <c r="K1" s="70" t="s">
        <v>15</v>
      </c>
      <c r="L1" s="72" t="s">
        <v>16</v>
      </c>
      <c r="M1" s="89" t="s">
        <v>173</v>
      </c>
      <c r="N1" s="52" t="s">
        <v>117</v>
      </c>
      <c r="P1" t="s">
        <v>149</v>
      </c>
      <c r="Q1" t="s">
        <v>0</v>
      </c>
      <c r="R1" t="s">
        <v>34</v>
      </c>
    </row>
    <row r="2" spans="1:23" x14ac:dyDescent="0.35">
      <c r="A2" s="92" t="s">
        <v>7</v>
      </c>
      <c r="B2" s="93" t="s">
        <v>4</v>
      </c>
      <c r="C2" s="94" t="s">
        <v>5</v>
      </c>
      <c r="D2" s="4" t="s">
        <v>185</v>
      </c>
      <c r="E2" s="4" t="s">
        <v>118</v>
      </c>
      <c r="F2" s="93" t="s">
        <v>24</v>
      </c>
      <c r="G2" s="93" t="s">
        <v>25</v>
      </c>
      <c r="H2" s="97">
        <v>1200</v>
      </c>
      <c r="I2" s="97">
        <v>1300</v>
      </c>
      <c r="J2" s="97">
        <v>1800</v>
      </c>
      <c r="K2" s="97">
        <f>J2/10</f>
        <v>180</v>
      </c>
      <c r="L2" s="98">
        <f>K2/2</f>
        <v>90</v>
      </c>
      <c r="M2" s="99">
        <v>0</v>
      </c>
      <c r="N2" s="100">
        <v>15</v>
      </c>
      <c r="O2" s="103"/>
      <c r="P2">
        <v>1200</v>
      </c>
      <c r="Q2">
        <v>3</v>
      </c>
      <c r="R2">
        <v>3</v>
      </c>
      <c r="S2">
        <f>P2*Q2</f>
        <v>3600</v>
      </c>
    </row>
    <row r="3" spans="1:23" x14ac:dyDescent="0.35">
      <c r="A3" s="95" t="s">
        <v>6</v>
      </c>
      <c r="B3" s="42" t="s">
        <v>4</v>
      </c>
      <c r="C3" s="42" t="s">
        <v>44</v>
      </c>
      <c r="D3" s="4" t="s">
        <v>185</v>
      </c>
      <c r="E3" s="2" t="s">
        <v>118</v>
      </c>
      <c r="F3" s="42" t="s">
        <v>24</v>
      </c>
      <c r="G3" s="42" t="s">
        <v>25</v>
      </c>
      <c r="H3" s="101">
        <v>1300</v>
      </c>
      <c r="I3" s="101">
        <f>H3+100</f>
        <v>1400</v>
      </c>
      <c r="J3" s="101">
        <f>I3+500</f>
        <v>1900</v>
      </c>
      <c r="K3" s="101">
        <f t="shared" ref="K3:K46" si="0">J3/10</f>
        <v>190</v>
      </c>
      <c r="L3" s="102">
        <f t="shared" ref="L3:L46" si="1">K3/2</f>
        <v>95</v>
      </c>
      <c r="M3" s="99">
        <v>0</v>
      </c>
      <c r="N3" s="53">
        <v>10</v>
      </c>
      <c r="O3" s="104"/>
      <c r="P3">
        <v>1300</v>
      </c>
      <c r="Q3">
        <v>2</v>
      </c>
      <c r="R3">
        <v>4</v>
      </c>
      <c r="S3">
        <f t="shared" ref="S3:S4" si="2">P3*Q3</f>
        <v>2600</v>
      </c>
    </row>
    <row r="4" spans="1:23" x14ac:dyDescent="0.35">
      <c r="A4" s="95" t="s">
        <v>8</v>
      </c>
      <c r="B4" s="42" t="s">
        <v>4</v>
      </c>
      <c r="C4" s="42" t="s">
        <v>45</v>
      </c>
      <c r="D4" s="4" t="s">
        <v>185</v>
      </c>
      <c r="E4" s="2" t="s">
        <v>118</v>
      </c>
      <c r="F4" s="42" t="s">
        <v>24</v>
      </c>
      <c r="G4" s="42" t="s">
        <v>25</v>
      </c>
      <c r="H4" s="101">
        <v>1400</v>
      </c>
      <c r="I4" s="101">
        <f t="shared" ref="I4:I46" si="3">H4+100</f>
        <v>1500</v>
      </c>
      <c r="J4" s="101">
        <f t="shared" ref="J4:J46" si="4">I4+500</f>
        <v>2000</v>
      </c>
      <c r="K4" s="101">
        <f t="shared" si="0"/>
        <v>200</v>
      </c>
      <c r="L4" s="102">
        <f t="shared" si="1"/>
        <v>100</v>
      </c>
      <c r="M4" s="99">
        <v>0</v>
      </c>
      <c r="N4" s="53">
        <v>5</v>
      </c>
      <c r="O4" s="104"/>
      <c r="P4">
        <v>1800</v>
      </c>
      <c r="Q4">
        <v>1</v>
      </c>
      <c r="R4">
        <v>3</v>
      </c>
      <c r="S4">
        <f t="shared" si="2"/>
        <v>1800</v>
      </c>
    </row>
    <row r="5" spans="1:23" x14ac:dyDescent="0.35">
      <c r="A5" s="10" t="s">
        <v>9</v>
      </c>
      <c r="B5" s="2" t="s">
        <v>44</v>
      </c>
      <c r="C5" s="9" t="s">
        <v>5</v>
      </c>
      <c r="D5" s="4" t="s">
        <v>185</v>
      </c>
      <c r="E5" s="2" t="s">
        <v>120</v>
      </c>
      <c r="F5" s="42" t="s">
        <v>24</v>
      </c>
      <c r="G5" s="42" t="s">
        <v>25</v>
      </c>
      <c r="H5" s="101">
        <v>2500</v>
      </c>
      <c r="I5" s="101">
        <f t="shared" si="3"/>
        <v>2600</v>
      </c>
      <c r="J5" s="101">
        <f t="shared" si="4"/>
        <v>3100</v>
      </c>
      <c r="K5" s="101">
        <f t="shared" si="0"/>
        <v>310</v>
      </c>
      <c r="L5" s="102">
        <f t="shared" si="1"/>
        <v>155</v>
      </c>
      <c r="M5" s="99">
        <v>0</v>
      </c>
      <c r="N5" s="53">
        <v>10</v>
      </c>
      <c r="S5">
        <f>SUM(S2:S4)</f>
        <v>8000</v>
      </c>
    </row>
    <row r="6" spans="1:23" x14ac:dyDescent="0.35">
      <c r="A6" s="10" t="s">
        <v>10</v>
      </c>
      <c r="B6" s="2" t="s">
        <v>44</v>
      </c>
      <c r="C6" s="2" t="s">
        <v>44</v>
      </c>
      <c r="D6" s="4" t="s">
        <v>185</v>
      </c>
      <c r="E6" s="2" t="s">
        <v>120</v>
      </c>
      <c r="F6" s="42" t="s">
        <v>24</v>
      </c>
      <c r="G6" s="42" t="s">
        <v>25</v>
      </c>
      <c r="H6" s="101">
        <v>2600</v>
      </c>
      <c r="I6" s="101">
        <f t="shared" si="3"/>
        <v>2700</v>
      </c>
      <c r="J6" s="101">
        <f t="shared" si="4"/>
        <v>3200</v>
      </c>
      <c r="K6" s="101">
        <f t="shared" si="0"/>
        <v>320</v>
      </c>
      <c r="L6" s="102">
        <f t="shared" si="1"/>
        <v>160</v>
      </c>
      <c r="M6" s="99">
        <v>0</v>
      </c>
      <c r="N6" s="53">
        <v>10</v>
      </c>
    </row>
    <row r="7" spans="1:23" x14ac:dyDescent="0.35">
      <c r="A7" s="10" t="s">
        <v>11</v>
      </c>
      <c r="B7" s="2" t="s">
        <v>44</v>
      </c>
      <c r="C7" s="2" t="s">
        <v>45</v>
      </c>
      <c r="D7" s="4" t="s">
        <v>185</v>
      </c>
      <c r="E7" s="2" t="s">
        <v>120</v>
      </c>
      <c r="F7" s="42" t="s">
        <v>24</v>
      </c>
      <c r="G7" s="42" t="s">
        <v>25</v>
      </c>
      <c r="H7" s="101">
        <v>2700</v>
      </c>
      <c r="I7" s="101">
        <f t="shared" si="3"/>
        <v>2800</v>
      </c>
      <c r="J7" s="101">
        <f t="shared" si="4"/>
        <v>3300</v>
      </c>
      <c r="K7" s="101">
        <f t="shared" si="0"/>
        <v>330</v>
      </c>
      <c r="L7" s="102">
        <f t="shared" si="1"/>
        <v>165</v>
      </c>
      <c r="M7" s="99">
        <v>0</v>
      </c>
      <c r="N7" s="53">
        <v>5</v>
      </c>
    </row>
    <row r="8" spans="1:23" x14ac:dyDescent="0.35">
      <c r="A8" s="10" t="s">
        <v>12</v>
      </c>
      <c r="B8" s="2" t="s">
        <v>45</v>
      </c>
      <c r="C8" s="9" t="s">
        <v>5</v>
      </c>
      <c r="D8" s="4" t="s">
        <v>185</v>
      </c>
      <c r="E8" s="2" t="s">
        <v>119</v>
      </c>
      <c r="F8" s="42" t="s">
        <v>24</v>
      </c>
      <c r="G8" s="42" t="s">
        <v>25</v>
      </c>
      <c r="H8" s="101">
        <v>3000</v>
      </c>
      <c r="I8" s="101">
        <f t="shared" si="3"/>
        <v>3100</v>
      </c>
      <c r="J8" s="101">
        <f t="shared" si="4"/>
        <v>3600</v>
      </c>
      <c r="K8" s="101">
        <f t="shared" si="0"/>
        <v>360</v>
      </c>
      <c r="L8" s="102">
        <f t="shared" si="1"/>
        <v>180</v>
      </c>
      <c r="M8" s="99">
        <v>0</v>
      </c>
      <c r="N8" s="53">
        <v>5</v>
      </c>
      <c r="P8" t="s">
        <v>153</v>
      </c>
      <c r="Q8" t="s">
        <v>150</v>
      </c>
      <c r="R8" t="s">
        <v>61</v>
      </c>
      <c r="S8" t="s">
        <v>62</v>
      </c>
      <c r="T8" t="s">
        <v>23</v>
      </c>
      <c r="U8" t="s">
        <v>152</v>
      </c>
      <c r="V8" t="s">
        <v>151</v>
      </c>
    </row>
    <row r="9" spans="1:23" x14ac:dyDescent="0.35">
      <c r="A9" s="10" t="s">
        <v>13</v>
      </c>
      <c r="B9" s="2" t="s">
        <v>45</v>
      </c>
      <c r="C9" s="2" t="s">
        <v>44</v>
      </c>
      <c r="D9" s="4" t="s">
        <v>185</v>
      </c>
      <c r="E9" s="2" t="s">
        <v>119</v>
      </c>
      <c r="F9" s="42" t="s">
        <v>24</v>
      </c>
      <c r="G9" s="42" t="s">
        <v>25</v>
      </c>
      <c r="H9" s="101">
        <v>3200</v>
      </c>
      <c r="I9" s="101">
        <f t="shared" si="3"/>
        <v>3300</v>
      </c>
      <c r="J9" s="101">
        <f t="shared" si="4"/>
        <v>3800</v>
      </c>
      <c r="K9" s="101">
        <f t="shared" si="0"/>
        <v>380</v>
      </c>
      <c r="L9" s="102">
        <f t="shared" si="1"/>
        <v>190</v>
      </c>
      <c r="M9" s="99">
        <v>0</v>
      </c>
      <c r="N9" s="53">
        <v>5</v>
      </c>
      <c r="R9">
        <v>2</v>
      </c>
      <c r="S9">
        <v>3</v>
      </c>
      <c r="T9">
        <v>3</v>
      </c>
      <c r="U9">
        <v>1</v>
      </c>
      <c r="V9">
        <v>1</v>
      </c>
    </row>
    <row r="10" spans="1:23" x14ac:dyDescent="0.35">
      <c r="A10" s="10" t="s">
        <v>14</v>
      </c>
      <c r="B10" s="2" t="s">
        <v>45</v>
      </c>
      <c r="C10" s="2" t="s">
        <v>45</v>
      </c>
      <c r="D10" s="4" t="s">
        <v>185</v>
      </c>
      <c r="E10" s="2" t="s">
        <v>119</v>
      </c>
      <c r="F10" s="42" t="s">
        <v>24</v>
      </c>
      <c r="G10" s="42" t="s">
        <v>25</v>
      </c>
      <c r="H10" s="101">
        <v>3500</v>
      </c>
      <c r="I10" s="101">
        <f t="shared" si="3"/>
        <v>3600</v>
      </c>
      <c r="J10" s="101">
        <f t="shared" si="4"/>
        <v>4100</v>
      </c>
      <c r="K10" s="101">
        <f t="shared" si="0"/>
        <v>410</v>
      </c>
      <c r="L10" s="102">
        <f t="shared" si="1"/>
        <v>205</v>
      </c>
      <c r="M10" s="99">
        <v>0</v>
      </c>
      <c r="N10" s="53">
        <v>5</v>
      </c>
      <c r="P10" t="s">
        <v>34</v>
      </c>
      <c r="Q10">
        <v>2</v>
      </c>
    </row>
    <row r="11" spans="1:23" x14ac:dyDescent="0.35">
      <c r="A11" s="10" t="s">
        <v>7</v>
      </c>
      <c r="B11" s="2" t="s">
        <v>4</v>
      </c>
      <c r="C11" s="9" t="s">
        <v>5</v>
      </c>
      <c r="D11" s="4" t="s">
        <v>185</v>
      </c>
      <c r="E11" s="2"/>
      <c r="F11" s="42" t="s">
        <v>27</v>
      </c>
      <c r="G11" s="42" t="s">
        <v>26</v>
      </c>
      <c r="H11" s="101">
        <v>1100</v>
      </c>
      <c r="I11" s="101">
        <f t="shared" si="3"/>
        <v>1200</v>
      </c>
      <c r="J11" s="101">
        <f t="shared" si="4"/>
        <v>1700</v>
      </c>
      <c r="K11" s="101">
        <f t="shared" si="0"/>
        <v>170</v>
      </c>
      <c r="L11" s="102">
        <f t="shared" si="1"/>
        <v>85</v>
      </c>
      <c r="M11" s="99">
        <v>0</v>
      </c>
      <c r="N11" s="53"/>
      <c r="P11" t="s">
        <v>154</v>
      </c>
      <c r="Q11" t="s">
        <v>4</v>
      </c>
    </row>
    <row r="12" spans="1:23" x14ac:dyDescent="0.35">
      <c r="A12" s="10" t="s">
        <v>6</v>
      </c>
      <c r="B12" s="2" t="s">
        <v>4</v>
      </c>
      <c r="C12" s="2" t="s">
        <v>44</v>
      </c>
      <c r="D12" s="4" t="s">
        <v>185</v>
      </c>
      <c r="E12" s="2"/>
      <c r="F12" s="42" t="s">
        <v>27</v>
      </c>
      <c r="G12" s="42" t="s">
        <v>26</v>
      </c>
      <c r="H12" s="101">
        <v>1200</v>
      </c>
      <c r="I12" s="101">
        <f t="shared" si="3"/>
        <v>1300</v>
      </c>
      <c r="J12" s="101">
        <f t="shared" si="4"/>
        <v>1800</v>
      </c>
      <c r="K12" s="101">
        <f t="shared" si="0"/>
        <v>180</v>
      </c>
      <c r="L12" s="102">
        <f t="shared" si="1"/>
        <v>90</v>
      </c>
      <c r="M12" s="99">
        <v>0</v>
      </c>
      <c r="N12" s="53"/>
      <c r="P12" t="s">
        <v>0</v>
      </c>
      <c r="Q12" t="s">
        <v>4</v>
      </c>
      <c r="R12">
        <f>600*2</f>
        <v>1200</v>
      </c>
      <c r="S12">
        <v>2100</v>
      </c>
      <c r="T12">
        <v>3600</v>
      </c>
      <c r="U12">
        <v>700</v>
      </c>
      <c r="V12">
        <v>1000</v>
      </c>
      <c r="W12">
        <v>8600</v>
      </c>
    </row>
    <row r="13" spans="1:23" x14ac:dyDescent="0.35">
      <c r="A13" s="10" t="s">
        <v>8</v>
      </c>
      <c r="B13" s="2" t="s">
        <v>4</v>
      </c>
      <c r="C13" s="2" t="s">
        <v>45</v>
      </c>
      <c r="D13" s="4" t="s">
        <v>185</v>
      </c>
      <c r="E13" s="2"/>
      <c r="F13" s="42" t="s">
        <v>27</v>
      </c>
      <c r="G13" s="42" t="s">
        <v>26</v>
      </c>
      <c r="H13" s="101">
        <v>1300</v>
      </c>
      <c r="I13" s="101">
        <f t="shared" si="3"/>
        <v>1400</v>
      </c>
      <c r="J13" s="101">
        <f t="shared" si="4"/>
        <v>1900</v>
      </c>
      <c r="K13" s="101">
        <f t="shared" si="0"/>
        <v>190</v>
      </c>
      <c r="L13" s="102">
        <f t="shared" si="1"/>
        <v>95</v>
      </c>
      <c r="M13" s="99">
        <v>0</v>
      </c>
      <c r="N13" s="53"/>
      <c r="P13" t="s">
        <v>155</v>
      </c>
      <c r="Q13" t="s">
        <v>156</v>
      </c>
    </row>
    <row r="14" spans="1:23" x14ac:dyDescent="0.35">
      <c r="A14" s="10" t="s">
        <v>9</v>
      </c>
      <c r="B14" s="2" t="s">
        <v>44</v>
      </c>
      <c r="C14" s="9" t="s">
        <v>5</v>
      </c>
      <c r="D14" s="4" t="s">
        <v>185</v>
      </c>
      <c r="E14" s="2"/>
      <c r="F14" s="42" t="s">
        <v>27</v>
      </c>
      <c r="G14" s="42" t="s">
        <v>26</v>
      </c>
      <c r="H14" s="101">
        <v>1500</v>
      </c>
      <c r="I14" s="101">
        <f t="shared" si="3"/>
        <v>1600</v>
      </c>
      <c r="J14" s="101">
        <f t="shared" si="4"/>
        <v>2100</v>
      </c>
      <c r="K14" s="101">
        <f t="shared" si="0"/>
        <v>210</v>
      </c>
      <c r="L14" s="102">
        <f t="shared" si="1"/>
        <v>105</v>
      </c>
      <c r="M14" s="99">
        <v>0</v>
      </c>
      <c r="N14" s="53"/>
      <c r="Q14">
        <f>11*500</f>
        <v>5500</v>
      </c>
      <c r="R14">
        <f>10*200</f>
        <v>2000</v>
      </c>
      <c r="W14">
        <v>7500</v>
      </c>
    </row>
    <row r="15" spans="1:23" x14ac:dyDescent="0.35">
      <c r="A15" s="10" t="s">
        <v>10</v>
      </c>
      <c r="B15" s="2" t="s">
        <v>44</v>
      </c>
      <c r="C15" s="2" t="s">
        <v>44</v>
      </c>
      <c r="D15" s="4" t="s">
        <v>185</v>
      </c>
      <c r="E15" s="2"/>
      <c r="F15" s="42" t="s">
        <v>27</v>
      </c>
      <c r="G15" s="42" t="s">
        <v>26</v>
      </c>
      <c r="H15" s="101">
        <v>1700</v>
      </c>
      <c r="I15" s="101">
        <f t="shared" si="3"/>
        <v>1800</v>
      </c>
      <c r="J15" s="101">
        <f t="shared" si="4"/>
        <v>2300</v>
      </c>
      <c r="K15" s="101">
        <f t="shared" si="0"/>
        <v>230</v>
      </c>
      <c r="L15" s="102">
        <f t="shared" si="1"/>
        <v>115</v>
      </c>
      <c r="M15" s="99">
        <v>0</v>
      </c>
      <c r="N15" s="53"/>
      <c r="W15">
        <f>SUM(W12:W14)</f>
        <v>16100</v>
      </c>
    </row>
    <row r="16" spans="1:23" x14ac:dyDescent="0.35">
      <c r="A16" s="10" t="s">
        <v>11</v>
      </c>
      <c r="B16" s="2" t="s">
        <v>44</v>
      </c>
      <c r="C16" s="2" t="s">
        <v>45</v>
      </c>
      <c r="D16" s="4" t="s">
        <v>185</v>
      </c>
      <c r="E16" s="2"/>
      <c r="F16" s="42" t="s">
        <v>27</v>
      </c>
      <c r="G16" s="42" t="s">
        <v>26</v>
      </c>
      <c r="H16" s="101">
        <v>1900</v>
      </c>
      <c r="I16" s="101">
        <f t="shared" si="3"/>
        <v>2000</v>
      </c>
      <c r="J16" s="101">
        <f t="shared" si="4"/>
        <v>2500</v>
      </c>
      <c r="K16" s="101">
        <f t="shared" si="0"/>
        <v>250</v>
      </c>
      <c r="L16" s="102">
        <f t="shared" si="1"/>
        <v>125</v>
      </c>
      <c r="M16" s="99">
        <v>0</v>
      </c>
      <c r="N16" s="53"/>
    </row>
    <row r="17" spans="1:14" x14ac:dyDescent="0.35">
      <c r="A17" s="10" t="s">
        <v>12</v>
      </c>
      <c r="B17" s="2" t="s">
        <v>45</v>
      </c>
      <c r="C17" s="9" t="s">
        <v>5</v>
      </c>
      <c r="D17" s="4" t="s">
        <v>185</v>
      </c>
      <c r="E17" s="2"/>
      <c r="F17" s="42" t="s">
        <v>27</v>
      </c>
      <c r="G17" s="42" t="s">
        <v>26</v>
      </c>
      <c r="H17" s="101">
        <v>2100</v>
      </c>
      <c r="I17" s="101">
        <f t="shared" si="3"/>
        <v>2200</v>
      </c>
      <c r="J17" s="101">
        <f t="shared" si="4"/>
        <v>2700</v>
      </c>
      <c r="K17" s="101">
        <f t="shared" si="0"/>
        <v>270</v>
      </c>
      <c r="L17" s="102">
        <f t="shared" si="1"/>
        <v>135</v>
      </c>
      <c r="M17" s="99">
        <v>0</v>
      </c>
      <c r="N17" s="53"/>
    </row>
    <row r="18" spans="1:14" x14ac:dyDescent="0.35">
      <c r="A18" s="10" t="s">
        <v>13</v>
      </c>
      <c r="B18" s="2" t="s">
        <v>45</v>
      </c>
      <c r="C18" s="2" t="s">
        <v>44</v>
      </c>
      <c r="D18" s="4" t="s">
        <v>185</v>
      </c>
      <c r="E18" s="2"/>
      <c r="F18" s="42" t="s">
        <v>27</v>
      </c>
      <c r="G18" s="42" t="s">
        <v>26</v>
      </c>
      <c r="H18" s="101">
        <v>2300</v>
      </c>
      <c r="I18" s="101">
        <f t="shared" si="3"/>
        <v>2400</v>
      </c>
      <c r="J18" s="101">
        <f t="shared" si="4"/>
        <v>2900</v>
      </c>
      <c r="K18" s="101">
        <f t="shared" si="0"/>
        <v>290</v>
      </c>
      <c r="L18" s="102">
        <f t="shared" si="1"/>
        <v>145</v>
      </c>
      <c r="M18" s="99">
        <v>0</v>
      </c>
      <c r="N18" s="53"/>
    </row>
    <row r="19" spans="1:14" x14ac:dyDescent="0.35">
      <c r="A19" s="10" t="s">
        <v>14</v>
      </c>
      <c r="B19" s="2" t="s">
        <v>45</v>
      </c>
      <c r="C19" s="2" t="s">
        <v>45</v>
      </c>
      <c r="D19" s="4" t="s">
        <v>185</v>
      </c>
      <c r="E19" s="2"/>
      <c r="F19" s="42" t="s">
        <v>27</v>
      </c>
      <c r="G19" s="42" t="s">
        <v>26</v>
      </c>
      <c r="H19" s="101">
        <v>2500</v>
      </c>
      <c r="I19" s="101">
        <f t="shared" si="3"/>
        <v>2600</v>
      </c>
      <c r="J19" s="101">
        <f t="shared" si="4"/>
        <v>3100</v>
      </c>
      <c r="K19" s="101">
        <f t="shared" si="0"/>
        <v>310</v>
      </c>
      <c r="L19" s="102">
        <f t="shared" si="1"/>
        <v>155</v>
      </c>
      <c r="M19" s="99">
        <v>0</v>
      </c>
      <c r="N19" s="53"/>
    </row>
    <row r="20" spans="1:14" x14ac:dyDescent="0.35">
      <c r="A20" s="10" t="s">
        <v>7</v>
      </c>
      <c r="B20" s="2" t="s">
        <v>4</v>
      </c>
      <c r="C20" s="9" t="s">
        <v>5</v>
      </c>
      <c r="D20" s="4" t="s">
        <v>185</v>
      </c>
      <c r="E20" s="42"/>
      <c r="F20" s="42" t="s">
        <v>28</v>
      </c>
      <c r="G20" s="42" t="s">
        <v>29</v>
      </c>
      <c r="H20" s="3">
        <v>1500</v>
      </c>
      <c r="I20" s="3">
        <f t="shared" si="3"/>
        <v>1600</v>
      </c>
      <c r="J20" s="3">
        <f t="shared" si="4"/>
        <v>2100</v>
      </c>
      <c r="K20" s="3">
        <f t="shared" si="0"/>
        <v>210</v>
      </c>
      <c r="L20" s="5">
        <f t="shared" si="1"/>
        <v>105</v>
      </c>
      <c r="M20" s="99">
        <v>0</v>
      </c>
      <c r="N20" s="53"/>
    </row>
    <row r="21" spans="1:14" x14ac:dyDescent="0.35">
      <c r="A21" s="10" t="s">
        <v>6</v>
      </c>
      <c r="B21" s="2" t="s">
        <v>4</v>
      </c>
      <c r="C21" s="2" t="s">
        <v>44</v>
      </c>
      <c r="D21" s="4" t="s">
        <v>185</v>
      </c>
      <c r="E21" s="2"/>
      <c r="F21" s="42" t="s">
        <v>28</v>
      </c>
      <c r="G21" s="42" t="s">
        <v>29</v>
      </c>
      <c r="H21" s="3">
        <v>1600</v>
      </c>
      <c r="I21" s="3">
        <f t="shared" si="3"/>
        <v>1700</v>
      </c>
      <c r="J21" s="3">
        <f t="shared" si="4"/>
        <v>2200</v>
      </c>
      <c r="K21" s="3">
        <f t="shared" si="0"/>
        <v>220</v>
      </c>
      <c r="L21" s="5">
        <f t="shared" si="1"/>
        <v>110</v>
      </c>
      <c r="M21" s="99">
        <v>0</v>
      </c>
      <c r="N21" s="15"/>
    </row>
    <row r="22" spans="1:14" x14ac:dyDescent="0.35">
      <c r="A22" s="10" t="s">
        <v>8</v>
      </c>
      <c r="B22" s="2" t="s">
        <v>4</v>
      </c>
      <c r="C22" s="2" t="s">
        <v>45</v>
      </c>
      <c r="D22" s="4" t="s">
        <v>185</v>
      </c>
      <c r="E22" s="2"/>
      <c r="F22" s="42" t="s">
        <v>28</v>
      </c>
      <c r="G22" s="42" t="s">
        <v>29</v>
      </c>
      <c r="H22" s="3">
        <v>1800</v>
      </c>
      <c r="I22" s="3">
        <f t="shared" si="3"/>
        <v>1900</v>
      </c>
      <c r="J22" s="3">
        <f t="shared" si="4"/>
        <v>2400</v>
      </c>
      <c r="K22" s="3">
        <f t="shared" si="0"/>
        <v>240</v>
      </c>
      <c r="L22" s="5">
        <f t="shared" si="1"/>
        <v>120</v>
      </c>
      <c r="M22" s="99">
        <v>0</v>
      </c>
      <c r="N22" s="15"/>
    </row>
    <row r="23" spans="1:14" x14ac:dyDescent="0.35">
      <c r="A23" s="10" t="s">
        <v>9</v>
      </c>
      <c r="B23" s="2" t="s">
        <v>44</v>
      </c>
      <c r="C23" s="9" t="s">
        <v>5</v>
      </c>
      <c r="D23" s="4" t="s">
        <v>185</v>
      </c>
      <c r="E23" s="2"/>
      <c r="F23" s="42" t="s">
        <v>28</v>
      </c>
      <c r="G23" s="42" t="s">
        <v>29</v>
      </c>
      <c r="H23" s="3">
        <v>2000</v>
      </c>
      <c r="I23" s="3">
        <f t="shared" si="3"/>
        <v>2100</v>
      </c>
      <c r="J23" s="3">
        <f t="shared" si="4"/>
        <v>2600</v>
      </c>
      <c r="K23" s="3">
        <f t="shared" si="0"/>
        <v>260</v>
      </c>
      <c r="L23" s="5">
        <f t="shared" si="1"/>
        <v>130</v>
      </c>
      <c r="M23" s="99">
        <v>0</v>
      </c>
      <c r="N23" s="15"/>
    </row>
    <row r="24" spans="1:14" x14ac:dyDescent="0.35">
      <c r="A24" s="10" t="s">
        <v>10</v>
      </c>
      <c r="B24" s="2" t="s">
        <v>44</v>
      </c>
      <c r="C24" s="2" t="s">
        <v>44</v>
      </c>
      <c r="D24" s="4" t="s">
        <v>185</v>
      </c>
      <c r="E24" s="2"/>
      <c r="F24" s="42" t="s">
        <v>28</v>
      </c>
      <c r="G24" s="42" t="s">
        <v>29</v>
      </c>
      <c r="H24" s="3">
        <v>2200</v>
      </c>
      <c r="I24" s="3">
        <f t="shared" si="3"/>
        <v>2300</v>
      </c>
      <c r="J24" s="3">
        <f t="shared" si="4"/>
        <v>2800</v>
      </c>
      <c r="K24" s="3">
        <f t="shared" si="0"/>
        <v>280</v>
      </c>
      <c r="L24" s="5">
        <f t="shared" si="1"/>
        <v>140</v>
      </c>
      <c r="M24" s="99">
        <v>0</v>
      </c>
      <c r="N24" s="53"/>
    </row>
    <row r="25" spans="1:14" x14ac:dyDescent="0.35">
      <c r="A25" s="10" t="s">
        <v>11</v>
      </c>
      <c r="B25" s="2" t="s">
        <v>44</v>
      </c>
      <c r="C25" s="2" t="s">
        <v>45</v>
      </c>
      <c r="D25" s="4" t="s">
        <v>185</v>
      </c>
      <c r="E25" s="2"/>
      <c r="F25" s="42" t="s">
        <v>28</v>
      </c>
      <c r="G25" s="42" t="s">
        <v>29</v>
      </c>
      <c r="H25" s="3">
        <v>2400</v>
      </c>
      <c r="I25" s="3">
        <f t="shared" si="3"/>
        <v>2500</v>
      </c>
      <c r="J25" s="3">
        <f t="shared" si="4"/>
        <v>3000</v>
      </c>
      <c r="K25" s="3">
        <f t="shared" si="0"/>
        <v>300</v>
      </c>
      <c r="L25" s="5">
        <f t="shared" si="1"/>
        <v>150</v>
      </c>
      <c r="M25" s="99">
        <v>0</v>
      </c>
      <c r="N25" s="53"/>
    </row>
    <row r="26" spans="1:14" x14ac:dyDescent="0.35">
      <c r="A26" s="10" t="s">
        <v>12</v>
      </c>
      <c r="B26" s="2" t="s">
        <v>45</v>
      </c>
      <c r="C26" s="9" t="s">
        <v>5</v>
      </c>
      <c r="D26" s="4" t="s">
        <v>185</v>
      </c>
      <c r="E26" s="2"/>
      <c r="F26" s="42" t="s">
        <v>28</v>
      </c>
      <c r="G26" s="42" t="s">
        <v>29</v>
      </c>
      <c r="H26" s="3">
        <v>3000</v>
      </c>
      <c r="I26" s="3">
        <f t="shared" si="3"/>
        <v>3100</v>
      </c>
      <c r="J26" s="3">
        <f t="shared" si="4"/>
        <v>3600</v>
      </c>
      <c r="K26" s="3">
        <f t="shared" si="0"/>
        <v>360</v>
      </c>
      <c r="L26" s="5">
        <f t="shared" si="1"/>
        <v>180</v>
      </c>
      <c r="M26" s="99">
        <v>0</v>
      </c>
      <c r="N26" s="15"/>
    </row>
    <row r="27" spans="1:14" x14ac:dyDescent="0.35">
      <c r="A27" s="10" t="s">
        <v>13</v>
      </c>
      <c r="B27" s="2" t="s">
        <v>45</v>
      </c>
      <c r="C27" s="2" t="s">
        <v>44</v>
      </c>
      <c r="D27" s="4" t="s">
        <v>185</v>
      </c>
      <c r="E27" s="2"/>
      <c r="F27" s="42" t="s">
        <v>28</v>
      </c>
      <c r="G27" s="42" t="s">
        <v>29</v>
      </c>
      <c r="H27" s="3">
        <v>3200</v>
      </c>
      <c r="I27" s="3">
        <f t="shared" si="3"/>
        <v>3300</v>
      </c>
      <c r="J27" s="3">
        <f t="shared" si="4"/>
        <v>3800</v>
      </c>
      <c r="K27" s="3">
        <f t="shared" si="0"/>
        <v>380</v>
      </c>
      <c r="L27" s="5">
        <f t="shared" si="1"/>
        <v>190</v>
      </c>
      <c r="M27" s="99">
        <v>0</v>
      </c>
      <c r="N27" s="15"/>
    </row>
    <row r="28" spans="1:14" x14ac:dyDescent="0.35">
      <c r="A28" s="10" t="s">
        <v>14</v>
      </c>
      <c r="B28" s="2" t="s">
        <v>45</v>
      </c>
      <c r="C28" s="2" t="s">
        <v>45</v>
      </c>
      <c r="D28" s="4" t="s">
        <v>185</v>
      </c>
      <c r="E28" s="2"/>
      <c r="F28" s="42" t="s">
        <v>28</v>
      </c>
      <c r="G28" s="42" t="s">
        <v>29</v>
      </c>
      <c r="H28" s="3">
        <v>3500</v>
      </c>
      <c r="I28" s="3">
        <f t="shared" si="3"/>
        <v>3600</v>
      </c>
      <c r="J28" s="3">
        <f t="shared" si="4"/>
        <v>4100</v>
      </c>
      <c r="K28" s="3">
        <f t="shared" si="0"/>
        <v>410</v>
      </c>
      <c r="L28" s="5">
        <f t="shared" si="1"/>
        <v>205</v>
      </c>
      <c r="M28" s="99">
        <v>0</v>
      </c>
      <c r="N28" s="15"/>
    </row>
    <row r="29" spans="1:14" x14ac:dyDescent="0.35">
      <c r="A29" s="10" t="s">
        <v>7</v>
      </c>
      <c r="B29" s="2" t="s">
        <v>4</v>
      </c>
      <c r="C29" s="9" t="s">
        <v>5</v>
      </c>
      <c r="D29" s="4" t="s">
        <v>185</v>
      </c>
      <c r="E29" s="2"/>
      <c r="F29" s="42" t="s">
        <v>30</v>
      </c>
      <c r="G29" s="42" t="s">
        <v>31</v>
      </c>
      <c r="H29" s="3">
        <v>1800</v>
      </c>
      <c r="I29" s="3">
        <f t="shared" si="3"/>
        <v>1900</v>
      </c>
      <c r="J29" s="3">
        <f t="shared" si="4"/>
        <v>2400</v>
      </c>
      <c r="K29" s="3">
        <f t="shared" si="0"/>
        <v>240</v>
      </c>
      <c r="L29" s="5">
        <f t="shared" si="1"/>
        <v>120</v>
      </c>
      <c r="M29" s="99">
        <v>0</v>
      </c>
      <c r="N29" s="15"/>
    </row>
    <row r="30" spans="1:14" x14ac:dyDescent="0.35">
      <c r="A30" s="10" t="s">
        <v>6</v>
      </c>
      <c r="B30" s="2" t="s">
        <v>4</v>
      </c>
      <c r="C30" s="2" t="s">
        <v>44</v>
      </c>
      <c r="D30" s="4" t="s">
        <v>185</v>
      </c>
      <c r="E30" s="2"/>
      <c r="F30" s="42" t="s">
        <v>30</v>
      </c>
      <c r="G30" s="42" t="s">
        <v>31</v>
      </c>
      <c r="H30" s="3">
        <v>1900</v>
      </c>
      <c r="I30" s="3">
        <f t="shared" si="3"/>
        <v>2000</v>
      </c>
      <c r="J30" s="3">
        <f t="shared" si="4"/>
        <v>2500</v>
      </c>
      <c r="K30" s="3">
        <f t="shared" si="0"/>
        <v>250</v>
      </c>
      <c r="L30" s="5">
        <f t="shared" si="1"/>
        <v>125</v>
      </c>
      <c r="M30" s="99">
        <v>0</v>
      </c>
      <c r="N30" s="15"/>
    </row>
    <row r="31" spans="1:14" x14ac:dyDescent="0.35">
      <c r="A31" s="10" t="s">
        <v>8</v>
      </c>
      <c r="B31" s="2" t="s">
        <v>4</v>
      </c>
      <c r="C31" s="2" t="s">
        <v>45</v>
      </c>
      <c r="D31" s="4" t="s">
        <v>185</v>
      </c>
      <c r="E31" s="2"/>
      <c r="F31" s="42" t="s">
        <v>30</v>
      </c>
      <c r="G31" s="42" t="s">
        <v>31</v>
      </c>
      <c r="H31" s="3">
        <v>2000</v>
      </c>
      <c r="I31" s="3">
        <f t="shared" si="3"/>
        <v>2100</v>
      </c>
      <c r="J31" s="3">
        <f t="shared" si="4"/>
        <v>2600</v>
      </c>
      <c r="K31" s="3">
        <f t="shared" si="0"/>
        <v>260</v>
      </c>
      <c r="L31" s="5">
        <f t="shared" si="1"/>
        <v>130</v>
      </c>
      <c r="M31" s="99">
        <v>0</v>
      </c>
      <c r="N31" s="15"/>
    </row>
    <row r="32" spans="1:14" x14ac:dyDescent="0.35">
      <c r="A32" s="10" t="s">
        <v>9</v>
      </c>
      <c r="B32" s="2" t="s">
        <v>44</v>
      </c>
      <c r="C32" s="9" t="s">
        <v>5</v>
      </c>
      <c r="D32" s="4" t="s">
        <v>185</v>
      </c>
      <c r="E32" s="2"/>
      <c r="F32" s="42" t="s">
        <v>30</v>
      </c>
      <c r="G32" s="42" t="s">
        <v>31</v>
      </c>
      <c r="H32" s="3">
        <v>2200</v>
      </c>
      <c r="I32" s="3">
        <f t="shared" si="3"/>
        <v>2300</v>
      </c>
      <c r="J32" s="3">
        <f t="shared" si="4"/>
        <v>2800</v>
      </c>
      <c r="K32" s="3">
        <f t="shared" si="0"/>
        <v>280</v>
      </c>
      <c r="L32" s="5">
        <f t="shared" si="1"/>
        <v>140</v>
      </c>
      <c r="M32" s="99">
        <v>0</v>
      </c>
      <c r="N32" s="15"/>
    </row>
    <row r="33" spans="1:14" x14ac:dyDescent="0.35">
      <c r="A33" s="10" t="s">
        <v>10</v>
      </c>
      <c r="B33" s="2" t="s">
        <v>44</v>
      </c>
      <c r="C33" s="2" t="s">
        <v>44</v>
      </c>
      <c r="D33" s="4" t="s">
        <v>185</v>
      </c>
      <c r="E33" s="2"/>
      <c r="F33" s="42" t="s">
        <v>30</v>
      </c>
      <c r="G33" s="42" t="s">
        <v>31</v>
      </c>
      <c r="H33" s="3">
        <v>2500</v>
      </c>
      <c r="I33" s="3">
        <f t="shared" si="3"/>
        <v>2600</v>
      </c>
      <c r="J33" s="3">
        <f t="shared" si="4"/>
        <v>3100</v>
      </c>
      <c r="K33" s="3">
        <f t="shared" si="0"/>
        <v>310</v>
      </c>
      <c r="L33" s="5">
        <f t="shared" si="1"/>
        <v>155</v>
      </c>
      <c r="M33" s="99">
        <v>0</v>
      </c>
      <c r="N33" s="15"/>
    </row>
    <row r="34" spans="1:14" x14ac:dyDescent="0.35">
      <c r="A34" s="10" t="s">
        <v>11</v>
      </c>
      <c r="B34" s="2" t="s">
        <v>44</v>
      </c>
      <c r="C34" s="2" t="s">
        <v>45</v>
      </c>
      <c r="D34" s="4" t="s">
        <v>185</v>
      </c>
      <c r="E34" s="2"/>
      <c r="F34" s="42" t="s">
        <v>30</v>
      </c>
      <c r="G34" s="42" t="s">
        <v>31</v>
      </c>
      <c r="H34" s="3">
        <v>2700</v>
      </c>
      <c r="I34" s="3">
        <f t="shared" si="3"/>
        <v>2800</v>
      </c>
      <c r="J34" s="3">
        <f t="shared" si="4"/>
        <v>3300</v>
      </c>
      <c r="K34" s="3">
        <f t="shared" si="0"/>
        <v>330</v>
      </c>
      <c r="L34" s="5">
        <f t="shared" si="1"/>
        <v>165</v>
      </c>
      <c r="M34" s="99">
        <v>0</v>
      </c>
      <c r="N34" s="15"/>
    </row>
    <row r="35" spans="1:14" x14ac:dyDescent="0.35">
      <c r="A35" s="10" t="s">
        <v>12</v>
      </c>
      <c r="B35" s="2" t="s">
        <v>45</v>
      </c>
      <c r="C35" s="9" t="s">
        <v>5</v>
      </c>
      <c r="D35" s="4" t="s">
        <v>185</v>
      </c>
      <c r="E35" s="2"/>
      <c r="F35" s="42" t="s">
        <v>30</v>
      </c>
      <c r="G35" s="42" t="s">
        <v>31</v>
      </c>
      <c r="H35" s="3">
        <v>3200</v>
      </c>
      <c r="I35" s="3">
        <f t="shared" si="3"/>
        <v>3300</v>
      </c>
      <c r="J35" s="3">
        <f t="shared" si="4"/>
        <v>3800</v>
      </c>
      <c r="K35" s="3">
        <f t="shared" si="0"/>
        <v>380</v>
      </c>
      <c r="L35" s="5">
        <f t="shared" si="1"/>
        <v>190</v>
      </c>
      <c r="M35" s="99">
        <v>0</v>
      </c>
      <c r="N35" s="15"/>
    </row>
    <row r="36" spans="1:14" x14ac:dyDescent="0.35">
      <c r="A36" s="10" t="s">
        <v>13</v>
      </c>
      <c r="B36" s="2" t="s">
        <v>45</v>
      </c>
      <c r="C36" s="2" t="s">
        <v>44</v>
      </c>
      <c r="D36" s="4" t="s">
        <v>185</v>
      </c>
      <c r="E36" s="2"/>
      <c r="F36" s="42" t="s">
        <v>30</v>
      </c>
      <c r="G36" s="42" t="s">
        <v>31</v>
      </c>
      <c r="H36" s="3">
        <v>3500</v>
      </c>
      <c r="I36" s="3">
        <f t="shared" si="3"/>
        <v>3600</v>
      </c>
      <c r="J36" s="3">
        <f t="shared" si="4"/>
        <v>4100</v>
      </c>
      <c r="K36" s="3">
        <f t="shared" si="0"/>
        <v>410</v>
      </c>
      <c r="L36" s="5">
        <f t="shared" si="1"/>
        <v>205</v>
      </c>
      <c r="M36" s="99">
        <v>0</v>
      </c>
      <c r="N36" s="15"/>
    </row>
    <row r="37" spans="1:14" x14ac:dyDescent="0.35">
      <c r="A37" s="10" t="s">
        <v>14</v>
      </c>
      <c r="B37" s="2" t="s">
        <v>45</v>
      </c>
      <c r="C37" s="2" t="s">
        <v>45</v>
      </c>
      <c r="D37" s="4" t="s">
        <v>185</v>
      </c>
      <c r="E37" s="2"/>
      <c r="F37" s="42" t="s">
        <v>30</v>
      </c>
      <c r="G37" s="42" t="s">
        <v>31</v>
      </c>
      <c r="H37" s="3">
        <v>4000</v>
      </c>
      <c r="I37" s="3">
        <f t="shared" si="3"/>
        <v>4100</v>
      </c>
      <c r="J37" s="3">
        <f t="shared" si="4"/>
        <v>4600</v>
      </c>
      <c r="K37" s="3">
        <f t="shared" si="0"/>
        <v>460</v>
      </c>
      <c r="L37" s="5">
        <f t="shared" si="1"/>
        <v>230</v>
      </c>
      <c r="M37" s="99">
        <v>0</v>
      </c>
      <c r="N37" s="15"/>
    </row>
    <row r="38" spans="1:14" x14ac:dyDescent="0.35">
      <c r="A38" s="10" t="s">
        <v>7</v>
      </c>
      <c r="B38" s="2" t="s">
        <v>4</v>
      </c>
      <c r="C38" s="9" t="s">
        <v>5</v>
      </c>
      <c r="D38" s="4" t="s">
        <v>185</v>
      </c>
      <c r="E38" s="2"/>
      <c r="F38" s="42" t="s">
        <v>32</v>
      </c>
      <c r="G38" s="42" t="s">
        <v>33</v>
      </c>
      <c r="H38" s="3">
        <v>1500</v>
      </c>
      <c r="I38" s="3">
        <f t="shared" si="3"/>
        <v>1600</v>
      </c>
      <c r="J38" s="3">
        <f t="shared" si="4"/>
        <v>2100</v>
      </c>
      <c r="K38" s="3">
        <f t="shared" si="0"/>
        <v>210</v>
      </c>
      <c r="L38" s="5">
        <f t="shared" si="1"/>
        <v>105</v>
      </c>
      <c r="M38" s="99">
        <v>0</v>
      </c>
      <c r="N38" s="15"/>
    </row>
    <row r="39" spans="1:14" x14ac:dyDescent="0.35">
      <c r="A39" s="10" t="s">
        <v>6</v>
      </c>
      <c r="B39" s="2" t="s">
        <v>4</v>
      </c>
      <c r="C39" s="2" t="s">
        <v>44</v>
      </c>
      <c r="D39" s="4" t="s">
        <v>185</v>
      </c>
      <c r="E39" s="2"/>
      <c r="F39" s="42" t="s">
        <v>32</v>
      </c>
      <c r="G39" s="42" t="s">
        <v>33</v>
      </c>
      <c r="H39" s="3">
        <v>1600</v>
      </c>
      <c r="I39" s="3">
        <f t="shared" si="3"/>
        <v>1700</v>
      </c>
      <c r="J39" s="3">
        <f t="shared" si="4"/>
        <v>2200</v>
      </c>
      <c r="K39" s="3">
        <f t="shared" si="0"/>
        <v>220</v>
      </c>
      <c r="L39" s="5">
        <f t="shared" si="1"/>
        <v>110</v>
      </c>
      <c r="M39" s="99">
        <v>0</v>
      </c>
      <c r="N39" s="15"/>
    </row>
    <row r="40" spans="1:14" x14ac:dyDescent="0.35">
      <c r="A40" s="10" t="s">
        <v>8</v>
      </c>
      <c r="B40" s="2" t="s">
        <v>4</v>
      </c>
      <c r="C40" s="2" t="s">
        <v>45</v>
      </c>
      <c r="D40" s="4" t="s">
        <v>185</v>
      </c>
      <c r="E40" s="2"/>
      <c r="F40" s="42" t="s">
        <v>32</v>
      </c>
      <c r="G40" s="42" t="s">
        <v>33</v>
      </c>
      <c r="H40" s="3">
        <v>1700</v>
      </c>
      <c r="I40" s="3">
        <f t="shared" si="3"/>
        <v>1800</v>
      </c>
      <c r="J40" s="3">
        <f t="shared" si="4"/>
        <v>2300</v>
      </c>
      <c r="K40" s="3">
        <f t="shared" si="0"/>
        <v>230</v>
      </c>
      <c r="L40" s="5">
        <f t="shared" si="1"/>
        <v>115</v>
      </c>
      <c r="M40" s="99">
        <v>0</v>
      </c>
      <c r="N40" s="15"/>
    </row>
    <row r="41" spans="1:14" x14ac:dyDescent="0.35">
      <c r="A41" s="10" t="s">
        <v>9</v>
      </c>
      <c r="B41" s="2" t="s">
        <v>44</v>
      </c>
      <c r="C41" s="9" t="s">
        <v>5</v>
      </c>
      <c r="D41" s="4" t="s">
        <v>185</v>
      </c>
      <c r="E41" s="2"/>
      <c r="F41" s="42" t="s">
        <v>32</v>
      </c>
      <c r="G41" s="42" t="s">
        <v>33</v>
      </c>
      <c r="H41" s="3">
        <v>2000</v>
      </c>
      <c r="I41" s="3">
        <f t="shared" si="3"/>
        <v>2100</v>
      </c>
      <c r="J41" s="3">
        <f t="shared" si="4"/>
        <v>2600</v>
      </c>
      <c r="K41" s="3">
        <f t="shared" si="0"/>
        <v>260</v>
      </c>
      <c r="L41" s="5">
        <f t="shared" si="1"/>
        <v>130</v>
      </c>
      <c r="M41" s="99">
        <v>0</v>
      </c>
      <c r="N41" s="15"/>
    </row>
    <row r="42" spans="1:14" x14ac:dyDescent="0.35">
      <c r="A42" s="10" t="s">
        <v>10</v>
      </c>
      <c r="B42" s="2" t="s">
        <v>44</v>
      </c>
      <c r="C42" s="2" t="s">
        <v>44</v>
      </c>
      <c r="D42" s="4" t="s">
        <v>185</v>
      </c>
      <c r="E42" s="2"/>
      <c r="F42" s="42" t="s">
        <v>32</v>
      </c>
      <c r="G42" s="42" t="s">
        <v>33</v>
      </c>
      <c r="H42" s="3">
        <v>2200</v>
      </c>
      <c r="I42" s="3">
        <f t="shared" si="3"/>
        <v>2300</v>
      </c>
      <c r="J42" s="3">
        <f t="shared" si="4"/>
        <v>2800</v>
      </c>
      <c r="K42" s="3">
        <f t="shared" si="0"/>
        <v>280</v>
      </c>
      <c r="L42" s="5">
        <f t="shared" si="1"/>
        <v>140</v>
      </c>
      <c r="M42" s="99">
        <v>0</v>
      </c>
      <c r="N42" s="15"/>
    </row>
    <row r="43" spans="1:14" x14ac:dyDescent="0.35">
      <c r="A43" s="10" t="s">
        <v>11</v>
      </c>
      <c r="B43" s="2" t="s">
        <v>44</v>
      </c>
      <c r="C43" s="2" t="s">
        <v>45</v>
      </c>
      <c r="D43" s="4" t="s">
        <v>185</v>
      </c>
      <c r="E43" s="2"/>
      <c r="F43" s="42" t="s">
        <v>32</v>
      </c>
      <c r="G43" s="42" t="s">
        <v>33</v>
      </c>
      <c r="H43" s="3">
        <v>2500</v>
      </c>
      <c r="I43" s="3">
        <f t="shared" si="3"/>
        <v>2600</v>
      </c>
      <c r="J43" s="3">
        <f t="shared" si="4"/>
        <v>3100</v>
      </c>
      <c r="K43" s="3">
        <f t="shared" si="0"/>
        <v>310</v>
      </c>
      <c r="L43" s="5">
        <f t="shared" si="1"/>
        <v>155</v>
      </c>
      <c r="M43" s="99">
        <v>0</v>
      </c>
      <c r="N43" s="15"/>
    </row>
    <row r="44" spans="1:14" x14ac:dyDescent="0.35">
      <c r="A44" s="10" t="s">
        <v>12</v>
      </c>
      <c r="B44" s="2" t="s">
        <v>45</v>
      </c>
      <c r="C44" s="9" t="s">
        <v>5</v>
      </c>
      <c r="D44" s="4" t="s">
        <v>185</v>
      </c>
      <c r="E44" s="2"/>
      <c r="F44" s="42" t="s">
        <v>32</v>
      </c>
      <c r="G44" s="42" t="s">
        <v>33</v>
      </c>
      <c r="H44" s="3">
        <v>3000</v>
      </c>
      <c r="I44" s="3">
        <f t="shared" si="3"/>
        <v>3100</v>
      </c>
      <c r="J44" s="3">
        <f t="shared" si="4"/>
        <v>3600</v>
      </c>
      <c r="K44" s="3">
        <f t="shared" si="0"/>
        <v>360</v>
      </c>
      <c r="L44" s="5">
        <f t="shared" si="1"/>
        <v>180</v>
      </c>
      <c r="M44" s="99">
        <v>0</v>
      </c>
      <c r="N44" s="15"/>
    </row>
    <row r="45" spans="1:14" x14ac:dyDescent="0.35">
      <c r="A45" s="10" t="s">
        <v>13</v>
      </c>
      <c r="B45" s="2" t="s">
        <v>45</v>
      </c>
      <c r="C45" s="2" t="s">
        <v>44</v>
      </c>
      <c r="D45" s="4" t="s">
        <v>185</v>
      </c>
      <c r="E45" s="2"/>
      <c r="F45" s="42" t="s">
        <v>32</v>
      </c>
      <c r="G45" s="42" t="s">
        <v>33</v>
      </c>
      <c r="H45" s="3">
        <v>3300</v>
      </c>
      <c r="I45" s="3">
        <f t="shared" si="3"/>
        <v>3400</v>
      </c>
      <c r="J45" s="3">
        <f t="shared" si="4"/>
        <v>3900</v>
      </c>
      <c r="K45" s="3">
        <f t="shared" si="0"/>
        <v>390</v>
      </c>
      <c r="L45" s="5">
        <f t="shared" si="1"/>
        <v>195</v>
      </c>
      <c r="M45" s="99">
        <v>0</v>
      </c>
      <c r="N45" s="15"/>
    </row>
    <row r="46" spans="1:14" ht="15" thickBot="1" x14ac:dyDescent="0.4">
      <c r="A46" s="11" t="s">
        <v>14</v>
      </c>
      <c r="B46" s="6" t="s">
        <v>45</v>
      </c>
      <c r="C46" s="6" t="s">
        <v>45</v>
      </c>
      <c r="D46" s="4" t="s">
        <v>185</v>
      </c>
      <c r="E46" s="6"/>
      <c r="F46" s="96" t="s">
        <v>32</v>
      </c>
      <c r="G46" s="96" t="s">
        <v>33</v>
      </c>
      <c r="H46" s="7">
        <v>3700</v>
      </c>
      <c r="I46" s="3">
        <f t="shared" si="3"/>
        <v>3800</v>
      </c>
      <c r="J46" s="3">
        <f t="shared" si="4"/>
        <v>4300</v>
      </c>
      <c r="K46" s="7">
        <f t="shared" si="0"/>
        <v>430</v>
      </c>
      <c r="L46" s="8">
        <f t="shared" si="1"/>
        <v>215</v>
      </c>
      <c r="M46" s="99">
        <v>0</v>
      </c>
      <c r="N46" s="16"/>
    </row>
    <row r="47" spans="1:14" x14ac:dyDescent="0.35">
      <c r="N47" s="43"/>
    </row>
    <row r="48" spans="1:14" x14ac:dyDescent="0.35">
      <c r="N48" s="43"/>
    </row>
    <row r="49" spans="14:14" x14ac:dyDescent="0.35">
      <c r="N49" s="43"/>
    </row>
    <row r="50" spans="14:14" x14ac:dyDescent="0.35">
      <c r="N50" s="43"/>
    </row>
    <row r="51" spans="14:14" x14ac:dyDescent="0.35">
      <c r="N51" s="43"/>
    </row>
    <row r="52" spans="14:14" x14ac:dyDescent="0.35">
      <c r="N52" s="43"/>
    </row>
    <row r="53" spans="14:14" x14ac:dyDescent="0.35">
      <c r="N53" s="43"/>
    </row>
    <row r="54" spans="14:14" x14ac:dyDescent="0.35">
      <c r="N54" s="43"/>
    </row>
    <row r="55" spans="14:14" x14ac:dyDescent="0.35">
      <c r="N55" s="43"/>
    </row>
    <row r="56" spans="14:14" x14ac:dyDescent="0.35">
      <c r="N56" s="43"/>
    </row>
    <row r="57" spans="14:14" x14ac:dyDescent="0.35">
      <c r="N57" s="43"/>
    </row>
    <row r="58" spans="14:14" x14ac:dyDescent="0.35">
      <c r="N58" s="43"/>
    </row>
    <row r="59" spans="14:14" x14ac:dyDescent="0.35">
      <c r="N59" s="43"/>
    </row>
    <row r="60" spans="14:14" x14ac:dyDescent="0.35">
      <c r="N60" s="43"/>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46898-C1AA-4E21-BF47-B41F0F83DBAE}">
  <dimension ref="A1:J50"/>
  <sheetViews>
    <sheetView topLeftCell="A20" workbookViewId="0">
      <selection activeCell="C40" sqref="C40"/>
    </sheetView>
  </sheetViews>
  <sheetFormatPr defaultRowHeight="14.5" x14ac:dyDescent="0.35"/>
  <cols>
    <col min="1" max="1" width="16.08984375" bestFit="1" customWidth="1"/>
    <col min="2" max="2" width="16.453125" bestFit="1" customWidth="1"/>
    <col min="3" max="3" width="16.36328125" bestFit="1" customWidth="1"/>
    <col min="4" max="4" width="19.90625" bestFit="1" customWidth="1"/>
    <col min="5" max="5" width="15.81640625" bestFit="1" customWidth="1"/>
    <col min="6" max="6" width="16" bestFit="1" customWidth="1"/>
    <col min="7" max="7" width="19.08984375" bestFit="1" customWidth="1"/>
    <col min="8" max="8" width="19.90625" bestFit="1" customWidth="1"/>
    <col min="9" max="9" width="11.26953125" bestFit="1" customWidth="1"/>
    <col min="10" max="10" width="22" bestFit="1" customWidth="1"/>
  </cols>
  <sheetData>
    <row r="1" spans="1:10" x14ac:dyDescent="0.35">
      <c r="A1" s="114" t="s">
        <v>115</v>
      </c>
      <c r="B1" s="115" t="s">
        <v>205</v>
      </c>
      <c r="C1" s="115" t="s">
        <v>242</v>
      </c>
      <c r="D1" s="115" t="s">
        <v>243</v>
      </c>
      <c r="E1" s="115" t="s">
        <v>196</v>
      </c>
      <c r="F1" s="115" t="s">
        <v>23</v>
      </c>
      <c r="G1" s="115" t="s">
        <v>22</v>
      </c>
      <c r="H1" s="115" t="s">
        <v>24</v>
      </c>
      <c r="I1" s="115" t="s">
        <v>162</v>
      </c>
      <c r="J1" s="116"/>
    </row>
    <row r="2" spans="1:10" x14ac:dyDescent="0.35">
      <c r="A2" s="117" t="s">
        <v>271</v>
      </c>
      <c r="B2" s="106"/>
      <c r="C2" s="106"/>
      <c r="D2" s="106"/>
      <c r="E2" s="106"/>
      <c r="F2" s="106"/>
      <c r="G2" s="106"/>
      <c r="H2" s="106"/>
      <c r="I2" s="106"/>
      <c r="J2" s="118"/>
    </row>
    <row r="3" spans="1:10" x14ac:dyDescent="0.35">
      <c r="A3" s="117" t="s">
        <v>94</v>
      </c>
      <c r="B3" s="106"/>
      <c r="C3" s="106"/>
      <c r="D3" s="106"/>
      <c r="E3" s="106"/>
      <c r="F3" s="106"/>
      <c r="G3" s="106"/>
      <c r="H3" s="106"/>
      <c r="I3" s="106"/>
      <c r="J3" s="118"/>
    </row>
    <row r="4" spans="1:10" x14ac:dyDescent="0.35">
      <c r="A4" s="117" t="s">
        <v>207</v>
      </c>
      <c r="B4" s="106"/>
      <c r="C4" s="106" t="s">
        <v>235</v>
      </c>
      <c r="D4" s="106" t="s">
        <v>194</v>
      </c>
      <c r="E4" s="106" t="s">
        <v>234</v>
      </c>
      <c r="F4" s="106" t="s">
        <v>195</v>
      </c>
      <c r="G4" s="106"/>
      <c r="H4" s="106"/>
      <c r="I4" s="106"/>
      <c r="J4" s="118"/>
    </row>
    <row r="5" spans="1:10" x14ac:dyDescent="0.35">
      <c r="A5" s="117" t="s">
        <v>240</v>
      </c>
      <c r="B5" s="106"/>
      <c r="C5" s="106"/>
      <c r="D5" s="106" t="s">
        <v>578</v>
      </c>
      <c r="E5" s="106"/>
      <c r="F5" s="106" t="s">
        <v>576</v>
      </c>
      <c r="G5" s="106"/>
      <c r="H5" s="106"/>
      <c r="I5" s="106"/>
      <c r="J5" s="118"/>
    </row>
    <row r="6" spans="1:10" x14ac:dyDescent="0.35">
      <c r="A6" s="117" t="s">
        <v>244</v>
      </c>
      <c r="B6" s="106"/>
      <c r="C6" s="106"/>
      <c r="D6" s="106"/>
      <c r="E6" s="106"/>
      <c r="F6" s="106"/>
      <c r="G6" s="106"/>
      <c r="H6" s="106"/>
      <c r="I6" s="106"/>
      <c r="J6" s="118"/>
    </row>
    <row r="7" spans="1:10" x14ac:dyDescent="0.35">
      <c r="A7" s="117" t="s">
        <v>208</v>
      </c>
      <c r="B7" s="106"/>
      <c r="C7" s="106"/>
      <c r="D7" s="106"/>
      <c r="E7" s="106"/>
      <c r="F7" s="106"/>
      <c r="G7" s="106"/>
      <c r="H7" s="106"/>
      <c r="I7" s="106"/>
      <c r="J7" s="118"/>
    </row>
    <row r="8" spans="1:10" x14ac:dyDescent="0.35">
      <c r="A8" s="117" t="s">
        <v>241</v>
      </c>
      <c r="B8" s="106" t="s">
        <v>231</v>
      </c>
      <c r="C8" s="106" t="s">
        <v>232</v>
      </c>
      <c r="D8" s="106" t="s">
        <v>233</v>
      </c>
      <c r="E8" s="106"/>
      <c r="F8" s="106"/>
      <c r="G8" s="106"/>
      <c r="H8" s="106"/>
      <c r="I8" s="106"/>
      <c r="J8" s="118"/>
    </row>
    <row r="9" spans="1:10" x14ac:dyDescent="0.35">
      <c r="A9" s="117" t="s">
        <v>209</v>
      </c>
      <c r="B9" s="106" t="s">
        <v>231</v>
      </c>
      <c r="C9" s="106" t="s">
        <v>232</v>
      </c>
      <c r="D9" s="106"/>
      <c r="E9" s="106"/>
      <c r="F9" s="106"/>
      <c r="G9" s="106"/>
      <c r="H9" s="106"/>
      <c r="I9" s="106"/>
      <c r="J9" s="118"/>
    </row>
    <row r="10" spans="1:10" x14ac:dyDescent="0.35">
      <c r="A10" s="117" t="s">
        <v>210</v>
      </c>
      <c r="B10" s="106" t="s">
        <v>211</v>
      </c>
      <c r="C10" s="106" t="s">
        <v>212</v>
      </c>
      <c r="D10" s="106" t="s">
        <v>227</v>
      </c>
      <c r="E10" s="106"/>
      <c r="F10" s="106"/>
      <c r="G10" s="106"/>
      <c r="H10" s="106"/>
      <c r="I10" s="106"/>
      <c r="J10" s="118"/>
    </row>
    <row r="11" spans="1:10" x14ac:dyDescent="0.35">
      <c r="A11" s="117" t="s">
        <v>213</v>
      </c>
      <c r="B11" s="106" t="s">
        <v>214</v>
      </c>
      <c r="C11" s="106" t="s">
        <v>215</v>
      </c>
      <c r="D11" s="106"/>
      <c r="E11" s="106"/>
      <c r="F11" s="106"/>
      <c r="G11" s="106"/>
      <c r="H11" s="106"/>
      <c r="I11" s="106"/>
      <c r="J11" s="118"/>
    </row>
    <row r="12" spans="1:10" x14ac:dyDescent="0.35">
      <c r="A12" s="117"/>
      <c r="B12" s="106" t="s">
        <v>216</v>
      </c>
      <c r="C12" s="106" t="s">
        <v>216</v>
      </c>
      <c r="D12" s="106"/>
      <c r="E12" s="106"/>
      <c r="F12" s="106"/>
      <c r="G12" s="106"/>
      <c r="H12" s="106"/>
      <c r="I12" s="106"/>
      <c r="J12" s="118"/>
    </row>
    <row r="13" spans="1:10" x14ac:dyDescent="0.35">
      <c r="A13" s="117" t="s">
        <v>206</v>
      </c>
      <c r="B13" s="106" t="s">
        <v>4</v>
      </c>
      <c r="C13" s="106" t="s">
        <v>44</v>
      </c>
      <c r="D13" s="106" t="s">
        <v>45</v>
      </c>
      <c r="E13" s="106" t="s">
        <v>229</v>
      </c>
      <c r="F13" s="106" t="s">
        <v>230</v>
      </c>
      <c r="G13" s="106"/>
      <c r="H13" s="106"/>
      <c r="I13" s="106"/>
      <c r="J13" s="118"/>
    </row>
    <row r="14" spans="1:10" x14ac:dyDescent="0.35">
      <c r="A14" s="117" t="s">
        <v>226</v>
      </c>
      <c r="B14" s="106" t="s">
        <v>228</v>
      </c>
      <c r="C14" s="106"/>
      <c r="D14" s="106"/>
      <c r="E14" s="106"/>
      <c r="F14" s="106"/>
      <c r="G14" s="106"/>
      <c r="H14" s="106"/>
      <c r="I14" s="106"/>
      <c r="J14" s="118"/>
    </row>
    <row r="15" spans="1:10" x14ac:dyDescent="0.35">
      <c r="A15" s="117" t="s">
        <v>225</v>
      </c>
      <c r="B15" s="106" t="s">
        <v>228</v>
      </c>
      <c r="C15" s="106"/>
      <c r="D15" s="106"/>
      <c r="E15" s="106"/>
      <c r="F15" s="106"/>
      <c r="G15" s="106"/>
      <c r="H15" s="106"/>
      <c r="I15" s="106"/>
      <c r="J15" s="118"/>
    </row>
    <row r="16" spans="1:10" x14ac:dyDescent="0.35">
      <c r="A16" s="117" t="s">
        <v>272</v>
      </c>
      <c r="B16" s="106" t="s">
        <v>60</v>
      </c>
      <c r="C16" s="106"/>
      <c r="D16" s="106"/>
      <c r="E16" s="106"/>
      <c r="F16" s="106"/>
      <c r="G16" s="106"/>
      <c r="H16" s="106"/>
      <c r="I16" s="106"/>
      <c r="J16" s="118"/>
    </row>
    <row r="17" spans="1:10" x14ac:dyDescent="0.35">
      <c r="A17" s="117"/>
      <c r="B17" s="106"/>
      <c r="C17" s="106"/>
      <c r="D17" s="106"/>
      <c r="E17" s="106"/>
      <c r="F17" s="106"/>
      <c r="G17" s="106"/>
      <c r="H17" s="106"/>
      <c r="I17" s="106"/>
      <c r="J17" s="118"/>
    </row>
    <row r="18" spans="1:10" x14ac:dyDescent="0.35">
      <c r="A18" s="117" t="s">
        <v>265</v>
      </c>
      <c r="B18" s="132" t="s">
        <v>267</v>
      </c>
      <c r="C18" s="106"/>
      <c r="D18" s="106"/>
      <c r="E18" s="106"/>
      <c r="F18" s="106"/>
      <c r="G18" s="106"/>
      <c r="H18" s="106"/>
      <c r="I18" s="106"/>
      <c r="J18" s="118"/>
    </row>
    <row r="19" spans="1:10" x14ac:dyDescent="0.35">
      <c r="A19" s="117" t="s">
        <v>266</v>
      </c>
      <c r="B19" s="106"/>
      <c r="C19" s="106"/>
      <c r="D19" s="106"/>
      <c r="E19" s="106"/>
      <c r="F19" s="106"/>
      <c r="G19" s="106"/>
      <c r="H19" s="106"/>
      <c r="I19" s="106"/>
      <c r="J19" s="118"/>
    </row>
    <row r="20" spans="1:10" x14ac:dyDescent="0.35">
      <c r="A20" s="128" t="s">
        <v>287</v>
      </c>
      <c r="B20" s="132" t="s">
        <v>267</v>
      </c>
      <c r="C20" s="106"/>
      <c r="D20" s="106"/>
      <c r="E20" s="106"/>
      <c r="F20" s="106"/>
      <c r="G20" s="106"/>
      <c r="H20" s="106"/>
      <c r="I20" s="106"/>
      <c r="J20" s="118"/>
    </row>
    <row r="21" spans="1:10" x14ac:dyDescent="0.35">
      <c r="A21" s="128" t="s">
        <v>288</v>
      </c>
      <c r="B21" s="124"/>
      <c r="C21" s="106"/>
      <c r="D21" s="106"/>
      <c r="E21" s="106"/>
      <c r="F21" s="106"/>
      <c r="G21" s="106"/>
      <c r="H21" s="106"/>
      <c r="I21" s="106"/>
      <c r="J21" s="118"/>
    </row>
    <row r="22" spans="1:10" x14ac:dyDescent="0.35">
      <c r="A22" s="128" t="s">
        <v>405</v>
      </c>
      <c r="B22" s="134" t="s">
        <v>267</v>
      </c>
      <c r="C22" s="106"/>
      <c r="D22" s="106"/>
      <c r="E22" s="106"/>
      <c r="F22" s="106"/>
      <c r="G22" s="106"/>
      <c r="H22" s="106"/>
      <c r="I22" s="106"/>
      <c r="J22" s="118"/>
    </row>
    <row r="23" spans="1:10" x14ac:dyDescent="0.35">
      <c r="A23" s="128" t="s">
        <v>406</v>
      </c>
      <c r="B23" s="134"/>
      <c r="C23" s="106"/>
      <c r="D23" s="106"/>
      <c r="E23" s="106"/>
      <c r="F23" s="106"/>
      <c r="G23" s="106"/>
      <c r="H23" s="106"/>
      <c r="I23" s="106"/>
      <c r="J23" s="118"/>
    </row>
    <row r="24" spans="1:10" x14ac:dyDescent="0.35">
      <c r="A24" s="128" t="s">
        <v>407</v>
      </c>
      <c r="B24" s="134" t="s">
        <v>267</v>
      </c>
      <c r="C24" s="106"/>
      <c r="D24" s="106"/>
      <c r="E24" s="106"/>
      <c r="F24" s="106"/>
      <c r="G24" s="106"/>
      <c r="H24" s="106"/>
      <c r="I24" s="106"/>
      <c r="J24" s="118"/>
    </row>
    <row r="25" spans="1:10" x14ac:dyDescent="0.35">
      <c r="A25" s="128"/>
      <c r="B25" s="124"/>
      <c r="C25" s="106"/>
      <c r="D25" s="106"/>
      <c r="E25" s="106"/>
      <c r="F25" s="106"/>
      <c r="G25" s="106"/>
      <c r="H25" s="106"/>
      <c r="I25" s="106"/>
      <c r="J25" s="118"/>
    </row>
    <row r="26" spans="1:10" x14ac:dyDescent="0.35">
      <c r="A26" s="126"/>
      <c r="B26" s="124"/>
      <c r="C26" s="124"/>
      <c r="D26" s="124"/>
      <c r="E26" s="124"/>
      <c r="F26" s="124"/>
      <c r="G26" s="124"/>
      <c r="H26" s="124"/>
      <c r="I26" s="124"/>
      <c r="J26" s="127"/>
    </row>
    <row r="27" spans="1:10" x14ac:dyDescent="0.35">
      <c r="A27" s="128"/>
      <c r="B27" s="134" t="s">
        <v>270</v>
      </c>
      <c r="C27" s="124"/>
      <c r="D27" s="124"/>
      <c r="E27" s="191" t="s">
        <v>438</v>
      </c>
      <c r="F27" s="106"/>
      <c r="G27" s="106"/>
      <c r="H27" s="106"/>
      <c r="I27" s="106"/>
      <c r="J27" s="118"/>
    </row>
    <row r="28" spans="1:10" x14ac:dyDescent="0.35">
      <c r="A28" s="128" t="s">
        <v>433</v>
      </c>
      <c r="B28" s="106" t="s">
        <v>36</v>
      </c>
      <c r="C28" s="124" t="s">
        <v>269</v>
      </c>
      <c r="D28" s="106"/>
      <c r="E28" s="106"/>
      <c r="F28" s="106"/>
      <c r="G28" s="106"/>
      <c r="H28" s="106"/>
      <c r="I28" s="106"/>
      <c r="J28" s="118"/>
    </row>
    <row r="29" spans="1:10" x14ac:dyDescent="0.35">
      <c r="A29" s="117"/>
      <c r="B29" s="106"/>
      <c r="C29" s="106"/>
      <c r="D29" s="106"/>
      <c r="E29" s="106"/>
      <c r="F29" s="106"/>
      <c r="G29" s="106"/>
      <c r="H29" s="106"/>
      <c r="I29" s="106"/>
      <c r="J29" s="118"/>
    </row>
    <row r="30" spans="1:10" x14ac:dyDescent="0.35">
      <c r="A30" s="296" t="s">
        <v>290</v>
      </c>
      <c r="B30" s="296"/>
      <c r="C30" s="296"/>
      <c r="D30" s="296"/>
      <c r="E30" s="296"/>
      <c r="F30" s="296"/>
      <c r="G30" s="296"/>
      <c r="H30" s="296"/>
      <c r="I30" s="296"/>
      <c r="J30" s="296"/>
    </row>
    <row r="31" spans="1:10" x14ac:dyDescent="0.35">
      <c r="A31" s="109" t="s">
        <v>219</v>
      </c>
      <c r="B31" s="109" t="s">
        <v>144</v>
      </c>
      <c r="C31" s="109" t="s">
        <v>145</v>
      </c>
      <c r="D31" s="109" t="s">
        <v>146</v>
      </c>
      <c r="E31" s="109" t="s">
        <v>15</v>
      </c>
      <c r="F31" s="109" t="s">
        <v>16</v>
      </c>
      <c r="G31" s="109" t="s">
        <v>173</v>
      </c>
      <c r="H31" s="110" t="s">
        <v>117</v>
      </c>
      <c r="I31" s="109" t="s">
        <v>217</v>
      </c>
      <c r="J31" s="109" t="s">
        <v>221</v>
      </c>
    </row>
    <row r="32" spans="1:10" x14ac:dyDescent="0.35">
      <c r="A32" s="110" t="s">
        <v>4</v>
      </c>
      <c r="B32" s="111">
        <v>1200</v>
      </c>
      <c r="C32" s="111">
        <v>1300</v>
      </c>
      <c r="D32" s="111">
        <v>1800</v>
      </c>
      <c r="E32" s="111">
        <f>D32/10</f>
        <v>180</v>
      </c>
      <c r="F32" s="111">
        <f>E32/2</f>
        <v>90</v>
      </c>
      <c r="G32" s="113">
        <v>0</v>
      </c>
      <c r="H32" s="110">
        <v>10</v>
      </c>
      <c r="I32" s="110" t="s">
        <v>218</v>
      </c>
      <c r="J32" s="110">
        <v>10</v>
      </c>
    </row>
    <row r="33" spans="1:10" x14ac:dyDescent="0.35">
      <c r="A33" s="110" t="s">
        <v>44</v>
      </c>
      <c r="B33" s="111">
        <v>1300</v>
      </c>
      <c r="C33" s="111">
        <f>B33+100</f>
        <v>1400</v>
      </c>
      <c r="D33" s="111">
        <f>C33+500</f>
        <v>1900</v>
      </c>
      <c r="E33" s="111">
        <f t="shared" ref="E33:E34" si="0">D33/10</f>
        <v>190</v>
      </c>
      <c r="F33" s="111">
        <f t="shared" ref="F33:F34" si="1">E33/2</f>
        <v>95</v>
      </c>
      <c r="G33" s="113">
        <v>0</v>
      </c>
      <c r="H33" s="110">
        <v>10</v>
      </c>
      <c r="I33" s="110" t="s">
        <v>218</v>
      </c>
      <c r="J33" s="110">
        <v>10</v>
      </c>
    </row>
    <row r="34" spans="1:10" x14ac:dyDescent="0.35">
      <c r="A34" s="110" t="s">
        <v>45</v>
      </c>
      <c r="B34" s="111">
        <v>1400</v>
      </c>
      <c r="C34" s="111">
        <f t="shared" ref="C34" si="2">B34+100</f>
        <v>1500</v>
      </c>
      <c r="D34" s="111">
        <f t="shared" ref="D34" si="3">C34+500</f>
        <v>2000</v>
      </c>
      <c r="E34" s="111">
        <f t="shared" si="0"/>
        <v>200</v>
      </c>
      <c r="F34" s="111">
        <f t="shared" si="1"/>
        <v>100</v>
      </c>
      <c r="G34" s="113">
        <v>0</v>
      </c>
      <c r="H34" s="110">
        <v>10</v>
      </c>
      <c r="I34" s="110" t="s">
        <v>218</v>
      </c>
      <c r="J34" s="110">
        <v>10</v>
      </c>
    </row>
    <row r="35" spans="1:10" x14ac:dyDescent="0.35">
      <c r="A35" s="117"/>
      <c r="B35" s="106"/>
      <c r="C35" s="106"/>
      <c r="D35" s="106"/>
      <c r="E35" s="106"/>
      <c r="F35" s="106"/>
      <c r="G35" s="106"/>
      <c r="H35" s="132" t="s">
        <v>236</v>
      </c>
      <c r="I35" s="106"/>
      <c r="J35" s="133" t="s">
        <v>239</v>
      </c>
    </row>
    <row r="36" spans="1:10" x14ac:dyDescent="0.35">
      <c r="A36" s="119" t="s">
        <v>222</v>
      </c>
      <c r="B36" s="112" t="s">
        <v>223</v>
      </c>
      <c r="C36" s="107" t="s">
        <v>220</v>
      </c>
      <c r="D36" s="106"/>
      <c r="E36" s="106"/>
      <c r="F36" s="106"/>
      <c r="G36" s="106"/>
      <c r="H36" s="106"/>
      <c r="I36" s="106"/>
      <c r="J36" s="133" t="s">
        <v>238</v>
      </c>
    </row>
    <row r="37" spans="1:10" x14ac:dyDescent="0.35">
      <c r="A37" s="119" t="s">
        <v>214</v>
      </c>
      <c r="B37" s="107" t="s">
        <v>215</v>
      </c>
      <c r="C37" s="107" t="s">
        <v>224</v>
      </c>
      <c r="D37" s="106"/>
      <c r="E37" s="106"/>
      <c r="F37" s="106"/>
      <c r="G37" s="106"/>
      <c r="H37" s="106"/>
      <c r="I37" s="106"/>
      <c r="J37" s="118"/>
    </row>
    <row r="38" spans="1:10" x14ac:dyDescent="0.35">
      <c r="A38" s="129">
        <v>44545</v>
      </c>
      <c r="B38" s="125">
        <v>44201</v>
      </c>
      <c r="C38" s="107">
        <v>50</v>
      </c>
      <c r="D38" s="106"/>
      <c r="E38" s="106"/>
      <c r="F38" s="106"/>
      <c r="G38" s="106"/>
      <c r="H38" s="106"/>
      <c r="I38" s="106"/>
      <c r="J38" s="118"/>
    </row>
    <row r="39" spans="1:10" x14ac:dyDescent="0.35">
      <c r="A39" s="117"/>
      <c r="B39" s="106"/>
      <c r="C39" s="106"/>
      <c r="D39" s="106"/>
      <c r="E39" s="106"/>
      <c r="F39" s="106"/>
      <c r="G39" s="106"/>
      <c r="H39" s="106"/>
      <c r="I39" s="106"/>
      <c r="J39" s="118"/>
    </row>
    <row r="40" spans="1:10" x14ac:dyDescent="0.35">
      <c r="A40" s="117" t="s">
        <v>264</v>
      </c>
      <c r="B40" s="106" t="s">
        <v>397</v>
      </c>
      <c r="C40" s="106"/>
      <c r="D40" s="106"/>
      <c r="E40" s="106"/>
      <c r="F40" s="106"/>
      <c r="G40" s="106"/>
      <c r="H40" s="106"/>
      <c r="I40" s="106"/>
      <c r="J40" s="118"/>
    </row>
    <row r="41" spans="1:10" x14ac:dyDescent="0.35">
      <c r="A41" s="126" t="s">
        <v>249</v>
      </c>
      <c r="B41" s="124" t="s">
        <v>250</v>
      </c>
      <c r="C41" s="124" t="s">
        <v>251</v>
      </c>
      <c r="D41" s="124" t="s">
        <v>252</v>
      </c>
      <c r="E41" s="124" t="s">
        <v>253</v>
      </c>
      <c r="F41" s="124" t="s">
        <v>254</v>
      </c>
      <c r="G41" s="124" t="s">
        <v>255</v>
      </c>
      <c r="H41" s="124" t="s">
        <v>256</v>
      </c>
      <c r="I41" s="124" t="s">
        <v>257</v>
      </c>
      <c r="J41" s="127" t="s">
        <v>258</v>
      </c>
    </row>
    <row r="42" spans="1:10" ht="15" thickBot="1" x14ac:dyDescent="0.4">
      <c r="A42" s="130" t="s">
        <v>259</v>
      </c>
      <c r="B42" s="131" t="s">
        <v>260</v>
      </c>
      <c r="C42" s="131" t="s">
        <v>261</v>
      </c>
      <c r="D42" s="131" t="s">
        <v>262</v>
      </c>
      <c r="E42" s="131" t="s">
        <v>263</v>
      </c>
      <c r="F42" s="120"/>
      <c r="G42" s="120"/>
      <c r="H42" s="120"/>
      <c r="I42" s="120"/>
      <c r="J42" s="121"/>
    </row>
    <row r="46" spans="1:10" x14ac:dyDescent="0.35">
      <c r="A46" t="s">
        <v>237</v>
      </c>
    </row>
    <row r="47" spans="1:10" x14ac:dyDescent="0.35">
      <c r="F47">
        <v>2</v>
      </c>
      <c r="G47">
        <v>6</v>
      </c>
      <c r="H47" s="203" t="s">
        <v>460</v>
      </c>
    </row>
    <row r="48" spans="1:10" x14ac:dyDescent="0.35">
      <c r="E48">
        <v>25</v>
      </c>
      <c r="F48" s="201">
        <v>30</v>
      </c>
      <c r="G48" s="202">
        <v>44443</v>
      </c>
      <c r="H48" s="201" t="s">
        <v>461</v>
      </c>
    </row>
    <row r="49" spans="4:9" x14ac:dyDescent="0.35">
      <c r="E49">
        <v>25</v>
      </c>
      <c r="F49">
        <v>5</v>
      </c>
      <c r="G49" s="200">
        <v>44447</v>
      </c>
      <c r="H49" s="203" t="s">
        <v>462</v>
      </c>
    </row>
    <row r="50" spans="4:9" x14ac:dyDescent="0.35">
      <c r="D50" s="178"/>
      <c r="E50" s="203" t="s">
        <v>448</v>
      </c>
      <c r="H50" s="204">
        <v>6</v>
      </c>
      <c r="I50" s="1" t="s">
        <v>463</v>
      </c>
    </row>
  </sheetData>
  <mergeCells count="1">
    <mergeCell ref="A30:J30"/>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84952-9A2A-4791-95BF-5DC9ADF56254}">
  <dimension ref="A1:F21"/>
  <sheetViews>
    <sheetView workbookViewId="0">
      <selection activeCell="F5" sqref="F5"/>
    </sheetView>
  </sheetViews>
  <sheetFormatPr defaultRowHeight="14.5" x14ac:dyDescent="0.35"/>
  <cols>
    <col min="1" max="1" width="17.7265625" bestFit="1" customWidth="1"/>
    <col min="2" max="2" width="14.54296875" bestFit="1" customWidth="1"/>
    <col min="3" max="3" width="18.26953125" bestFit="1" customWidth="1"/>
    <col min="4" max="4" width="27.54296875" bestFit="1" customWidth="1"/>
    <col min="5" max="5" width="16.1796875" bestFit="1" customWidth="1"/>
    <col min="6" max="6" width="9.7265625" bestFit="1" customWidth="1"/>
  </cols>
  <sheetData>
    <row r="1" spans="1:6" ht="15" thickBot="1" x14ac:dyDescent="0.4">
      <c r="A1" s="297" t="s">
        <v>201</v>
      </c>
      <c r="B1" s="298"/>
      <c r="C1" s="298"/>
      <c r="D1" s="298"/>
      <c r="E1" s="298"/>
      <c r="F1" s="299"/>
    </row>
    <row r="2" spans="1:6" x14ac:dyDescent="0.35">
      <c r="A2" s="122" t="s">
        <v>196</v>
      </c>
      <c r="B2" s="108" t="s">
        <v>23</v>
      </c>
      <c r="C2" s="108" t="s">
        <v>22</v>
      </c>
      <c r="D2" s="108" t="s">
        <v>248</v>
      </c>
      <c r="E2" s="108" t="s">
        <v>24</v>
      </c>
      <c r="F2" s="118"/>
    </row>
    <row r="3" spans="1:6" x14ac:dyDescent="0.35">
      <c r="A3" s="117"/>
      <c r="B3" s="106" t="s">
        <v>60</v>
      </c>
      <c r="C3" s="106" t="s">
        <v>197</v>
      </c>
      <c r="D3" s="106"/>
      <c r="E3" s="106"/>
      <c r="F3" s="118"/>
    </row>
    <row r="4" spans="1:6" x14ac:dyDescent="0.35">
      <c r="A4" s="117"/>
      <c r="B4" s="106" t="s">
        <v>353</v>
      </c>
      <c r="C4" s="106"/>
      <c r="D4" s="106" t="s">
        <v>354</v>
      </c>
      <c r="E4" s="106" t="s">
        <v>355</v>
      </c>
      <c r="F4" s="118"/>
    </row>
    <row r="5" spans="1:6" x14ac:dyDescent="0.35">
      <c r="A5" s="117"/>
      <c r="B5" s="106" t="s">
        <v>192</v>
      </c>
      <c r="C5" s="106" t="s">
        <v>198</v>
      </c>
      <c r="D5" s="106"/>
      <c r="E5" s="106"/>
      <c r="F5" s="118"/>
    </row>
    <row r="6" spans="1:6" x14ac:dyDescent="0.35">
      <c r="A6" s="117"/>
      <c r="B6" s="106" t="s">
        <v>193</v>
      </c>
      <c r="C6" s="108">
        <v>176081</v>
      </c>
      <c r="D6" s="106"/>
      <c r="E6" s="106"/>
      <c r="F6" s="118"/>
    </row>
    <row r="7" spans="1:6" x14ac:dyDescent="0.35">
      <c r="A7" s="117"/>
      <c r="B7" s="106" t="s">
        <v>194</v>
      </c>
      <c r="C7" s="106" t="s">
        <v>200</v>
      </c>
      <c r="D7" s="106"/>
      <c r="E7" s="300" t="s">
        <v>245</v>
      </c>
      <c r="F7" s="301"/>
    </row>
    <row r="8" spans="1:6" x14ac:dyDescent="0.35">
      <c r="A8" s="117"/>
      <c r="B8" s="106" t="s">
        <v>195</v>
      </c>
      <c r="C8" s="106" t="s">
        <v>199</v>
      </c>
      <c r="D8" s="106"/>
      <c r="E8" s="300"/>
      <c r="F8" s="301"/>
    </row>
    <row r="9" spans="1:6" x14ac:dyDescent="0.35">
      <c r="A9" s="117" t="s">
        <v>204</v>
      </c>
      <c r="B9" s="106" t="s">
        <v>158</v>
      </c>
      <c r="C9" s="106" t="s">
        <v>202</v>
      </c>
      <c r="D9" s="106" t="s">
        <v>23</v>
      </c>
      <c r="E9" s="106" t="s">
        <v>186</v>
      </c>
      <c r="F9" s="118" t="s">
        <v>203</v>
      </c>
    </row>
    <row r="10" spans="1:6" x14ac:dyDescent="0.35">
      <c r="A10" s="117"/>
      <c r="B10" s="106" t="s">
        <v>60</v>
      </c>
      <c r="C10" s="106" t="s">
        <v>197</v>
      </c>
      <c r="D10" s="106"/>
      <c r="E10" s="106"/>
      <c r="F10" s="118"/>
    </row>
    <row r="11" spans="1:6" x14ac:dyDescent="0.35">
      <c r="A11" s="117"/>
      <c r="B11" s="106" t="s">
        <v>353</v>
      </c>
      <c r="C11" s="106"/>
      <c r="D11" s="106" t="s">
        <v>354</v>
      </c>
      <c r="E11" s="106" t="s">
        <v>355</v>
      </c>
      <c r="F11" s="118"/>
    </row>
    <row r="12" spans="1:6" x14ac:dyDescent="0.35">
      <c r="A12" s="117"/>
      <c r="B12" s="106" t="s">
        <v>246</v>
      </c>
      <c r="C12" s="106" t="s">
        <v>198</v>
      </c>
      <c r="D12" s="106"/>
      <c r="E12" s="106"/>
      <c r="F12" s="118"/>
    </row>
    <row r="13" spans="1:6" x14ac:dyDescent="0.35">
      <c r="A13" s="117"/>
      <c r="B13" s="106" t="s">
        <v>247</v>
      </c>
      <c r="C13" s="108">
        <v>176082</v>
      </c>
      <c r="D13" s="106"/>
      <c r="E13" s="106"/>
      <c r="F13" s="118"/>
    </row>
    <row r="14" spans="1:6" x14ac:dyDescent="0.35">
      <c r="A14" s="117"/>
      <c r="B14" s="106" t="s">
        <v>194</v>
      </c>
      <c r="C14" s="106" t="s">
        <v>200</v>
      </c>
      <c r="D14" s="106"/>
      <c r="E14" s="106"/>
      <c r="F14" s="118"/>
    </row>
    <row r="15" spans="1:6" ht="15" thickBot="1" x14ac:dyDescent="0.4">
      <c r="A15" s="123"/>
      <c r="B15" s="120" t="s">
        <v>195</v>
      </c>
      <c r="C15" s="120" t="s">
        <v>199</v>
      </c>
      <c r="D15" s="120"/>
      <c r="E15" s="120"/>
      <c r="F15" s="121"/>
    </row>
    <row r="17" spans="1:1" x14ac:dyDescent="0.35">
      <c r="A17" s="195" t="s">
        <v>544</v>
      </c>
    </row>
    <row r="18" spans="1:1" x14ac:dyDescent="0.35">
      <c r="A18" s="195" t="s">
        <v>545</v>
      </c>
    </row>
    <row r="21" spans="1:1" x14ac:dyDescent="0.35">
      <c r="A21" t="s">
        <v>284</v>
      </c>
    </row>
  </sheetData>
  <mergeCells count="2">
    <mergeCell ref="A1:F1"/>
    <mergeCell ref="E7:F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F555A-62D8-4079-A7BF-6F0C8C69FE9A}">
  <dimension ref="A1:M41"/>
  <sheetViews>
    <sheetView workbookViewId="0"/>
  </sheetViews>
  <sheetFormatPr defaultRowHeight="14.5" x14ac:dyDescent="0.35"/>
  <cols>
    <col min="1" max="1" width="17.81640625" bestFit="1" customWidth="1"/>
    <col min="2" max="2" width="17.90625" bestFit="1" customWidth="1"/>
    <col min="3" max="3" width="16.36328125" bestFit="1" customWidth="1"/>
    <col min="4" max="4" width="19.90625" bestFit="1" customWidth="1"/>
    <col min="5" max="5" width="15.81640625" bestFit="1" customWidth="1"/>
    <col min="6" max="6" width="16" bestFit="1" customWidth="1"/>
    <col min="7" max="7" width="19.08984375" bestFit="1" customWidth="1"/>
    <col min="8" max="8" width="19.90625" bestFit="1" customWidth="1"/>
    <col min="9" max="9" width="16" bestFit="1" customWidth="1"/>
    <col min="10" max="10" width="22" bestFit="1" customWidth="1"/>
    <col min="11" max="11" width="14.26953125" bestFit="1" customWidth="1"/>
    <col min="12" max="12" width="11.26953125" bestFit="1" customWidth="1"/>
    <col min="13" max="13" width="9.90625" bestFit="1" customWidth="1"/>
  </cols>
  <sheetData>
    <row r="1" spans="1:13" x14ac:dyDescent="0.35">
      <c r="A1" s="114" t="s">
        <v>298</v>
      </c>
      <c r="B1" s="115" t="s">
        <v>289</v>
      </c>
      <c r="C1" s="115" t="s">
        <v>297</v>
      </c>
      <c r="D1" s="115" t="s">
        <v>243</v>
      </c>
      <c r="E1" s="115" t="s">
        <v>196</v>
      </c>
      <c r="F1" s="115" t="s">
        <v>23</v>
      </c>
      <c r="G1" s="115" t="s">
        <v>22</v>
      </c>
      <c r="H1" s="115" t="s">
        <v>24</v>
      </c>
      <c r="I1" s="115" t="s">
        <v>162</v>
      </c>
      <c r="J1" s="115" t="s">
        <v>276</v>
      </c>
      <c r="K1" s="115"/>
      <c r="L1" s="115"/>
      <c r="M1" s="116"/>
    </row>
    <row r="2" spans="1:13" x14ac:dyDescent="0.35">
      <c r="A2" s="117" t="s">
        <v>285</v>
      </c>
      <c r="B2" s="132" t="s">
        <v>60</v>
      </c>
      <c r="C2" s="106"/>
      <c r="D2" s="106"/>
      <c r="E2" s="106"/>
      <c r="F2" s="106"/>
      <c r="G2" s="106"/>
      <c r="H2" s="106"/>
      <c r="I2" s="106"/>
      <c r="J2" s="106"/>
      <c r="K2" s="106"/>
      <c r="L2" s="106"/>
      <c r="M2" s="118"/>
    </row>
    <row r="3" spans="1:13" x14ac:dyDescent="0.35">
      <c r="A3" s="117" t="s">
        <v>94</v>
      </c>
      <c r="B3" s="132" t="s">
        <v>60</v>
      </c>
      <c r="C3" s="106"/>
      <c r="D3" s="106"/>
      <c r="E3" s="106"/>
      <c r="F3" s="106"/>
      <c r="G3" s="106"/>
      <c r="H3" s="106"/>
      <c r="I3" s="106"/>
      <c r="J3" s="106"/>
      <c r="K3" s="106"/>
      <c r="L3" s="106"/>
      <c r="M3" s="118"/>
    </row>
    <row r="4" spans="1:13" x14ac:dyDescent="0.35">
      <c r="A4" s="117" t="s">
        <v>286</v>
      </c>
      <c r="B4" s="106"/>
      <c r="C4" s="106" t="s">
        <v>235</v>
      </c>
      <c r="D4" s="106" t="s">
        <v>194</v>
      </c>
      <c r="E4" s="106" t="s">
        <v>234</v>
      </c>
      <c r="F4" s="106" t="s">
        <v>195</v>
      </c>
      <c r="G4" s="106"/>
      <c r="H4" s="106"/>
      <c r="I4" s="106"/>
      <c r="J4" s="106"/>
      <c r="K4" s="106"/>
      <c r="L4" s="106"/>
      <c r="M4" s="118"/>
    </row>
    <row r="5" spans="1:13" x14ac:dyDescent="0.35">
      <c r="A5" s="117" t="s">
        <v>240</v>
      </c>
      <c r="B5" s="106"/>
      <c r="C5" s="106"/>
      <c r="D5" s="106"/>
      <c r="E5" s="106"/>
      <c r="F5" s="106"/>
      <c r="G5" s="106"/>
      <c r="H5" s="106"/>
      <c r="I5" s="106"/>
      <c r="J5" s="106"/>
      <c r="K5" s="106"/>
      <c r="L5" s="106"/>
      <c r="M5" s="118"/>
    </row>
    <row r="6" spans="1:13" x14ac:dyDescent="0.35">
      <c r="A6" s="117" t="s">
        <v>244</v>
      </c>
      <c r="B6" s="106"/>
      <c r="C6" s="106"/>
      <c r="D6" s="106"/>
      <c r="E6" s="106"/>
      <c r="F6" s="106"/>
      <c r="G6" s="106"/>
      <c r="H6" s="106"/>
      <c r="I6" s="106"/>
      <c r="J6" s="106"/>
      <c r="K6" s="106"/>
      <c r="L6" s="106"/>
      <c r="M6" s="118"/>
    </row>
    <row r="7" spans="1:13" x14ac:dyDescent="0.35">
      <c r="A7" s="117" t="s">
        <v>208</v>
      </c>
      <c r="B7" s="106"/>
      <c r="C7" s="106"/>
      <c r="D7" s="106"/>
      <c r="E7" s="106"/>
      <c r="F7" s="106"/>
      <c r="G7" s="106"/>
      <c r="H7" s="106"/>
      <c r="I7" s="106"/>
      <c r="J7" s="106"/>
      <c r="K7" s="106"/>
      <c r="L7" s="106"/>
      <c r="M7" s="118"/>
    </row>
    <row r="8" spans="1:13" x14ac:dyDescent="0.35">
      <c r="A8" s="117" t="s">
        <v>241</v>
      </c>
      <c r="B8" s="106" t="s">
        <v>231</v>
      </c>
      <c r="C8" s="106" t="s">
        <v>232</v>
      </c>
      <c r="D8" s="106" t="s">
        <v>233</v>
      </c>
      <c r="E8" s="106"/>
      <c r="F8" s="106"/>
      <c r="G8" s="106"/>
      <c r="H8" s="106"/>
      <c r="I8" s="106"/>
      <c r="J8" s="106"/>
      <c r="K8" s="106"/>
      <c r="L8" s="106"/>
      <c r="M8" s="118"/>
    </row>
    <row r="9" spans="1:13" x14ac:dyDescent="0.35">
      <c r="A9" s="117" t="s">
        <v>209</v>
      </c>
      <c r="B9" s="106" t="s">
        <v>231</v>
      </c>
      <c r="C9" s="106" t="s">
        <v>232</v>
      </c>
      <c r="D9" s="106"/>
      <c r="E9" s="106"/>
      <c r="F9" s="106"/>
      <c r="G9" s="106"/>
      <c r="H9" s="106"/>
      <c r="I9" s="106"/>
      <c r="J9" s="106"/>
      <c r="K9" s="106"/>
      <c r="L9" s="106"/>
      <c r="M9" s="118"/>
    </row>
    <row r="10" spans="1:13" x14ac:dyDescent="0.35">
      <c r="A10" s="117" t="s">
        <v>210</v>
      </c>
      <c r="B10" s="106" t="s">
        <v>211</v>
      </c>
      <c r="C10" s="106" t="s">
        <v>212</v>
      </c>
      <c r="D10" s="106" t="s">
        <v>227</v>
      </c>
      <c r="E10" s="106"/>
      <c r="F10" s="106"/>
      <c r="G10" s="106"/>
      <c r="H10" s="106"/>
      <c r="I10" s="106"/>
      <c r="J10" s="106"/>
      <c r="K10" s="106"/>
      <c r="L10" s="106"/>
      <c r="M10" s="118"/>
    </row>
    <row r="11" spans="1:13" x14ac:dyDescent="0.35">
      <c r="A11" s="117" t="s">
        <v>213</v>
      </c>
      <c r="B11" s="106" t="s">
        <v>214</v>
      </c>
      <c r="C11" s="106" t="s">
        <v>215</v>
      </c>
      <c r="D11" s="106"/>
      <c r="E11" s="106"/>
      <c r="F11" s="106"/>
      <c r="G11" s="106"/>
      <c r="H11" s="106"/>
      <c r="I11" s="106"/>
      <c r="J11" s="106"/>
      <c r="K11" s="106"/>
      <c r="L11" s="106"/>
      <c r="M11" s="118"/>
    </row>
    <row r="12" spans="1:13" x14ac:dyDescent="0.35">
      <c r="A12" s="117"/>
      <c r="B12" s="106" t="s">
        <v>216</v>
      </c>
      <c r="C12" s="106" t="s">
        <v>216</v>
      </c>
      <c r="D12" s="106"/>
      <c r="E12" s="106"/>
      <c r="F12" s="106"/>
      <c r="G12" s="106"/>
      <c r="H12" s="106"/>
      <c r="I12" s="106"/>
      <c r="J12" s="106"/>
      <c r="K12" s="106"/>
      <c r="L12" s="106"/>
      <c r="M12" s="118"/>
    </row>
    <row r="13" spans="1:13" x14ac:dyDescent="0.35">
      <c r="A13" s="117" t="s">
        <v>291</v>
      </c>
      <c r="B13" s="106" t="s">
        <v>4</v>
      </c>
      <c r="C13" s="106" t="s">
        <v>44</v>
      </c>
      <c r="D13" s="106" t="s">
        <v>45</v>
      </c>
      <c r="E13" s="106" t="s">
        <v>229</v>
      </c>
      <c r="F13" s="106" t="s">
        <v>230</v>
      </c>
      <c r="G13" s="106"/>
      <c r="H13" s="106"/>
      <c r="I13" s="106"/>
      <c r="J13" s="106"/>
      <c r="K13" s="106"/>
      <c r="L13" s="106"/>
      <c r="M13" s="118"/>
    </row>
    <row r="14" spans="1:13" x14ac:dyDescent="0.35">
      <c r="A14" s="117" t="s">
        <v>292</v>
      </c>
      <c r="B14" s="106" t="s">
        <v>228</v>
      </c>
      <c r="C14" s="106"/>
      <c r="D14" s="106"/>
      <c r="E14" s="106"/>
      <c r="F14" s="106"/>
      <c r="G14" s="106"/>
      <c r="H14" s="106"/>
      <c r="I14" s="106"/>
      <c r="J14" s="106"/>
      <c r="K14" s="106"/>
      <c r="L14" s="106"/>
      <c r="M14" s="118"/>
    </row>
    <row r="15" spans="1:13" x14ac:dyDescent="0.35">
      <c r="A15" s="117" t="s">
        <v>293</v>
      </c>
      <c r="B15" s="106" t="s">
        <v>228</v>
      </c>
      <c r="C15" s="106"/>
      <c r="D15" s="106"/>
      <c r="E15" s="106"/>
      <c r="F15" s="106"/>
      <c r="G15" s="106"/>
      <c r="H15" s="106"/>
      <c r="I15" s="106"/>
      <c r="J15" s="106"/>
      <c r="K15" s="106"/>
      <c r="L15" s="106"/>
      <c r="M15" s="118"/>
    </row>
    <row r="16" spans="1:13" x14ac:dyDescent="0.35">
      <c r="A16" s="117" t="s">
        <v>294</v>
      </c>
      <c r="B16" s="106" t="s">
        <v>60</v>
      </c>
      <c r="C16" s="106"/>
      <c r="D16" s="106"/>
      <c r="E16" s="106"/>
      <c r="F16" s="106"/>
      <c r="G16" s="106"/>
      <c r="H16" s="106"/>
      <c r="I16" s="106"/>
      <c r="J16" s="106"/>
      <c r="K16" s="106"/>
      <c r="L16" s="106"/>
      <c r="M16" s="118"/>
    </row>
    <row r="17" spans="1:13" x14ac:dyDescent="0.35">
      <c r="A17" s="117"/>
      <c r="B17" s="106"/>
      <c r="C17" s="106"/>
      <c r="D17" s="106"/>
      <c r="E17" s="106"/>
      <c r="F17" s="106"/>
      <c r="G17" s="106"/>
      <c r="H17" s="106"/>
      <c r="I17" s="106"/>
      <c r="J17" s="106"/>
      <c r="K17" s="106"/>
      <c r="L17" s="106"/>
      <c r="M17" s="118"/>
    </row>
    <row r="18" spans="1:13" x14ac:dyDescent="0.35">
      <c r="A18" s="117" t="s">
        <v>265</v>
      </c>
      <c r="B18" s="132" t="s">
        <v>267</v>
      </c>
      <c r="C18" s="106"/>
      <c r="D18" s="106"/>
      <c r="E18" s="106"/>
      <c r="F18" s="106"/>
      <c r="G18" s="106"/>
      <c r="H18" s="106"/>
      <c r="I18" s="106"/>
      <c r="J18" s="106"/>
      <c r="K18" s="106"/>
      <c r="L18" s="106"/>
      <c r="M18" s="118"/>
    </row>
    <row r="19" spans="1:13" x14ac:dyDescent="0.35">
      <c r="A19" s="117" t="s">
        <v>266</v>
      </c>
      <c r="B19" s="106"/>
      <c r="C19" s="106"/>
      <c r="D19" s="106"/>
      <c r="E19" s="106"/>
      <c r="F19" s="106"/>
      <c r="G19" s="106"/>
      <c r="H19" s="106"/>
      <c r="I19" s="106"/>
      <c r="J19" s="106"/>
      <c r="K19" s="106"/>
      <c r="L19" s="106"/>
      <c r="M19" s="118"/>
    </row>
    <row r="20" spans="1:13" x14ac:dyDescent="0.35">
      <c r="A20" s="128" t="s">
        <v>287</v>
      </c>
      <c r="B20" s="132" t="s">
        <v>267</v>
      </c>
      <c r="C20" s="124"/>
      <c r="D20" s="124"/>
      <c r="E20" s="124"/>
      <c r="F20" s="124"/>
      <c r="G20" s="124"/>
      <c r="H20" s="124"/>
      <c r="I20" s="124"/>
      <c r="J20" s="124"/>
      <c r="K20" s="106"/>
      <c r="L20" s="106"/>
      <c r="M20" s="118"/>
    </row>
    <row r="21" spans="1:13" x14ac:dyDescent="0.35">
      <c r="A21" s="128" t="s">
        <v>288</v>
      </c>
      <c r="B21" s="124"/>
      <c r="C21" s="124"/>
      <c r="D21" s="124"/>
      <c r="E21" s="124"/>
      <c r="F21" s="124"/>
      <c r="G21" s="124"/>
      <c r="H21" s="124"/>
      <c r="I21" s="124"/>
      <c r="J21" s="124"/>
      <c r="K21" s="106"/>
      <c r="L21" s="106"/>
      <c r="M21" s="118"/>
    </row>
    <row r="22" spans="1:13" x14ac:dyDescent="0.35">
      <c r="A22" s="128" t="s">
        <v>405</v>
      </c>
      <c r="B22" s="134" t="s">
        <v>267</v>
      </c>
      <c r="C22" s="124"/>
      <c r="D22" s="124"/>
      <c r="E22" s="124"/>
      <c r="F22" s="124"/>
      <c r="G22" s="124"/>
      <c r="H22" s="124"/>
      <c r="I22" s="124"/>
      <c r="J22" s="124"/>
      <c r="K22" s="106"/>
      <c r="L22" s="106"/>
      <c r="M22" s="118"/>
    </row>
    <row r="23" spans="1:13" x14ac:dyDescent="0.35">
      <c r="A23" s="128" t="s">
        <v>406</v>
      </c>
      <c r="B23" s="134"/>
      <c r="C23" s="124"/>
      <c r="D23" s="124"/>
      <c r="E23" s="124"/>
      <c r="F23" s="124"/>
      <c r="G23" s="124"/>
      <c r="H23" s="124"/>
      <c r="I23" s="124"/>
      <c r="J23" s="124"/>
      <c r="K23" s="106"/>
      <c r="L23" s="106"/>
      <c r="M23" s="118"/>
    </row>
    <row r="24" spans="1:13" x14ac:dyDescent="0.35">
      <c r="A24" s="128" t="s">
        <v>407</v>
      </c>
      <c r="B24" s="134" t="s">
        <v>267</v>
      </c>
      <c r="C24" s="124"/>
      <c r="D24" s="124"/>
      <c r="E24" s="124"/>
      <c r="F24" s="124"/>
      <c r="G24" s="124"/>
      <c r="H24" s="124"/>
      <c r="I24" s="124"/>
      <c r="J24" s="124"/>
      <c r="K24" s="106"/>
      <c r="L24" s="106"/>
      <c r="M24" s="118"/>
    </row>
    <row r="25" spans="1:13" x14ac:dyDescent="0.35">
      <c r="A25" s="128"/>
      <c r="B25" s="124"/>
      <c r="C25" s="124"/>
      <c r="D25" s="124"/>
      <c r="E25" s="124"/>
      <c r="F25" s="124"/>
      <c r="G25" s="124"/>
      <c r="H25" s="124"/>
      <c r="I25" s="124"/>
      <c r="J25" s="124"/>
      <c r="K25" s="106"/>
      <c r="L25" s="106"/>
      <c r="M25" s="118"/>
    </row>
    <row r="26" spans="1:13" ht="29" x14ac:dyDescent="0.35">
      <c r="A26" s="128"/>
      <c r="B26" s="139" t="s">
        <v>270</v>
      </c>
      <c r="C26" s="124"/>
      <c r="D26" s="124"/>
      <c r="E26" s="124"/>
      <c r="F26" s="106"/>
      <c r="G26" s="106"/>
      <c r="H26" s="106"/>
      <c r="I26" s="106"/>
      <c r="J26" s="106"/>
      <c r="K26" s="106"/>
      <c r="L26" s="106"/>
      <c r="M26" s="118"/>
    </row>
    <row r="27" spans="1:13" x14ac:dyDescent="0.35">
      <c r="A27" s="128" t="s">
        <v>268</v>
      </c>
      <c r="B27" s="106" t="s">
        <v>36</v>
      </c>
      <c r="C27" s="124" t="s">
        <v>269</v>
      </c>
      <c r="D27" s="106"/>
      <c r="E27" s="106"/>
      <c r="F27" s="106"/>
      <c r="G27" s="106"/>
      <c r="H27" s="106"/>
      <c r="I27" s="106"/>
      <c r="J27" s="106"/>
      <c r="K27" s="106"/>
      <c r="L27" s="106"/>
      <c r="M27" s="118"/>
    </row>
    <row r="28" spans="1:13" x14ac:dyDescent="0.35">
      <c r="A28" s="117"/>
      <c r="B28" s="106"/>
      <c r="C28" s="106"/>
      <c r="D28" s="106"/>
      <c r="E28" s="106"/>
      <c r="F28" s="106"/>
      <c r="G28" s="106"/>
      <c r="H28" s="106"/>
      <c r="I28" s="106"/>
      <c r="J28" s="106"/>
      <c r="K28" s="106"/>
      <c r="L28" s="106"/>
      <c r="M28" s="118"/>
    </row>
    <row r="29" spans="1:13" x14ac:dyDescent="0.35">
      <c r="A29" s="302" t="s">
        <v>290</v>
      </c>
      <c r="B29" s="303"/>
      <c r="C29" s="303"/>
      <c r="D29" s="303"/>
      <c r="E29" s="303"/>
      <c r="F29" s="303"/>
      <c r="G29" s="303"/>
      <c r="H29" s="303"/>
      <c r="I29" s="303"/>
      <c r="J29" s="303"/>
      <c r="K29" s="106"/>
      <c r="L29" s="106"/>
      <c r="M29" s="118"/>
    </row>
    <row r="30" spans="1:13" x14ac:dyDescent="0.35">
      <c r="A30" s="109" t="s">
        <v>549</v>
      </c>
      <c r="B30" s="109" t="s">
        <v>144</v>
      </c>
      <c r="C30" s="109" t="s">
        <v>145</v>
      </c>
      <c r="D30" s="109" t="s">
        <v>146</v>
      </c>
      <c r="E30" s="109" t="s">
        <v>546</v>
      </c>
      <c r="F30" s="109" t="s">
        <v>547</v>
      </c>
      <c r="G30" s="109" t="s">
        <v>548</v>
      </c>
      <c r="H30" s="109" t="s">
        <v>15</v>
      </c>
      <c r="I30" s="109" t="s">
        <v>16</v>
      </c>
      <c r="J30" s="109" t="s">
        <v>173</v>
      </c>
      <c r="K30" s="218" t="s">
        <v>550</v>
      </c>
      <c r="L30" s="109" t="s">
        <v>217</v>
      </c>
      <c r="M30" s="148" t="s">
        <v>221</v>
      </c>
    </row>
    <row r="31" spans="1:13" x14ac:dyDescent="0.35">
      <c r="A31" s="243" t="s">
        <v>4</v>
      </c>
      <c r="B31" s="111">
        <v>1200</v>
      </c>
      <c r="C31" s="111">
        <v>1300</v>
      </c>
      <c r="D31" s="111">
        <v>1800</v>
      </c>
      <c r="E31" s="109"/>
      <c r="F31" s="109"/>
      <c r="G31" s="109"/>
      <c r="H31" s="111">
        <f>D31/10</f>
        <v>180</v>
      </c>
      <c r="I31" s="111">
        <f>H31/2</f>
        <v>90</v>
      </c>
      <c r="J31" s="113">
        <v>0</v>
      </c>
      <c r="K31" s="218">
        <v>10</v>
      </c>
      <c r="L31" s="218" t="s">
        <v>218</v>
      </c>
      <c r="M31" s="244">
        <v>10</v>
      </c>
    </row>
    <row r="32" spans="1:13" x14ac:dyDescent="0.35">
      <c r="A32" s="243" t="s">
        <v>44</v>
      </c>
      <c r="B32" s="111">
        <v>1300</v>
      </c>
      <c r="C32" s="111">
        <f>B32+100</f>
        <v>1400</v>
      </c>
      <c r="D32" s="111">
        <f>C32+500</f>
        <v>1900</v>
      </c>
      <c r="E32" s="109"/>
      <c r="F32" s="109"/>
      <c r="G32" s="109"/>
      <c r="H32" s="111">
        <f>D32/10</f>
        <v>190</v>
      </c>
      <c r="I32" s="111">
        <f t="shared" ref="I32:I33" si="0">H32/2</f>
        <v>95</v>
      </c>
      <c r="J32" s="113">
        <v>0</v>
      </c>
      <c r="K32" s="218">
        <v>10</v>
      </c>
      <c r="L32" s="218" t="s">
        <v>218</v>
      </c>
      <c r="M32" s="244">
        <v>10</v>
      </c>
    </row>
    <row r="33" spans="1:13" x14ac:dyDescent="0.35">
      <c r="A33" s="243" t="s">
        <v>45</v>
      </c>
      <c r="B33" s="111">
        <v>1400</v>
      </c>
      <c r="C33" s="111">
        <f t="shared" ref="C33" si="1">B33+100</f>
        <v>1500</v>
      </c>
      <c r="D33" s="111">
        <f t="shared" ref="D33" si="2">C33+500</f>
        <v>2000</v>
      </c>
      <c r="E33" s="109"/>
      <c r="F33" s="109"/>
      <c r="G33" s="109"/>
      <c r="H33" s="111">
        <f>D33/10</f>
        <v>200</v>
      </c>
      <c r="I33" s="111">
        <f t="shared" si="0"/>
        <v>100</v>
      </c>
      <c r="J33" s="113">
        <v>0</v>
      </c>
      <c r="K33" s="218">
        <v>10</v>
      </c>
      <c r="L33" s="218" t="s">
        <v>218</v>
      </c>
      <c r="M33" s="244">
        <v>10</v>
      </c>
    </row>
    <row r="34" spans="1:13" x14ac:dyDescent="0.35">
      <c r="A34" s="117"/>
      <c r="B34" s="106"/>
      <c r="C34" s="106"/>
      <c r="D34" s="106"/>
      <c r="E34" s="106"/>
      <c r="F34" s="106"/>
      <c r="G34" s="106"/>
      <c r="H34" s="132" t="s">
        <v>236</v>
      </c>
      <c r="I34" s="106"/>
      <c r="J34" s="132" t="s">
        <v>239</v>
      </c>
      <c r="K34" s="106"/>
      <c r="L34" s="106"/>
      <c r="M34" s="118"/>
    </row>
    <row r="35" spans="1:13" x14ac:dyDescent="0.35">
      <c r="A35" s="119" t="s">
        <v>222</v>
      </c>
      <c r="B35" s="112" t="s">
        <v>223</v>
      </c>
      <c r="C35" s="107" t="s">
        <v>220</v>
      </c>
      <c r="D35" s="106"/>
      <c r="E35" s="106"/>
      <c r="F35" s="106"/>
      <c r="G35" s="106"/>
      <c r="H35" s="106"/>
      <c r="I35" s="106"/>
      <c r="J35" s="132" t="s">
        <v>238</v>
      </c>
      <c r="K35" s="106"/>
      <c r="L35" s="106"/>
      <c r="M35" s="118"/>
    </row>
    <row r="36" spans="1:13" x14ac:dyDescent="0.35">
      <c r="A36" s="119" t="s">
        <v>214</v>
      </c>
      <c r="B36" s="107" t="s">
        <v>215</v>
      </c>
      <c r="C36" s="107" t="s">
        <v>224</v>
      </c>
      <c r="D36" s="106"/>
      <c r="E36" s="106"/>
      <c r="F36" s="106"/>
      <c r="G36" s="106"/>
      <c r="H36" s="106"/>
      <c r="I36" s="106"/>
      <c r="J36" s="106"/>
      <c r="K36" s="106"/>
      <c r="L36" s="106"/>
      <c r="M36" s="118"/>
    </row>
    <row r="37" spans="1:13" x14ac:dyDescent="0.35">
      <c r="A37" s="129">
        <v>44545</v>
      </c>
      <c r="B37" s="125">
        <v>44201</v>
      </c>
      <c r="C37" s="107">
        <v>50</v>
      </c>
      <c r="D37" s="106"/>
      <c r="E37" s="106"/>
      <c r="F37" s="106"/>
      <c r="G37" s="106"/>
      <c r="H37" s="106"/>
      <c r="I37" s="106"/>
      <c r="J37" s="106"/>
      <c r="K37" s="106"/>
      <c r="L37" s="106"/>
      <c r="M37" s="118"/>
    </row>
    <row r="38" spans="1:13" x14ac:dyDescent="0.35">
      <c r="A38" s="117"/>
      <c r="B38" s="106"/>
      <c r="C38" s="106"/>
      <c r="D38" s="106"/>
      <c r="E38" s="106"/>
      <c r="F38" s="106"/>
      <c r="G38" s="106"/>
      <c r="H38" s="106"/>
      <c r="I38" s="106"/>
      <c r="J38" s="106"/>
      <c r="K38" s="106"/>
      <c r="L38" s="106"/>
      <c r="M38" s="118"/>
    </row>
    <row r="39" spans="1:13" x14ac:dyDescent="0.35">
      <c r="A39" s="117" t="s">
        <v>264</v>
      </c>
      <c r="B39" s="106"/>
      <c r="C39" s="106"/>
      <c r="D39" s="106"/>
      <c r="E39" s="106"/>
      <c r="F39" s="106"/>
      <c r="G39" s="106"/>
      <c r="H39" s="106"/>
      <c r="I39" s="106"/>
      <c r="J39" s="106"/>
      <c r="K39" s="106"/>
      <c r="L39" s="106"/>
      <c r="M39" s="118"/>
    </row>
    <row r="40" spans="1:13" x14ac:dyDescent="0.35">
      <c r="A40" s="126" t="s">
        <v>249</v>
      </c>
      <c r="B40" s="124" t="s">
        <v>250</v>
      </c>
      <c r="C40" s="124" t="s">
        <v>251</v>
      </c>
      <c r="D40" s="124" t="s">
        <v>252</v>
      </c>
      <c r="E40" s="124" t="s">
        <v>253</v>
      </c>
      <c r="F40" s="124" t="s">
        <v>254</v>
      </c>
      <c r="G40" s="124" t="s">
        <v>255</v>
      </c>
      <c r="H40" s="124" t="s">
        <v>256</v>
      </c>
      <c r="I40" s="124" t="s">
        <v>257</v>
      </c>
      <c r="J40" s="124" t="s">
        <v>258</v>
      </c>
      <c r="K40" s="106"/>
      <c r="L40" s="106"/>
      <c r="M40" s="118"/>
    </row>
    <row r="41" spans="1:13" ht="15" thickBot="1" x14ac:dyDescent="0.4">
      <c r="A41" s="130" t="s">
        <v>259</v>
      </c>
      <c r="B41" s="131" t="s">
        <v>260</v>
      </c>
      <c r="C41" s="131" t="s">
        <v>261</v>
      </c>
      <c r="D41" s="131" t="s">
        <v>262</v>
      </c>
      <c r="E41" s="131" t="s">
        <v>263</v>
      </c>
      <c r="F41" s="120"/>
      <c r="G41" s="120"/>
      <c r="H41" s="120"/>
      <c r="I41" s="120"/>
      <c r="J41" s="120"/>
      <c r="K41" s="120"/>
      <c r="L41" s="120"/>
      <c r="M41" s="121"/>
    </row>
  </sheetData>
  <mergeCells count="1">
    <mergeCell ref="A29:J2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70167-7F1C-43FB-9F62-A7FD140B34AE}">
  <dimension ref="A1:X76"/>
  <sheetViews>
    <sheetView topLeftCell="F1" workbookViewId="0">
      <selection activeCell="F4" sqref="F4"/>
    </sheetView>
  </sheetViews>
  <sheetFormatPr defaultRowHeight="14.5" x14ac:dyDescent="0.35"/>
  <cols>
    <col min="2" max="2" width="17.7265625" bestFit="1" customWidth="1"/>
    <col min="3" max="3" width="15.08984375" bestFit="1" customWidth="1"/>
    <col min="4" max="4" width="23.7265625" bestFit="1" customWidth="1"/>
    <col min="5" max="5" width="30.81640625" bestFit="1" customWidth="1"/>
    <col min="6" max="6" width="16.1796875" bestFit="1" customWidth="1"/>
    <col min="7" max="7" width="12.54296875" customWidth="1"/>
    <col min="8" max="8" width="16.1796875" bestFit="1" customWidth="1"/>
    <col min="9" max="9" width="15.08984375" bestFit="1" customWidth="1"/>
    <col min="10" max="10" width="18.26953125" bestFit="1" customWidth="1"/>
    <col min="11" max="13" width="15.08984375" customWidth="1"/>
    <col min="14" max="14" width="13.81640625" bestFit="1" customWidth="1"/>
    <col min="15" max="15" width="14.08984375" bestFit="1" customWidth="1"/>
    <col min="16" max="16" width="10.36328125" bestFit="1" customWidth="1"/>
    <col min="17" max="17" width="12.26953125" bestFit="1" customWidth="1"/>
    <col min="18" max="18" width="12.54296875" style="1" bestFit="1" customWidth="1"/>
    <col min="19" max="19" width="11.453125" bestFit="1" customWidth="1"/>
    <col min="21" max="21" width="20.36328125" bestFit="1" customWidth="1"/>
    <col min="22" max="23" width="12.26953125" bestFit="1" customWidth="1"/>
    <col min="24" max="24" width="8.81640625" bestFit="1" customWidth="1"/>
  </cols>
  <sheetData>
    <row r="1" spans="1:24" ht="15" thickBot="1" x14ac:dyDescent="0.4">
      <c r="A1" s="47" t="s">
        <v>1</v>
      </c>
      <c r="B1" s="48" t="s">
        <v>2</v>
      </c>
      <c r="C1" s="49" t="s">
        <v>3</v>
      </c>
      <c r="D1" s="47" t="s">
        <v>116</v>
      </c>
      <c r="E1" s="50" t="s">
        <v>115</v>
      </c>
      <c r="F1" s="48" t="s">
        <v>22</v>
      </c>
      <c r="G1" s="48" t="s">
        <v>94</v>
      </c>
      <c r="H1" s="48" t="s">
        <v>186</v>
      </c>
      <c r="I1" s="48" t="s">
        <v>162</v>
      </c>
      <c r="J1" s="236" t="s">
        <v>17</v>
      </c>
      <c r="K1" s="237" t="s">
        <v>93</v>
      </c>
      <c r="L1" s="237" t="s">
        <v>72</v>
      </c>
      <c r="M1" s="237" t="s">
        <v>501</v>
      </c>
      <c r="N1" s="233" t="s">
        <v>492</v>
      </c>
      <c r="O1" s="233" t="s">
        <v>532</v>
      </c>
      <c r="P1" s="238" t="s">
        <v>439</v>
      </c>
      <c r="Q1" s="237" t="s">
        <v>94</v>
      </c>
      <c r="R1" s="237" t="s">
        <v>22</v>
      </c>
      <c r="S1" s="237" t="s">
        <v>21</v>
      </c>
      <c r="T1" s="238" t="s">
        <v>38</v>
      </c>
      <c r="U1" s="237" t="s">
        <v>39</v>
      </c>
      <c r="V1" s="237" t="s">
        <v>40</v>
      </c>
      <c r="W1" s="237" t="s">
        <v>114</v>
      </c>
      <c r="X1" s="239" t="s">
        <v>105</v>
      </c>
    </row>
    <row r="2" spans="1:24" x14ac:dyDescent="0.35">
      <c r="A2" s="74" t="s">
        <v>7</v>
      </c>
      <c r="B2" s="75" t="s">
        <v>4</v>
      </c>
      <c r="C2" s="76" t="s">
        <v>5</v>
      </c>
      <c r="D2" s="4" t="s">
        <v>97</v>
      </c>
      <c r="E2" s="4" t="s">
        <v>118</v>
      </c>
      <c r="F2" s="75" t="s">
        <v>24</v>
      </c>
      <c r="G2" s="79" t="s">
        <v>25</v>
      </c>
      <c r="H2" s="75" t="s">
        <v>187</v>
      </c>
      <c r="I2" s="79" t="s">
        <v>157</v>
      </c>
      <c r="J2" s="208" t="s">
        <v>18</v>
      </c>
      <c r="K2" s="209" t="s">
        <v>95</v>
      </c>
      <c r="L2" s="209" t="s">
        <v>44</v>
      </c>
      <c r="M2" s="209" t="s">
        <v>402</v>
      </c>
      <c r="N2" s="210" t="s">
        <v>493</v>
      </c>
      <c r="O2" s="232" t="s">
        <v>534</v>
      </c>
      <c r="P2" s="210">
        <v>4</v>
      </c>
      <c r="Q2" s="209" t="s">
        <v>25</v>
      </c>
      <c r="R2" s="209" t="s">
        <v>24</v>
      </c>
      <c r="S2" s="13">
        <v>500</v>
      </c>
      <c r="T2" s="13">
        <v>80</v>
      </c>
      <c r="U2" s="13">
        <v>10</v>
      </c>
      <c r="V2" s="13">
        <v>100</v>
      </c>
      <c r="W2" s="4"/>
      <c r="X2" s="14">
        <v>10</v>
      </c>
    </row>
    <row r="3" spans="1:24" x14ac:dyDescent="0.35">
      <c r="A3" s="77" t="s">
        <v>6</v>
      </c>
      <c r="B3" s="78" t="s">
        <v>4</v>
      </c>
      <c r="C3" s="78" t="s">
        <v>44</v>
      </c>
      <c r="D3" s="2" t="s">
        <v>97</v>
      </c>
      <c r="E3" s="2" t="s">
        <v>118</v>
      </c>
      <c r="F3" s="2" t="s">
        <v>24</v>
      </c>
      <c r="G3" s="80" t="s">
        <v>25</v>
      </c>
      <c r="H3" s="75" t="s">
        <v>188</v>
      </c>
      <c r="I3" s="80" t="s">
        <v>158</v>
      </c>
      <c r="J3" s="211" t="s">
        <v>19</v>
      </c>
      <c r="K3" s="212" t="s">
        <v>42</v>
      </c>
      <c r="L3" s="212" t="s">
        <v>44</v>
      </c>
      <c r="M3" s="212" t="s">
        <v>404</v>
      </c>
      <c r="N3" s="20" t="s">
        <v>495</v>
      </c>
      <c r="O3" s="234" t="s">
        <v>534</v>
      </c>
      <c r="P3" s="20">
        <v>6</v>
      </c>
      <c r="Q3" s="212" t="s">
        <v>25</v>
      </c>
      <c r="R3" s="212" t="s">
        <v>24</v>
      </c>
      <c r="S3" s="12">
        <v>1000</v>
      </c>
      <c r="T3" s="12">
        <v>80</v>
      </c>
      <c r="U3" s="12">
        <v>15</v>
      </c>
      <c r="V3" s="12">
        <v>200</v>
      </c>
      <c r="W3" s="2"/>
      <c r="X3" s="15">
        <v>5</v>
      </c>
    </row>
    <row r="4" spans="1:24" x14ac:dyDescent="0.35">
      <c r="A4" s="77" t="s">
        <v>8</v>
      </c>
      <c r="B4" s="78" t="s">
        <v>4</v>
      </c>
      <c r="C4" s="78" t="s">
        <v>45</v>
      </c>
      <c r="D4" s="2" t="s">
        <v>97</v>
      </c>
      <c r="E4" s="2" t="s">
        <v>118</v>
      </c>
      <c r="F4" s="2" t="s">
        <v>24</v>
      </c>
      <c r="G4" s="80" t="s">
        <v>25</v>
      </c>
      <c r="H4" s="75" t="s">
        <v>189</v>
      </c>
      <c r="I4" s="80" t="s">
        <v>159</v>
      </c>
      <c r="J4" s="211" t="s">
        <v>20</v>
      </c>
      <c r="K4" s="212" t="s">
        <v>58</v>
      </c>
      <c r="L4" s="212" t="s">
        <v>4</v>
      </c>
      <c r="M4" s="212" t="s">
        <v>58</v>
      </c>
      <c r="N4" s="20" t="s">
        <v>497</v>
      </c>
      <c r="O4" s="234" t="s">
        <v>534</v>
      </c>
      <c r="P4" s="20">
        <v>12</v>
      </c>
      <c r="Q4" s="212" t="s">
        <v>25</v>
      </c>
      <c r="R4" s="212" t="s">
        <v>24</v>
      </c>
      <c r="S4" s="12">
        <v>1500</v>
      </c>
      <c r="T4" s="12">
        <v>80</v>
      </c>
      <c r="U4" s="12">
        <v>20</v>
      </c>
      <c r="V4" s="12">
        <v>300</v>
      </c>
      <c r="W4" s="2"/>
      <c r="X4" s="15">
        <v>2</v>
      </c>
    </row>
    <row r="5" spans="1:24" x14ac:dyDescent="0.35">
      <c r="A5" s="10" t="s">
        <v>9</v>
      </c>
      <c r="B5" s="2" t="s">
        <v>44</v>
      </c>
      <c r="C5" s="9" t="s">
        <v>5</v>
      </c>
      <c r="D5" s="2" t="s">
        <v>97</v>
      </c>
      <c r="E5" s="2" t="s">
        <v>120</v>
      </c>
      <c r="F5" s="2" t="s">
        <v>24</v>
      </c>
      <c r="G5" s="80" t="s">
        <v>25</v>
      </c>
      <c r="H5" s="75" t="s">
        <v>190</v>
      </c>
      <c r="I5" s="80" t="s">
        <v>160</v>
      </c>
      <c r="J5" s="211" t="s">
        <v>103</v>
      </c>
      <c r="K5" s="212" t="s">
        <v>101</v>
      </c>
      <c r="L5" s="212" t="s">
        <v>4</v>
      </c>
      <c r="M5" s="212" t="s">
        <v>403</v>
      </c>
      <c r="N5" s="20" t="s">
        <v>494</v>
      </c>
      <c r="O5" s="234" t="s">
        <v>534</v>
      </c>
      <c r="P5" s="20">
        <v>3</v>
      </c>
      <c r="Q5" s="212" t="s">
        <v>25</v>
      </c>
      <c r="R5" s="212" t="s">
        <v>24</v>
      </c>
      <c r="S5" s="2"/>
      <c r="T5" s="2"/>
      <c r="U5" s="2"/>
      <c r="V5" s="2"/>
      <c r="W5" s="2"/>
      <c r="X5" s="15">
        <v>20</v>
      </c>
    </row>
    <row r="6" spans="1:24" x14ac:dyDescent="0.35">
      <c r="A6" s="10" t="s">
        <v>10</v>
      </c>
      <c r="B6" s="2" t="s">
        <v>44</v>
      </c>
      <c r="C6" s="2" t="s">
        <v>44</v>
      </c>
      <c r="D6" s="2" t="s">
        <v>97</v>
      </c>
      <c r="E6" s="2" t="s">
        <v>120</v>
      </c>
      <c r="F6" s="2" t="s">
        <v>24</v>
      </c>
      <c r="G6" s="80" t="s">
        <v>25</v>
      </c>
      <c r="H6" s="75" t="s">
        <v>191</v>
      </c>
      <c r="I6" s="80" t="s">
        <v>161</v>
      </c>
      <c r="J6" s="211" t="s">
        <v>104</v>
      </c>
      <c r="K6" s="212" t="s">
        <v>102</v>
      </c>
      <c r="L6" s="212" t="s">
        <v>4</v>
      </c>
      <c r="M6" s="212" t="s">
        <v>403</v>
      </c>
      <c r="N6" s="20" t="s">
        <v>494</v>
      </c>
      <c r="O6" s="234" t="s">
        <v>534</v>
      </c>
      <c r="P6" s="20">
        <v>3</v>
      </c>
      <c r="Q6" s="212" t="s">
        <v>25</v>
      </c>
      <c r="R6" s="212" t="s">
        <v>24</v>
      </c>
      <c r="S6" s="2"/>
      <c r="T6" s="2"/>
      <c r="U6" s="2"/>
      <c r="V6" s="2"/>
      <c r="W6" s="2"/>
      <c r="X6" s="15">
        <v>10</v>
      </c>
    </row>
    <row r="7" spans="1:24" x14ac:dyDescent="0.35">
      <c r="A7" s="10" t="s">
        <v>11</v>
      </c>
      <c r="B7" s="2" t="s">
        <v>44</v>
      </c>
      <c r="C7" s="2" t="s">
        <v>45</v>
      </c>
      <c r="D7" s="2" t="s">
        <v>96</v>
      </c>
      <c r="E7" s="2" t="s">
        <v>120</v>
      </c>
      <c r="F7" s="2" t="s">
        <v>24</v>
      </c>
      <c r="G7" s="80" t="s">
        <v>25</v>
      </c>
      <c r="H7" s="75" t="s">
        <v>276</v>
      </c>
      <c r="I7" s="80" t="s">
        <v>274</v>
      </c>
      <c r="J7" s="211" t="s">
        <v>107</v>
      </c>
      <c r="K7" s="212" t="s">
        <v>106</v>
      </c>
      <c r="L7" s="212" t="s">
        <v>44</v>
      </c>
      <c r="M7" s="212" t="s">
        <v>402</v>
      </c>
      <c r="N7" s="20" t="s">
        <v>493</v>
      </c>
      <c r="O7" s="234" t="s">
        <v>534</v>
      </c>
      <c r="P7" s="20">
        <v>4</v>
      </c>
      <c r="Q7" s="212" t="s">
        <v>25</v>
      </c>
      <c r="R7" s="212" t="s">
        <v>24</v>
      </c>
      <c r="S7" s="2"/>
      <c r="T7" s="2"/>
      <c r="U7" s="2"/>
      <c r="V7" s="2"/>
      <c r="W7" s="2"/>
      <c r="X7" s="15">
        <v>10</v>
      </c>
    </row>
    <row r="8" spans="1:24" x14ac:dyDescent="0.35">
      <c r="A8" s="10" t="s">
        <v>12</v>
      </c>
      <c r="B8" s="2" t="s">
        <v>45</v>
      </c>
      <c r="C8" s="9" t="s">
        <v>5</v>
      </c>
      <c r="D8" s="2" t="s">
        <v>98</v>
      </c>
      <c r="E8" s="2" t="s">
        <v>119</v>
      </c>
      <c r="F8" s="2" t="s">
        <v>24</v>
      </c>
      <c r="G8" s="80" t="s">
        <v>25</v>
      </c>
      <c r="H8" s="75" t="s">
        <v>277</v>
      </c>
      <c r="I8" s="80" t="s">
        <v>275</v>
      </c>
      <c r="J8" s="211" t="s">
        <v>99</v>
      </c>
      <c r="K8" s="212" t="s">
        <v>100</v>
      </c>
      <c r="L8" s="212" t="s">
        <v>44</v>
      </c>
      <c r="M8" s="212" t="s">
        <v>402</v>
      </c>
      <c r="N8" s="20" t="s">
        <v>493</v>
      </c>
      <c r="O8" s="234" t="s">
        <v>534</v>
      </c>
      <c r="P8" s="20">
        <v>4</v>
      </c>
      <c r="Q8" s="212" t="s">
        <v>25</v>
      </c>
      <c r="R8" s="212" t="s">
        <v>24</v>
      </c>
      <c r="S8" s="42"/>
      <c r="T8" s="2"/>
      <c r="U8" s="2"/>
      <c r="V8" s="2"/>
      <c r="W8" s="2"/>
      <c r="X8" s="15">
        <v>10</v>
      </c>
    </row>
    <row r="9" spans="1:24" x14ac:dyDescent="0.35">
      <c r="A9" s="10" t="s">
        <v>13</v>
      </c>
      <c r="B9" s="2" t="s">
        <v>45</v>
      </c>
      <c r="C9" s="2" t="s">
        <v>44</v>
      </c>
      <c r="D9" s="2" t="s">
        <v>96</v>
      </c>
      <c r="E9" s="2" t="s">
        <v>119</v>
      </c>
      <c r="F9" s="2" t="s">
        <v>24</v>
      </c>
      <c r="G9" s="80" t="s">
        <v>25</v>
      </c>
      <c r="H9" s="75" t="s">
        <v>278</v>
      </c>
      <c r="I9" s="80" t="s">
        <v>280</v>
      </c>
      <c r="J9" s="211" t="s">
        <v>464</v>
      </c>
      <c r="K9" s="212" t="s">
        <v>58</v>
      </c>
      <c r="L9" s="212" t="s">
        <v>4</v>
      </c>
      <c r="M9" s="212" t="s">
        <v>58</v>
      </c>
      <c r="N9" s="20" t="s">
        <v>497</v>
      </c>
      <c r="O9" s="234" t="s">
        <v>534</v>
      </c>
      <c r="P9" s="20">
        <v>16</v>
      </c>
      <c r="Q9" s="212" t="s">
        <v>25</v>
      </c>
      <c r="R9" s="212" t="s">
        <v>24</v>
      </c>
      <c r="S9" s="42"/>
      <c r="T9" s="2"/>
      <c r="U9" s="2"/>
      <c r="V9" s="2"/>
      <c r="W9" s="2"/>
      <c r="X9" s="15">
        <v>5</v>
      </c>
    </row>
    <row r="10" spans="1:24" x14ac:dyDescent="0.35">
      <c r="A10" s="10" t="s">
        <v>14</v>
      </c>
      <c r="B10" s="2" t="s">
        <v>45</v>
      </c>
      <c r="C10" s="2" t="s">
        <v>45</v>
      </c>
      <c r="D10" s="2" t="s">
        <v>110</v>
      </c>
      <c r="E10" s="2" t="s">
        <v>119</v>
      </c>
      <c r="F10" s="2" t="s">
        <v>24</v>
      </c>
      <c r="G10" s="80" t="s">
        <v>25</v>
      </c>
      <c r="H10" s="75" t="s">
        <v>279</v>
      </c>
      <c r="I10" s="80" t="s">
        <v>281</v>
      </c>
      <c r="J10" s="211" t="s">
        <v>468</v>
      </c>
      <c r="K10" s="212" t="s">
        <v>466</v>
      </c>
      <c r="L10" s="212" t="s">
        <v>4</v>
      </c>
      <c r="M10" s="212" t="s">
        <v>465</v>
      </c>
      <c r="N10" s="20" t="s">
        <v>495</v>
      </c>
      <c r="O10" s="234" t="s">
        <v>534</v>
      </c>
      <c r="P10" s="20">
        <v>6</v>
      </c>
      <c r="Q10" s="212" t="s">
        <v>25</v>
      </c>
      <c r="R10" s="212" t="s">
        <v>24</v>
      </c>
      <c r="S10" s="42"/>
      <c r="T10" s="2"/>
      <c r="U10" s="2"/>
      <c r="V10" s="2"/>
      <c r="W10" s="2"/>
      <c r="X10" s="15">
        <v>5</v>
      </c>
    </row>
    <row r="11" spans="1:24" x14ac:dyDescent="0.35">
      <c r="A11" s="10" t="s">
        <v>7</v>
      </c>
      <c r="B11" s="2" t="s">
        <v>4</v>
      </c>
      <c r="C11" s="9" t="s">
        <v>5</v>
      </c>
      <c r="D11" s="2" t="s">
        <v>97</v>
      </c>
      <c r="E11" s="2"/>
      <c r="F11" s="78" t="s">
        <v>27</v>
      </c>
      <c r="G11" s="80" t="s">
        <v>26</v>
      </c>
      <c r="H11" s="81"/>
      <c r="J11" s="213" t="s">
        <v>469</v>
      </c>
      <c r="K11" s="212" t="s">
        <v>467</v>
      </c>
      <c r="L11" s="212" t="s">
        <v>4</v>
      </c>
      <c r="M11" s="212" t="s">
        <v>465</v>
      </c>
      <c r="N11" s="20" t="s">
        <v>495</v>
      </c>
      <c r="O11" s="234" t="s">
        <v>534</v>
      </c>
      <c r="P11" s="20">
        <v>6</v>
      </c>
      <c r="Q11" s="212" t="s">
        <v>25</v>
      </c>
      <c r="R11" s="212" t="s">
        <v>24</v>
      </c>
      <c r="S11" s="42"/>
      <c r="T11" s="2"/>
      <c r="U11" s="2"/>
      <c r="V11" s="2"/>
      <c r="W11" s="2"/>
      <c r="X11" s="15">
        <v>5</v>
      </c>
    </row>
    <row r="12" spans="1:24" x14ac:dyDescent="0.35">
      <c r="A12" s="10" t="s">
        <v>6</v>
      </c>
      <c r="B12" s="2" t="s">
        <v>4</v>
      </c>
      <c r="C12" s="2" t="s">
        <v>44</v>
      </c>
      <c r="D12" s="2" t="s">
        <v>97</v>
      </c>
      <c r="E12" s="2"/>
      <c r="F12" s="2" t="s">
        <v>27</v>
      </c>
      <c r="G12" s="80" t="s">
        <v>26</v>
      </c>
      <c r="H12" s="81"/>
      <c r="J12" s="213" t="s">
        <v>485</v>
      </c>
      <c r="K12" s="212" t="s">
        <v>42</v>
      </c>
      <c r="L12" s="212" t="s">
        <v>44</v>
      </c>
      <c r="M12" s="212" t="s">
        <v>486</v>
      </c>
      <c r="N12" s="20" t="s">
        <v>496</v>
      </c>
      <c r="O12" s="234" t="s">
        <v>534</v>
      </c>
      <c r="P12" s="20">
        <v>7</v>
      </c>
      <c r="Q12" s="212" t="s">
        <v>25</v>
      </c>
      <c r="R12" s="212" t="s">
        <v>24</v>
      </c>
      <c r="S12" s="42"/>
      <c r="T12" s="2"/>
      <c r="U12" s="2"/>
      <c r="V12" s="2"/>
      <c r="W12" s="2"/>
      <c r="X12" s="15">
        <v>5</v>
      </c>
    </row>
    <row r="13" spans="1:24" x14ac:dyDescent="0.35">
      <c r="A13" s="10" t="s">
        <v>8</v>
      </c>
      <c r="B13" s="2" t="s">
        <v>4</v>
      </c>
      <c r="C13" s="2" t="s">
        <v>45</v>
      </c>
      <c r="D13" s="2" t="s">
        <v>97</v>
      </c>
      <c r="E13" s="2"/>
      <c r="F13" s="2" t="s">
        <v>27</v>
      </c>
      <c r="G13" s="80" t="s">
        <v>26</v>
      </c>
      <c r="H13" s="81"/>
      <c r="J13" s="211" t="s">
        <v>471</v>
      </c>
      <c r="K13" s="212" t="s">
        <v>470</v>
      </c>
      <c r="L13" s="212" t="s">
        <v>4</v>
      </c>
      <c r="M13" s="212" t="s">
        <v>465</v>
      </c>
      <c r="N13" s="20" t="s">
        <v>495</v>
      </c>
      <c r="O13" s="234" t="s">
        <v>534</v>
      </c>
      <c r="P13" s="20">
        <v>6</v>
      </c>
      <c r="Q13" s="212" t="s">
        <v>25</v>
      </c>
      <c r="R13" s="212" t="s">
        <v>24</v>
      </c>
      <c r="S13" s="42"/>
      <c r="T13" s="2"/>
      <c r="U13" s="2"/>
      <c r="V13" s="2"/>
      <c r="W13" s="2"/>
      <c r="X13" s="15">
        <v>2</v>
      </c>
    </row>
    <row r="14" spans="1:24" x14ac:dyDescent="0.35">
      <c r="A14" s="10" t="s">
        <v>9</v>
      </c>
      <c r="B14" s="2" t="s">
        <v>44</v>
      </c>
      <c r="C14" s="9" t="s">
        <v>5</v>
      </c>
      <c r="D14" s="2" t="s">
        <v>109</v>
      </c>
      <c r="E14" s="2"/>
      <c r="F14" s="2" t="s">
        <v>27</v>
      </c>
      <c r="G14" s="80" t="s">
        <v>26</v>
      </c>
      <c r="H14" s="81"/>
      <c r="J14" s="211" t="s">
        <v>475</v>
      </c>
      <c r="K14" s="212" t="s">
        <v>474</v>
      </c>
      <c r="L14" s="212" t="s">
        <v>44</v>
      </c>
      <c r="M14" s="212" t="s">
        <v>472</v>
      </c>
      <c r="N14" s="20" t="s">
        <v>497</v>
      </c>
      <c r="O14" s="234" t="s">
        <v>534</v>
      </c>
      <c r="P14" s="20">
        <v>23</v>
      </c>
      <c r="Q14" s="212" t="s">
        <v>25</v>
      </c>
      <c r="R14" s="212" t="s">
        <v>24</v>
      </c>
      <c r="S14" s="42"/>
      <c r="T14" s="2"/>
      <c r="U14" s="2"/>
      <c r="V14" s="2"/>
      <c r="W14" s="2"/>
      <c r="X14" s="15">
        <v>2</v>
      </c>
    </row>
    <row r="15" spans="1:24" x14ac:dyDescent="0.35">
      <c r="A15" s="10" t="s">
        <v>10</v>
      </c>
      <c r="B15" s="2" t="s">
        <v>44</v>
      </c>
      <c r="C15" s="2" t="s">
        <v>44</v>
      </c>
      <c r="D15" s="2" t="s">
        <v>109</v>
      </c>
      <c r="E15" s="2"/>
      <c r="F15" s="2" t="s">
        <v>27</v>
      </c>
      <c r="G15" s="80" t="s">
        <v>26</v>
      </c>
      <c r="H15" s="81"/>
      <c r="J15" s="211" t="s">
        <v>476</v>
      </c>
      <c r="K15" s="212" t="s">
        <v>474</v>
      </c>
      <c r="L15" s="212" t="s">
        <v>44</v>
      </c>
      <c r="M15" s="212" t="s">
        <v>473</v>
      </c>
      <c r="N15" s="20" t="s">
        <v>498</v>
      </c>
      <c r="O15" s="234" t="s">
        <v>534</v>
      </c>
      <c r="P15" s="20">
        <v>35</v>
      </c>
      <c r="Q15" s="212" t="s">
        <v>25</v>
      </c>
      <c r="R15" s="212" t="s">
        <v>24</v>
      </c>
      <c r="S15" s="42"/>
      <c r="T15" s="2"/>
      <c r="U15" s="2"/>
      <c r="V15" s="2"/>
      <c r="W15" s="2"/>
      <c r="X15" s="15">
        <v>2</v>
      </c>
    </row>
    <row r="16" spans="1:24" x14ac:dyDescent="0.35">
      <c r="A16" s="10" t="s">
        <v>11</v>
      </c>
      <c r="B16" s="2" t="s">
        <v>44</v>
      </c>
      <c r="C16" s="2" t="s">
        <v>45</v>
      </c>
      <c r="D16" s="2" t="s">
        <v>109</v>
      </c>
      <c r="E16" s="2"/>
      <c r="F16" s="2" t="s">
        <v>27</v>
      </c>
      <c r="G16" s="80" t="s">
        <v>26</v>
      </c>
      <c r="H16" s="81"/>
      <c r="J16" s="211" t="s">
        <v>527</v>
      </c>
      <c r="K16" s="212" t="s">
        <v>524</v>
      </c>
      <c r="L16" s="212" t="s">
        <v>44</v>
      </c>
      <c r="M16" s="212" t="s">
        <v>524</v>
      </c>
      <c r="N16" s="20" t="s">
        <v>526</v>
      </c>
      <c r="O16" s="234" t="s">
        <v>534</v>
      </c>
      <c r="P16" s="20">
        <v>9</v>
      </c>
      <c r="Q16" s="212" t="s">
        <v>25</v>
      </c>
      <c r="R16" s="212" t="s">
        <v>24</v>
      </c>
      <c r="S16" s="2"/>
      <c r="T16" s="2"/>
      <c r="U16" s="2"/>
      <c r="V16" s="2"/>
      <c r="W16" s="2"/>
      <c r="X16" s="15">
        <v>5</v>
      </c>
    </row>
    <row r="17" spans="1:24" x14ac:dyDescent="0.35">
      <c r="A17" s="10" t="s">
        <v>12</v>
      </c>
      <c r="B17" s="2" t="s">
        <v>45</v>
      </c>
      <c r="C17" s="9" t="s">
        <v>5</v>
      </c>
      <c r="D17" s="2" t="s">
        <v>97</v>
      </c>
      <c r="E17" s="2"/>
      <c r="F17" s="2" t="s">
        <v>27</v>
      </c>
      <c r="G17" s="80" t="s">
        <v>26</v>
      </c>
      <c r="H17" s="81"/>
      <c r="J17" s="214" t="s">
        <v>108</v>
      </c>
      <c r="K17" s="215" t="s">
        <v>506</v>
      </c>
      <c r="L17" s="215" t="s">
        <v>500</v>
      </c>
      <c r="M17" s="215" t="s">
        <v>404</v>
      </c>
      <c r="N17" s="23" t="s">
        <v>496</v>
      </c>
      <c r="O17" s="235" t="s">
        <v>534</v>
      </c>
      <c r="P17" s="23">
        <v>7</v>
      </c>
      <c r="Q17" s="215" t="s">
        <v>25</v>
      </c>
      <c r="R17" s="215" t="s">
        <v>24</v>
      </c>
      <c r="S17" s="2"/>
      <c r="T17" s="2"/>
      <c r="U17" s="2"/>
      <c r="V17" s="2"/>
      <c r="W17" s="2"/>
      <c r="X17" s="15">
        <v>0</v>
      </c>
    </row>
    <row r="18" spans="1:24" x14ac:dyDescent="0.35">
      <c r="A18" s="10" t="s">
        <v>13</v>
      </c>
      <c r="B18" s="2" t="s">
        <v>45</v>
      </c>
      <c r="C18" s="2" t="s">
        <v>44</v>
      </c>
      <c r="D18" s="2" t="s">
        <v>97</v>
      </c>
      <c r="E18" s="2"/>
      <c r="F18" s="2" t="s">
        <v>27</v>
      </c>
      <c r="G18" s="80" t="s">
        <v>26</v>
      </c>
      <c r="H18" s="81"/>
      <c r="J18" s="214" t="s">
        <v>512</v>
      </c>
      <c r="K18" s="215" t="s">
        <v>502</v>
      </c>
      <c r="L18" s="215" t="s">
        <v>500</v>
      </c>
      <c r="M18" s="215" t="s">
        <v>404</v>
      </c>
      <c r="N18" s="23" t="s">
        <v>493</v>
      </c>
      <c r="O18" s="235" t="s">
        <v>534</v>
      </c>
      <c r="P18" s="23">
        <v>4</v>
      </c>
      <c r="Q18" s="215" t="s">
        <v>25</v>
      </c>
      <c r="R18" s="215" t="s">
        <v>24</v>
      </c>
      <c r="S18" s="2"/>
      <c r="T18" s="2"/>
      <c r="U18" s="2"/>
      <c r="V18" s="2"/>
      <c r="W18" s="2"/>
      <c r="X18" s="15">
        <v>2</v>
      </c>
    </row>
    <row r="19" spans="1:24" x14ac:dyDescent="0.35">
      <c r="A19" s="10" t="s">
        <v>14</v>
      </c>
      <c r="B19" s="2" t="s">
        <v>45</v>
      </c>
      <c r="C19" s="2" t="s">
        <v>45</v>
      </c>
      <c r="D19" s="2" t="s">
        <v>97</v>
      </c>
      <c r="E19" s="2"/>
      <c r="F19" s="2" t="s">
        <v>27</v>
      </c>
      <c r="G19" s="80" t="s">
        <v>26</v>
      </c>
      <c r="H19" s="81"/>
      <c r="J19" s="214" t="s">
        <v>513</v>
      </c>
      <c r="K19" s="215" t="s">
        <v>503</v>
      </c>
      <c r="L19" s="215" t="s">
        <v>500</v>
      </c>
      <c r="M19" s="215" t="s">
        <v>402</v>
      </c>
      <c r="N19" s="23" t="s">
        <v>493</v>
      </c>
      <c r="O19" s="235" t="s">
        <v>534</v>
      </c>
      <c r="P19" s="23">
        <v>4</v>
      </c>
      <c r="Q19" s="215" t="s">
        <v>25</v>
      </c>
      <c r="R19" s="215" t="s">
        <v>24</v>
      </c>
      <c r="S19" s="2"/>
      <c r="T19" s="2"/>
      <c r="U19" s="2"/>
      <c r="V19" s="2"/>
      <c r="W19" s="2"/>
      <c r="X19" s="15">
        <v>0</v>
      </c>
    </row>
    <row r="20" spans="1:24" x14ac:dyDescent="0.35">
      <c r="A20" s="10" t="s">
        <v>7</v>
      </c>
      <c r="B20" s="2" t="s">
        <v>4</v>
      </c>
      <c r="C20" s="9" t="s">
        <v>5</v>
      </c>
      <c r="D20" s="2" t="s">
        <v>97</v>
      </c>
      <c r="E20" s="42"/>
      <c r="F20" s="78" t="s">
        <v>28</v>
      </c>
      <c r="G20" s="78" t="s">
        <v>29</v>
      </c>
      <c r="H20" s="82"/>
      <c r="J20" s="214" t="s">
        <v>514</v>
      </c>
      <c r="K20" s="215" t="s">
        <v>505</v>
      </c>
      <c r="L20" s="215" t="s">
        <v>500</v>
      </c>
      <c r="M20" s="215" t="s">
        <v>402</v>
      </c>
      <c r="N20" s="23" t="s">
        <v>493</v>
      </c>
      <c r="O20" s="235" t="s">
        <v>534</v>
      </c>
      <c r="P20" s="23">
        <v>4</v>
      </c>
      <c r="Q20" s="215" t="s">
        <v>25</v>
      </c>
      <c r="R20" s="215" t="s">
        <v>24</v>
      </c>
      <c r="S20" s="2"/>
      <c r="T20" s="2"/>
      <c r="U20" s="2"/>
      <c r="V20" s="2"/>
      <c r="W20" s="2"/>
      <c r="X20" s="15">
        <v>0</v>
      </c>
    </row>
    <row r="21" spans="1:24" x14ac:dyDescent="0.35">
      <c r="A21" s="10" t="s">
        <v>6</v>
      </c>
      <c r="B21" s="2" t="s">
        <v>4</v>
      </c>
      <c r="C21" s="2" t="s">
        <v>44</v>
      </c>
      <c r="D21" s="2" t="s">
        <v>97</v>
      </c>
      <c r="E21" s="2"/>
      <c r="F21" s="2" t="s">
        <v>28</v>
      </c>
      <c r="G21" s="2" t="s">
        <v>29</v>
      </c>
      <c r="H21" s="45"/>
      <c r="J21" s="214" t="s">
        <v>515</v>
      </c>
      <c r="K21" s="215" t="s">
        <v>507</v>
      </c>
      <c r="L21" s="215" t="s">
        <v>500</v>
      </c>
      <c r="M21" s="215" t="s">
        <v>402</v>
      </c>
      <c r="N21" s="23" t="s">
        <v>493</v>
      </c>
      <c r="O21" s="235" t="s">
        <v>534</v>
      </c>
      <c r="P21" s="23">
        <v>4</v>
      </c>
      <c r="Q21" s="215" t="s">
        <v>25</v>
      </c>
      <c r="R21" s="215" t="s">
        <v>24</v>
      </c>
      <c r="S21" s="2"/>
      <c r="T21" s="2"/>
      <c r="U21" s="2"/>
      <c r="V21" s="2"/>
      <c r="W21" s="2"/>
      <c r="X21" s="15">
        <v>0</v>
      </c>
    </row>
    <row r="22" spans="1:24" x14ac:dyDescent="0.35">
      <c r="A22" s="10" t="s">
        <v>8</v>
      </c>
      <c r="B22" s="2" t="s">
        <v>4</v>
      </c>
      <c r="C22" s="2" t="s">
        <v>45</v>
      </c>
      <c r="D22" s="2" t="s">
        <v>96</v>
      </c>
      <c r="E22" s="2"/>
      <c r="F22" s="2" t="s">
        <v>28</v>
      </c>
      <c r="G22" s="2" t="s">
        <v>29</v>
      </c>
      <c r="H22" s="45"/>
      <c r="J22" s="214" t="s">
        <v>516</v>
      </c>
      <c r="K22" s="215" t="s">
        <v>504</v>
      </c>
      <c r="L22" s="215" t="s">
        <v>500</v>
      </c>
      <c r="M22" s="215" t="s">
        <v>402</v>
      </c>
      <c r="N22" s="23" t="s">
        <v>493</v>
      </c>
      <c r="O22" s="235" t="s">
        <v>534</v>
      </c>
      <c r="P22" s="23">
        <v>4</v>
      </c>
      <c r="Q22" s="215" t="s">
        <v>25</v>
      </c>
      <c r="R22" s="215" t="s">
        <v>24</v>
      </c>
      <c r="S22" s="2"/>
      <c r="T22" s="2"/>
      <c r="U22" s="2"/>
      <c r="V22" s="2"/>
      <c r="W22" s="2"/>
      <c r="X22" s="15">
        <v>0</v>
      </c>
    </row>
    <row r="23" spans="1:24" x14ac:dyDescent="0.35">
      <c r="A23" s="10" t="s">
        <v>9</v>
      </c>
      <c r="B23" s="2" t="s">
        <v>44</v>
      </c>
      <c r="C23" s="9" t="s">
        <v>5</v>
      </c>
      <c r="D23" s="2" t="s">
        <v>98</v>
      </c>
      <c r="E23" s="2"/>
      <c r="F23" s="2" t="s">
        <v>28</v>
      </c>
      <c r="G23" s="2" t="s">
        <v>29</v>
      </c>
      <c r="H23" s="45"/>
      <c r="J23" s="214" t="s">
        <v>517</v>
      </c>
      <c r="K23" s="215" t="s">
        <v>508</v>
      </c>
      <c r="L23" s="215" t="s">
        <v>500</v>
      </c>
      <c r="M23" s="215" t="s">
        <v>402</v>
      </c>
      <c r="N23" s="23" t="s">
        <v>493</v>
      </c>
      <c r="O23" s="235" t="s">
        <v>534</v>
      </c>
      <c r="P23" s="23">
        <v>4</v>
      </c>
      <c r="Q23" s="215" t="s">
        <v>25</v>
      </c>
      <c r="R23" s="215" t="s">
        <v>24</v>
      </c>
      <c r="S23" s="2"/>
      <c r="T23" s="2"/>
      <c r="U23" s="2"/>
      <c r="V23" s="2"/>
      <c r="W23" s="2"/>
      <c r="X23" s="15">
        <v>0</v>
      </c>
    </row>
    <row r="24" spans="1:24" x14ac:dyDescent="0.35">
      <c r="A24" s="10" t="s">
        <v>10</v>
      </c>
      <c r="B24" s="2" t="s">
        <v>44</v>
      </c>
      <c r="C24" s="2" t="s">
        <v>44</v>
      </c>
      <c r="D24" s="2" t="s">
        <v>96</v>
      </c>
      <c r="E24" s="2"/>
      <c r="F24" s="2" t="s">
        <v>28</v>
      </c>
      <c r="G24" s="2" t="s">
        <v>29</v>
      </c>
      <c r="H24" s="45"/>
      <c r="J24" s="214" t="s">
        <v>518</v>
      </c>
      <c r="K24" s="215" t="s">
        <v>509</v>
      </c>
      <c r="L24" s="215" t="s">
        <v>500</v>
      </c>
      <c r="M24" s="215" t="s">
        <v>402</v>
      </c>
      <c r="N24" s="23" t="s">
        <v>493</v>
      </c>
      <c r="O24" s="235" t="s">
        <v>534</v>
      </c>
      <c r="P24" s="23">
        <v>4</v>
      </c>
      <c r="Q24" s="215" t="s">
        <v>25</v>
      </c>
      <c r="R24" s="215" t="s">
        <v>24</v>
      </c>
      <c r="S24" s="2"/>
      <c r="T24" s="2"/>
      <c r="U24" s="2"/>
      <c r="V24" s="2"/>
      <c r="W24" s="2"/>
      <c r="X24" s="15">
        <v>0</v>
      </c>
    </row>
    <row r="25" spans="1:24" x14ac:dyDescent="0.35">
      <c r="A25" s="10" t="s">
        <v>11</v>
      </c>
      <c r="B25" s="2" t="s">
        <v>44</v>
      </c>
      <c r="C25" s="2" t="s">
        <v>45</v>
      </c>
      <c r="D25" s="2" t="s">
        <v>110</v>
      </c>
      <c r="E25" s="2"/>
      <c r="F25" s="2" t="s">
        <v>28</v>
      </c>
      <c r="G25" s="2" t="s">
        <v>29</v>
      </c>
      <c r="H25" s="45"/>
      <c r="J25" s="214" t="s">
        <v>519</v>
      </c>
      <c r="K25" s="215" t="s">
        <v>510</v>
      </c>
      <c r="L25" s="215" t="s">
        <v>500</v>
      </c>
      <c r="M25" s="215" t="s">
        <v>511</v>
      </c>
      <c r="N25" s="23" t="s">
        <v>497</v>
      </c>
      <c r="O25" s="235" t="s">
        <v>534</v>
      </c>
      <c r="P25" s="23">
        <v>8</v>
      </c>
      <c r="Q25" s="215" t="s">
        <v>25</v>
      </c>
      <c r="R25" s="215" t="s">
        <v>24</v>
      </c>
      <c r="S25" s="2"/>
      <c r="T25" s="2"/>
      <c r="U25" s="2"/>
      <c r="V25" s="2"/>
      <c r="W25" s="2"/>
      <c r="X25" s="15">
        <v>0</v>
      </c>
    </row>
    <row r="26" spans="1:24" x14ac:dyDescent="0.35">
      <c r="A26" s="10" t="s">
        <v>12</v>
      </c>
      <c r="B26" s="2" t="s">
        <v>45</v>
      </c>
      <c r="C26" s="9" t="s">
        <v>5</v>
      </c>
      <c r="D26" s="2" t="s">
        <v>97</v>
      </c>
      <c r="E26" s="2"/>
      <c r="F26" s="2" t="s">
        <v>28</v>
      </c>
      <c r="G26" s="2" t="s">
        <v>29</v>
      </c>
      <c r="H26" s="45"/>
      <c r="J26" s="214" t="s">
        <v>522</v>
      </c>
      <c r="K26" s="215" t="s">
        <v>521</v>
      </c>
      <c r="L26" s="215" t="s">
        <v>500</v>
      </c>
      <c r="M26" s="215" t="s">
        <v>473</v>
      </c>
      <c r="N26" s="23" t="s">
        <v>498</v>
      </c>
      <c r="O26" s="235" t="s">
        <v>534</v>
      </c>
      <c r="P26" s="23">
        <v>45</v>
      </c>
      <c r="Q26" s="215" t="s">
        <v>25</v>
      </c>
      <c r="R26" s="215" t="s">
        <v>24</v>
      </c>
      <c r="S26" s="2"/>
      <c r="T26" s="2"/>
      <c r="U26" s="2"/>
      <c r="V26" s="2"/>
      <c r="W26" s="2"/>
      <c r="X26" s="15">
        <v>0</v>
      </c>
    </row>
    <row r="27" spans="1:24" x14ac:dyDescent="0.35">
      <c r="A27" s="10" t="s">
        <v>13</v>
      </c>
      <c r="B27" s="2" t="s">
        <v>45</v>
      </c>
      <c r="C27" s="2" t="s">
        <v>44</v>
      </c>
      <c r="D27" s="2" t="s">
        <v>97</v>
      </c>
      <c r="E27" s="2"/>
      <c r="F27" s="2" t="s">
        <v>28</v>
      </c>
      <c r="G27" s="2" t="s">
        <v>29</v>
      </c>
      <c r="H27" s="45"/>
      <c r="J27" s="214" t="s">
        <v>523</v>
      </c>
      <c r="K27" s="215" t="s">
        <v>520</v>
      </c>
      <c r="L27" s="215" t="s">
        <v>500</v>
      </c>
      <c r="M27" s="215" t="s">
        <v>473</v>
      </c>
      <c r="N27" s="23" t="s">
        <v>498</v>
      </c>
      <c r="O27" s="235" t="s">
        <v>534</v>
      </c>
      <c r="P27" s="23">
        <v>45</v>
      </c>
      <c r="Q27" s="215" t="s">
        <v>25</v>
      </c>
      <c r="R27" s="215" t="s">
        <v>24</v>
      </c>
      <c r="S27" s="2"/>
      <c r="T27" s="2"/>
      <c r="U27" s="2"/>
      <c r="V27" s="2"/>
      <c r="W27" s="2"/>
      <c r="X27" s="15">
        <v>0</v>
      </c>
    </row>
    <row r="28" spans="1:24" x14ac:dyDescent="0.35">
      <c r="A28" s="10" t="s">
        <v>14</v>
      </c>
      <c r="B28" s="2" t="s">
        <v>45</v>
      </c>
      <c r="C28" s="2" t="s">
        <v>45</v>
      </c>
      <c r="D28" s="2" t="s">
        <v>97</v>
      </c>
      <c r="E28" s="2"/>
      <c r="F28" s="2" t="s">
        <v>28</v>
      </c>
      <c r="G28" s="2" t="s">
        <v>29</v>
      </c>
      <c r="H28" s="45"/>
      <c r="J28" s="45"/>
      <c r="K28" s="45"/>
      <c r="L28" s="45"/>
      <c r="M28" s="45"/>
      <c r="R28" s="12"/>
    </row>
    <row r="29" spans="1:24" x14ac:dyDescent="0.35">
      <c r="A29" s="10" t="s">
        <v>7</v>
      </c>
      <c r="B29" s="2" t="s">
        <v>4</v>
      </c>
      <c r="C29" s="9" t="s">
        <v>5</v>
      </c>
      <c r="D29" s="2" t="s">
        <v>109</v>
      </c>
      <c r="E29" s="2"/>
      <c r="F29" s="78" t="s">
        <v>30</v>
      </c>
      <c r="G29" s="78" t="s">
        <v>31</v>
      </c>
      <c r="H29" s="82"/>
      <c r="J29" s="82"/>
      <c r="K29" s="82"/>
      <c r="L29" s="82"/>
      <c r="M29" s="82"/>
      <c r="R29" s="12"/>
    </row>
    <row r="30" spans="1:24" x14ac:dyDescent="0.35">
      <c r="A30" s="10" t="s">
        <v>6</v>
      </c>
      <c r="B30" s="2" t="s">
        <v>4</v>
      </c>
      <c r="C30" s="2" t="s">
        <v>44</v>
      </c>
      <c r="D30" s="2" t="s">
        <v>109</v>
      </c>
      <c r="E30" s="2"/>
      <c r="F30" s="2" t="s">
        <v>30</v>
      </c>
      <c r="G30" s="2" t="s">
        <v>31</v>
      </c>
      <c r="H30" s="45"/>
      <c r="J30" s="45"/>
      <c r="K30" s="45"/>
      <c r="L30" s="45"/>
      <c r="M30" s="45"/>
      <c r="R30" s="12"/>
    </row>
    <row r="31" spans="1:24" x14ac:dyDescent="0.35">
      <c r="A31" s="10" t="s">
        <v>8</v>
      </c>
      <c r="B31" s="2" t="s">
        <v>4</v>
      </c>
      <c r="C31" s="2" t="s">
        <v>45</v>
      </c>
      <c r="D31" s="2" t="s">
        <v>109</v>
      </c>
      <c r="E31" s="2"/>
      <c r="F31" s="2" t="s">
        <v>30</v>
      </c>
      <c r="G31" s="2" t="s">
        <v>31</v>
      </c>
      <c r="H31" s="45"/>
      <c r="J31" s="45"/>
      <c r="K31" s="45"/>
      <c r="L31" s="45"/>
      <c r="M31" s="45"/>
      <c r="R31" s="12"/>
    </row>
    <row r="32" spans="1:24" x14ac:dyDescent="0.35">
      <c r="A32" s="10" t="s">
        <v>9</v>
      </c>
      <c r="B32" s="2" t="s">
        <v>44</v>
      </c>
      <c r="C32" s="9" t="s">
        <v>5</v>
      </c>
      <c r="D32" s="2"/>
      <c r="E32" s="2"/>
      <c r="F32" s="2" t="s">
        <v>30</v>
      </c>
      <c r="G32" s="2" t="s">
        <v>31</v>
      </c>
      <c r="H32" s="45"/>
      <c r="J32" s="45"/>
      <c r="K32" s="45"/>
      <c r="L32" s="45"/>
      <c r="M32" s="45"/>
      <c r="R32" s="12"/>
    </row>
    <row r="33" spans="1:18" x14ac:dyDescent="0.35">
      <c r="A33" s="10" t="s">
        <v>10</v>
      </c>
      <c r="B33" s="2" t="s">
        <v>44</v>
      </c>
      <c r="C33" s="2" t="s">
        <v>44</v>
      </c>
      <c r="D33" s="2"/>
      <c r="E33" s="2"/>
      <c r="F33" s="2" t="s">
        <v>30</v>
      </c>
      <c r="G33" s="2" t="s">
        <v>31</v>
      </c>
      <c r="H33" s="45"/>
      <c r="J33" s="45"/>
      <c r="K33" s="45"/>
      <c r="L33" s="45"/>
      <c r="M33" s="45"/>
      <c r="R33" s="12"/>
    </row>
    <row r="34" spans="1:18" x14ac:dyDescent="0.35">
      <c r="A34" s="10" t="s">
        <v>11</v>
      </c>
      <c r="B34" s="2" t="s">
        <v>44</v>
      </c>
      <c r="C34" s="2" t="s">
        <v>45</v>
      </c>
      <c r="D34" s="2"/>
      <c r="E34" s="2"/>
      <c r="F34" s="2" t="s">
        <v>30</v>
      </c>
      <c r="G34" s="2" t="s">
        <v>31</v>
      </c>
      <c r="H34" s="45"/>
      <c r="J34" s="45"/>
      <c r="K34" s="45"/>
      <c r="L34" s="45"/>
      <c r="M34" s="45"/>
      <c r="R34" s="12"/>
    </row>
    <row r="35" spans="1:18" x14ac:dyDescent="0.35">
      <c r="A35" s="10" t="s">
        <v>12</v>
      </c>
      <c r="B35" s="2" t="s">
        <v>45</v>
      </c>
      <c r="C35" s="9" t="s">
        <v>5</v>
      </c>
      <c r="D35" s="2"/>
      <c r="E35" s="2"/>
      <c r="F35" s="2" t="s">
        <v>30</v>
      </c>
      <c r="G35" s="2" t="s">
        <v>31</v>
      </c>
      <c r="H35" s="45"/>
      <c r="J35" s="45"/>
      <c r="K35" s="45"/>
      <c r="L35" s="45"/>
      <c r="M35" s="45"/>
      <c r="R35" s="12"/>
    </row>
    <row r="36" spans="1:18" x14ac:dyDescent="0.35">
      <c r="A36" s="10" t="s">
        <v>13</v>
      </c>
      <c r="B36" s="2" t="s">
        <v>45</v>
      </c>
      <c r="C36" s="2" t="s">
        <v>44</v>
      </c>
      <c r="D36" s="2"/>
      <c r="E36" s="2"/>
      <c r="F36" s="2" t="s">
        <v>30</v>
      </c>
      <c r="G36" s="2" t="s">
        <v>31</v>
      </c>
      <c r="H36" s="45"/>
      <c r="J36" s="45"/>
      <c r="K36" s="45"/>
      <c r="L36" s="45"/>
      <c r="M36" s="45"/>
      <c r="R36" s="12"/>
    </row>
    <row r="37" spans="1:18" x14ac:dyDescent="0.35">
      <c r="A37" s="10" t="s">
        <v>14</v>
      </c>
      <c r="B37" s="2" t="s">
        <v>45</v>
      </c>
      <c r="C37" s="2" t="s">
        <v>45</v>
      </c>
      <c r="D37" s="2"/>
      <c r="E37" s="2"/>
      <c r="F37" s="42" t="s">
        <v>30</v>
      </c>
      <c r="G37" s="42" t="s">
        <v>31</v>
      </c>
      <c r="H37" s="83"/>
      <c r="J37" s="83"/>
      <c r="K37" s="83"/>
      <c r="L37" s="83"/>
      <c r="M37" s="83"/>
      <c r="R37" s="12"/>
    </row>
    <row r="38" spans="1:18" x14ac:dyDescent="0.35">
      <c r="A38" s="10" t="s">
        <v>7</v>
      </c>
      <c r="B38" s="2" t="s">
        <v>4</v>
      </c>
      <c r="C38" s="9" t="s">
        <v>5</v>
      </c>
      <c r="D38" s="2"/>
      <c r="E38" s="2"/>
      <c r="F38" s="78" t="s">
        <v>32</v>
      </c>
      <c r="G38" s="78" t="s">
        <v>33</v>
      </c>
      <c r="H38" s="82"/>
      <c r="J38" s="82"/>
      <c r="K38" s="82"/>
      <c r="L38" s="82"/>
      <c r="M38" s="82"/>
      <c r="R38" s="12"/>
    </row>
    <row r="39" spans="1:18" x14ac:dyDescent="0.35">
      <c r="A39" s="10" t="s">
        <v>6</v>
      </c>
      <c r="B39" s="2" t="s">
        <v>4</v>
      </c>
      <c r="C39" s="2" t="s">
        <v>44</v>
      </c>
      <c r="D39" s="2"/>
      <c r="E39" s="2"/>
      <c r="F39" s="2" t="s">
        <v>32</v>
      </c>
      <c r="G39" s="2" t="s">
        <v>33</v>
      </c>
      <c r="H39" s="45"/>
      <c r="J39" s="45"/>
      <c r="K39" s="45"/>
      <c r="L39" s="45"/>
      <c r="M39" s="45"/>
      <c r="R39" s="12"/>
    </row>
    <row r="40" spans="1:18" x14ac:dyDescent="0.35">
      <c r="A40" s="10" t="s">
        <v>8</v>
      </c>
      <c r="B40" s="2" t="s">
        <v>4</v>
      </c>
      <c r="C40" s="2" t="s">
        <v>45</v>
      </c>
      <c r="D40" s="2"/>
      <c r="E40" s="2"/>
      <c r="F40" s="2" t="s">
        <v>32</v>
      </c>
      <c r="G40" s="2" t="s">
        <v>33</v>
      </c>
      <c r="H40" s="45"/>
      <c r="J40" s="45"/>
      <c r="K40" s="45"/>
      <c r="L40" s="45"/>
      <c r="M40" s="45"/>
      <c r="R40" s="12"/>
    </row>
    <row r="41" spans="1:18" x14ac:dyDescent="0.35">
      <c r="A41" s="10" t="s">
        <v>9</v>
      </c>
      <c r="B41" s="2" t="s">
        <v>44</v>
      </c>
      <c r="C41" s="9" t="s">
        <v>5</v>
      </c>
      <c r="D41" s="2"/>
      <c r="E41" s="2"/>
      <c r="F41" s="2" t="s">
        <v>32</v>
      </c>
      <c r="G41" s="2" t="s">
        <v>33</v>
      </c>
      <c r="H41" s="45"/>
      <c r="J41" s="45"/>
      <c r="K41" s="45"/>
      <c r="L41" s="45"/>
      <c r="M41" s="45"/>
      <c r="R41" s="12"/>
    </row>
    <row r="42" spans="1:18" x14ac:dyDescent="0.35">
      <c r="A42" s="10" t="s">
        <v>10</v>
      </c>
      <c r="B42" s="2" t="s">
        <v>44</v>
      </c>
      <c r="C42" s="2" t="s">
        <v>44</v>
      </c>
      <c r="D42" s="2"/>
      <c r="E42" s="2"/>
      <c r="F42" s="2" t="s">
        <v>32</v>
      </c>
      <c r="G42" s="2" t="s">
        <v>33</v>
      </c>
      <c r="H42" s="45"/>
      <c r="J42" s="45"/>
      <c r="K42" s="45"/>
      <c r="L42" s="45"/>
      <c r="M42" s="45"/>
      <c r="R42" s="12"/>
    </row>
    <row r="43" spans="1:18" x14ac:dyDescent="0.35">
      <c r="A43" s="10" t="s">
        <v>11</v>
      </c>
      <c r="B43" s="2" t="s">
        <v>44</v>
      </c>
      <c r="C43" s="2" t="s">
        <v>45</v>
      </c>
      <c r="D43" s="2"/>
      <c r="E43" s="2"/>
      <c r="F43" s="2" t="s">
        <v>32</v>
      </c>
      <c r="G43" s="2" t="s">
        <v>33</v>
      </c>
      <c r="H43" s="45"/>
      <c r="J43" s="45"/>
      <c r="K43" s="45"/>
      <c r="L43" s="45"/>
      <c r="M43" s="45"/>
      <c r="R43" s="12"/>
    </row>
    <row r="44" spans="1:18" x14ac:dyDescent="0.35">
      <c r="A44" s="10" t="s">
        <v>12</v>
      </c>
      <c r="B44" s="2" t="s">
        <v>45</v>
      </c>
      <c r="C44" s="9" t="s">
        <v>5</v>
      </c>
      <c r="D44" s="2"/>
      <c r="E44" s="2"/>
      <c r="F44" s="2" t="s">
        <v>32</v>
      </c>
      <c r="G44" s="2" t="s">
        <v>33</v>
      </c>
      <c r="H44" s="45"/>
      <c r="J44" s="45"/>
      <c r="K44" s="45"/>
      <c r="L44" s="45"/>
      <c r="M44" s="45"/>
      <c r="R44" s="12"/>
    </row>
    <row r="45" spans="1:18" x14ac:dyDescent="0.35">
      <c r="A45" s="10" t="s">
        <v>13</v>
      </c>
      <c r="B45" s="2" t="s">
        <v>45</v>
      </c>
      <c r="C45" s="2" t="s">
        <v>44</v>
      </c>
      <c r="D45" s="2"/>
      <c r="E45" s="2"/>
      <c r="F45" s="2" t="s">
        <v>32</v>
      </c>
      <c r="G45" s="2" t="s">
        <v>33</v>
      </c>
      <c r="H45" s="45"/>
      <c r="J45" s="45"/>
      <c r="K45" s="45"/>
      <c r="L45" s="45"/>
      <c r="M45" s="45"/>
      <c r="R45" s="12"/>
    </row>
    <row r="46" spans="1:18" ht="15" thickBot="1" x14ac:dyDescent="0.4">
      <c r="A46" s="11" t="s">
        <v>14</v>
      </c>
      <c r="B46" s="6" t="s">
        <v>45</v>
      </c>
      <c r="C46" s="6" t="s">
        <v>45</v>
      </c>
      <c r="D46" s="6"/>
      <c r="E46" s="6"/>
      <c r="F46" s="6" t="s">
        <v>32</v>
      </c>
      <c r="G46" s="6" t="s">
        <v>33</v>
      </c>
      <c r="H46" s="45"/>
      <c r="J46" s="45"/>
      <c r="K46" s="45"/>
      <c r="L46" s="45"/>
      <c r="M46" s="45"/>
      <c r="R46" s="12"/>
    </row>
    <row r="47" spans="1:18" x14ac:dyDescent="0.35">
      <c r="R47" s="12"/>
    </row>
    <row r="48" spans="1:18" x14ac:dyDescent="0.35">
      <c r="R48" s="12"/>
    </row>
    <row r="49" spans="2:18" x14ac:dyDescent="0.35">
      <c r="R49" s="12"/>
    </row>
    <row r="50" spans="2:18" x14ac:dyDescent="0.35">
      <c r="D50" t="s">
        <v>275</v>
      </c>
      <c r="E50" t="s">
        <v>274</v>
      </c>
      <c r="F50" t="s">
        <v>280</v>
      </c>
      <c r="R50" s="12"/>
    </row>
    <row r="51" spans="2:18" x14ac:dyDescent="0.35">
      <c r="B51" s="57">
        <v>1</v>
      </c>
      <c r="C51" s="57"/>
      <c r="D51" s="79" t="s">
        <v>157</v>
      </c>
      <c r="E51" s="80" t="s">
        <v>158</v>
      </c>
      <c r="F51" s="80" t="s">
        <v>159</v>
      </c>
      <c r="G51" s="80" t="s">
        <v>160</v>
      </c>
      <c r="R51" s="12"/>
    </row>
    <row r="52" spans="2:18" x14ac:dyDescent="0.35">
      <c r="B52" s="57">
        <v>2</v>
      </c>
      <c r="C52" s="57"/>
      <c r="D52" s="80" t="s">
        <v>159</v>
      </c>
      <c r="E52" s="80" t="s">
        <v>160</v>
      </c>
      <c r="F52" s="80" t="s">
        <v>161</v>
      </c>
      <c r="G52" s="81" t="s">
        <v>587</v>
      </c>
      <c r="R52" s="12"/>
    </row>
    <row r="53" spans="2:18" x14ac:dyDescent="0.35">
      <c r="B53" s="57">
        <v>3</v>
      </c>
      <c r="C53" s="57"/>
      <c r="D53" s="80" t="s">
        <v>158</v>
      </c>
      <c r="E53" s="80" t="s">
        <v>159</v>
      </c>
      <c r="F53" s="79" t="s">
        <v>157</v>
      </c>
      <c r="R53" s="12"/>
    </row>
    <row r="54" spans="2:18" x14ac:dyDescent="0.35">
      <c r="D54" s="79" t="s">
        <v>157</v>
      </c>
      <c r="E54" s="81" t="s">
        <v>163</v>
      </c>
      <c r="F54" s="79" t="s">
        <v>157</v>
      </c>
      <c r="G54" s="81" t="s">
        <v>23</v>
      </c>
      <c r="R54" s="12"/>
    </row>
    <row r="55" spans="2:18" x14ac:dyDescent="0.35">
      <c r="D55" s="81" t="s">
        <v>23</v>
      </c>
      <c r="E55" s="81" t="s">
        <v>164</v>
      </c>
      <c r="F55" s="81" t="s">
        <v>23</v>
      </c>
      <c r="R55" s="12"/>
    </row>
    <row r="56" spans="2:18" x14ac:dyDescent="0.35">
      <c r="D56" s="81" t="s">
        <v>165</v>
      </c>
      <c r="E56" s="81" t="s">
        <v>166</v>
      </c>
      <c r="F56" s="81" t="s">
        <v>165</v>
      </c>
      <c r="R56" s="12"/>
    </row>
    <row r="57" spans="2:18" x14ac:dyDescent="0.35">
      <c r="R57" s="12"/>
    </row>
    <row r="58" spans="2:18" x14ac:dyDescent="0.35">
      <c r="E58" s="81" t="s">
        <v>163</v>
      </c>
      <c r="F58" s="81" t="s">
        <v>169</v>
      </c>
      <c r="G58" t="s">
        <v>170</v>
      </c>
      <c r="H58">
        <v>500</v>
      </c>
      <c r="R58" s="12"/>
    </row>
    <row r="59" spans="2:18" x14ac:dyDescent="0.35">
      <c r="E59" s="81" t="s">
        <v>167</v>
      </c>
      <c r="H59">
        <v>2000</v>
      </c>
      <c r="R59" s="12"/>
    </row>
    <row r="60" spans="2:18" x14ac:dyDescent="0.35">
      <c r="E60" s="81" t="s">
        <v>168</v>
      </c>
      <c r="H60">
        <v>700</v>
      </c>
      <c r="R60" s="12"/>
    </row>
    <row r="61" spans="2:18" x14ac:dyDescent="0.35">
      <c r="R61" s="12"/>
    </row>
    <row r="62" spans="2:18" x14ac:dyDescent="0.35">
      <c r="R62" s="12"/>
    </row>
    <row r="63" spans="2:18" x14ac:dyDescent="0.35">
      <c r="R63" s="12"/>
    </row>
    <row r="64" spans="2:18" x14ac:dyDescent="0.35">
      <c r="R64" s="12"/>
    </row>
    <row r="65" spans="18:18" x14ac:dyDescent="0.35">
      <c r="R65" s="12"/>
    </row>
    <row r="66" spans="18:18" x14ac:dyDescent="0.35">
      <c r="R66" s="12"/>
    </row>
    <row r="67" spans="18:18" x14ac:dyDescent="0.35">
      <c r="R67" s="12"/>
    </row>
    <row r="68" spans="18:18" x14ac:dyDescent="0.35">
      <c r="R68" s="12"/>
    </row>
    <row r="69" spans="18:18" x14ac:dyDescent="0.35">
      <c r="R69" s="12"/>
    </row>
    <row r="70" spans="18:18" x14ac:dyDescent="0.35">
      <c r="R70" s="12"/>
    </row>
    <row r="71" spans="18:18" x14ac:dyDescent="0.35">
      <c r="R71" s="12"/>
    </row>
    <row r="72" spans="18:18" x14ac:dyDescent="0.35">
      <c r="R72" s="12"/>
    </row>
    <row r="73" spans="18:18" x14ac:dyDescent="0.35">
      <c r="R73" s="12"/>
    </row>
    <row r="74" spans="18:18" x14ac:dyDescent="0.35">
      <c r="R74" s="12"/>
    </row>
    <row r="75" spans="18:18" x14ac:dyDescent="0.35">
      <c r="R75" s="12"/>
    </row>
    <row r="76" spans="18:18" x14ac:dyDescent="0.35">
      <c r="R76" s="12"/>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C6E50-955B-4E00-B5CF-CDCA70B3C5B4}">
  <dimension ref="A1:M35"/>
  <sheetViews>
    <sheetView tabSelected="1" topLeftCell="E1" workbookViewId="0">
      <selection activeCell="I5" sqref="I5"/>
    </sheetView>
  </sheetViews>
  <sheetFormatPr defaultRowHeight="14.5" x14ac:dyDescent="0.35"/>
  <cols>
    <col min="1" max="1" width="9.26953125" customWidth="1"/>
    <col min="2" max="2" width="8.26953125" bestFit="1" customWidth="1"/>
    <col min="3" max="3" width="20.90625" bestFit="1" customWidth="1"/>
    <col min="4" max="4" width="34.54296875" customWidth="1"/>
    <col min="5" max="5" width="24.6328125" customWidth="1"/>
    <col min="6" max="6" width="14.81640625" bestFit="1" customWidth="1"/>
    <col min="7" max="7" width="11.08984375" style="1" customWidth="1"/>
    <col min="8" max="8" width="13.81640625" style="1" bestFit="1" customWidth="1"/>
    <col min="9" max="9" width="64.453125" style="1" bestFit="1" customWidth="1"/>
    <col min="10" max="10" width="64.6328125" customWidth="1"/>
    <col min="11" max="11" width="56.90625" bestFit="1" customWidth="1"/>
    <col min="12" max="12" width="43.81640625" customWidth="1"/>
  </cols>
  <sheetData>
    <row r="1" spans="1:13" x14ac:dyDescent="0.35">
      <c r="A1" s="305" t="s">
        <v>77</v>
      </c>
      <c r="B1" s="306" t="s">
        <v>71</v>
      </c>
      <c r="C1" s="306" t="s">
        <v>35</v>
      </c>
      <c r="D1" s="306" t="s">
        <v>501</v>
      </c>
      <c r="E1" s="306" t="s">
        <v>295</v>
      </c>
      <c r="F1" s="306" t="s">
        <v>72</v>
      </c>
      <c r="G1" s="306" t="s">
        <v>439</v>
      </c>
      <c r="H1" s="306" t="s">
        <v>492</v>
      </c>
      <c r="I1" s="305" t="s">
        <v>565</v>
      </c>
      <c r="J1" s="306" t="s">
        <v>60</v>
      </c>
      <c r="K1" s="306" t="s">
        <v>487</v>
      </c>
      <c r="L1" s="307" t="s">
        <v>75</v>
      </c>
    </row>
    <row r="2" spans="1:13" x14ac:dyDescent="0.35">
      <c r="A2" s="305"/>
      <c r="B2" s="306"/>
      <c r="C2" s="306"/>
      <c r="D2" s="306"/>
      <c r="E2" s="306"/>
      <c r="F2" s="306"/>
      <c r="G2" s="306"/>
      <c r="H2" s="306"/>
      <c r="I2" s="305"/>
      <c r="J2" s="306"/>
      <c r="K2" s="306"/>
      <c r="L2" s="307"/>
    </row>
    <row r="3" spans="1:13" x14ac:dyDescent="0.35">
      <c r="A3" s="13">
        <v>1</v>
      </c>
      <c r="B3" s="4" t="s">
        <v>70</v>
      </c>
      <c r="C3" s="240" t="s">
        <v>64</v>
      </c>
      <c r="E3" s="241"/>
      <c r="F3" s="241"/>
      <c r="G3" s="206"/>
      <c r="H3" s="13"/>
      <c r="I3" s="13"/>
      <c r="J3" s="13"/>
      <c r="K3" s="93"/>
      <c r="L3" s="93"/>
      <c r="M3" s="2"/>
    </row>
    <row r="4" spans="1:13" x14ac:dyDescent="0.35">
      <c r="A4" s="12">
        <v>2</v>
      </c>
      <c r="B4" s="2" t="s">
        <v>70</v>
      </c>
      <c r="C4" s="38" t="s">
        <v>89</v>
      </c>
      <c r="D4" s="199" t="s">
        <v>403</v>
      </c>
      <c r="E4" s="199" t="s">
        <v>478</v>
      </c>
      <c r="F4" s="90" t="s">
        <v>4</v>
      </c>
      <c r="G4" s="12">
        <v>3</v>
      </c>
      <c r="H4" s="12" t="s">
        <v>494</v>
      </c>
      <c r="I4" s="12" t="s">
        <v>612</v>
      </c>
      <c r="J4" s="42" t="s">
        <v>554</v>
      </c>
      <c r="K4" s="42" t="s">
        <v>489</v>
      </c>
      <c r="L4" s="2" t="s">
        <v>482</v>
      </c>
    </row>
    <row r="5" spans="1:13" x14ac:dyDescent="0.35">
      <c r="A5" s="12">
        <v>3</v>
      </c>
      <c r="B5" s="2" t="s">
        <v>70</v>
      </c>
      <c r="C5" s="38" t="s">
        <v>89</v>
      </c>
      <c r="D5" s="199" t="s">
        <v>402</v>
      </c>
      <c r="E5" s="93" t="s">
        <v>477</v>
      </c>
      <c r="F5" s="206" t="s">
        <v>44</v>
      </c>
      <c r="G5" s="206">
        <v>4</v>
      </c>
      <c r="H5" s="206" t="s">
        <v>493</v>
      </c>
      <c r="I5" s="12" t="s">
        <v>561</v>
      </c>
      <c r="J5" s="42" t="s">
        <v>555</v>
      </c>
      <c r="K5" s="42" t="s">
        <v>490</v>
      </c>
      <c r="L5" s="2" t="s">
        <v>482</v>
      </c>
    </row>
    <row r="6" spans="1:13" x14ac:dyDescent="0.35">
      <c r="A6" s="12">
        <v>4</v>
      </c>
      <c r="B6" s="2" t="s">
        <v>70</v>
      </c>
      <c r="C6" s="38" t="s">
        <v>89</v>
      </c>
      <c r="D6" s="199" t="s">
        <v>465</v>
      </c>
      <c r="E6" s="199" t="s">
        <v>499</v>
      </c>
      <c r="F6" s="206" t="s">
        <v>4</v>
      </c>
      <c r="G6" s="12">
        <v>6</v>
      </c>
      <c r="H6" s="12" t="s">
        <v>495</v>
      </c>
      <c r="I6" s="12" t="s">
        <v>561</v>
      </c>
      <c r="J6" s="42" t="s">
        <v>556</v>
      </c>
      <c r="K6" s="42" t="s">
        <v>490</v>
      </c>
      <c r="L6" s="2" t="s">
        <v>482</v>
      </c>
    </row>
    <row r="7" spans="1:13" x14ac:dyDescent="0.35">
      <c r="A7" s="12">
        <v>5</v>
      </c>
      <c r="B7" s="2" t="s">
        <v>70</v>
      </c>
      <c r="C7" s="38" t="s">
        <v>89</v>
      </c>
      <c r="D7" s="199" t="s">
        <v>404</v>
      </c>
      <c r="E7" s="199" t="s">
        <v>479</v>
      </c>
      <c r="F7" s="206" t="s">
        <v>44</v>
      </c>
      <c r="G7" s="12">
        <v>6</v>
      </c>
      <c r="H7" s="12" t="s">
        <v>495</v>
      </c>
      <c r="I7" s="12" t="s">
        <v>561</v>
      </c>
      <c r="J7" s="42" t="s">
        <v>556</v>
      </c>
      <c r="K7" s="42"/>
      <c r="L7" s="2" t="s">
        <v>482</v>
      </c>
    </row>
    <row r="8" spans="1:13" x14ac:dyDescent="0.35">
      <c r="A8" s="12">
        <v>6</v>
      </c>
      <c r="B8" s="2" t="s">
        <v>70</v>
      </c>
      <c r="C8" s="38" t="s">
        <v>89</v>
      </c>
      <c r="D8" s="199" t="s">
        <v>486</v>
      </c>
      <c r="E8" s="199" t="s">
        <v>479</v>
      </c>
      <c r="F8" s="206" t="s">
        <v>44</v>
      </c>
      <c r="G8" s="12">
        <v>7</v>
      </c>
      <c r="H8" s="12" t="s">
        <v>496</v>
      </c>
      <c r="I8" s="12" t="s">
        <v>561</v>
      </c>
      <c r="J8" s="42" t="s">
        <v>557</v>
      </c>
      <c r="K8" s="42"/>
      <c r="L8" s="2" t="s">
        <v>482</v>
      </c>
    </row>
    <row r="9" spans="1:13" x14ac:dyDescent="0.35">
      <c r="A9" s="12">
        <v>8</v>
      </c>
      <c r="B9" s="2" t="s">
        <v>70</v>
      </c>
      <c r="C9" s="38" t="s">
        <v>89</v>
      </c>
      <c r="D9" s="199" t="s">
        <v>58</v>
      </c>
      <c r="E9" s="199" t="s">
        <v>483</v>
      </c>
      <c r="F9" s="206" t="s">
        <v>4</v>
      </c>
      <c r="G9" s="12">
        <v>12</v>
      </c>
      <c r="H9" s="12" t="s">
        <v>497</v>
      </c>
      <c r="I9" s="12" t="s">
        <v>561</v>
      </c>
      <c r="J9" s="42" t="s">
        <v>558</v>
      </c>
      <c r="K9" s="42" t="s">
        <v>491</v>
      </c>
      <c r="L9" s="2" t="s">
        <v>482</v>
      </c>
    </row>
    <row r="10" spans="1:13" x14ac:dyDescent="0.35">
      <c r="A10" s="12">
        <v>9</v>
      </c>
      <c r="B10" s="2" t="s">
        <v>70</v>
      </c>
      <c r="C10" s="38" t="s">
        <v>89</v>
      </c>
      <c r="D10" s="199" t="s">
        <v>58</v>
      </c>
      <c r="E10" s="199" t="s">
        <v>484</v>
      </c>
      <c r="F10" s="206" t="s">
        <v>4</v>
      </c>
      <c r="G10" s="12">
        <v>16</v>
      </c>
      <c r="H10" s="12" t="s">
        <v>497</v>
      </c>
      <c r="I10" s="12" t="s">
        <v>561</v>
      </c>
      <c r="J10" s="42" t="s">
        <v>559</v>
      </c>
      <c r="K10" s="42"/>
      <c r="L10" s="2" t="s">
        <v>482</v>
      </c>
    </row>
    <row r="11" spans="1:13" x14ac:dyDescent="0.35">
      <c r="A11" s="12">
        <v>10</v>
      </c>
      <c r="B11" s="2" t="s">
        <v>70</v>
      </c>
      <c r="C11" s="38" t="s">
        <v>89</v>
      </c>
      <c r="D11" s="221" t="s">
        <v>524</v>
      </c>
      <c r="E11" s="221" t="s">
        <v>525</v>
      </c>
      <c r="F11" s="222" t="s">
        <v>44</v>
      </c>
      <c r="G11" s="222">
        <v>9</v>
      </c>
      <c r="H11" s="222" t="s">
        <v>526</v>
      </c>
      <c r="I11" s="222" t="s">
        <v>561</v>
      </c>
      <c r="J11" s="223" t="s">
        <v>531</v>
      </c>
      <c r="K11" s="2"/>
      <c r="L11" s="2"/>
    </row>
    <row r="12" spans="1:13" x14ac:dyDescent="0.35">
      <c r="A12" s="12">
        <v>11</v>
      </c>
      <c r="B12" s="2" t="s">
        <v>70</v>
      </c>
      <c r="C12" s="38" t="s">
        <v>89</v>
      </c>
      <c r="D12" s="199" t="s">
        <v>472</v>
      </c>
      <c r="E12" s="199" t="s">
        <v>480</v>
      </c>
      <c r="F12" s="206" t="s">
        <v>44</v>
      </c>
      <c r="G12" s="13">
        <v>23</v>
      </c>
      <c r="H12" s="13" t="s">
        <v>497</v>
      </c>
      <c r="I12" s="12" t="s">
        <v>561</v>
      </c>
      <c r="J12" s="217" t="s">
        <v>560</v>
      </c>
      <c r="K12" s="217" t="s">
        <v>488</v>
      </c>
      <c r="L12" s="217" t="s">
        <v>482</v>
      </c>
    </row>
    <row r="13" spans="1:13" x14ac:dyDescent="0.35">
      <c r="A13" s="216">
        <v>12</v>
      </c>
      <c r="B13" s="2" t="s">
        <v>70</v>
      </c>
      <c r="C13" s="38" t="s">
        <v>89</v>
      </c>
      <c r="D13" s="224" t="s">
        <v>473</v>
      </c>
      <c r="E13" s="224" t="s">
        <v>481</v>
      </c>
      <c r="F13" s="225" t="s">
        <v>44</v>
      </c>
      <c r="G13" s="222">
        <v>35</v>
      </c>
      <c r="H13" s="222" t="s">
        <v>498</v>
      </c>
      <c r="I13" s="222" t="s">
        <v>561</v>
      </c>
      <c r="J13" s="223" t="s">
        <v>530</v>
      </c>
      <c r="K13" s="42"/>
      <c r="L13" s="42" t="s">
        <v>482</v>
      </c>
    </row>
    <row r="14" spans="1:13" x14ac:dyDescent="0.35">
      <c r="A14" s="12">
        <v>13</v>
      </c>
      <c r="B14" s="2" t="s">
        <v>70</v>
      </c>
      <c r="C14" s="38" t="s">
        <v>89</v>
      </c>
      <c r="D14" s="223" t="s">
        <v>404</v>
      </c>
      <c r="E14" s="223" t="s">
        <v>506</v>
      </c>
      <c r="F14" s="222" t="s">
        <v>500</v>
      </c>
      <c r="G14" s="222">
        <v>7</v>
      </c>
      <c r="H14" s="222" t="s">
        <v>496</v>
      </c>
      <c r="I14" s="222" t="s">
        <v>561</v>
      </c>
      <c r="J14" s="224" t="s">
        <v>528</v>
      </c>
      <c r="K14" s="199"/>
      <c r="L14" s="42" t="s">
        <v>482</v>
      </c>
    </row>
    <row r="15" spans="1:13" x14ac:dyDescent="0.35">
      <c r="A15" s="12">
        <v>14</v>
      </c>
      <c r="B15" s="2" t="s">
        <v>70</v>
      </c>
      <c r="C15" s="38" t="s">
        <v>89</v>
      </c>
      <c r="D15" s="223" t="s">
        <v>404</v>
      </c>
      <c r="E15" s="223" t="s">
        <v>502</v>
      </c>
      <c r="F15" s="222" t="s">
        <v>500</v>
      </c>
      <c r="G15" s="222">
        <v>4</v>
      </c>
      <c r="H15" s="225" t="s">
        <v>493</v>
      </c>
      <c r="I15" s="222" t="s">
        <v>561</v>
      </c>
      <c r="J15" s="224" t="s">
        <v>528</v>
      </c>
      <c r="K15" s="199"/>
      <c r="L15" s="42" t="s">
        <v>482</v>
      </c>
    </row>
    <row r="16" spans="1:13" x14ac:dyDescent="0.35">
      <c r="A16" s="12">
        <v>15</v>
      </c>
      <c r="B16" s="2" t="s">
        <v>70</v>
      </c>
      <c r="C16" s="38" t="s">
        <v>89</v>
      </c>
      <c r="D16" s="223" t="s">
        <v>402</v>
      </c>
      <c r="E16" s="223" t="s">
        <v>503</v>
      </c>
      <c r="F16" s="222" t="s">
        <v>500</v>
      </c>
      <c r="G16" s="222">
        <v>4</v>
      </c>
      <c r="H16" s="225" t="s">
        <v>493</v>
      </c>
      <c r="I16" s="222" t="s">
        <v>561</v>
      </c>
      <c r="J16" s="224" t="s">
        <v>528</v>
      </c>
      <c r="K16" s="199"/>
      <c r="L16" s="42" t="s">
        <v>482</v>
      </c>
    </row>
    <row r="17" spans="1:12" x14ac:dyDescent="0.35">
      <c r="A17" s="216">
        <v>16</v>
      </c>
      <c r="B17" s="2" t="s">
        <v>70</v>
      </c>
      <c r="C17" s="38" t="s">
        <v>89</v>
      </c>
      <c r="D17" s="223" t="s">
        <v>402</v>
      </c>
      <c r="E17" s="223" t="s">
        <v>505</v>
      </c>
      <c r="F17" s="222" t="s">
        <v>500</v>
      </c>
      <c r="G17" s="226">
        <v>4</v>
      </c>
      <c r="H17" s="225" t="s">
        <v>493</v>
      </c>
      <c r="I17" s="222" t="s">
        <v>561</v>
      </c>
      <c r="J17" s="224" t="s">
        <v>528</v>
      </c>
      <c r="K17" s="205"/>
      <c r="L17" s="42" t="s">
        <v>482</v>
      </c>
    </row>
    <row r="18" spans="1:12" x14ac:dyDescent="0.35">
      <c r="A18" s="12">
        <v>17</v>
      </c>
      <c r="B18" s="2" t="s">
        <v>70</v>
      </c>
      <c r="C18" s="38" t="s">
        <v>89</v>
      </c>
      <c r="D18" s="223" t="s">
        <v>402</v>
      </c>
      <c r="E18" s="223" t="s">
        <v>507</v>
      </c>
      <c r="F18" s="222" t="s">
        <v>500</v>
      </c>
      <c r="G18" s="222">
        <v>4</v>
      </c>
      <c r="H18" s="225" t="s">
        <v>493</v>
      </c>
      <c r="I18" s="222" t="s">
        <v>561</v>
      </c>
      <c r="J18" s="224" t="s">
        <v>528</v>
      </c>
      <c r="K18" s="205"/>
      <c r="L18" s="42" t="s">
        <v>482</v>
      </c>
    </row>
    <row r="19" spans="1:12" x14ac:dyDescent="0.35">
      <c r="A19" s="12">
        <v>18</v>
      </c>
      <c r="B19" s="2" t="s">
        <v>70</v>
      </c>
      <c r="C19" s="38" t="s">
        <v>89</v>
      </c>
      <c r="D19" s="223" t="s">
        <v>402</v>
      </c>
      <c r="E19" s="223" t="s">
        <v>504</v>
      </c>
      <c r="F19" s="222" t="s">
        <v>500</v>
      </c>
      <c r="G19" s="222">
        <v>4</v>
      </c>
      <c r="H19" s="225" t="s">
        <v>493</v>
      </c>
      <c r="I19" s="222" t="s">
        <v>561</v>
      </c>
      <c r="J19" s="224" t="s">
        <v>528</v>
      </c>
      <c r="K19" s="205"/>
      <c r="L19" s="42" t="s">
        <v>482</v>
      </c>
    </row>
    <row r="20" spans="1:12" x14ac:dyDescent="0.35">
      <c r="A20" s="12">
        <v>19</v>
      </c>
      <c r="B20" s="2" t="s">
        <v>70</v>
      </c>
      <c r="C20" s="38" t="s">
        <v>89</v>
      </c>
      <c r="D20" s="223" t="s">
        <v>402</v>
      </c>
      <c r="E20" s="223" t="s">
        <v>508</v>
      </c>
      <c r="F20" s="222" t="s">
        <v>500</v>
      </c>
      <c r="G20" s="222">
        <v>4</v>
      </c>
      <c r="H20" s="225" t="s">
        <v>493</v>
      </c>
      <c r="I20" s="222" t="s">
        <v>561</v>
      </c>
      <c r="J20" s="224" t="s">
        <v>528</v>
      </c>
      <c r="K20" s="205"/>
      <c r="L20" s="42" t="s">
        <v>482</v>
      </c>
    </row>
    <row r="21" spans="1:12" x14ac:dyDescent="0.35">
      <c r="A21" s="216">
        <v>20</v>
      </c>
      <c r="B21" s="2" t="s">
        <v>70</v>
      </c>
      <c r="C21" s="38" t="s">
        <v>89</v>
      </c>
      <c r="D21" s="223" t="s">
        <v>402</v>
      </c>
      <c r="E21" s="223" t="s">
        <v>509</v>
      </c>
      <c r="F21" s="222" t="s">
        <v>500</v>
      </c>
      <c r="G21" s="222">
        <v>4</v>
      </c>
      <c r="H21" s="225" t="s">
        <v>493</v>
      </c>
      <c r="I21" s="222" t="s">
        <v>561</v>
      </c>
      <c r="J21" s="224" t="s">
        <v>528</v>
      </c>
      <c r="K21" s="205"/>
      <c r="L21" s="42" t="s">
        <v>482</v>
      </c>
    </row>
    <row r="22" spans="1:12" x14ac:dyDescent="0.35">
      <c r="A22" s="12">
        <v>21</v>
      </c>
      <c r="B22" s="2" t="s">
        <v>70</v>
      </c>
      <c r="C22" s="38" t="s">
        <v>89</v>
      </c>
      <c r="D22" s="223" t="s">
        <v>511</v>
      </c>
      <c r="E22" s="223" t="s">
        <v>510</v>
      </c>
      <c r="F22" s="222" t="s">
        <v>500</v>
      </c>
      <c r="G22" s="222">
        <v>8</v>
      </c>
      <c r="H22" s="222" t="s">
        <v>497</v>
      </c>
      <c r="I22" s="222" t="s">
        <v>561</v>
      </c>
      <c r="J22" s="224" t="s">
        <v>529</v>
      </c>
      <c r="K22" s="205"/>
      <c r="L22" s="42" t="s">
        <v>482</v>
      </c>
    </row>
    <row r="23" spans="1:12" x14ac:dyDescent="0.35">
      <c r="A23" s="12">
        <v>22</v>
      </c>
      <c r="B23" s="2" t="s">
        <v>70</v>
      </c>
      <c r="C23" s="38" t="s">
        <v>89</v>
      </c>
      <c r="D23" s="224" t="s">
        <v>473</v>
      </c>
      <c r="E23" s="223" t="s">
        <v>521</v>
      </c>
      <c r="F23" s="222" t="s">
        <v>500</v>
      </c>
      <c r="G23" s="222">
        <v>45</v>
      </c>
      <c r="H23" s="222" t="s">
        <v>498</v>
      </c>
      <c r="I23" s="222" t="s">
        <v>561</v>
      </c>
      <c r="J23" s="224" t="s">
        <v>529</v>
      </c>
      <c r="K23" s="205"/>
      <c r="L23" s="42" t="s">
        <v>482</v>
      </c>
    </row>
    <row r="24" spans="1:12" x14ac:dyDescent="0.35">
      <c r="A24" s="12">
        <v>23</v>
      </c>
      <c r="B24" s="2" t="s">
        <v>70</v>
      </c>
      <c r="C24" s="38" t="s">
        <v>89</v>
      </c>
      <c r="D24" s="224" t="s">
        <v>473</v>
      </c>
      <c r="E24" s="223" t="s">
        <v>520</v>
      </c>
      <c r="F24" s="222" t="s">
        <v>500</v>
      </c>
      <c r="G24" s="222">
        <v>45</v>
      </c>
      <c r="H24" s="222" t="s">
        <v>498</v>
      </c>
      <c r="I24" s="222" t="s">
        <v>561</v>
      </c>
      <c r="J24" s="224" t="s">
        <v>529</v>
      </c>
      <c r="K24" s="199"/>
      <c r="L24" s="42" t="s">
        <v>482</v>
      </c>
    </row>
    <row r="25" spans="1:12" ht="58" x14ac:dyDescent="0.35">
      <c r="A25" s="12">
        <v>7</v>
      </c>
      <c r="B25" s="2" t="s">
        <v>70</v>
      </c>
      <c r="C25" s="38" t="s">
        <v>90</v>
      </c>
      <c r="D25" s="35" t="s">
        <v>399</v>
      </c>
      <c r="E25" s="219" t="s">
        <v>562</v>
      </c>
      <c r="F25" s="219" t="s">
        <v>563</v>
      </c>
      <c r="G25" s="207"/>
      <c r="H25" s="207"/>
      <c r="I25" s="219"/>
      <c r="J25" s="35"/>
      <c r="K25" s="198"/>
      <c r="L25" s="36" t="s">
        <v>401</v>
      </c>
    </row>
    <row r="26" spans="1:12" ht="58" x14ac:dyDescent="0.35">
      <c r="A26" s="12">
        <v>8</v>
      </c>
      <c r="B26" s="2" t="s">
        <v>70</v>
      </c>
      <c r="C26" s="38"/>
      <c r="D26" s="40" t="s">
        <v>91</v>
      </c>
      <c r="E26" s="35" t="s">
        <v>92</v>
      </c>
      <c r="F26" s="198"/>
      <c r="G26" s="207"/>
      <c r="H26" s="207"/>
      <c r="I26" s="207"/>
      <c r="J26" s="39"/>
      <c r="K26" s="39"/>
      <c r="L26" s="37" t="s">
        <v>400</v>
      </c>
    </row>
    <row r="27" spans="1:12" x14ac:dyDescent="0.35">
      <c r="A27" s="12">
        <v>9</v>
      </c>
      <c r="B27" s="295" t="s">
        <v>76</v>
      </c>
      <c r="C27" s="295"/>
      <c r="D27" s="2"/>
      <c r="E27" s="2"/>
      <c r="F27" s="2"/>
      <c r="G27" s="12"/>
      <c r="H27" s="12"/>
      <c r="I27" s="12"/>
      <c r="J27" s="2"/>
      <c r="K27" s="2"/>
      <c r="L27" s="2"/>
    </row>
    <row r="30" spans="1:12" ht="29" x14ac:dyDescent="0.35">
      <c r="A30" s="294" t="s">
        <v>88</v>
      </c>
      <c r="B30" s="294"/>
      <c r="L30" s="137" t="s">
        <v>283</v>
      </c>
    </row>
    <row r="31" spans="1:12" ht="60" customHeight="1" x14ac:dyDescent="0.35">
      <c r="A31" s="2" t="s">
        <v>86</v>
      </c>
      <c r="B31" s="293" t="s">
        <v>78</v>
      </c>
      <c r="C31" s="293"/>
      <c r="D31" s="46" t="s">
        <v>111</v>
      </c>
      <c r="E31" s="35" t="s">
        <v>80</v>
      </c>
      <c r="F31" s="198"/>
      <c r="G31" s="207"/>
      <c r="H31" s="207"/>
      <c r="I31" s="207"/>
      <c r="J31" s="35" t="s">
        <v>79</v>
      </c>
      <c r="K31" s="198"/>
      <c r="L31" s="37" t="s">
        <v>81</v>
      </c>
    </row>
    <row r="32" spans="1:12" ht="79.5" customHeight="1" x14ac:dyDescent="0.35">
      <c r="A32" s="2" t="s">
        <v>86</v>
      </c>
      <c r="B32" s="293" t="s">
        <v>85</v>
      </c>
      <c r="C32" s="293"/>
      <c r="D32" s="35" t="s">
        <v>112</v>
      </c>
      <c r="E32" s="2"/>
      <c r="F32" s="2"/>
      <c r="G32" s="12"/>
      <c r="H32" s="12"/>
      <c r="I32" s="12"/>
      <c r="J32" s="2"/>
      <c r="K32" s="2"/>
      <c r="L32" s="37" t="s">
        <v>82</v>
      </c>
    </row>
    <row r="33" spans="1:12" ht="29" x14ac:dyDescent="0.35">
      <c r="A33" s="2" t="s">
        <v>86</v>
      </c>
      <c r="B33" s="293" t="s">
        <v>84</v>
      </c>
      <c r="C33" s="293"/>
      <c r="D33" s="40" t="s">
        <v>113</v>
      </c>
      <c r="E33" s="2"/>
      <c r="F33" s="2"/>
      <c r="G33" s="12"/>
      <c r="H33" s="12"/>
      <c r="I33" s="12"/>
      <c r="J33" s="35" t="s">
        <v>87</v>
      </c>
      <c r="K33" s="198"/>
      <c r="L33" s="37" t="s">
        <v>82</v>
      </c>
    </row>
    <row r="34" spans="1:12" x14ac:dyDescent="0.35">
      <c r="A34" s="2" t="s">
        <v>86</v>
      </c>
      <c r="B34" s="195" t="s">
        <v>579</v>
      </c>
      <c r="C34" s="195"/>
    </row>
    <row r="35" spans="1:12" x14ac:dyDescent="0.35">
      <c r="B35" s="304" t="s">
        <v>580</v>
      </c>
      <c r="C35" s="304"/>
    </row>
  </sheetData>
  <mergeCells count="18">
    <mergeCell ref="K1:K2"/>
    <mergeCell ref="L1:L2"/>
    <mergeCell ref="F1:F2"/>
    <mergeCell ref="G1:G2"/>
    <mergeCell ref="H1:H2"/>
    <mergeCell ref="I1:I2"/>
    <mergeCell ref="J1:J2"/>
    <mergeCell ref="A1:A2"/>
    <mergeCell ref="B1:B2"/>
    <mergeCell ref="C1:C2"/>
    <mergeCell ref="D1:D2"/>
    <mergeCell ref="E1:E2"/>
    <mergeCell ref="B35:C35"/>
    <mergeCell ref="B27:C27"/>
    <mergeCell ref="A30:B30"/>
    <mergeCell ref="B31:C31"/>
    <mergeCell ref="B32:C32"/>
    <mergeCell ref="B33:C33"/>
  </mergeCells>
  <phoneticPr fontId="1"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s 4 0 I U 9 k x v s m k A A A A 9 Q A A A B I A H A B D b 2 5 m a W c v U G F j a 2 F n Z S 5 4 b W w g o h g A K K A U A A A A A A A A A A A A A A A A A A A A A A A A A A A A h Y 9 N D o I w F I S v Q r q n R f y J k k d Z u J X E h G j c N q V C I z w M L Z a 7 u f B I X k G M o u 5 c z n w z y c z 9 e o O k r y v v o l q j G 4 z J h A b E U y i b X G M R k 8 4 e / S V J O G y F P I l C e U M Y T d Q b H Z P S 2 n P E m H O O u i l t 2 o K F Q T B h h 3 S T y V L V w t d o r E C p y K e V / 2 8 R D v v X G B 7 S 1 Z w u Z s M k Y K M H q c Y v D w f 2 p D 8 m r L v K d q 3 i C v 1 d B m y U w N 4 X + A N Q S w M E F A A C A A g A s 4 0 I 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O N C F M o i k e 4 D g A A A B E A A A A T A B w A R m 9 y b X V s Y X M v U 2 V j d G l v b j E u b S C i G A A o o B Q A A A A A A A A A A A A A A A A A A A A A A A A A A A A r T k 0 u y c z P U w i G 0 I b W A F B L A Q I t A B Q A A g A I A L O N C F P Z M b 7 J p A A A A P U A A A A S A A A A A A A A A A A A A A A A A A A A A A B D b 2 5 m a W c v U G F j a 2 F n Z S 5 4 b W x Q S w E C L Q A U A A I A C A C z j Q h T D 8 r p q 6 Q A A A D p A A A A E w A A A A A A A A A A A A A A A A D w A A A A W 0 N v b n R l b n R f V H l w Z X N d L n h t b F B L A Q I t A B Q A A g A I A L O N C F M o i k e 4 D g A A A B E A A A A T A A A A A A A A A A A A A A A A A O E B A A B G b 3 J t d W x h c y 9 T Z W N 0 a W 9 u M S 5 t U E s F B g A A A A A D A A M A w g A A A D w 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O + f Z E W h 4 0 T r J U A b r M 8 h M K A A A A A A I A A A A A A B B m A A A A A Q A A I A A A A B 7 8 8 b G p / z o w o S J K v A 6 G + 6 H B Y a f z f V v l l M Q r f h 9 Y Z + t j A A A A A A 6 A A A A A A g A A I A A A A O F q Z X f v B F K C W y c Q f y R h 3 n j g U X 4 w B C P q s J b k q V s 1 E / T 7 U A A A A P D g Z s 0 H 7 R R H c v s v v d E 4 g k 7 y b N k p 8 i S q y i W q 6 g L Y 1 8 6 V t q y Y 5 U 7 o W r e i 9 V 5 c W 0 D j x G V X C o o h p F x e a g x K A C P l 2 5 u L E o A s u M T 2 O + y 5 k j i 8 e W T c Q A A A A J P 0 F 2 m t 0 f y D b s n v M i E X Z i 2 E y U C F P j y v R N W r F M f G P h M E e Q f 1 p B 0 g t p q I N g z 0 9 m V 4 r W n D F s 1 R r K E F 3 2 J Z j p R + h b E = < / D a t a M a s h u p > 
</file>

<file path=customXml/itemProps1.xml><?xml version="1.0" encoding="utf-8"?>
<ds:datastoreItem xmlns:ds="http://schemas.openxmlformats.org/officeDocument/2006/customXml" ds:itemID="{A17F465F-FB31-4484-9C35-B52E38FE3CD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Query</vt:lpstr>
      <vt:lpstr>Main UI</vt:lpstr>
      <vt:lpstr>Room Selection Flow</vt:lpstr>
      <vt:lpstr>Room Cost Reports</vt:lpstr>
      <vt:lpstr>Hotel</vt:lpstr>
      <vt:lpstr>Location</vt:lpstr>
      <vt:lpstr>Camping Site</vt:lpstr>
      <vt:lpstr>Activity Reports</vt:lpstr>
      <vt:lpstr>Vehicle Selection</vt:lpstr>
      <vt:lpstr>Vehicle</vt:lpstr>
      <vt:lpstr>Vehicle Cost Reports</vt:lpstr>
      <vt:lpstr>Route Table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Prashant Sharma</dc:creator>
  <cp:lastModifiedBy>Prashant Sharma</cp:lastModifiedBy>
  <dcterms:created xsi:type="dcterms:W3CDTF">2015-06-05T18:17:20Z</dcterms:created>
  <dcterms:modified xsi:type="dcterms:W3CDTF">2021-11-10T11:41:29Z</dcterms:modified>
</cp:coreProperties>
</file>